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8"/>
  <workbookPr codeName="ThisWorkbook"/>
  <mc:AlternateContent xmlns:mc="http://schemas.openxmlformats.org/markup-compatibility/2006">
    <mc:Choice Requires="x15">
      <x15ac:absPath xmlns:x15ac="http://schemas.microsoft.com/office/spreadsheetml/2010/11/ac" url="\\2003sv30\市民課\マイナンバー\特定個人情報保護評価書（PIA)\20240612_【624〆】特定個人情報保護評価の再実施について\"/>
    </mc:Choice>
  </mc:AlternateContent>
  <xr:revisionPtr revIDLastSave="0" documentId="13_ncr:1_{57A14BA9-AAAD-41B1-B119-F34A5408EAD5}" xr6:coauthVersionLast="36" xr6:coauthVersionMax="36" xr10:uidLastSave="{00000000-0000-0000-0000-000000000000}"/>
  <bookViews>
    <workbookView xWindow="1605" yWindow="1455" windowWidth="12390" windowHeight="10770" tabRatio="869" xr2:uid="{00000000-000D-0000-FFFF-FFFF00000000}"/>
  </bookViews>
  <sheets>
    <sheet name="表紙" sheetId="22" r:id="rId1"/>
    <sheet name="項目一覧" sheetId="4" r:id="rId2"/>
    <sheet name="Ⅰ 基本情報" sheetId="15" r:id="rId3"/>
    <sheet name="Ⅱ 特定個人情報ファイルの概要（本確）" sheetId="25" r:id="rId4"/>
    <sheet name="Ⅱ 特定個人情報ファイルの概要（送付）" sheetId="26" r:id="rId5"/>
    <sheet name="Ⅱ 特定個人情報ファイルの概要（住基）" sheetId="18" r:id="rId6"/>
    <sheet name="（別添１）ファイル記録項目" sheetId="20" r:id="rId7"/>
    <sheet name="Ⅲ リスク対策（住基）" sheetId="6" r:id="rId8"/>
    <sheet name="Ⅲ リスク対策（本確）" sheetId="27" r:id="rId9"/>
    <sheet name="Ⅲ リスク対策（送付）" sheetId="28" r:id="rId10"/>
    <sheet name="ⅣⅤ開示請求、問合せ・評価実施手続" sheetId="7" r:id="rId11"/>
    <sheet name="（別添２）変更箇所" sheetId="19" r:id="rId12"/>
  </sheets>
  <definedNames>
    <definedName name="_xlnm._FilterDatabase" localSheetId="5" hidden="1">'Ⅱ 特定個人情報ファイルの概要（住基）'!$A$3:$CD$1738</definedName>
    <definedName name="_xlnm._FilterDatabase" localSheetId="4" hidden="1">'Ⅱ 特定個人情報ファイルの概要（送付）'!$A$3:$CD$1738</definedName>
    <definedName name="_xlnm._FilterDatabase" localSheetId="3" hidden="1">'Ⅱ 特定個人情報ファイルの概要（本確）'!$A$3:$CD$1738</definedName>
    <definedName name="_xlnm.Print_Area" localSheetId="6">'（別添１）ファイル記録項目'!$A$1:$AM$70</definedName>
    <definedName name="_xlnm.Print_Area" localSheetId="11">'（別添２）変更箇所'!$A$1:$BC$103</definedName>
    <definedName name="_xlnm.Print_Area" localSheetId="2">'Ⅰ 基本情報'!$A$1:$AM$454</definedName>
    <definedName name="_xlnm.Print_Area" localSheetId="5">'Ⅱ 特定個人情報ファイルの概要（住基）'!$A$1:$AM$1738</definedName>
    <definedName name="_xlnm.Print_Area" localSheetId="4">'Ⅱ 特定個人情報ファイルの概要（送付）'!$A$1:$AM$1738</definedName>
    <definedName name="_xlnm.Print_Area" localSheetId="3">'Ⅱ 特定個人情報ファイルの概要（本確）'!$A$1:$AM$1738</definedName>
    <definedName name="_xlnm.Print_Area" localSheetId="7">'Ⅲ リスク対策（住基）'!$A$1:$AM$226</definedName>
    <definedName name="_xlnm.Print_Area" localSheetId="9">'Ⅲ リスク対策（送付）'!$A$1:$AM$226</definedName>
    <definedName name="_xlnm.Print_Area" localSheetId="8">'Ⅲ リスク対策（本確）'!$A$1:$AM$226</definedName>
    <definedName name="_xlnm.Print_Area" localSheetId="10">'ⅣⅤ開示請求、問合せ・評価実施手続'!$A$1:$AM$72</definedName>
    <definedName name="_xlnm.Print_Area" localSheetId="1">項目一覧!$A$1:$AM$32</definedName>
    <definedName name="_xlnm.Print_Area" localSheetId="0">表紙!$A$1:$AM$70</definedName>
    <definedName name="_xlnm.Print_Titles" localSheetId="11">'（別添２）変更箇所'!$3:$4</definedName>
  </definedNames>
  <calcPr calcId="191029"/>
</workbook>
</file>

<file path=xl/calcChain.xml><?xml version="1.0" encoding="utf-8"?>
<calcChain xmlns="http://schemas.openxmlformats.org/spreadsheetml/2006/main">
  <c r="BI226" i="28" l="1"/>
  <c r="BI225" i="28"/>
  <c r="BI221" i="28"/>
  <c r="BI218" i="28"/>
  <c r="BI217" i="28"/>
  <c r="BI207" i="28"/>
  <c r="BF204" i="28"/>
  <c r="BI204" i="28" s="1"/>
  <c r="BE204" i="28"/>
  <c r="BI202" i="28"/>
  <c r="BF202" i="28"/>
  <c r="BF201" i="28"/>
  <c r="BI201" i="28" s="1"/>
  <c r="BI200" i="28"/>
  <c r="BF200" i="28"/>
  <c r="BI197" i="28"/>
  <c r="BI196" i="28"/>
  <c r="BI187" i="28"/>
  <c r="BF182" i="28"/>
  <c r="BI182" i="28" s="1"/>
  <c r="BE182" i="28"/>
  <c r="BI179" i="28"/>
  <c r="BI176" i="28"/>
  <c r="BI173" i="28"/>
  <c r="BF169" i="28"/>
  <c r="BI169" i="28" s="1"/>
  <c r="BE169" i="28"/>
  <c r="BF165" i="28"/>
  <c r="BI165" i="28" s="1"/>
  <c r="BE165" i="28"/>
  <c r="BI160" i="28"/>
  <c r="BI159" i="28"/>
  <c r="BI150" i="28"/>
  <c r="BI145" i="28"/>
  <c r="BF145" i="28"/>
  <c r="BE145" i="28"/>
  <c r="BI141" i="28"/>
  <c r="BI136" i="28"/>
  <c r="BF136" i="28"/>
  <c r="BE136" i="28"/>
  <c r="BI132" i="28"/>
  <c r="BF129" i="28"/>
  <c r="BI129" i="28" s="1"/>
  <c r="BF128" i="28"/>
  <c r="BI128" i="28" s="1"/>
  <c r="BI127" i="28"/>
  <c r="BI126" i="28"/>
  <c r="BI116" i="28"/>
  <c r="BF110" i="28"/>
  <c r="BI110" i="28" s="1"/>
  <c r="BE110" i="28"/>
  <c r="BI107" i="28"/>
  <c r="BI103" i="28"/>
  <c r="BF100" i="28"/>
  <c r="BI100" i="28" s="1"/>
  <c r="BE100" i="28"/>
  <c r="BI96" i="28"/>
  <c r="BF96" i="28"/>
  <c r="BI95" i="28"/>
  <c r="BI94" i="28"/>
  <c r="BI88" i="28"/>
  <c r="BF83" i="28"/>
  <c r="BI83" i="28" s="1"/>
  <c r="BE83" i="28"/>
  <c r="BI80" i="28"/>
  <c r="BI77" i="28"/>
  <c r="BF73" i="28"/>
  <c r="BI73" i="28" s="1"/>
  <c r="BE73" i="28"/>
  <c r="BI70" i="28"/>
  <c r="BF67" i="28"/>
  <c r="BI67" i="28" s="1"/>
  <c r="BE67" i="28"/>
  <c r="BF62" i="28"/>
  <c r="BI62" i="28" s="1"/>
  <c r="BI61" i="28"/>
  <c r="BI60" i="28"/>
  <c r="BI54" i="28"/>
  <c r="BI49" i="28"/>
  <c r="BF49" i="28"/>
  <c r="BE49" i="28"/>
  <c r="BI46" i="28"/>
  <c r="BI43" i="28"/>
  <c r="BF41" i="28"/>
  <c r="BI41" i="28" s="1"/>
  <c r="BE41" i="28"/>
  <c r="BF36" i="28"/>
  <c r="BI36" i="28" s="1"/>
  <c r="BE36" i="28"/>
  <c r="BI32" i="28"/>
  <c r="BI27" i="28"/>
  <c r="BI26" i="28"/>
  <c r="BI20" i="28"/>
  <c r="BF15" i="28"/>
  <c r="BI15" i="28" s="1"/>
  <c r="BE15" i="28"/>
  <c r="BI11" i="28"/>
  <c r="BI5" i="28"/>
  <c r="BI3" i="28"/>
  <c r="BI2" i="28"/>
  <c r="BI1" i="28"/>
  <c r="BI226" i="27"/>
  <c r="BI225" i="27"/>
  <c r="BI221" i="27"/>
  <c r="BI218" i="27"/>
  <c r="BI217" i="27"/>
  <c r="BI207" i="27"/>
  <c r="BF204" i="27"/>
  <c r="BI204" i="27" s="1"/>
  <c r="BE204" i="27"/>
  <c r="BF202" i="27"/>
  <c r="BI202" i="27" s="1"/>
  <c r="BF201" i="27"/>
  <c r="BI201" i="27" s="1"/>
  <c r="BF200" i="27"/>
  <c r="BI200" i="27" s="1"/>
  <c r="BI197" i="27"/>
  <c r="BI196" i="27"/>
  <c r="BI187" i="27"/>
  <c r="BF182" i="27"/>
  <c r="BI182" i="27" s="1"/>
  <c r="BE182" i="27"/>
  <c r="BI179" i="27"/>
  <c r="BI176" i="27"/>
  <c r="BI173" i="27"/>
  <c r="BF169" i="27"/>
  <c r="BI169" i="27" s="1"/>
  <c r="BE169" i="27"/>
  <c r="BF165" i="27"/>
  <c r="BI165" i="27" s="1"/>
  <c r="BE165" i="27"/>
  <c r="BI160" i="27"/>
  <c r="BI159" i="27"/>
  <c r="BI150" i="27"/>
  <c r="BF145" i="27"/>
  <c r="BI145" i="27" s="1"/>
  <c r="BE145" i="27"/>
  <c r="BI141" i="27"/>
  <c r="BI136" i="27"/>
  <c r="BF136" i="27"/>
  <c r="BE136" i="27"/>
  <c r="BI132" i="27"/>
  <c r="BF129" i="27"/>
  <c r="BI129" i="27" s="1"/>
  <c r="BF128" i="27"/>
  <c r="BI128" i="27" s="1"/>
  <c r="BI127" i="27"/>
  <c r="BI126" i="27"/>
  <c r="BI116" i="27"/>
  <c r="BF110" i="27"/>
  <c r="BI110" i="27" s="1"/>
  <c r="BE110" i="27"/>
  <c r="BI107" i="27"/>
  <c r="BI103" i="27"/>
  <c r="BF100" i="27"/>
  <c r="BI100" i="27" s="1"/>
  <c r="BE100" i="27"/>
  <c r="BI96" i="27"/>
  <c r="BF96" i="27"/>
  <c r="BI95" i="27"/>
  <c r="BI94" i="27"/>
  <c r="BI88" i="27"/>
  <c r="BF83" i="27"/>
  <c r="BI83" i="27" s="1"/>
  <c r="BE83" i="27"/>
  <c r="BI80" i="27"/>
  <c r="BI77" i="27"/>
  <c r="BF73" i="27"/>
  <c r="BI73" i="27" s="1"/>
  <c r="BE73" i="27"/>
  <c r="BI70" i="27"/>
  <c r="BF67" i="27"/>
  <c r="BI67" i="27" s="1"/>
  <c r="BE67" i="27"/>
  <c r="BF62" i="27"/>
  <c r="BI62" i="27" s="1"/>
  <c r="BI61" i="27"/>
  <c r="BI60" i="27"/>
  <c r="BI54" i="27"/>
  <c r="BI49" i="27"/>
  <c r="BF49" i="27"/>
  <c r="BE49" i="27"/>
  <c r="BI46" i="27"/>
  <c r="BI43" i="27"/>
  <c r="BF41" i="27"/>
  <c r="BI41" i="27" s="1"/>
  <c r="BE41" i="27"/>
  <c r="BF36" i="27"/>
  <c r="BI36" i="27" s="1"/>
  <c r="BE36" i="27"/>
  <c r="BI32" i="27"/>
  <c r="BI27" i="27"/>
  <c r="BI26" i="27"/>
  <c r="BI20" i="27"/>
  <c r="BF15" i="27"/>
  <c r="BI15" i="27" s="1"/>
  <c r="BE15" i="27"/>
  <c r="BI11" i="27"/>
  <c r="BI5" i="27"/>
  <c r="BI3" i="27"/>
  <c r="BI2" i="27"/>
  <c r="BI1" i="27"/>
  <c r="BI1737" i="26"/>
  <c r="BI1732" i="26"/>
  <c r="BI1727" i="26"/>
  <c r="BI1726" i="26"/>
  <c r="BF1725" i="26"/>
  <c r="BI1725" i="26" s="1"/>
  <c r="BF1724" i="26"/>
  <c r="BI1724" i="26" s="1"/>
  <c r="BF1723" i="26"/>
  <c r="BI1723" i="26" s="1"/>
  <c r="BF1722" i="26"/>
  <c r="BI1722" i="26" s="1"/>
  <c r="BF1721" i="26"/>
  <c r="BI1721" i="26" s="1"/>
  <c r="BF1720" i="26"/>
  <c r="BI1720" i="26" s="1"/>
  <c r="BF1719" i="26"/>
  <c r="BI1719" i="26" s="1"/>
  <c r="BI1716" i="26"/>
  <c r="BF1710" i="26"/>
  <c r="BI1710" i="26" s="1"/>
  <c r="BE1710" i="26"/>
  <c r="BI1708" i="26"/>
  <c r="BI1705" i="26"/>
  <c r="BI1703" i="26"/>
  <c r="BI1701" i="26"/>
  <c r="BI1698" i="26"/>
  <c r="BI1697" i="26"/>
  <c r="BF1696" i="26"/>
  <c r="BI1696" i="26" s="1"/>
  <c r="BF1695" i="26"/>
  <c r="BI1695" i="26" s="1"/>
  <c r="BF1694" i="26"/>
  <c r="BI1694" i="26" s="1"/>
  <c r="BF1693" i="26"/>
  <c r="BI1693" i="26" s="1"/>
  <c r="BF1692" i="26"/>
  <c r="BI1692" i="26" s="1"/>
  <c r="BF1691" i="26"/>
  <c r="BI1691" i="26" s="1"/>
  <c r="BF1690" i="26"/>
  <c r="BI1690" i="26" s="1"/>
  <c r="BI1687" i="26"/>
  <c r="BF1681" i="26"/>
  <c r="BI1681" i="26" s="1"/>
  <c r="BE1681" i="26"/>
  <c r="BI1679" i="26"/>
  <c r="BI1676" i="26"/>
  <c r="BI1674" i="26"/>
  <c r="BI1672" i="26"/>
  <c r="BI1669" i="26"/>
  <c r="BI1668" i="26"/>
  <c r="BF1667" i="26"/>
  <c r="BI1667" i="26" s="1"/>
  <c r="BF1666" i="26"/>
  <c r="BI1666" i="26" s="1"/>
  <c r="BF1665" i="26"/>
  <c r="BI1665" i="26" s="1"/>
  <c r="BF1664" i="26"/>
  <c r="BI1664" i="26" s="1"/>
  <c r="BF1663" i="26"/>
  <c r="BI1663" i="26" s="1"/>
  <c r="BF1662" i="26"/>
  <c r="BI1662" i="26" s="1"/>
  <c r="BF1661" i="26"/>
  <c r="BI1661" i="26" s="1"/>
  <c r="BI1658" i="26"/>
  <c r="BI1652" i="26"/>
  <c r="BF1652" i="26"/>
  <c r="BE1652" i="26"/>
  <c r="BI1650" i="26"/>
  <c r="BI1647" i="26"/>
  <c r="BI1645" i="26"/>
  <c r="BI1643" i="26"/>
  <c r="BI1640" i="26"/>
  <c r="BI1639" i="26"/>
  <c r="BF1638" i="26"/>
  <c r="BI1638" i="26" s="1"/>
  <c r="BF1637" i="26"/>
  <c r="BI1637" i="26" s="1"/>
  <c r="BF1636" i="26"/>
  <c r="BI1636" i="26" s="1"/>
  <c r="BF1635" i="26"/>
  <c r="BI1635" i="26" s="1"/>
  <c r="BF1634" i="26"/>
  <c r="BI1634" i="26" s="1"/>
  <c r="BF1633" i="26"/>
  <c r="BI1633" i="26" s="1"/>
  <c r="BF1632" i="26"/>
  <c r="BI1632" i="26" s="1"/>
  <c r="BI1629" i="26"/>
  <c r="BF1623" i="26"/>
  <c r="BI1623" i="26" s="1"/>
  <c r="BE1623" i="26"/>
  <c r="BI1621" i="26"/>
  <c r="BI1618" i="26"/>
  <c r="BI1616" i="26"/>
  <c r="BI1614" i="26"/>
  <c r="BI1611" i="26"/>
  <c r="BI1610" i="26"/>
  <c r="BF1609" i="26"/>
  <c r="BI1609" i="26" s="1"/>
  <c r="BF1608" i="26"/>
  <c r="BI1608" i="26" s="1"/>
  <c r="BF1607" i="26"/>
  <c r="BI1607" i="26" s="1"/>
  <c r="BF1606" i="26"/>
  <c r="BI1606" i="26" s="1"/>
  <c r="BF1605" i="26"/>
  <c r="BI1605" i="26" s="1"/>
  <c r="BF1604" i="26"/>
  <c r="BI1604" i="26" s="1"/>
  <c r="BF1603" i="26"/>
  <c r="BI1603" i="26" s="1"/>
  <c r="BI1600" i="26"/>
  <c r="BF1594" i="26"/>
  <c r="BI1594" i="26" s="1"/>
  <c r="BE1594" i="26"/>
  <c r="BI1592" i="26"/>
  <c r="BI1589" i="26"/>
  <c r="BI1587" i="26"/>
  <c r="BI1585" i="26"/>
  <c r="BI1580" i="26"/>
  <c r="BI1579" i="26"/>
  <c r="BF1578" i="26"/>
  <c r="BI1578" i="26" s="1"/>
  <c r="BF1577" i="26"/>
  <c r="BI1577" i="26" s="1"/>
  <c r="BF1576" i="26"/>
  <c r="BI1576" i="26" s="1"/>
  <c r="BF1575" i="26"/>
  <c r="BI1575" i="26" s="1"/>
  <c r="BF1574" i="26"/>
  <c r="BI1574" i="26" s="1"/>
  <c r="BF1573" i="26"/>
  <c r="BI1573" i="26" s="1"/>
  <c r="BF1572" i="26"/>
  <c r="BI1572" i="26" s="1"/>
  <c r="BI1569" i="26"/>
  <c r="BF1563" i="26"/>
  <c r="BI1563" i="26" s="1"/>
  <c r="BE1563" i="26"/>
  <c r="BI1561" i="26"/>
  <c r="BI1558" i="26"/>
  <c r="BI1556" i="26"/>
  <c r="BI1554" i="26"/>
  <c r="BI1551" i="26"/>
  <c r="BI1550" i="26"/>
  <c r="BF1549" i="26"/>
  <c r="BI1549" i="26" s="1"/>
  <c r="BF1548" i="26"/>
  <c r="BI1548" i="26" s="1"/>
  <c r="BF1547" i="26"/>
  <c r="BI1547" i="26" s="1"/>
  <c r="BF1546" i="26"/>
  <c r="BI1546" i="26" s="1"/>
  <c r="BF1545" i="26"/>
  <c r="BI1545" i="26" s="1"/>
  <c r="BF1544" i="26"/>
  <c r="BI1544" i="26" s="1"/>
  <c r="BF1543" i="26"/>
  <c r="BI1543" i="26" s="1"/>
  <c r="BI1540" i="26"/>
  <c r="BI1534" i="26"/>
  <c r="BF1534" i="26"/>
  <c r="BE1534" i="26"/>
  <c r="BI1532" i="26"/>
  <c r="BI1529" i="26"/>
  <c r="BI1527" i="26"/>
  <c r="BI1525" i="26"/>
  <c r="BI1522" i="26"/>
  <c r="BI1521" i="26"/>
  <c r="BF1520" i="26"/>
  <c r="BI1520" i="26" s="1"/>
  <c r="BF1519" i="26"/>
  <c r="BI1519" i="26" s="1"/>
  <c r="BF1518" i="26"/>
  <c r="BI1518" i="26" s="1"/>
  <c r="BF1517" i="26"/>
  <c r="BI1517" i="26" s="1"/>
  <c r="BF1516" i="26"/>
  <c r="BI1516" i="26" s="1"/>
  <c r="BF1515" i="26"/>
  <c r="BI1515" i="26" s="1"/>
  <c r="BF1514" i="26"/>
  <c r="BI1514" i="26" s="1"/>
  <c r="BI1511" i="26"/>
  <c r="BF1505" i="26"/>
  <c r="BI1505" i="26" s="1"/>
  <c r="BE1505" i="26"/>
  <c r="BI1503" i="26"/>
  <c r="BI1500" i="26"/>
  <c r="BI1498" i="26"/>
  <c r="BI1496" i="26"/>
  <c r="BI1493" i="26"/>
  <c r="BI1492" i="26"/>
  <c r="BF1491" i="26"/>
  <c r="BI1491" i="26" s="1"/>
  <c r="BF1490" i="26"/>
  <c r="BI1490" i="26" s="1"/>
  <c r="BF1489" i="26"/>
  <c r="BI1489" i="26" s="1"/>
  <c r="BF1488" i="26"/>
  <c r="BI1488" i="26" s="1"/>
  <c r="BF1487" i="26"/>
  <c r="BI1487" i="26" s="1"/>
  <c r="BF1486" i="26"/>
  <c r="BI1486" i="26" s="1"/>
  <c r="BF1485" i="26"/>
  <c r="BI1485" i="26" s="1"/>
  <c r="BI1482" i="26"/>
  <c r="BF1476" i="26"/>
  <c r="BI1476" i="26" s="1"/>
  <c r="BE1476" i="26"/>
  <c r="BI1474" i="26"/>
  <c r="BI1471" i="26"/>
  <c r="BI1469" i="26"/>
  <c r="BI1467" i="26"/>
  <c r="BI1464" i="26"/>
  <c r="BI1463" i="26"/>
  <c r="BF1462" i="26"/>
  <c r="BI1462" i="26" s="1"/>
  <c r="BF1461" i="26"/>
  <c r="BI1461" i="26" s="1"/>
  <c r="BF1460" i="26"/>
  <c r="BI1460" i="26" s="1"/>
  <c r="BF1459" i="26"/>
  <c r="BI1459" i="26" s="1"/>
  <c r="BF1458" i="26"/>
  <c r="BI1458" i="26" s="1"/>
  <c r="BF1457" i="26"/>
  <c r="BI1457" i="26" s="1"/>
  <c r="BF1456" i="26"/>
  <c r="BI1456" i="26" s="1"/>
  <c r="BI1453" i="26"/>
  <c r="BF1447" i="26"/>
  <c r="BI1447" i="26" s="1"/>
  <c r="BE1447" i="26"/>
  <c r="BI1445" i="26"/>
  <c r="BI1442" i="26"/>
  <c r="BI1440" i="26"/>
  <c r="BI1438" i="26"/>
  <c r="BI1433" i="26"/>
  <c r="BI1432" i="26"/>
  <c r="BF1431" i="26"/>
  <c r="BI1431" i="26" s="1"/>
  <c r="BF1430" i="26"/>
  <c r="BI1430" i="26" s="1"/>
  <c r="BF1429" i="26"/>
  <c r="BI1429" i="26" s="1"/>
  <c r="BF1428" i="26"/>
  <c r="BI1428" i="26" s="1"/>
  <c r="BF1427" i="26"/>
  <c r="BI1427" i="26" s="1"/>
  <c r="BF1426" i="26"/>
  <c r="BI1426" i="26" s="1"/>
  <c r="BF1425" i="26"/>
  <c r="BI1425" i="26" s="1"/>
  <c r="BI1422" i="26"/>
  <c r="BI1416" i="26"/>
  <c r="BF1416" i="26"/>
  <c r="BE1416" i="26"/>
  <c r="BI1414" i="26"/>
  <c r="BI1411" i="26"/>
  <c r="BI1409" i="26"/>
  <c r="BI1407" i="26"/>
  <c r="BI1404" i="26"/>
  <c r="BI1403" i="26"/>
  <c r="BF1402" i="26"/>
  <c r="BI1402" i="26" s="1"/>
  <c r="BF1401" i="26"/>
  <c r="BI1401" i="26" s="1"/>
  <c r="BF1400" i="26"/>
  <c r="BI1400" i="26" s="1"/>
  <c r="BF1399" i="26"/>
  <c r="BI1399" i="26" s="1"/>
  <c r="BF1398" i="26"/>
  <c r="BI1398" i="26" s="1"/>
  <c r="BF1397" i="26"/>
  <c r="BI1397" i="26" s="1"/>
  <c r="BF1396" i="26"/>
  <c r="BI1396" i="26" s="1"/>
  <c r="BI1393" i="26"/>
  <c r="BF1387" i="26"/>
  <c r="BI1387" i="26" s="1"/>
  <c r="BE1387" i="26"/>
  <c r="BI1385" i="26"/>
  <c r="BI1382" i="26"/>
  <c r="BI1380" i="26"/>
  <c r="BI1378" i="26"/>
  <c r="BI1375" i="26"/>
  <c r="BI1374" i="26"/>
  <c r="BF1373" i="26"/>
  <c r="BI1373" i="26" s="1"/>
  <c r="BF1372" i="26"/>
  <c r="BI1372" i="26" s="1"/>
  <c r="BF1371" i="26"/>
  <c r="BI1371" i="26" s="1"/>
  <c r="BF1370" i="26"/>
  <c r="BI1370" i="26" s="1"/>
  <c r="BF1369" i="26"/>
  <c r="BI1369" i="26" s="1"/>
  <c r="BF1368" i="26"/>
  <c r="BI1368" i="26" s="1"/>
  <c r="BF1367" i="26"/>
  <c r="BI1367" i="26" s="1"/>
  <c r="BI1364" i="26"/>
  <c r="BF1358" i="26"/>
  <c r="BI1358" i="26" s="1"/>
  <c r="BE1358" i="26"/>
  <c r="BI1356" i="26"/>
  <c r="BI1353" i="26"/>
  <c r="BI1351" i="26"/>
  <c r="BI1349" i="26"/>
  <c r="BI1346" i="26"/>
  <c r="BI1345" i="26"/>
  <c r="BF1344" i="26"/>
  <c r="BI1344" i="26" s="1"/>
  <c r="BF1343" i="26"/>
  <c r="BI1343" i="26" s="1"/>
  <c r="BF1342" i="26"/>
  <c r="BI1342" i="26" s="1"/>
  <c r="BF1341" i="26"/>
  <c r="BI1341" i="26" s="1"/>
  <c r="BF1340" i="26"/>
  <c r="BI1340" i="26" s="1"/>
  <c r="BF1339" i="26"/>
  <c r="BI1339" i="26" s="1"/>
  <c r="BF1338" i="26"/>
  <c r="BI1338" i="26" s="1"/>
  <c r="BI1335" i="26"/>
  <c r="BF1329" i="26"/>
  <c r="BI1329" i="26" s="1"/>
  <c r="BE1329" i="26"/>
  <c r="BI1327" i="26"/>
  <c r="BI1324" i="26"/>
  <c r="BI1322" i="26"/>
  <c r="BI1320" i="26"/>
  <c r="BI1317" i="26"/>
  <c r="BI1316" i="26"/>
  <c r="BF1315" i="26"/>
  <c r="BI1315" i="26" s="1"/>
  <c r="BF1314" i="26"/>
  <c r="BI1314" i="26" s="1"/>
  <c r="BF1313" i="26"/>
  <c r="BI1313" i="26" s="1"/>
  <c r="BF1312" i="26"/>
  <c r="BI1312" i="26" s="1"/>
  <c r="BF1311" i="26"/>
  <c r="BI1311" i="26" s="1"/>
  <c r="BF1310" i="26"/>
  <c r="BI1310" i="26" s="1"/>
  <c r="BF1309" i="26"/>
  <c r="BI1309" i="26" s="1"/>
  <c r="BI1306" i="26"/>
  <c r="BF1300" i="26"/>
  <c r="BI1300" i="26" s="1"/>
  <c r="BE1300" i="26"/>
  <c r="BI1298" i="26"/>
  <c r="BI1295" i="26"/>
  <c r="BI1293" i="26"/>
  <c r="BI1291" i="26"/>
  <c r="BI1286" i="26"/>
  <c r="BI1285" i="26"/>
  <c r="BF1284" i="26"/>
  <c r="BI1284" i="26" s="1"/>
  <c r="BF1283" i="26"/>
  <c r="BI1283" i="26" s="1"/>
  <c r="BF1282" i="26"/>
  <c r="BI1282" i="26" s="1"/>
  <c r="BF1281" i="26"/>
  <c r="BI1281" i="26" s="1"/>
  <c r="BF1280" i="26"/>
  <c r="BI1280" i="26" s="1"/>
  <c r="BF1279" i="26"/>
  <c r="BI1279" i="26" s="1"/>
  <c r="BF1278" i="26"/>
  <c r="BI1278" i="26" s="1"/>
  <c r="BI1275" i="26"/>
  <c r="BF1269" i="26"/>
  <c r="BI1269" i="26" s="1"/>
  <c r="BE1269" i="26"/>
  <c r="BI1267" i="26"/>
  <c r="BI1264" i="26"/>
  <c r="BI1262" i="26"/>
  <c r="BI1260" i="26"/>
  <c r="BI1257" i="26"/>
  <c r="BI1256" i="26"/>
  <c r="BF1255" i="26"/>
  <c r="BI1255" i="26" s="1"/>
  <c r="BF1254" i="26"/>
  <c r="BI1254" i="26" s="1"/>
  <c r="BF1253" i="26"/>
  <c r="BI1253" i="26" s="1"/>
  <c r="BF1252" i="26"/>
  <c r="BI1252" i="26" s="1"/>
  <c r="BF1251" i="26"/>
  <c r="BI1251" i="26" s="1"/>
  <c r="BF1250" i="26"/>
  <c r="BI1250" i="26" s="1"/>
  <c r="BF1249" i="26"/>
  <c r="BI1249" i="26" s="1"/>
  <c r="BI1246" i="26"/>
  <c r="BF1240" i="26"/>
  <c r="BI1240" i="26" s="1"/>
  <c r="BE1240" i="26"/>
  <c r="BI1238" i="26"/>
  <c r="BI1235" i="26"/>
  <c r="BI1233" i="26"/>
  <c r="BI1231" i="26"/>
  <c r="BI1228" i="26"/>
  <c r="BI1227" i="26"/>
  <c r="BF1226" i="26"/>
  <c r="BI1226" i="26" s="1"/>
  <c r="BF1225" i="26"/>
  <c r="BI1225" i="26" s="1"/>
  <c r="BF1224" i="26"/>
  <c r="BI1224" i="26" s="1"/>
  <c r="BF1223" i="26"/>
  <c r="BI1223" i="26" s="1"/>
  <c r="BF1222" i="26"/>
  <c r="BI1222" i="26" s="1"/>
  <c r="BF1221" i="26"/>
  <c r="BI1221" i="26" s="1"/>
  <c r="BF1220" i="26"/>
  <c r="BI1220" i="26" s="1"/>
  <c r="BI1217" i="26"/>
  <c r="BF1211" i="26"/>
  <c r="BI1211" i="26" s="1"/>
  <c r="BE1211" i="26"/>
  <c r="BI1209" i="26"/>
  <c r="BI1206" i="26"/>
  <c r="BI1204" i="26"/>
  <c r="BI1202" i="26"/>
  <c r="BI1199" i="26"/>
  <c r="BI1198" i="26"/>
  <c r="BF1197" i="26"/>
  <c r="BI1197" i="26" s="1"/>
  <c r="BF1196" i="26"/>
  <c r="BI1196" i="26" s="1"/>
  <c r="BF1195" i="26"/>
  <c r="BI1195" i="26" s="1"/>
  <c r="BF1194" i="26"/>
  <c r="BI1194" i="26" s="1"/>
  <c r="BF1193" i="26"/>
  <c r="BI1193" i="26" s="1"/>
  <c r="BF1192" i="26"/>
  <c r="BI1192" i="26" s="1"/>
  <c r="BF1191" i="26"/>
  <c r="BI1191" i="26" s="1"/>
  <c r="BI1188" i="26"/>
  <c r="BF1182" i="26"/>
  <c r="BI1182" i="26" s="1"/>
  <c r="BE1182" i="26"/>
  <c r="BI1180" i="26"/>
  <c r="BI1177" i="26"/>
  <c r="BI1175" i="26"/>
  <c r="BI1173" i="26"/>
  <c r="BI1168" i="26"/>
  <c r="BI1167" i="26"/>
  <c r="BI1166" i="26"/>
  <c r="BF1166" i="26"/>
  <c r="BF1165" i="26"/>
  <c r="BI1165" i="26" s="1"/>
  <c r="BF1164" i="26"/>
  <c r="BI1164" i="26" s="1"/>
  <c r="BF1163" i="26"/>
  <c r="BI1163" i="26" s="1"/>
  <c r="BF1162" i="26"/>
  <c r="BI1162" i="26" s="1"/>
  <c r="BF1161" i="26"/>
  <c r="BI1161" i="26" s="1"/>
  <c r="BF1160" i="26"/>
  <c r="BI1160" i="26" s="1"/>
  <c r="BI1157" i="26"/>
  <c r="BF1151" i="26"/>
  <c r="BI1151" i="26" s="1"/>
  <c r="BE1151" i="26"/>
  <c r="BI1149" i="26"/>
  <c r="BI1146" i="26"/>
  <c r="BI1144" i="26"/>
  <c r="BI1142" i="26"/>
  <c r="BI1139" i="26"/>
  <c r="BI1138" i="26"/>
  <c r="BF1137" i="26"/>
  <c r="BI1137" i="26" s="1"/>
  <c r="BF1136" i="26"/>
  <c r="BI1136" i="26" s="1"/>
  <c r="BF1135" i="26"/>
  <c r="BI1135" i="26" s="1"/>
  <c r="BF1134" i="26"/>
  <c r="BI1134" i="26" s="1"/>
  <c r="BF1133" i="26"/>
  <c r="BI1133" i="26" s="1"/>
  <c r="BF1132" i="26"/>
  <c r="BI1132" i="26" s="1"/>
  <c r="BF1131" i="26"/>
  <c r="BI1131" i="26" s="1"/>
  <c r="BI1128" i="26"/>
  <c r="BF1122" i="26"/>
  <c r="BI1122" i="26" s="1"/>
  <c r="BE1122" i="26"/>
  <c r="BI1120" i="26"/>
  <c r="BI1117" i="26"/>
  <c r="BI1115" i="26"/>
  <c r="BI1113" i="26"/>
  <c r="BI1110" i="26"/>
  <c r="BI1109" i="26"/>
  <c r="BI1108" i="26"/>
  <c r="BF1108" i="26"/>
  <c r="BI1107" i="26"/>
  <c r="BF1107" i="26"/>
  <c r="BI1106" i="26"/>
  <c r="BF1106" i="26"/>
  <c r="BI1105" i="26"/>
  <c r="BF1105" i="26"/>
  <c r="BI1104" i="26"/>
  <c r="BF1104" i="26"/>
  <c r="BI1103" i="26"/>
  <c r="BF1103" i="26"/>
  <c r="BI1102" i="26"/>
  <c r="BF1102" i="26"/>
  <c r="BI1099" i="26"/>
  <c r="BF1093" i="26"/>
  <c r="BI1093" i="26" s="1"/>
  <c r="BE1093" i="26"/>
  <c r="BI1091" i="26"/>
  <c r="BI1088" i="26"/>
  <c r="BI1086" i="26"/>
  <c r="BI1084" i="26"/>
  <c r="BI1081" i="26"/>
  <c r="BI1080" i="26"/>
  <c r="BF1079" i="26"/>
  <c r="BI1079" i="26" s="1"/>
  <c r="BF1078" i="26"/>
  <c r="BI1078" i="26" s="1"/>
  <c r="BF1077" i="26"/>
  <c r="BI1077" i="26" s="1"/>
  <c r="BF1076" i="26"/>
  <c r="BI1076" i="26" s="1"/>
  <c r="BF1075" i="26"/>
  <c r="BI1075" i="26" s="1"/>
  <c r="BF1074" i="26"/>
  <c r="BI1074" i="26" s="1"/>
  <c r="BF1073" i="26"/>
  <c r="BI1073" i="26" s="1"/>
  <c r="BI1070" i="26"/>
  <c r="BF1064" i="26"/>
  <c r="BI1064" i="26" s="1"/>
  <c r="BE1064" i="26"/>
  <c r="BI1062" i="26"/>
  <c r="BI1059" i="26"/>
  <c r="BI1057" i="26"/>
  <c r="BI1055" i="26"/>
  <c r="BI1052" i="26"/>
  <c r="BI1051" i="26"/>
  <c r="BF1050" i="26"/>
  <c r="BI1050" i="26" s="1"/>
  <c r="BF1049" i="26"/>
  <c r="BI1049" i="26" s="1"/>
  <c r="BF1048" i="26"/>
  <c r="BI1048" i="26" s="1"/>
  <c r="BF1047" i="26"/>
  <c r="BI1047" i="26" s="1"/>
  <c r="BF1046" i="26"/>
  <c r="BI1046" i="26" s="1"/>
  <c r="BF1045" i="26"/>
  <c r="BI1045" i="26" s="1"/>
  <c r="BF1044" i="26"/>
  <c r="BI1044" i="26" s="1"/>
  <c r="BI1041" i="26"/>
  <c r="BF1035" i="26"/>
  <c r="BI1035" i="26" s="1"/>
  <c r="BE1035" i="26"/>
  <c r="BI1033" i="26"/>
  <c r="BI1030" i="26"/>
  <c r="BI1028" i="26"/>
  <c r="BI1026" i="26"/>
  <c r="BI1023" i="26"/>
  <c r="BI1022" i="26"/>
  <c r="BF1021" i="26"/>
  <c r="BI1021" i="26" s="1"/>
  <c r="BF1020" i="26"/>
  <c r="BI1020" i="26" s="1"/>
  <c r="BF1019" i="26"/>
  <c r="BI1019" i="26" s="1"/>
  <c r="BF1018" i="26"/>
  <c r="BI1018" i="26" s="1"/>
  <c r="BF1017" i="26"/>
  <c r="BI1017" i="26" s="1"/>
  <c r="BF1016" i="26"/>
  <c r="BI1016" i="26" s="1"/>
  <c r="BF1015" i="26"/>
  <c r="BI1015" i="26" s="1"/>
  <c r="BI1012" i="26"/>
  <c r="BF1006" i="26"/>
  <c r="BI1006" i="26" s="1"/>
  <c r="BE1006" i="26"/>
  <c r="BI1004" i="26"/>
  <c r="BI1001" i="26"/>
  <c r="BI999" i="26"/>
  <c r="BI997" i="26"/>
  <c r="BI992" i="26"/>
  <c r="BI991" i="26"/>
  <c r="BI990" i="26"/>
  <c r="BF990" i="26"/>
  <c r="BI989" i="26"/>
  <c r="BF989" i="26"/>
  <c r="BI988" i="26"/>
  <c r="BF988" i="26"/>
  <c r="BI987" i="26"/>
  <c r="BF987" i="26"/>
  <c r="BI986" i="26"/>
  <c r="BF986" i="26"/>
  <c r="BI985" i="26"/>
  <c r="BF985" i="26"/>
  <c r="BI984" i="26"/>
  <c r="BF984" i="26"/>
  <c r="BI981" i="26"/>
  <c r="BF975" i="26"/>
  <c r="BI975" i="26" s="1"/>
  <c r="BE975" i="26"/>
  <c r="BI973" i="26"/>
  <c r="BI970" i="26"/>
  <c r="BI968" i="26"/>
  <c r="BI966" i="26"/>
  <c r="BI963" i="26"/>
  <c r="BI962" i="26"/>
  <c r="BF961" i="26"/>
  <c r="BI961" i="26" s="1"/>
  <c r="BF960" i="26"/>
  <c r="BI960" i="26" s="1"/>
  <c r="BF959" i="26"/>
  <c r="BI959" i="26" s="1"/>
  <c r="BF958" i="26"/>
  <c r="BI958" i="26" s="1"/>
  <c r="BF957" i="26"/>
  <c r="BI957" i="26" s="1"/>
  <c r="BF956" i="26"/>
  <c r="BI956" i="26" s="1"/>
  <c r="BF955" i="26"/>
  <c r="BI955" i="26" s="1"/>
  <c r="BI952" i="26"/>
  <c r="BF946" i="26"/>
  <c r="BI946" i="26" s="1"/>
  <c r="BE946" i="26"/>
  <c r="BI944" i="26"/>
  <c r="BI941" i="26"/>
  <c r="BI939" i="26"/>
  <c r="BI937" i="26"/>
  <c r="BI934" i="26"/>
  <c r="BI933" i="26"/>
  <c r="BF932" i="26"/>
  <c r="BI932" i="26" s="1"/>
  <c r="BF931" i="26"/>
  <c r="BI931" i="26" s="1"/>
  <c r="BF930" i="26"/>
  <c r="BI930" i="26" s="1"/>
  <c r="BF929" i="26"/>
  <c r="BI929" i="26" s="1"/>
  <c r="BF928" i="26"/>
  <c r="BI928" i="26" s="1"/>
  <c r="BF927" i="26"/>
  <c r="BI927" i="26" s="1"/>
  <c r="BF926" i="26"/>
  <c r="BI926" i="26" s="1"/>
  <c r="BI923" i="26"/>
  <c r="BF917" i="26"/>
  <c r="BI917" i="26" s="1"/>
  <c r="BE917" i="26"/>
  <c r="BI915" i="26"/>
  <c r="BI912" i="26"/>
  <c r="BI910" i="26"/>
  <c r="BI908" i="26"/>
  <c r="BI905" i="26"/>
  <c r="BI904" i="26"/>
  <c r="BF903" i="26"/>
  <c r="BI903" i="26" s="1"/>
  <c r="BF902" i="26"/>
  <c r="BI902" i="26" s="1"/>
  <c r="BF901" i="26"/>
  <c r="BI901" i="26" s="1"/>
  <c r="BF900" i="26"/>
  <c r="BI900" i="26" s="1"/>
  <c r="BF899" i="26"/>
  <c r="BI899" i="26" s="1"/>
  <c r="BF898" i="26"/>
  <c r="BI898" i="26" s="1"/>
  <c r="BF897" i="26"/>
  <c r="BI897" i="26" s="1"/>
  <c r="BI894" i="26"/>
  <c r="BF888" i="26"/>
  <c r="BI888" i="26" s="1"/>
  <c r="BE888" i="26"/>
  <c r="BI886" i="26"/>
  <c r="BI883" i="26"/>
  <c r="BI881" i="26"/>
  <c r="BI879" i="26"/>
  <c r="BI876" i="26"/>
  <c r="BI875" i="26"/>
  <c r="BI874" i="26"/>
  <c r="BF874" i="26"/>
  <c r="BI873" i="26"/>
  <c r="BF873" i="26"/>
  <c r="BI872" i="26"/>
  <c r="BF872" i="26"/>
  <c r="BI871" i="26"/>
  <c r="BF871" i="26"/>
  <c r="BI870" i="26"/>
  <c r="BF870" i="26"/>
  <c r="BI869" i="26"/>
  <c r="BF869" i="26"/>
  <c r="BI868" i="26"/>
  <c r="BF868" i="26"/>
  <c r="BI865" i="26"/>
  <c r="BF859" i="26"/>
  <c r="BI859" i="26" s="1"/>
  <c r="BE859" i="26"/>
  <c r="BI857" i="26"/>
  <c r="BI854" i="26"/>
  <c r="BI852" i="26"/>
  <c r="BI850" i="26"/>
  <c r="BI845" i="26"/>
  <c r="BI844" i="26"/>
  <c r="BF843" i="26"/>
  <c r="BI843" i="26" s="1"/>
  <c r="BF842" i="26"/>
  <c r="BI842" i="26" s="1"/>
  <c r="BF841" i="26"/>
  <c r="BI841" i="26" s="1"/>
  <c r="BF840" i="26"/>
  <c r="BI840" i="26" s="1"/>
  <c r="BF839" i="26"/>
  <c r="BI839" i="26" s="1"/>
  <c r="BF838" i="26"/>
  <c r="BI838" i="26" s="1"/>
  <c r="BF837" i="26"/>
  <c r="BI837" i="26" s="1"/>
  <c r="BI834" i="26"/>
  <c r="BF828" i="26"/>
  <c r="BI828" i="26" s="1"/>
  <c r="BE828" i="26"/>
  <c r="BI826" i="26"/>
  <c r="BI823" i="26"/>
  <c r="BI821" i="26"/>
  <c r="BI819" i="26"/>
  <c r="BI816" i="26"/>
  <c r="BI815" i="26"/>
  <c r="BF814" i="26"/>
  <c r="BI814" i="26" s="1"/>
  <c r="BF813" i="26"/>
  <c r="BI813" i="26" s="1"/>
  <c r="BF812" i="26"/>
  <c r="BI812" i="26" s="1"/>
  <c r="BF811" i="26"/>
  <c r="BI811" i="26" s="1"/>
  <c r="BF810" i="26"/>
  <c r="BI810" i="26" s="1"/>
  <c r="BF809" i="26"/>
  <c r="BI809" i="26" s="1"/>
  <c r="BF808" i="26"/>
  <c r="BI808" i="26" s="1"/>
  <c r="BI805" i="26"/>
  <c r="BF799" i="26"/>
  <c r="BI799" i="26" s="1"/>
  <c r="BE799" i="26"/>
  <c r="BI797" i="26"/>
  <c r="BI794" i="26"/>
  <c r="BI792" i="26"/>
  <c r="BI790" i="26"/>
  <c r="BI787" i="26"/>
  <c r="BI786" i="26"/>
  <c r="BF785" i="26"/>
  <c r="BI785" i="26" s="1"/>
  <c r="BF784" i="26"/>
  <c r="BI784" i="26" s="1"/>
  <c r="BF783" i="26"/>
  <c r="BI783" i="26" s="1"/>
  <c r="BF782" i="26"/>
  <c r="BI782" i="26" s="1"/>
  <c r="BF781" i="26"/>
  <c r="BI781" i="26" s="1"/>
  <c r="BF780" i="26"/>
  <c r="BI780" i="26" s="1"/>
  <c r="BF779" i="26"/>
  <c r="BI779" i="26" s="1"/>
  <c r="BI776" i="26"/>
  <c r="BF770" i="26"/>
  <c r="BI770" i="26" s="1"/>
  <c r="BE770" i="26"/>
  <c r="BI768" i="26"/>
  <c r="BI765" i="26"/>
  <c r="BI763" i="26"/>
  <c r="BI761" i="26"/>
  <c r="BI758" i="26"/>
  <c r="BI757" i="26"/>
  <c r="BI756" i="26"/>
  <c r="BF756" i="26"/>
  <c r="BI755" i="26"/>
  <c r="BF755" i="26"/>
  <c r="BI754" i="26"/>
  <c r="BF754" i="26"/>
  <c r="BI753" i="26"/>
  <c r="BF753" i="26"/>
  <c r="BI752" i="26"/>
  <c r="BF752" i="26"/>
  <c r="BI751" i="26"/>
  <c r="BF751" i="26"/>
  <c r="BI750" i="26"/>
  <c r="BF750" i="26"/>
  <c r="BI747" i="26"/>
  <c r="BF741" i="26"/>
  <c r="BI741" i="26" s="1"/>
  <c r="BE741" i="26"/>
  <c r="BI739" i="26"/>
  <c r="BI736" i="26"/>
  <c r="BI734" i="26"/>
  <c r="BI732" i="26"/>
  <c r="BI729" i="26"/>
  <c r="BI728" i="26"/>
  <c r="BF727" i="26"/>
  <c r="BI727" i="26" s="1"/>
  <c r="BF726" i="26"/>
  <c r="BI726" i="26" s="1"/>
  <c r="BF725" i="26"/>
  <c r="BI725" i="26" s="1"/>
  <c r="BF724" i="26"/>
  <c r="BI724" i="26" s="1"/>
  <c r="BF723" i="26"/>
  <c r="BI723" i="26" s="1"/>
  <c r="BF722" i="26"/>
  <c r="BI722" i="26" s="1"/>
  <c r="BF721" i="26"/>
  <c r="BI721" i="26" s="1"/>
  <c r="BI718" i="26"/>
  <c r="BF712" i="26"/>
  <c r="BI712" i="26" s="1"/>
  <c r="BE712" i="26"/>
  <c r="BI710" i="26"/>
  <c r="BI707" i="26"/>
  <c r="BI705" i="26"/>
  <c r="BI703" i="26"/>
  <c r="BI698" i="26"/>
  <c r="BI697" i="26"/>
  <c r="BF696" i="26"/>
  <c r="BI696" i="26" s="1"/>
  <c r="BF695" i="26"/>
  <c r="BI695" i="26" s="1"/>
  <c r="BF694" i="26"/>
  <c r="BI694" i="26" s="1"/>
  <c r="BF693" i="26"/>
  <c r="BI693" i="26" s="1"/>
  <c r="BF692" i="26"/>
  <c r="BI692" i="26" s="1"/>
  <c r="BF691" i="26"/>
  <c r="BI691" i="26" s="1"/>
  <c r="BF690" i="26"/>
  <c r="BI690" i="26" s="1"/>
  <c r="BI687" i="26"/>
  <c r="BF681" i="26"/>
  <c r="BI681" i="26" s="1"/>
  <c r="BE681" i="26"/>
  <c r="BI679" i="26"/>
  <c r="BI676" i="26"/>
  <c r="BI674" i="26"/>
  <c r="BI672" i="26"/>
  <c r="BI669" i="26"/>
  <c r="BI668" i="26"/>
  <c r="BF667" i="26"/>
  <c r="BI667" i="26" s="1"/>
  <c r="BF666" i="26"/>
  <c r="BI666" i="26" s="1"/>
  <c r="BF665" i="26"/>
  <c r="BI665" i="26" s="1"/>
  <c r="BF664" i="26"/>
  <c r="BI664" i="26" s="1"/>
  <c r="BF663" i="26"/>
  <c r="BI663" i="26" s="1"/>
  <c r="BF662" i="26"/>
  <c r="BI662" i="26" s="1"/>
  <c r="BF661" i="26"/>
  <c r="BI661" i="26" s="1"/>
  <c r="BI658" i="26"/>
  <c r="BF652" i="26"/>
  <c r="BI652" i="26" s="1"/>
  <c r="BE652" i="26"/>
  <c r="BI650" i="26"/>
  <c r="BI647" i="26"/>
  <c r="BI645" i="26"/>
  <c r="BI643" i="26"/>
  <c r="BI640" i="26"/>
  <c r="BI639" i="26"/>
  <c r="BF638" i="26"/>
  <c r="BI638" i="26" s="1"/>
  <c r="BF637" i="26"/>
  <c r="BI637" i="26" s="1"/>
  <c r="BF636" i="26"/>
  <c r="BI636" i="26" s="1"/>
  <c r="BF635" i="26"/>
  <c r="BI635" i="26" s="1"/>
  <c r="BF634" i="26"/>
  <c r="BI634" i="26" s="1"/>
  <c r="BF633" i="26"/>
  <c r="BI633" i="26" s="1"/>
  <c r="BF632" i="26"/>
  <c r="BI632" i="26" s="1"/>
  <c r="BI629" i="26"/>
  <c r="BF623" i="26"/>
  <c r="BI623" i="26" s="1"/>
  <c r="BE623" i="26"/>
  <c r="BI621" i="26"/>
  <c r="BI618" i="26"/>
  <c r="BI616" i="26"/>
  <c r="BI614" i="26"/>
  <c r="BI611" i="26"/>
  <c r="BI610" i="26"/>
  <c r="BF609" i="26"/>
  <c r="BI609" i="26" s="1"/>
  <c r="BF608" i="26"/>
  <c r="BI608" i="26" s="1"/>
  <c r="BF607" i="26"/>
  <c r="BI607" i="26" s="1"/>
  <c r="BF606" i="26"/>
  <c r="BI606" i="26" s="1"/>
  <c r="BF605" i="26"/>
  <c r="BI605" i="26" s="1"/>
  <c r="BF604" i="26"/>
  <c r="BI604" i="26" s="1"/>
  <c r="BF603" i="26"/>
  <c r="BI603" i="26" s="1"/>
  <c r="BI600" i="26"/>
  <c r="BF594" i="26"/>
  <c r="BI594" i="26" s="1"/>
  <c r="BE594" i="26"/>
  <c r="BI592" i="26"/>
  <c r="BI589" i="26"/>
  <c r="BI587" i="26"/>
  <c r="BI585" i="26"/>
  <c r="BI580" i="26"/>
  <c r="BI579" i="26"/>
  <c r="BI578" i="26"/>
  <c r="BF578" i="26"/>
  <c r="BI577" i="26"/>
  <c r="BF577" i="26"/>
  <c r="BI576" i="26"/>
  <c r="BF576" i="26"/>
  <c r="BI575" i="26"/>
  <c r="BF575" i="26"/>
  <c r="BI574" i="26"/>
  <c r="BF574" i="26"/>
  <c r="BI573" i="26"/>
  <c r="BF573" i="26"/>
  <c r="BI572" i="26"/>
  <c r="BF572" i="26"/>
  <c r="BI569" i="26"/>
  <c r="BF563" i="26"/>
  <c r="BI563" i="26" s="1"/>
  <c r="BE563" i="26"/>
  <c r="BI561" i="26"/>
  <c r="BI558" i="26"/>
  <c r="BI556" i="26"/>
  <c r="BI555" i="26"/>
  <c r="BF554" i="26"/>
  <c r="BI554" i="26" s="1"/>
  <c r="BI553" i="26"/>
  <c r="BF552" i="26"/>
  <c r="BI552" i="26" s="1"/>
  <c r="BI551" i="26"/>
  <c r="BI550" i="26"/>
  <c r="BF550" i="26"/>
  <c r="BI545" i="26"/>
  <c r="BI542" i="26"/>
  <c r="BI538" i="26"/>
  <c r="BF538" i="26"/>
  <c r="BE538" i="26"/>
  <c r="BI535" i="26"/>
  <c r="BI531" i="26"/>
  <c r="BF531" i="26"/>
  <c r="BE531" i="26"/>
  <c r="BI529" i="26"/>
  <c r="BI527" i="26"/>
  <c r="BI524" i="26"/>
  <c r="BI521" i="26"/>
  <c r="BF517" i="26"/>
  <c r="BI517" i="26" s="1"/>
  <c r="BE517" i="26"/>
  <c r="BI514" i="26"/>
  <c r="BF510" i="26"/>
  <c r="BI510" i="26" s="1"/>
  <c r="BE510" i="26"/>
  <c r="BI508" i="26"/>
  <c r="BI506" i="26"/>
  <c r="BI503" i="26"/>
  <c r="BI500" i="26"/>
  <c r="BI496" i="26"/>
  <c r="BF496" i="26"/>
  <c r="BE496" i="26"/>
  <c r="BI493" i="26"/>
  <c r="BI489" i="26"/>
  <c r="BF489" i="26"/>
  <c r="BE489" i="26"/>
  <c r="BI487" i="26"/>
  <c r="BI485" i="26"/>
  <c r="BI482" i="26"/>
  <c r="BI479" i="26"/>
  <c r="BF475" i="26"/>
  <c r="BI475" i="26" s="1"/>
  <c r="BE475" i="26"/>
  <c r="BI472" i="26"/>
  <c r="BF468" i="26"/>
  <c r="BI468" i="26" s="1"/>
  <c r="BE468" i="26"/>
  <c r="BI466" i="26"/>
  <c r="BI464" i="26"/>
  <c r="BI461" i="26"/>
  <c r="BI458" i="26"/>
  <c r="BI454" i="26"/>
  <c r="BF454" i="26"/>
  <c r="BE454" i="26"/>
  <c r="BI451" i="26"/>
  <c r="BI447" i="26"/>
  <c r="BF447" i="26"/>
  <c r="BE447" i="26"/>
  <c r="BI445" i="26"/>
  <c r="BI443" i="26"/>
  <c r="BI438" i="26"/>
  <c r="BI435" i="26"/>
  <c r="BF431" i="26"/>
  <c r="BI431" i="26" s="1"/>
  <c r="BE431" i="26"/>
  <c r="BI428" i="26"/>
  <c r="BF424" i="26"/>
  <c r="BI424" i="26" s="1"/>
  <c r="BE424" i="26"/>
  <c r="BI422" i="26"/>
  <c r="BI420" i="26"/>
  <c r="BI417" i="26"/>
  <c r="BI414" i="26"/>
  <c r="BI410" i="26"/>
  <c r="BF410" i="26"/>
  <c r="BE410" i="26"/>
  <c r="BI407" i="26"/>
  <c r="BI403" i="26"/>
  <c r="BF403" i="26"/>
  <c r="BE403" i="26"/>
  <c r="BI401" i="26"/>
  <c r="BI399" i="26"/>
  <c r="BI396" i="26"/>
  <c r="BI393" i="26"/>
  <c r="BF389" i="26"/>
  <c r="BI389" i="26" s="1"/>
  <c r="BE389" i="26"/>
  <c r="BI386" i="26"/>
  <c r="BF382" i="26"/>
  <c r="BI382" i="26" s="1"/>
  <c r="BE382" i="26"/>
  <c r="BI380" i="26"/>
  <c r="BI378" i="26"/>
  <c r="BI375" i="26"/>
  <c r="BI372" i="26"/>
  <c r="BI368" i="26"/>
  <c r="BF368" i="26"/>
  <c r="BE368" i="26"/>
  <c r="BI365" i="26"/>
  <c r="BI361" i="26"/>
  <c r="BF361" i="26"/>
  <c r="BE361" i="26"/>
  <c r="BI359" i="26"/>
  <c r="BI357" i="26"/>
  <c r="BI354" i="26"/>
  <c r="BI351" i="26"/>
  <c r="BF347" i="26"/>
  <c r="BI347" i="26" s="1"/>
  <c r="BE347" i="26"/>
  <c r="BI344" i="26"/>
  <c r="BF340" i="26"/>
  <c r="BI340" i="26" s="1"/>
  <c r="BE340" i="26"/>
  <c r="BI338" i="26"/>
  <c r="BI336" i="26"/>
  <c r="BI331" i="26"/>
  <c r="BI328" i="26"/>
  <c r="BI324" i="26"/>
  <c r="BF324" i="26"/>
  <c r="BE324" i="26"/>
  <c r="BI321" i="26"/>
  <c r="BI317" i="26"/>
  <c r="BF317" i="26"/>
  <c r="BE317" i="26"/>
  <c r="BI315" i="26"/>
  <c r="BI313" i="26"/>
  <c r="BI310" i="26"/>
  <c r="BI307" i="26"/>
  <c r="BF303" i="26"/>
  <c r="BI303" i="26" s="1"/>
  <c r="BE303" i="26"/>
  <c r="BI300" i="26"/>
  <c r="BF296" i="26"/>
  <c r="BI296" i="26" s="1"/>
  <c r="BE296" i="26"/>
  <c r="BI294" i="26"/>
  <c r="BI292" i="26"/>
  <c r="BI289" i="26"/>
  <c r="BI286" i="26"/>
  <c r="BI282" i="26"/>
  <c r="BF282" i="26"/>
  <c r="BE282" i="26"/>
  <c r="BI279" i="26"/>
  <c r="BI275" i="26"/>
  <c r="BF275" i="26"/>
  <c r="BE275" i="26"/>
  <c r="BI273" i="26"/>
  <c r="BI271" i="26"/>
  <c r="BI268" i="26"/>
  <c r="BI265" i="26"/>
  <c r="BF261" i="26"/>
  <c r="BI261" i="26" s="1"/>
  <c r="BE261" i="26"/>
  <c r="BI258" i="26"/>
  <c r="BF254" i="26"/>
  <c r="BI254" i="26" s="1"/>
  <c r="BE254" i="26"/>
  <c r="BI252" i="26"/>
  <c r="BI250" i="26"/>
  <c r="BI247" i="26"/>
  <c r="BI244" i="26"/>
  <c r="BI240" i="26"/>
  <c r="BF240" i="26"/>
  <c r="BE240" i="26"/>
  <c r="BI237" i="26"/>
  <c r="BI233" i="26"/>
  <c r="BF233" i="26"/>
  <c r="BE233" i="26"/>
  <c r="BI231" i="26"/>
  <c r="BI229" i="26"/>
  <c r="BI224" i="26"/>
  <c r="BI221" i="26"/>
  <c r="BF217" i="26"/>
  <c r="BI217" i="26" s="1"/>
  <c r="BE217" i="26"/>
  <c r="BI214" i="26"/>
  <c r="BF210" i="26"/>
  <c r="BI210" i="26" s="1"/>
  <c r="BE210" i="26"/>
  <c r="BI208" i="26"/>
  <c r="BI206" i="26"/>
  <c r="BI203" i="26"/>
  <c r="BI200" i="26"/>
  <c r="BI196" i="26"/>
  <c r="BF196" i="26"/>
  <c r="BE196" i="26"/>
  <c r="BI193" i="26"/>
  <c r="BI189" i="26"/>
  <c r="BF189" i="26"/>
  <c r="BE189" i="26"/>
  <c r="BI187" i="26"/>
  <c r="BI185" i="26"/>
  <c r="BI182" i="26"/>
  <c r="BI179" i="26"/>
  <c r="BF175" i="26"/>
  <c r="BI175" i="26" s="1"/>
  <c r="BE175" i="26"/>
  <c r="BI172" i="26"/>
  <c r="BF168" i="26"/>
  <c r="BI168" i="26" s="1"/>
  <c r="BE168" i="26"/>
  <c r="BI166" i="26"/>
  <c r="BI164" i="26"/>
  <c r="BI161" i="26"/>
  <c r="BI158" i="26"/>
  <c r="BF154" i="26"/>
  <c r="BI154" i="26" s="1"/>
  <c r="BE154" i="26"/>
  <c r="BI151" i="26"/>
  <c r="BF147" i="26"/>
  <c r="BI147" i="26" s="1"/>
  <c r="BE147" i="26"/>
  <c r="BI145" i="26"/>
  <c r="BI143" i="26"/>
  <c r="BI138" i="26"/>
  <c r="BI135" i="26"/>
  <c r="BF131" i="26"/>
  <c r="BI131" i="26" s="1"/>
  <c r="BE131" i="26"/>
  <c r="BI128" i="26"/>
  <c r="BF124" i="26"/>
  <c r="BI124" i="26" s="1"/>
  <c r="BE124" i="26"/>
  <c r="BI122" i="26"/>
  <c r="BI120" i="26"/>
  <c r="BI118" i="26"/>
  <c r="BF116" i="26"/>
  <c r="BI116" i="26" s="1"/>
  <c r="BE116" i="26"/>
  <c r="BI112" i="26"/>
  <c r="BI109" i="26"/>
  <c r="BI108" i="26"/>
  <c r="BI107" i="26"/>
  <c r="BI97" i="26"/>
  <c r="BF93" i="26"/>
  <c r="BI93" i="26" s="1"/>
  <c r="BE93" i="26"/>
  <c r="BI90" i="26"/>
  <c r="BI88" i="26"/>
  <c r="BI87" i="26"/>
  <c r="BF86" i="26"/>
  <c r="BI86" i="26" s="1"/>
  <c r="BF85" i="26"/>
  <c r="BI85" i="26" s="1"/>
  <c r="BF84" i="26"/>
  <c r="BI84" i="26" s="1"/>
  <c r="BF83" i="26"/>
  <c r="BI83" i="26" s="1"/>
  <c r="BF82" i="26"/>
  <c r="BI82" i="26" s="1"/>
  <c r="BF81" i="26"/>
  <c r="BI81" i="26" s="1"/>
  <c r="BF80" i="26"/>
  <c r="BI80" i="26" s="1"/>
  <c r="BF79" i="26"/>
  <c r="BI79" i="26" s="1"/>
  <c r="BI78" i="26"/>
  <c r="BI77" i="26"/>
  <c r="BF77" i="26"/>
  <c r="BI76" i="26"/>
  <c r="BF75" i="26"/>
  <c r="BI75" i="26" s="1"/>
  <c r="BI74" i="26"/>
  <c r="BF73" i="26"/>
  <c r="BI73" i="26" s="1"/>
  <c r="BI72" i="26"/>
  <c r="BF71" i="26"/>
  <c r="BI71" i="26" s="1"/>
  <c r="BI70" i="26"/>
  <c r="BI69" i="26"/>
  <c r="BF69" i="26"/>
  <c r="BI67" i="26"/>
  <c r="BF67" i="26"/>
  <c r="BI63" i="26"/>
  <c r="BI61" i="26"/>
  <c r="BI53" i="26"/>
  <c r="BI48" i="26"/>
  <c r="BF47" i="26"/>
  <c r="BI47" i="26" s="1"/>
  <c r="BF46" i="26"/>
  <c r="BI46" i="26" s="1"/>
  <c r="BF45" i="26"/>
  <c r="BI45" i="26" s="1"/>
  <c r="BF44" i="26"/>
  <c r="BI44" i="26" s="1"/>
  <c r="BF43" i="26"/>
  <c r="BI43" i="26" s="1"/>
  <c r="BF42" i="26"/>
  <c r="BI42" i="26" s="1"/>
  <c r="BF41" i="26"/>
  <c r="BI41" i="26" s="1"/>
  <c r="BF40" i="26"/>
  <c r="BI40" i="26" s="1"/>
  <c r="BF39" i="26"/>
  <c r="BI39" i="26" s="1"/>
  <c r="BF38" i="26"/>
  <c r="BI38" i="26" s="1"/>
  <c r="BF37" i="26"/>
  <c r="BI37" i="26" s="1"/>
  <c r="BF36" i="26"/>
  <c r="BI36" i="26" s="1"/>
  <c r="BF35" i="26"/>
  <c r="BI35" i="26" s="1"/>
  <c r="BF34" i="26"/>
  <c r="BI34" i="26" s="1"/>
  <c r="BF33" i="26"/>
  <c r="BI33" i="26" s="1"/>
  <c r="BF32" i="26"/>
  <c r="BI32" i="26" s="1"/>
  <c r="BF31" i="26"/>
  <c r="BI31" i="26" s="1"/>
  <c r="BF30" i="26"/>
  <c r="BI30" i="26" s="1"/>
  <c r="BF29" i="26"/>
  <c r="BI29" i="26" s="1"/>
  <c r="BF25" i="26"/>
  <c r="BI25" i="26" s="1"/>
  <c r="BE25" i="26"/>
  <c r="BI22" i="26"/>
  <c r="BI19" i="26"/>
  <c r="BF13" i="26"/>
  <c r="BI13" i="26" s="1"/>
  <c r="BE13" i="26"/>
  <c r="BF9" i="26"/>
  <c r="BI9" i="26" s="1"/>
  <c r="BE9" i="26"/>
  <c r="BI5" i="26"/>
  <c r="BI3" i="26"/>
  <c r="BI2" i="26"/>
  <c r="BI1" i="26"/>
  <c r="BI1737" i="25"/>
  <c r="BI1732" i="25"/>
  <c r="BI1727" i="25"/>
  <c r="BI1726" i="25"/>
  <c r="BF1725" i="25"/>
  <c r="BI1725" i="25" s="1"/>
  <c r="BF1724" i="25"/>
  <c r="BI1724" i="25" s="1"/>
  <c r="BF1723" i="25"/>
  <c r="BI1723" i="25" s="1"/>
  <c r="BF1722" i="25"/>
  <c r="BI1722" i="25" s="1"/>
  <c r="BF1721" i="25"/>
  <c r="BI1721" i="25" s="1"/>
  <c r="BF1720" i="25"/>
  <c r="BI1720" i="25" s="1"/>
  <c r="BF1719" i="25"/>
  <c r="BI1719" i="25" s="1"/>
  <c r="BI1716" i="25"/>
  <c r="BF1710" i="25"/>
  <c r="BI1710" i="25" s="1"/>
  <c r="BE1710" i="25"/>
  <c r="BI1708" i="25"/>
  <c r="BI1705" i="25"/>
  <c r="BI1703" i="25"/>
  <c r="BI1701" i="25"/>
  <c r="BI1698" i="25"/>
  <c r="BI1697" i="25"/>
  <c r="BF1696" i="25"/>
  <c r="BI1696" i="25" s="1"/>
  <c r="BF1695" i="25"/>
  <c r="BI1695" i="25" s="1"/>
  <c r="BF1694" i="25"/>
  <c r="BI1694" i="25" s="1"/>
  <c r="BF1693" i="25"/>
  <c r="BI1693" i="25" s="1"/>
  <c r="BF1692" i="25"/>
  <c r="BI1692" i="25" s="1"/>
  <c r="BF1691" i="25"/>
  <c r="BI1691" i="25" s="1"/>
  <c r="BF1690" i="25"/>
  <c r="BI1690" i="25" s="1"/>
  <c r="BI1687" i="25"/>
  <c r="BI1681" i="25"/>
  <c r="BF1681" i="25"/>
  <c r="BE1681" i="25"/>
  <c r="BI1679" i="25"/>
  <c r="BI1676" i="25"/>
  <c r="BI1674" i="25"/>
  <c r="BI1672" i="25"/>
  <c r="BI1669" i="25"/>
  <c r="BI1668" i="25"/>
  <c r="BF1667" i="25"/>
  <c r="BI1667" i="25" s="1"/>
  <c r="BF1666" i="25"/>
  <c r="BI1666" i="25" s="1"/>
  <c r="BF1665" i="25"/>
  <c r="BI1665" i="25" s="1"/>
  <c r="BF1664" i="25"/>
  <c r="BI1664" i="25" s="1"/>
  <c r="BF1663" i="25"/>
  <c r="BI1663" i="25" s="1"/>
  <c r="BF1662" i="25"/>
  <c r="BI1662" i="25" s="1"/>
  <c r="BF1661" i="25"/>
  <c r="BI1661" i="25" s="1"/>
  <c r="BI1658" i="25"/>
  <c r="BF1652" i="25"/>
  <c r="BI1652" i="25" s="1"/>
  <c r="BE1652" i="25"/>
  <c r="BI1650" i="25"/>
  <c r="BI1647" i="25"/>
  <c r="BI1645" i="25"/>
  <c r="BI1643" i="25"/>
  <c r="BI1640" i="25"/>
  <c r="BI1639" i="25"/>
  <c r="BF1638" i="25"/>
  <c r="BI1638" i="25" s="1"/>
  <c r="BF1637" i="25"/>
  <c r="BI1637" i="25" s="1"/>
  <c r="BF1636" i="25"/>
  <c r="BI1636" i="25" s="1"/>
  <c r="BF1635" i="25"/>
  <c r="BI1635" i="25" s="1"/>
  <c r="BF1634" i="25"/>
  <c r="BI1634" i="25" s="1"/>
  <c r="BF1633" i="25"/>
  <c r="BI1633" i="25" s="1"/>
  <c r="BF1632" i="25"/>
  <c r="BI1632" i="25" s="1"/>
  <c r="BI1629" i="25"/>
  <c r="BF1623" i="25"/>
  <c r="BI1623" i="25" s="1"/>
  <c r="BE1623" i="25"/>
  <c r="BI1621" i="25"/>
  <c r="BI1618" i="25"/>
  <c r="BI1616" i="25"/>
  <c r="BI1614" i="25"/>
  <c r="BI1611" i="25"/>
  <c r="BI1610" i="25"/>
  <c r="BF1609" i="25"/>
  <c r="BI1609" i="25" s="1"/>
  <c r="BF1608" i="25"/>
  <c r="BI1608" i="25" s="1"/>
  <c r="BF1607" i="25"/>
  <c r="BI1607" i="25" s="1"/>
  <c r="BF1606" i="25"/>
  <c r="BI1606" i="25" s="1"/>
  <c r="BF1605" i="25"/>
  <c r="BI1605" i="25" s="1"/>
  <c r="BF1604" i="25"/>
  <c r="BI1604" i="25" s="1"/>
  <c r="BF1603" i="25"/>
  <c r="BI1603" i="25" s="1"/>
  <c r="BI1600" i="25"/>
  <c r="BF1594" i="25"/>
  <c r="BI1594" i="25" s="1"/>
  <c r="BE1594" i="25"/>
  <c r="BI1592" i="25"/>
  <c r="BI1589" i="25"/>
  <c r="BI1587" i="25"/>
  <c r="BI1585" i="25"/>
  <c r="BI1580" i="25"/>
  <c r="BI1579" i="25"/>
  <c r="BF1578" i="25"/>
  <c r="BI1578" i="25" s="1"/>
  <c r="BF1577" i="25"/>
  <c r="BI1577" i="25" s="1"/>
  <c r="BF1576" i="25"/>
  <c r="BI1576" i="25" s="1"/>
  <c r="BF1575" i="25"/>
  <c r="BI1575" i="25" s="1"/>
  <c r="BF1574" i="25"/>
  <c r="BI1574" i="25" s="1"/>
  <c r="BF1573" i="25"/>
  <c r="BI1573" i="25" s="1"/>
  <c r="BF1572" i="25"/>
  <c r="BI1572" i="25" s="1"/>
  <c r="BI1569" i="25"/>
  <c r="BF1563" i="25"/>
  <c r="BI1563" i="25" s="1"/>
  <c r="BE1563" i="25"/>
  <c r="BI1561" i="25"/>
  <c r="BI1558" i="25"/>
  <c r="BI1556" i="25"/>
  <c r="BI1554" i="25"/>
  <c r="BI1551" i="25"/>
  <c r="BI1550" i="25"/>
  <c r="BF1549" i="25"/>
  <c r="BI1549" i="25" s="1"/>
  <c r="BF1548" i="25"/>
  <c r="BI1548" i="25" s="1"/>
  <c r="BF1547" i="25"/>
  <c r="BI1547" i="25" s="1"/>
  <c r="BF1546" i="25"/>
  <c r="BI1546" i="25" s="1"/>
  <c r="BF1545" i="25"/>
  <c r="BI1545" i="25" s="1"/>
  <c r="BF1544" i="25"/>
  <c r="BI1544" i="25" s="1"/>
  <c r="BF1543" i="25"/>
  <c r="BI1543" i="25" s="1"/>
  <c r="BI1540" i="25"/>
  <c r="BF1534" i="25"/>
  <c r="BI1534" i="25" s="1"/>
  <c r="BE1534" i="25"/>
  <c r="BI1532" i="25"/>
  <c r="BI1529" i="25"/>
  <c r="BI1527" i="25"/>
  <c r="BI1525" i="25"/>
  <c r="BI1522" i="25"/>
  <c r="BI1521" i="25"/>
  <c r="BF1520" i="25"/>
  <c r="BI1520" i="25" s="1"/>
  <c r="BF1519" i="25"/>
  <c r="BI1519" i="25" s="1"/>
  <c r="BF1518" i="25"/>
  <c r="BI1518" i="25" s="1"/>
  <c r="BF1517" i="25"/>
  <c r="BI1517" i="25" s="1"/>
  <c r="BF1516" i="25"/>
  <c r="BI1516" i="25" s="1"/>
  <c r="BF1515" i="25"/>
  <c r="BI1515" i="25" s="1"/>
  <c r="BF1514" i="25"/>
  <c r="BI1514" i="25" s="1"/>
  <c r="BI1511" i="25"/>
  <c r="BF1505" i="25"/>
  <c r="BI1505" i="25" s="1"/>
  <c r="BE1505" i="25"/>
  <c r="BI1503" i="25"/>
  <c r="BI1500" i="25"/>
  <c r="BI1498" i="25"/>
  <c r="BI1496" i="25"/>
  <c r="BI1493" i="25"/>
  <c r="BI1492" i="25"/>
  <c r="BF1491" i="25"/>
  <c r="BI1491" i="25" s="1"/>
  <c r="BF1490" i="25"/>
  <c r="BI1490" i="25" s="1"/>
  <c r="BF1489" i="25"/>
  <c r="BI1489" i="25" s="1"/>
  <c r="BF1488" i="25"/>
  <c r="BI1488" i="25" s="1"/>
  <c r="BF1487" i="25"/>
  <c r="BI1487" i="25" s="1"/>
  <c r="BF1486" i="25"/>
  <c r="BI1486" i="25" s="1"/>
  <c r="BF1485" i="25"/>
  <c r="BI1485" i="25" s="1"/>
  <c r="BI1482" i="25"/>
  <c r="BF1476" i="25"/>
  <c r="BI1476" i="25" s="1"/>
  <c r="BE1476" i="25"/>
  <c r="BI1474" i="25"/>
  <c r="BI1471" i="25"/>
  <c r="BI1469" i="25"/>
  <c r="BI1467" i="25"/>
  <c r="BI1464" i="25"/>
  <c r="BI1463" i="25"/>
  <c r="BF1462" i="25"/>
  <c r="BI1462" i="25" s="1"/>
  <c r="BF1461" i="25"/>
  <c r="BI1461" i="25" s="1"/>
  <c r="BF1460" i="25"/>
  <c r="BI1460" i="25" s="1"/>
  <c r="BF1459" i="25"/>
  <c r="BI1459" i="25" s="1"/>
  <c r="BF1458" i="25"/>
  <c r="BI1458" i="25" s="1"/>
  <c r="BF1457" i="25"/>
  <c r="BI1457" i="25" s="1"/>
  <c r="BF1456" i="25"/>
  <c r="BI1456" i="25" s="1"/>
  <c r="BI1453" i="25"/>
  <c r="BI1447" i="25"/>
  <c r="BF1447" i="25"/>
  <c r="BE1447" i="25"/>
  <c r="BI1445" i="25"/>
  <c r="BI1442" i="25"/>
  <c r="BI1440" i="25"/>
  <c r="BI1438" i="25"/>
  <c r="BI1433" i="25"/>
  <c r="BI1432" i="25"/>
  <c r="BF1431" i="25"/>
  <c r="BI1431" i="25" s="1"/>
  <c r="BF1430" i="25"/>
  <c r="BI1430" i="25" s="1"/>
  <c r="BF1429" i="25"/>
  <c r="BI1429" i="25" s="1"/>
  <c r="BF1428" i="25"/>
  <c r="BI1428" i="25" s="1"/>
  <c r="BF1427" i="25"/>
  <c r="BI1427" i="25" s="1"/>
  <c r="BF1426" i="25"/>
  <c r="BI1426" i="25" s="1"/>
  <c r="BF1425" i="25"/>
  <c r="BI1425" i="25" s="1"/>
  <c r="BI1422" i="25"/>
  <c r="BF1416" i="25"/>
  <c r="BI1416" i="25" s="1"/>
  <c r="BE1416" i="25"/>
  <c r="BI1414" i="25"/>
  <c r="BI1411" i="25"/>
  <c r="BI1409" i="25"/>
  <c r="BI1407" i="25"/>
  <c r="BI1404" i="25"/>
  <c r="BI1403" i="25"/>
  <c r="BF1402" i="25"/>
  <c r="BI1402" i="25" s="1"/>
  <c r="BF1401" i="25"/>
  <c r="BI1401" i="25" s="1"/>
  <c r="BF1400" i="25"/>
  <c r="BI1400" i="25" s="1"/>
  <c r="BF1399" i="25"/>
  <c r="BI1399" i="25" s="1"/>
  <c r="BF1398" i="25"/>
  <c r="BI1398" i="25" s="1"/>
  <c r="BF1397" i="25"/>
  <c r="BI1397" i="25" s="1"/>
  <c r="BF1396" i="25"/>
  <c r="BI1396" i="25" s="1"/>
  <c r="BI1393" i="25"/>
  <c r="BF1387" i="25"/>
  <c r="BI1387" i="25" s="1"/>
  <c r="BE1387" i="25"/>
  <c r="BI1385" i="25"/>
  <c r="BI1382" i="25"/>
  <c r="BI1380" i="25"/>
  <c r="BI1378" i="25"/>
  <c r="BI1375" i="25"/>
  <c r="BI1374" i="25"/>
  <c r="BF1373" i="25"/>
  <c r="BI1373" i="25" s="1"/>
  <c r="BF1372" i="25"/>
  <c r="BI1372" i="25" s="1"/>
  <c r="BF1371" i="25"/>
  <c r="BI1371" i="25" s="1"/>
  <c r="BF1370" i="25"/>
  <c r="BI1370" i="25" s="1"/>
  <c r="BF1369" i="25"/>
  <c r="BI1369" i="25" s="1"/>
  <c r="BF1368" i="25"/>
  <c r="BI1368" i="25" s="1"/>
  <c r="BF1367" i="25"/>
  <c r="BI1367" i="25" s="1"/>
  <c r="BI1364" i="25"/>
  <c r="BF1358" i="25"/>
  <c r="BI1358" i="25" s="1"/>
  <c r="BE1358" i="25"/>
  <c r="BI1356" i="25"/>
  <c r="BI1353" i="25"/>
  <c r="BI1351" i="25"/>
  <c r="BI1349" i="25"/>
  <c r="BI1346" i="25"/>
  <c r="BI1345" i="25"/>
  <c r="BF1344" i="25"/>
  <c r="BI1344" i="25" s="1"/>
  <c r="BF1343" i="25"/>
  <c r="BI1343" i="25" s="1"/>
  <c r="BF1342" i="25"/>
  <c r="BI1342" i="25" s="1"/>
  <c r="BF1341" i="25"/>
  <c r="BI1341" i="25" s="1"/>
  <c r="BF1340" i="25"/>
  <c r="BI1340" i="25" s="1"/>
  <c r="BF1339" i="25"/>
  <c r="BI1339" i="25" s="1"/>
  <c r="BF1338" i="25"/>
  <c r="BI1338" i="25" s="1"/>
  <c r="BI1335" i="25"/>
  <c r="BF1329" i="25"/>
  <c r="BI1329" i="25" s="1"/>
  <c r="BE1329" i="25"/>
  <c r="BI1327" i="25"/>
  <c r="BI1324" i="25"/>
  <c r="BI1322" i="25"/>
  <c r="BI1320" i="25"/>
  <c r="BI1317" i="25"/>
  <c r="BI1316" i="25"/>
  <c r="BF1315" i="25"/>
  <c r="BI1315" i="25" s="1"/>
  <c r="BF1314" i="25"/>
  <c r="BI1314" i="25" s="1"/>
  <c r="BF1313" i="25"/>
  <c r="BI1313" i="25" s="1"/>
  <c r="BF1312" i="25"/>
  <c r="BI1312" i="25" s="1"/>
  <c r="BF1311" i="25"/>
  <c r="BI1311" i="25" s="1"/>
  <c r="BF1310" i="25"/>
  <c r="BI1310" i="25" s="1"/>
  <c r="BF1309" i="25"/>
  <c r="BI1309" i="25" s="1"/>
  <c r="BI1306" i="25"/>
  <c r="BF1300" i="25"/>
  <c r="BI1300" i="25" s="1"/>
  <c r="BE1300" i="25"/>
  <c r="BI1298" i="25"/>
  <c r="BI1295" i="25"/>
  <c r="BI1293" i="25"/>
  <c r="BI1291" i="25"/>
  <c r="BI1286" i="25"/>
  <c r="BI1285" i="25"/>
  <c r="BF1284" i="25"/>
  <c r="BI1284" i="25" s="1"/>
  <c r="BF1283" i="25"/>
  <c r="BI1283" i="25" s="1"/>
  <c r="BF1282" i="25"/>
  <c r="BI1282" i="25" s="1"/>
  <c r="BF1281" i="25"/>
  <c r="BI1281" i="25" s="1"/>
  <c r="BF1280" i="25"/>
  <c r="BI1280" i="25" s="1"/>
  <c r="BF1279" i="25"/>
  <c r="BI1279" i="25" s="1"/>
  <c r="BF1278" i="25"/>
  <c r="BI1278" i="25" s="1"/>
  <c r="BI1275" i="25"/>
  <c r="BF1269" i="25"/>
  <c r="BI1269" i="25" s="1"/>
  <c r="BE1269" i="25"/>
  <c r="BI1267" i="25"/>
  <c r="BI1264" i="25"/>
  <c r="BI1262" i="25"/>
  <c r="BI1260" i="25"/>
  <c r="BI1257" i="25"/>
  <c r="BI1256" i="25"/>
  <c r="BF1255" i="25"/>
  <c r="BI1255" i="25" s="1"/>
  <c r="BF1254" i="25"/>
  <c r="BI1254" i="25" s="1"/>
  <c r="BF1253" i="25"/>
  <c r="BI1253" i="25" s="1"/>
  <c r="BF1252" i="25"/>
  <c r="BI1252" i="25" s="1"/>
  <c r="BF1251" i="25"/>
  <c r="BI1251" i="25" s="1"/>
  <c r="BF1250" i="25"/>
  <c r="BI1250" i="25" s="1"/>
  <c r="BF1249" i="25"/>
  <c r="BI1249" i="25" s="1"/>
  <c r="BI1246" i="25"/>
  <c r="BF1240" i="25"/>
  <c r="BI1240" i="25" s="1"/>
  <c r="BE1240" i="25"/>
  <c r="BI1238" i="25"/>
  <c r="BI1235" i="25"/>
  <c r="BI1233" i="25"/>
  <c r="BI1231" i="25"/>
  <c r="BI1228" i="25"/>
  <c r="BI1227" i="25"/>
  <c r="BF1226" i="25"/>
  <c r="BI1226" i="25" s="1"/>
  <c r="BF1225" i="25"/>
  <c r="BI1225" i="25" s="1"/>
  <c r="BF1224" i="25"/>
  <c r="BI1224" i="25" s="1"/>
  <c r="BF1223" i="25"/>
  <c r="BI1223" i="25" s="1"/>
  <c r="BF1222" i="25"/>
  <c r="BI1222" i="25" s="1"/>
  <c r="BF1221" i="25"/>
  <c r="BI1221" i="25" s="1"/>
  <c r="BF1220" i="25"/>
  <c r="BI1220" i="25" s="1"/>
  <c r="BI1217" i="25"/>
  <c r="BF1211" i="25"/>
  <c r="BI1211" i="25" s="1"/>
  <c r="BE1211" i="25"/>
  <c r="BI1209" i="25"/>
  <c r="BI1206" i="25"/>
  <c r="BI1204" i="25"/>
  <c r="BI1202" i="25"/>
  <c r="BI1199" i="25"/>
  <c r="BI1198" i="25"/>
  <c r="BF1197" i="25"/>
  <c r="BI1197" i="25" s="1"/>
  <c r="BF1196" i="25"/>
  <c r="BI1196" i="25" s="1"/>
  <c r="BF1195" i="25"/>
  <c r="BI1195" i="25" s="1"/>
  <c r="BF1194" i="25"/>
  <c r="BI1194" i="25" s="1"/>
  <c r="BF1193" i="25"/>
  <c r="BI1193" i="25" s="1"/>
  <c r="BF1192" i="25"/>
  <c r="BI1192" i="25" s="1"/>
  <c r="BF1191" i="25"/>
  <c r="BI1191" i="25" s="1"/>
  <c r="BI1188" i="25"/>
  <c r="BF1182" i="25"/>
  <c r="BI1182" i="25" s="1"/>
  <c r="BE1182" i="25"/>
  <c r="BI1180" i="25"/>
  <c r="BI1177" i="25"/>
  <c r="BI1175" i="25"/>
  <c r="BI1173" i="25"/>
  <c r="BI1168" i="25"/>
  <c r="BI1167" i="25"/>
  <c r="BI1166" i="25"/>
  <c r="BF1166" i="25"/>
  <c r="BI1165" i="25"/>
  <c r="BF1165" i="25"/>
  <c r="BI1164" i="25"/>
  <c r="BF1164" i="25"/>
  <c r="BI1163" i="25"/>
  <c r="BF1163" i="25"/>
  <c r="BI1162" i="25"/>
  <c r="BF1162" i="25"/>
  <c r="BI1161" i="25"/>
  <c r="BF1161" i="25"/>
  <c r="BI1160" i="25"/>
  <c r="BF1160" i="25"/>
  <c r="BI1157" i="25"/>
  <c r="BF1151" i="25"/>
  <c r="BI1151" i="25" s="1"/>
  <c r="BE1151" i="25"/>
  <c r="BI1149" i="25"/>
  <c r="BI1146" i="25"/>
  <c r="BI1144" i="25"/>
  <c r="BI1142" i="25"/>
  <c r="BI1139" i="25"/>
  <c r="BI1138" i="25"/>
  <c r="BF1137" i="25"/>
  <c r="BI1137" i="25" s="1"/>
  <c r="BF1136" i="25"/>
  <c r="BI1136" i="25" s="1"/>
  <c r="BF1135" i="25"/>
  <c r="BI1135" i="25" s="1"/>
  <c r="BF1134" i="25"/>
  <c r="BI1134" i="25" s="1"/>
  <c r="BF1133" i="25"/>
  <c r="BI1133" i="25" s="1"/>
  <c r="BF1132" i="25"/>
  <c r="BI1132" i="25" s="1"/>
  <c r="BF1131" i="25"/>
  <c r="BI1131" i="25" s="1"/>
  <c r="BI1128" i="25"/>
  <c r="BF1122" i="25"/>
  <c r="BI1122" i="25" s="1"/>
  <c r="BE1122" i="25"/>
  <c r="BI1120" i="25"/>
  <c r="BI1117" i="25"/>
  <c r="BI1115" i="25"/>
  <c r="BI1113" i="25"/>
  <c r="BI1110" i="25"/>
  <c r="BI1109" i="25"/>
  <c r="BF1108" i="25"/>
  <c r="BI1108" i="25" s="1"/>
  <c r="BF1107" i="25"/>
  <c r="BI1107" i="25" s="1"/>
  <c r="BF1106" i="25"/>
  <c r="BI1106" i="25" s="1"/>
  <c r="BF1105" i="25"/>
  <c r="BI1105" i="25" s="1"/>
  <c r="BF1104" i="25"/>
  <c r="BI1104" i="25" s="1"/>
  <c r="BF1103" i="25"/>
  <c r="BI1103" i="25" s="1"/>
  <c r="BF1102" i="25"/>
  <c r="BI1102" i="25" s="1"/>
  <c r="BI1099" i="25"/>
  <c r="BF1093" i="25"/>
  <c r="BI1093" i="25" s="1"/>
  <c r="BE1093" i="25"/>
  <c r="BI1091" i="25"/>
  <c r="BI1088" i="25"/>
  <c r="BI1086" i="25"/>
  <c r="BI1084" i="25"/>
  <c r="BI1081" i="25"/>
  <c r="BI1080" i="25"/>
  <c r="BF1079" i="25"/>
  <c r="BI1079" i="25" s="1"/>
  <c r="BF1078" i="25"/>
  <c r="BI1078" i="25" s="1"/>
  <c r="BF1077" i="25"/>
  <c r="BI1077" i="25" s="1"/>
  <c r="BF1076" i="25"/>
  <c r="BI1076" i="25" s="1"/>
  <c r="BF1075" i="25"/>
  <c r="BI1075" i="25" s="1"/>
  <c r="BF1074" i="25"/>
  <c r="BI1074" i="25" s="1"/>
  <c r="BF1073" i="25"/>
  <c r="BI1073" i="25" s="1"/>
  <c r="BI1070" i="25"/>
  <c r="BF1064" i="25"/>
  <c r="BI1064" i="25" s="1"/>
  <c r="BE1064" i="25"/>
  <c r="BI1062" i="25"/>
  <c r="BI1059" i="25"/>
  <c r="BI1057" i="25"/>
  <c r="BI1055" i="25"/>
  <c r="BI1052" i="25"/>
  <c r="BI1051" i="25"/>
  <c r="BI1050" i="25"/>
  <c r="BF1050" i="25"/>
  <c r="BI1049" i="25"/>
  <c r="BF1049" i="25"/>
  <c r="BI1048" i="25"/>
  <c r="BF1048" i="25"/>
  <c r="BI1047" i="25"/>
  <c r="BF1047" i="25"/>
  <c r="BI1046" i="25"/>
  <c r="BF1046" i="25"/>
  <c r="BI1045" i="25"/>
  <c r="BF1045" i="25"/>
  <c r="BF1044" i="25"/>
  <c r="BI1044" i="25" s="1"/>
  <c r="BI1041" i="25"/>
  <c r="BF1035" i="25"/>
  <c r="BI1035" i="25" s="1"/>
  <c r="BE1035" i="25"/>
  <c r="BI1033" i="25"/>
  <c r="BI1030" i="25"/>
  <c r="BI1028" i="25"/>
  <c r="BI1026" i="25"/>
  <c r="BI1023" i="25"/>
  <c r="BI1022" i="25"/>
  <c r="BI1021" i="25"/>
  <c r="BF1021" i="25"/>
  <c r="BI1020" i="25"/>
  <c r="BF1020" i="25"/>
  <c r="BI1019" i="25"/>
  <c r="BF1019" i="25"/>
  <c r="BI1018" i="25"/>
  <c r="BF1018" i="25"/>
  <c r="BI1017" i="25"/>
  <c r="BF1017" i="25"/>
  <c r="BI1016" i="25"/>
  <c r="BF1016" i="25"/>
  <c r="BI1015" i="25"/>
  <c r="BF1015" i="25"/>
  <c r="BI1012" i="25"/>
  <c r="BF1006" i="25"/>
  <c r="BI1006" i="25" s="1"/>
  <c r="BE1006" i="25"/>
  <c r="BI1004" i="25"/>
  <c r="BI1001" i="25"/>
  <c r="BI999" i="25"/>
  <c r="BI997" i="25"/>
  <c r="BI992" i="25"/>
  <c r="BI991" i="25"/>
  <c r="BF990" i="25"/>
  <c r="BI990" i="25" s="1"/>
  <c r="BF989" i="25"/>
  <c r="BI989" i="25" s="1"/>
  <c r="BF988" i="25"/>
  <c r="BI988" i="25" s="1"/>
  <c r="BF987" i="25"/>
  <c r="BI987" i="25" s="1"/>
  <c r="BF986" i="25"/>
  <c r="BI986" i="25" s="1"/>
  <c r="BF985" i="25"/>
  <c r="BI985" i="25" s="1"/>
  <c r="BF984" i="25"/>
  <c r="BI984" i="25" s="1"/>
  <c r="BI981" i="25"/>
  <c r="BF975" i="25"/>
  <c r="BI975" i="25" s="1"/>
  <c r="BE975" i="25"/>
  <c r="BI973" i="25"/>
  <c r="BI970" i="25"/>
  <c r="BI968" i="25"/>
  <c r="BI966" i="25"/>
  <c r="BI963" i="25"/>
  <c r="BI962" i="25"/>
  <c r="BF961" i="25"/>
  <c r="BI961" i="25" s="1"/>
  <c r="BF960" i="25"/>
  <c r="BI960" i="25" s="1"/>
  <c r="BF959" i="25"/>
  <c r="BI959" i="25" s="1"/>
  <c r="BF958" i="25"/>
  <c r="BI958" i="25" s="1"/>
  <c r="BF957" i="25"/>
  <c r="BI957" i="25" s="1"/>
  <c r="BF956" i="25"/>
  <c r="BI956" i="25" s="1"/>
  <c r="BF955" i="25"/>
  <c r="BI955" i="25" s="1"/>
  <c r="BI952" i="25"/>
  <c r="BF946" i="25"/>
  <c r="BI946" i="25" s="1"/>
  <c r="BE946" i="25"/>
  <c r="BI944" i="25"/>
  <c r="BI941" i="25"/>
  <c r="BI939" i="25"/>
  <c r="BI937" i="25"/>
  <c r="BI934" i="25"/>
  <c r="BI933" i="25"/>
  <c r="BF932" i="25"/>
  <c r="BI932" i="25" s="1"/>
  <c r="BF931" i="25"/>
  <c r="BI931" i="25" s="1"/>
  <c r="BF930" i="25"/>
  <c r="BI930" i="25" s="1"/>
  <c r="BF929" i="25"/>
  <c r="BI929" i="25" s="1"/>
  <c r="BF928" i="25"/>
  <c r="BI928" i="25" s="1"/>
  <c r="BF927" i="25"/>
  <c r="BI927" i="25" s="1"/>
  <c r="BF926" i="25"/>
  <c r="BI926" i="25" s="1"/>
  <c r="BI923" i="25"/>
  <c r="BF917" i="25"/>
  <c r="BI917" i="25" s="1"/>
  <c r="BE917" i="25"/>
  <c r="BI915" i="25"/>
  <c r="BI912" i="25"/>
  <c r="BI910" i="25"/>
  <c r="BI908" i="25"/>
  <c r="BI905" i="25"/>
  <c r="BI904" i="25"/>
  <c r="BF903" i="25"/>
  <c r="BI903" i="25" s="1"/>
  <c r="BF902" i="25"/>
  <c r="BI902" i="25" s="1"/>
  <c r="BF901" i="25"/>
  <c r="BI901" i="25" s="1"/>
  <c r="BF900" i="25"/>
  <c r="BI900" i="25" s="1"/>
  <c r="BF899" i="25"/>
  <c r="BI899" i="25" s="1"/>
  <c r="BF898" i="25"/>
  <c r="BI898" i="25" s="1"/>
  <c r="BF897" i="25"/>
  <c r="BI897" i="25" s="1"/>
  <c r="BI894" i="25"/>
  <c r="BF888" i="25"/>
  <c r="BI888" i="25" s="1"/>
  <c r="BE888" i="25"/>
  <c r="BI886" i="25"/>
  <c r="BI883" i="25"/>
  <c r="BI881" i="25"/>
  <c r="BI879" i="25"/>
  <c r="BI876" i="25"/>
  <c r="BI875" i="25"/>
  <c r="BF874" i="25"/>
  <c r="BI874" i="25" s="1"/>
  <c r="BF873" i="25"/>
  <c r="BI873" i="25" s="1"/>
  <c r="BF872" i="25"/>
  <c r="BI872" i="25" s="1"/>
  <c r="BF871" i="25"/>
  <c r="BI871" i="25" s="1"/>
  <c r="BF870" i="25"/>
  <c r="BI870" i="25" s="1"/>
  <c r="BF869" i="25"/>
  <c r="BI869" i="25" s="1"/>
  <c r="BF868" i="25"/>
  <c r="BI868" i="25" s="1"/>
  <c r="BI865" i="25"/>
  <c r="BF859" i="25"/>
  <c r="BI859" i="25" s="1"/>
  <c r="BE859" i="25"/>
  <c r="BI857" i="25"/>
  <c r="BI854" i="25"/>
  <c r="BI852" i="25"/>
  <c r="BI850" i="25"/>
  <c r="BI845" i="25"/>
  <c r="BI844" i="25"/>
  <c r="BF843" i="25"/>
  <c r="BI843" i="25" s="1"/>
  <c r="BF842" i="25"/>
  <c r="BI842" i="25" s="1"/>
  <c r="BF841" i="25"/>
  <c r="BI841" i="25" s="1"/>
  <c r="BF840" i="25"/>
  <c r="BI840" i="25" s="1"/>
  <c r="BF839" i="25"/>
  <c r="BI839" i="25" s="1"/>
  <c r="BF838" i="25"/>
  <c r="BI838" i="25" s="1"/>
  <c r="BF837" i="25"/>
  <c r="BI837" i="25" s="1"/>
  <c r="BI834" i="25"/>
  <c r="BF828" i="25"/>
  <c r="BI828" i="25" s="1"/>
  <c r="BE828" i="25"/>
  <c r="BI826" i="25"/>
  <c r="BI823" i="25"/>
  <c r="BI821" i="25"/>
  <c r="BI819" i="25"/>
  <c r="BI816" i="25"/>
  <c r="BI815" i="25"/>
  <c r="BI814" i="25"/>
  <c r="BF814" i="25"/>
  <c r="BI813" i="25"/>
  <c r="BF813" i="25"/>
  <c r="BI812" i="25"/>
  <c r="BF812" i="25"/>
  <c r="BI811" i="25"/>
  <c r="BF811" i="25"/>
  <c r="BI810" i="25"/>
  <c r="BF810" i="25"/>
  <c r="BI809" i="25"/>
  <c r="BF809" i="25"/>
  <c r="BF808" i="25"/>
  <c r="BI808" i="25" s="1"/>
  <c r="BI805" i="25"/>
  <c r="BF799" i="25"/>
  <c r="BI799" i="25" s="1"/>
  <c r="BE799" i="25"/>
  <c r="BI797" i="25"/>
  <c r="BI794" i="25"/>
  <c r="BI792" i="25"/>
  <c r="BI790" i="25"/>
  <c r="BI787" i="25"/>
  <c r="BI786" i="25"/>
  <c r="BI785" i="25"/>
  <c r="BF785" i="25"/>
  <c r="BI784" i="25"/>
  <c r="BF784" i="25"/>
  <c r="BI783" i="25"/>
  <c r="BF783" i="25"/>
  <c r="BI782" i="25"/>
  <c r="BF782" i="25"/>
  <c r="BI781" i="25"/>
  <c r="BF781" i="25"/>
  <c r="BI780" i="25"/>
  <c r="BF780" i="25"/>
  <c r="BI779" i="25"/>
  <c r="BF779" i="25"/>
  <c r="BI776" i="25"/>
  <c r="BF770" i="25"/>
  <c r="BI770" i="25" s="1"/>
  <c r="BE770" i="25"/>
  <c r="BI768" i="25"/>
  <c r="BI765" i="25"/>
  <c r="BI763" i="25"/>
  <c r="BI761" i="25"/>
  <c r="BI758" i="25"/>
  <c r="BI757" i="25"/>
  <c r="BF756" i="25"/>
  <c r="BI756" i="25" s="1"/>
  <c r="BF755" i="25"/>
  <c r="BI755" i="25" s="1"/>
  <c r="BF754" i="25"/>
  <c r="BI754" i="25" s="1"/>
  <c r="BF753" i="25"/>
  <c r="BI753" i="25" s="1"/>
  <c r="BF752" i="25"/>
  <c r="BI752" i="25" s="1"/>
  <c r="BF751" i="25"/>
  <c r="BI751" i="25" s="1"/>
  <c r="BF750" i="25"/>
  <c r="BI750" i="25" s="1"/>
  <c r="BI747" i="25"/>
  <c r="BF741" i="25"/>
  <c r="BI741" i="25" s="1"/>
  <c r="BE741" i="25"/>
  <c r="BI739" i="25"/>
  <c r="BI736" i="25"/>
  <c r="BI734" i="25"/>
  <c r="BI732" i="25"/>
  <c r="BI729" i="25"/>
  <c r="BI728" i="25"/>
  <c r="BF727" i="25"/>
  <c r="BI727" i="25" s="1"/>
  <c r="BF726" i="25"/>
  <c r="BI726" i="25" s="1"/>
  <c r="BF725" i="25"/>
  <c r="BI725" i="25" s="1"/>
  <c r="BF724" i="25"/>
  <c r="BI724" i="25" s="1"/>
  <c r="BF723" i="25"/>
  <c r="BI723" i="25" s="1"/>
  <c r="BF722" i="25"/>
  <c r="BI722" i="25" s="1"/>
  <c r="BF721" i="25"/>
  <c r="BI721" i="25" s="1"/>
  <c r="BI718" i="25"/>
  <c r="BF712" i="25"/>
  <c r="BI712" i="25" s="1"/>
  <c r="BE712" i="25"/>
  <c r="BI710" i="25"/>
  <c r="BI707" i="25"/>
  <c r="BI705" i="25"/>
  <c r="BI703" i="25"/>
  <c r="BI698" i="25"/>
  <c r="BI697" i="25"/>
  <c r="BF696" i="25"/>
  <c r="BI696" i="25" s="1"/>
  <c r="BF695" i="25"/>
  <c r="BI695" i="25" s="1"/>
  <c r="BF694" i="25"/>
  <c r="BI694" i="25" s="1"/>
  <c r="BF693" i="25"/>
  <c r="BI693" i="25" s="1"/>
  <c r="BF692" i="25"/>
  <c r="BI692" i="25" s="1"/>
  <c r="BF691" i="25"/>
  <c r="BI691" i="25" s="1"/>
  <c r="BF690" i="25"/>
  <c r="BI690" i="25" s="1"/>
  <c r="BI687" i="25"/>
  <c r="BF681" i="25"/>
  <c r="BI681" i="25" s="1"/>
  <c r="BE681" i="25"/>
  <c r="BI679" i="25"/>
  <c r="BI676" i="25"/>
  <c r="BI674" i="25"/>
  <c r="BI672" i="25"/>
  <c r="BI669" i="25"/>
  <c r="BI668" i="25"/>
  <c r="BF667" i="25"/>
  <c r="BI667" i="25" s="1"/>
  <c r="BF666" i="25"/>
  <c r="BI666" i="25" s="1"/>
  <c r="BF665" i="25"/>
  <c r="BI665" i="25" s="1"/>
  <c r="BF664" i="25"/>
  <c r="BI664" i="25" s="1"/>
  <c r="BF663" i="25"/>
  <c r="BI663" i="25" s="1"/>
  <c r="BF662" i="25"/>
  <c r="BI662" i="25" s="1"/>
  <c r="BF661" i="25"/>
  <c r="BI661" i="25" s="1"/>
  <c r="BI658" i="25"/>
  <c r="BF652" i="25"/>
  <c r="BI652" i="25" s="1"/>
  <c r="BE652" i="25"/>
  <c r="BI650" i="25"/>
  <c r="BI647" i="25"/>
  <c r="BI645" i="25"/>
  <c r="BI643" i="25"/>
  <c r="BI640" i="25"/>
  <c r="BI639" i="25"/>
  <c r="BF638" i="25"/>
  <c r="BI638" i="25" s="1"/>
  <c r="BF637" i="25"/>
  <c r="BI637" i="25" s="1"/>
  <c r="BF636" i="25"/>
  <c r="BI636" i="25" s="1"/>
  <c r="BF635" i="25"/>
  <c r="BI635" i="25" s="1"/>
  <c r="BF634" i="25"/>
  <c r="BI634" i="25" s="1"/>
  <c r="BF633" i="25"/>
  <c r="BI633" i="25" s="1"/>
  <c r="BF632" i="25"/>
  <c r="BI632" i="25" s="1"/>
  <c r="BI629" i="25"/>
  <c r="BF623" i="25"/>
  <c r="BI623" i="25" s="1"/>
  <c r="BE623" i="25"/>
  <c r="BI621" i="25"/>
  <c r="BI618" i="25"/>
  <c r="BI616" i="25"/>
  <c r="BI614" i="25"/>
  <c r="BI611" i="25"/>
  <c r="BI610" i="25"/>
  <c r="BI609" i="25"/>
  <c r="BF609" i="25"/>
  <c r="BI608" i="25"/>
  <c r="BF608" i="25"/>
  <c r="BI607" i="25"/>
  <c r="BF607" i="25"/>
  <c r="BI606" i="25"/>
  <c r="BF606" i="25"/>
  <c r="BI605" i="25"/>
  <c r="BF605" i="25"/>
  <c r="BI604" i="25"/>
  <c r="BF604" i="25"/>
  <c r="BI603" i="25"/>
  <c r="BF603" i="25"/>
  <c r="BI600" i="25"/>
  <c r="BF594" i="25"/>
  <c r="BI594" i="25" s="1"/>
  <c r="BE594" i="25"/>
  <c r="BI592" i="25"/>
  <c r="BI589" i="25"/>
  <c r="BI587" i="25"/>
  <c r="BI585" i="25"/>
  <c r="BI580" i="25"/>
  <c r="BI579" i="25"/>
  <c r="BF578" i="25"/>
  <c r="BI578" i="25" s="1"/>
  <c r="BF577" i="25"/>
  <c r="BI577" i="25" s="1"/>
  <c r="BI576" i="25"/>
  <c r="BF576" i="25"/>
  <c r="BF575" i="25"/>
  <c r="BI575" i="25" s="1"/>
  <c r="BI574" i="25"/>
  <c r="BF574" i="25"/>
  <c r="BF573" i="25"/>
  <c r="BI573" i="25" s="1"/>
  <c r="BF572" i="25"/>
  <c r="BI572" i="25" s="1"/>
  <c r="BI569" i="25"/>
  <c r="BF563" i="25"/>
  <c r="BI563" i="25" s="1"/>
  <c r="BE563" i="25"/>
  <c r="BI561" i="25"/>
  <c r="BI558" i="25"/>
  <c r="BI556" i="25"/>
  <c r="BI555" i="25"/>
  <c r="BI554" i="25"/>
  <c r="BF554" i="25"/>
  <c r="BI553" i="25"/>
  <c r="BF552" i="25"/>
  <c r="BI552" i="25" s="1"/>
  <c r="BI551" i="25"/>
  <c r="BF550" i="25"/>
  <c r="BI550" i="25" s="1"/>
  <c r="BI545" i="25"/>
  <c r="BI542" i="25"/>
  <c r="BF538" i="25"/>
  <c r="BI538" i="25" s="1"/>
  <c r="BE538" i="25"/>
  <c r="BI535" i="25"/>
  <c r="BF531" i="25"/>
  <c r="BI531" i="25" s="1"/>
  <c r="BE531" i="25"/>
  <c r="BI529" i="25"/>
  <c r="BI527" i="25"/>
  <c r="BI524" i="25"/>
  <c r="BI521" i="25"/>
  <c r="BF517" i="25"/>
  <c r="BI517" i="25" s="1"/>
  <c r="BE517" i="25"/>
  <c r="BI514" i="25"/>
  <c r="BF510" i="25"/>
  <c r="BI510" i="25" s="1"/>
  <c r="BE510" i="25"/>
  <c r="BI508" i="25"/>
  <c r="BI506" i="25"/>
  <c r="BI503" i="25"/>
  <c r="BI500" i="25"/>
  <c r="BF496" i="25"/>
  <c r="BI496" i="25" s="1"/>
  <c r="BE496" i="25"/>
  <c r="BI493" i="25"/>
  <c r="BF489" i="25"/>
  <c r="BI489" i="25" s="1"/>
  <c r="BE489" i="25"/>
  <c r="BI487" i="25"/>
  <c r="BI485" i="25"/>
  <c r="BI482" i="25"/>
  <c r="BI479" i="25"/>
  <c r="BF475" i="25"/>
  <c r="BI475" i="25" s="1"/>
  <c r="BE475" i="25"/>
  <c r="BI472" i="25"/>
  <c r="BF468" i="25"/>
  <c r="BI468" i="25" s="1"/>
  <c r="BE468" i="25"/>
  <c r="BI466" i="25"/>
  <c r="BI464" i="25"/>
  <c r="BI461" i="25"/>
  <c r="BI458" i="25"/>
  <c r="BF454" i="25"/>
  <c r="BI454" i="25" s="1"/>
  <c r="BE454" i="25"/>
  <c r="BI451" i="25"/>
  <c r="BF447" i="25"/>
  <c r="BI447" i="25" s="1"/>
  <c r="BE447" i="25"/>
  <c r="BI445" i="25"/>
  <c r="BI443" i="25"/>
  <c r="BI438" i="25"/>
  <c r="BI435" i="25"/>
  <c r="BF431" i="25"/>
  <c r="BI431" i="25" s="1"/>
  <c r="BE431" i="25"/>
  <c r="BI428" i="25"/>
  <c r="BF424" i="25"/>
  <c r="BI424" i="25" s="1"/>
  <c r="BE424" i="25"/>
  <c r="BI422" i="25"/>
  <c r="BI420" i="25"/>
  <c r="BI417" i="25"/>
  <c r="BI414" i="25"/>
  <c r="BF410" i="25"/>
  <c r="BI410" i="25" s="1"/>
  <c r="BE410" i="25"/>
  <c r="BI407" i="25"/>
  <c r="BF403" i="25"/>
  <c r="BI403" i="25" s="1"/>
  <c r="BE403" i="25"/>
  <c r="BI401" i="25"/>
  <c r="BI399" i="25"/>
  <c r="BI396" i="25"/>
  <c r="BI393" i="25"/>
  <c r="BF389" i="25"/>
  <c r="BI389" i="25" s="1"/>
  <c r="BE389" i="25"/>
  <c r="BI386" i="25"/>
  <c r="BF382" i="25"/>
  <c r="BI382" i="25" s="1"/>
  <c r="BE382" i="25"/>
  <c r="BI380" i="25"/>
  <c r="BI378" i="25"/>
  <c r="BI375" i="25"/>
  <c r="BI372" i="25"/>
  <c r="BF368" i="25"/>
  <c r="BI368" i="25" s="1"/>
  <c r="BE368" i="25"/>
  <c r="BI365" i="25"/>
  <c r="BF361" i="25"/>
  <c r="BI361" i="25" s="1"/>
  <c r="BE361" i="25"/>
  <c r="BI359" i="25"/>
  <c r="BI357" i="25"/>
  <c r="BI354" i="25"/>
  <c r="BI351" i="25"/>
  <c r="BF347" i="25"/>
  <c r="BI347" i="25" s="1"/>
  <c r="BE347" i="25"/>
  <c r="BI344" i="25"/>
  <c r="BF340" i="25"/>
  <c r="BI340" i="25" s="1"/>
  <c r="BE340" i="25"/>
  <c r="BI338" i="25"/>
  <c r="BI336" i="25"/>
  <c r="BI331" i="25"/>
  <c r="BI328" i="25"/>
  <c r="BF324" i="25"/>
  <c r="BI324" i="25" s="1"/>
  <c r="BE324" i="25"/>
  <c r="BI321" i="25"/>
  <c r="BF317" i="25"/>
  <c r="BI317" i="25" s="1"/>
  <c r="BE317" i="25"/>
  <c r="BI315" i="25"/>
  <c r="BI313" i="25"/>
  <c r="BI310" i="25"/>
  <c r="BI307" i="25"/>
  <c r="BF303" i="25"/>
  <c r="BI303" i="25" s="1"/>
  <c r="BE303" i="25"/>
  <c r="BI300" i="25"/>
  <c r="BF296" i="25"/>
  <c r="BI296" i="25" s="1"/>
  <c r="BE296" i="25"/>
  <c r="BI294" i="25"/>
  <c r="BI292" i="25"/>
  <c r="BI289" i="25"/>
  <c r="BI286" i="25"/>
  <c r="BF282" i="25"/>
  <c r="BI282" i="25" s="1"/>
  <c r="BE282" i="25"/>
  <c r="BI279" i="25"/>
  <c r="BF275" i="25"/>
  <c r="BI275" i="25" s="1"/>
  <c r="BE275" i="25"/>
  <c r="BI273" i="25"/>
  <c r="BI271" i="25"/>
  <c r="BI268" i="25"/>
  <c r="BI265" i="25"/>
  <c r="BF261" i="25"/>
  <c r="BI261" i="25" s="1"/>
  <c r="BE261" i="25"/>
  <c r="BI258" i="25"/>
  <c r="BF254" i="25"/>
  <c r="BI254" i="25" s="1"/>
  <c r="BE254" i="25"/>
  <c r="BI252" i="25"/>
  <c r="BI250" i="25"/>
  <c r="BI247" i="25"/>
  <c r="BI244" i="25"/>
  <c r="BF240" i="25"/>
  <c r="BI240" i="25" s="1"/>
  <c r="BE240" i="25"/>
  <c r="BI237" i="25"/>
  <c r="BF233" i="25"/>
  <c r="BI233" i="25" s="1"/>
  <c r="BE233" i="25"/>
  <c r="BI231" i="25"/>
  <c r="BI229" i="25"/>
  <c r="BI224" i="25"/>
  <c r="BI221" i="25"/>
  <c r="BF217" i="25"/>
  <c r="BI217" i="25" s="1"/>
  <c r="BE217" i="25"/>
  <c r="BI214" i="25"/>
  <c r="BF210" i="25"/>
  <c r="BI210" i="25" s="1"/>
  <c r="BE210" i="25"/>
  <c r="BI208" i="25"/>
  <c r="BI206" i="25"/>
  <c r="BI203" i="25"/>
  <c r="BI200" i="25"/>
  <c r="BF196" i="25"/>
  <c r="BI196" i="25" s="1"/>
  <c r="BE196" i="25"/>
  <c r="BI193" i="25"/>
  <c r="BF189" i="25"/>
  <c r="BI189" i="25" s="1"/>
  <c r="BE189" i="25"/>
  <c r="BI187" i="25"/>
  <c r="BI185" i="25"/>
  <c r="BI182" i="25"/>
  <c r="BI179" i="25"/>
  <c r="BF175" i="25"/>
  <c r="BI175" i="25" s="1"/>
  <c r="BE175" i="25"/>
  <c r="BI172" i="25"/>
  <c r="BF168" i="25"/>
  <c r="BI168" i="25" s="1"/>
  <c r="BE168" i="25"/>
  <c r="BI166" i="25"/>
  <c r="BI164" i="25"/>
  <c r="BI161" i="25"/>
  <c r="BI158" i="25"/>
  <c r="BF154" i="25"/>
  <c r="BI154" i="25" s="1"/>
  <c r="BE154" i="25"/>
  <c r="BI151" i="25"/>
  <c r="BF147" i="25"/>
  <c r="BI147" i="25" s="1"/>
  <c r="BE147" i="25"/>
  <c r="BI145" i="25"/>
  <c r="BI143" i="25"/>
  <c r="BI138" i="25"/>
  <c r="BI135" i="25"/>
  <c r="BF131" i="25"/>
  <c r="BI131" i="25" s="1"/>
  <c r="BE131" i="25"/>
  <c r="BI128" i="25"/>
  <c r="BF124" i="25"/>
  <c r="BI124" i="25" s="1"/>
  <c r="BE124" i="25"/>
  <c r="BI122" i="25"/>
  <c r="BI120" i="25"/>
  <c r="BI118" i="25"/>
  <c r="BF116" i="25"/>
  <c r="BI116" i="25" s="1"/>
  <c r="BE116" i="25"/>
  <c r="BI112" i="25"/>
  <c r="BI109" i="25"/>
  <c r="BI108" i="25"/>
  <c r="BI107" i="25"/>
  <c r="BI97" i="25"/>
  <c r="BF93" i="25"/>
  <c r="BI93" i="25" s="1"/>
  <c r="BE93" i="25"/>
  <c r="BI90" i="25"/>
  <c r="BI88" i="25"/>
  <c r="BI87" i="25"/>
  <c r="BF86" i="25"/>
  <c r="BI86" i="25" s="1"/>
  <c r="BF85" i="25"/>
  <c r="BI85" i="25" s="1"/>
  <c r="BF84" i="25"/>
  <c r="BI84" i="25" s="1"/>
  <c r="BF83" i="25"/>
  <c r="BI83" i="25" s="1"/>
  <c r="BF82" i="25"/>
  <c r="BI82" i="25" s="1"/>
  <c r="BF81" i="25"/>
  <c r="BI81" i="25" s="1"/>
  <c r="BF80" i="25"/>
  <c r="BI80" i="25" s="1"/>
  <c r="BF79" i="25"/>
  <c r="BI79" i="25" s="1"/>
  <c r="BI78" i="25"/>
  <c r="BF77" i="25"/>
  <c r="BI77" i="25" s="1"/>
  <c r="BI76" i="25"/>
  <c r="BF75" i="25"/>
  <c r="BI75" i="25" s="1"/>
  <c r="BI74" i="25"/>
  <c r="BI73" i="25"/>
  <c r="BF73" i="25"/>
  <c r="BI72" i="25"/>
  <c r="BF71" i="25"/>
  <c r="BI71" i="25" s="1"/>
  <c r="BI70" i="25"/>
  <c r="BF69" i="25"/>
  <c r="BI69" i="25" s="1"/>
  <c r="BF67" i="25"/>
  <c r="BI67" i="25" s="1"/>
  <c r="BI63" i="25"/>
  <c r="BI61" i="25"/>
  <c r="BI53" i="25"/>
  <c r="BI48" i="25"/>
  <c r="BI47" i="25"/>
  <c r="BF47" i="25"/>
  <c r="BI46" i="25"/>
  <c r="BF46" i="25"/>
  <c r="BI45" i="25"/>
  <c r="BF45" i="25"/>
  <c r="BI44" i="25"/>
  <c r="BF44" i="25"/>
  <c r="BI43" i="25"/>
  <c r="BF43" i="25"/>
  <c r="BI42" i="25"/>
  <c r="BF42" i="25"/>
  <c r="BI41" i="25"/>
  <c r="BF41" i="25"/>
  <c r="BI40" i="25"/>
  <c r="BF40" i="25"/>
  <c r="BI39" i="25"/>
  <c r="BF39" i="25"/>
  <c r="BI38" i="25"/>
  <c r="BF38" i="25"/>
  <c r="BI37" i="25"/>
  <c r="BF37" i="25"/>
  <c r="BI36" i="25"/>
  <c r="BF36" i="25"/>
  <c r="BI35" i="25"/>
  <c r="BF35" i="25"/>
  <c r="BI34" i="25"/>
  <c r="BF34" i="25"/>
  <c r="BI33" i="25"/>
  <c r="BF33" i="25"/>
  <c r="BI32" i="25"/>
  <c r="BF32" i="25"/>
  <c r="BF31" i="25"/>
  <c r="BI31" i="25" s="1"/>
  <c r="BF30" i="25"/>
  <c r="BI30" i="25" s="1"/>
  <c r="BI29" i="25"/>
  <c r="BF29" i="25"/>
  <c r="BF25" i="25"/>
  <c r="BI25" i="25" s="1"/>
  <c r="BE25" i="25"/>
  <c r="BI22" i="25"/>
  <c r="BI19" i="25"/>
  <c r="BF13" i="25"/>
  <c r="BI13" i="25" s="1"/>
  <c r="BE13" i="25"/>
  <c r="BI9" i="25"/>
  <c r="BF9" i="25"/>
  <c r="BE9" i="25"/>
  <c r="BI5" i="25"/>
  <c r="BI3" i="25"/>
  <c r="BI2" i="25"/>
  <c r="BI1" i="25"/>
  <c r="BF130" i="28" l="1"/>
  <c r="BF130" i="27"/>
  <c r="BM6" i="19"/>
  <c r="BM7" i="19"/>
  <c r="BM8" i="19"/>
  <c r="BM9" i="19"/>
  <c r="BM10" i="19"/>
  <c r="BM11" i="19"/>
  <c r="BM12" i="19"/>
  <c r="BM13" i="19"/>
  <c r="BM14" i="19"/>
  <c r="BM15" i="19"/>
  <c r="BM16" i="19"/>
  <c r="BM17" i="19"/>
  <c r="BM18" i="19"/>
  <c r="BM19" i="19"/>
  <c r="BM20" i="19"/>
  <c r="BM21" i="19"/>
  <c r="BM22" i="19"/>
  <c r="BM23" i="19"/>
  <c r="BM24" i="19"/>
  <c r="BM25" i="19"/>
  <c r="BM26" i="19"/>
  <c r="BM27" i="19"/>
  <c r="BM28" i="19"/>
  <c r="BM29" i="19"/>
  <c r="BM30" i="19"/>
  <c r="BM31" i="19"/>
  <c r="BM32" i="19"/>
  <c r="BM33" i="19"/>
  <c r="BM34" i="19"/>
  <c r="BM35" i="19"/>
  <c r="BM36" i="19"/>
  <c r="BM37" i="19"/>
  <c r="BM38" i="19"/>
  <c r="BM39" i="19"/>
  <c r="BM40" i="19"/>
  <c r="BM41" i="19"/>
  <c r="BM42" i="19"/>
  <c r="BM43" i="19"/>
  <c r="BM44" i="19"/>
  <c r="BM45" i="19"/>
  <c r="BM46" i="19"/>
  <c r="BM47" i="19"/>
  <c r="BM48" i="19"/>
  <c r="BM49" i="19"/>
  <c r="BM50" i="19"/>
  <c r="BM51" i="19"/>
  <c r="BM52" i="19"/>
  <c r="BM53" i="19"/>
  <c r="BM54" i="19"/>
  <c r="BM55" i="19"/>
  <c r="BM56" i="19"/>
  <c r="BM57" i="19"/>
  <c r="BM58" i="19"/>
  <c r="BM59" i="19"/>
  <c r="BM60" i="19"/>
  <c r="BM61" i="19"/>
  <c r="BM62" i="19"/>
  <c r="BM63" i="19"/>
  <c r="BM64" i="19"/>
  <c r="BM65" i="19"/>
  <c r="BM66" i="19"/>
  <c r="BM67" i="19"/>
  <c r="BM68" i="19"/>
  <c r="BM69" i="19"/>
  <c r="BM70" i="19"/>
  <c r="BM71" i="19"/>
  <c r="BM72" i="19"/>
  <c r="BM73" i="19"/>
  <c r="BM74" i="19"/>
  <c r="BM75" i="19"/>
  <c r="BM76" i="19"/>
  <c r="BM77" i="19"/>
  <c r="BM78" i="19"/>
  <c r="BM79" i="19"/>
  <c r="BM80" i="19"/>
  <c r="BM81" i="19"/>
  <c r="BM82" i="19"/>
  <c r="BM83" i="19"/>
  <c r="BM84" i="19"/>
  <c r="BM85" i="19"/>
  <c r="BM86" i="19"/>
  <c r="BM87" i="19"/>
  <c r="BM88" i="19"/>
  <c r="BM89" i="19"/>
  <c r="BM90" i="19"/>
  <c r="BM91" i="19"/>
  <c r="BM92" i="19"/>
  <c r="BM93" i="19"/>
  <c r="BM94" i="19"/>
  <c r="BM95" i="19"/>
  <c r="BM96" i="19"/>
  <c r="BM97" i="19"/>
  <c r="BM98" i="19"/>
  <c r="BM99" i="19"/>
  <c r="BM100" i="19"/>
  <c r="BM101" i="19"/>
  <c r="BM102" i="19"/>
  <c r="BM103" i="19"/>
  <c r="BM5" i="19"/>
  <c r="BI61" i="18" l="1"/>
  <c r="BI61" i="7"/>
  <c r="BI2" i="19" l="1"/>
  <c r="BI2" i="7"/>
  <c r="BI2" i="6"/>
  <c r="BI2" i="20"/>
  <c r="BI2" i="18"/>
  <c r="BI2" i="15"/>
  <c r="BI2" i="22"/>
  <c r="BI70" i="20" l="1"/>
  <c r="BI69" i="20"/>
  <c r="BI6" i="19" l="1"/>
  <c r="BJ6" i="19"/>
  <c r="BK6" i="19"/>
  <c r="BL6" i="19"/>
  <c r="BN6" i="19"/>
  <c r="BI7" i="19"/>
  <c r="BJ7" i="19"/>
  <c r="BK7" i="19"/>
  <c r="BL7" i="19"/>
  <c r="BN7" i="19"/>
  <c r="BI8" i="19"/>
  <c r="BJ8" i="19"/>
  <c r="BK8" i="19"/>
  <c r="BL8" i="19"/>
  <c r="BN8" i="19"/>
  <c r="BI9" i="19"/>
  <c r="BJ9" i="19"/>
  <c r="BK9" i="19"/>
  <c r="BL9" i="19"/>
  <c r="BN9" i="19"/>
  <c r="BI10" i="19"/>
  <c r="BJ10" i="19"/>
  <c r="BK10" i="19"/>
  <c r="BL10" i="19"/>
  <c r="BN10" i="19"/>
  <c r="BI11" i="19"/>
  <c r="BJ11" i="19"/>
  <c r="BK11" i="19"/>
  <c r="BL11" i="19"/>
  <c r="BN11" i="19"/>
  <c r="BI12" i="19"/>
  <c r="BJ12" i="19"/>
  <c r="BK12" i="19"/>
  <c r="BL12" i="19"/>
  <c r="BN12" i="19"/>
  <c r="BI13" i="19"/>
  <c r="BJ13" i="19"/>
  <c r="BK13" i="19"/>
  <c r="BL13" i="19"/>
  <c r="BN13" i="19"/>
  <c r="BI14" i="19"/>
  <c r="BJ14" i="19"/>
  <c r="BK14" i="19"/>
  <c r="BL14" i="19"/>
  <c r="BN14" i="19"/>
  <c r="BI15" i="19"/>
  <c r="BJ15" i="19"/>
  <c r="BK15" i="19"/>
  <c r="BL15" i="19"/>
  <c r="BN15" i="19"/>
  <c r="BI16" i="19"/>
  <c r="BJ16" i="19"/>
  <c r="BK16" i="19"/>
  <c r="BL16" i="19"/>
  <c r="BN16" i="19"/>
  <c r="BI17" i="19"/>
  <c r="BJ17" i="19"/>
  <c r="BK17" i="19"/>
  <c r="BL17" i="19"/>
  <c r="BN17" i="19"/>
  <c r="BI18" i="19"/>
  <c r="BJ18" i="19"/>
  <c r="BK18" i="19"/>
  <c r="BL18" i="19"/>
  <c r="BN18" i="19"/>
  <c r="BI19" i="19"/>
  <c r="BJ19" i="19"/>
  <c r="BK19" i="19"/>
  <c r="BL19" i="19"/>
  <c r="BN19" i="19"/>
  <c r="BI20" i="19"/>
  <c r="BJ20" i="19"/>
  <c r="BK20" i="19"/>
  <c r="BL20" i="19"/>
  <c r="BN20" i="19"/>
  <c r="BI21" i="19"/>
  <c r="BJ21" i="19"/>
  <c r="BK21" i="19"/>
  <c r="BL21" i="19"/>
  <c r="BN21" i="19"/>
  <c r="BI22" i="19"/>
  <c r="BJ22" i="19"/>
  <c r="BK22" i="19"/>
  <c r="BL22" i="19"/>
  <c r="BN22" i="19"/>
  <c r="BI23" i="19"/>
  <c r="BJ23" i="19"/>
  <c r="BK23" i="19"/>
  <c r="BL23" i="19"/>
  <c r="BN23" i="19"/>
  <c r="BI24" i="19"/>
  <c r="BJ24" i="19"/>
  <c r="BK24" i="19"/>
  <c r="BL24" i="19"/>
  <c r="BN24" i="19"/>
  <c r="BI25" i="19"/>
  <c r="BJ25" i="19"/>
  <c r="BK25" i="19"/>
  <c r="BL25" i="19"/>
  <c r="BN25" i="19"/>
  <c r="BI26" i="19"/>
  <c r="BJ26" i="19"/>
  <c r="BK26" i="19"/>
  <c r="BL26" i="19"/>
  <c r="BN26" i="19"/>
  <c r="BI27" i="19"/>
  <c r="BJ27" i="19"/>
  <c r="BK27" i="19"/>
  <c r="BL27" i="19"/>
  <c r="BN27" i="19"/>
  <c r="BI28" i="19"/>
  <c r="BJ28" i="19"/>
  <c r="BK28" i="19"/>
  <c r="BL28" i="19"/>
  <c r="BN28" i="19"/>
  <c r="BI29" i="19"/>
  <c r="BJ29" i="19"/>
  <c r="BK29" i="19"/>
  <c r="BL29" i="19"/>
  <c r="BN29" i="19"/>
  <c r="BI30" i="19"/>
  <c r="BJ30" i="19"/>
  <c r="BK30" i="19"/>
  <c r="BL30" i="19"/>
  <c r="BN30" i="19"/>
  <c r="BI31" i="19"/>
  <c r="BJ31" i="19"/>
  <c r="BK31" i="19"/>
  <c r="BL31" i="19"/>
  <c r="BN31" i="19"/>
  <c r="BI32" i="19"/>
  <c r="BJ32" i="19"/>
  <c r="BK32" i="19"/>
  <c r="BL32" i="19"/>
  <c r="BN32" i="19"/>
  <c r="BI33" i="19"/>
  <c r="BJ33" i="19"/>
  <c r="BK33" i="19"/>
  <c r="BL33" i="19"/>
  <c r="BN33" i="19"/>
  <c r="BI34" i="19"/>
  <c r="BJ34" i="19"/>
  <c r="BK34" i="19"/>
  <c r="BL34" i="19"/>
  <c r="BN34" i="19"/>
  <c r="BI35" i="19"/>
  <c r="BJ35" i="19"/>
  <c r="BK35" i="19"/>
  <c r="BL35" i="19"/>
  <c r="BN35" i="19"/>
  <c r="BI36" i="19"/>
  <c r="BJ36" i="19"/>
  <c r="BK36" i="19"/>
  <c r="BL36" i="19"/>
  <c r="BN36" i="19"/>
  <c r="BI37" i="19"/>
  <c r="BJ37" i="19"/>
  <c r="BK37" i="19"/>
  <c r="BL37" i="19"/>
  <c r="BN37" i="19"/>
  <c r="BI38" i="19"/>
  <c r="BJ38" i="19"/>
  <c r="BK38" i="19"/>
  <c r="BL38" i="19"/>
  <c r="BN38" i="19"/>
  <c r="BI39" i="19"/>
  <c r="BJ39" i="19"/>
  <c r="BK39" i="19"/>
  <c r="BL39" i="19"/>
  <c r="BN39" i="19"/>
  <c r="BI40" i="19"/>
  <c r="BJ40" i="19"/>
  <c r="BK40" i="19"/>
  <c r="BL40" i="19"/>
  <c r="BN40" i="19"/>
  <c r="BI41" i="19"/>
  <c r="BJ41" i="19"/>
  <c r="BK41" i="19"/>
  <c r="BL41" i="19"/>
  <c r="BN41" i="19"/>
  <c r="BI42" i="19"/>
  <c r="BJ42" i="19"/>
  <c r="BK42" i="19"/>
  <c r="BL42" i="19"/>
  <c r="BN42" i="19"/>
  <c r="BI43" i="19"/>
  <c r="BJ43" i="19"/>
  <c r="BK43" i="19"/>
  <c r="BL43" i="19"/>
  <c r="BN43" i="19"/>
  <c r="BI44" i="19"/>
  <c r="BJ44" i="19"/>
  <c r="BK44" i="19"/>
  <c r="BL44" i="19"/>
  <c r="BN44" i="19"/>
  <c r="BI45" i="19"/>
  <c r="BJ45" i="19"/>
  <c r="BK45" i="19"/>
  <c r="BL45" i="19"/>
  <c r="BN45" i="19"/>
  <c r="BI46" i="19"/>
  <c r="BJ46" i="19"/>
  <c r="BK46" i="19"/>
  <c r="BL46" i="19"/>
  <c r="BN46" i="19"/>
  <c r="BI47" i="19"/>
  <c r="BJ47" i="19"/>
  <c r="BK47" i="19"/>
  <c r="BL47" i="19"/>
  <c r="BN47" i="19"/>
  <c r="BI48" i="19"/>
  <c r="BJ48" i="19"/>
  <c r="BK48" i="19"/>
  <c r="BL48" i="19"/>
  <c r="BN48" i="19"/>
  <c r="BI49" i="19"/>
  <c r="BJ49" i="19"/>
  <c r="BK49" i="19"/>
  <c r="BL49" i="19"/>
  <c r="BN49" i="19"/>
  <c r="BI50" i="19"/>
  <c r="BJ50" i="19"/>
  <c r="BK50" i="19"/>
  <c r="BL50" i="19"/>
  <c r="BN50" i="19"/>
  <c r="BI51" i="19"/>
  <c r="BJ51" i="19"/>
  <c r="BK51" i="19"/>
  <c r="BL51" i="19"/>
  <c r="BN51" i="19"/>
  <c r="BI52" i="19"/>
  <c r="BJ52" i="19"/>
  <c r="BK52" i="19"/>
  <c r="BL52" i="19"/>
  <c r="BN52" i="19"/>
  <c r="BI53" i="19"/>
  <c r="BJ53" i="19"/>
  <c r="BK53" i="19"/>
  <c r="BL53" i="19"/>
  <c r="BN53" i="19"/>
  <c r="BI54" i="19"/>
  <c r="BJ54" i="19"/>
  <c r="BK54" i="19"/>
  <c r="BL54" i="19"/>
  <c r="BN54" i="19"/>
  <c r="BI55" i="19"/>
  <c r="BJ55" i="19"/>
  <c r="BK55" i="19"/>
  <c r="BL55" i="19"/>
  <c r="BN55" i="19"/>
  <c r="BI56" i="19"/>
  <c r="BJ56" i="19"/>
  <c r="BK56" i="19"/>
  <c r="BL56" i="19"/>
  <c r="BN56" i="19"/>
  <c r="BI57" i="19"/>
  <c r="BJ57" i="19"/>
  <c r="BK57" i="19"/>
  <c r="BL57" i="19"/>
  <c r="BN57" i="19"/>
  <c r="BI58" i="19"/>
  <c r="BJ58" i="19"/>
  <c r="BK58" i="19"/>
  <c r="BL58" i="19"/>
  <c r="BN58" i="19"/>
  <c r="BI59" i="19"/>
  <c r="BJ59" i="19"/>
  <c r="BK59" i="19"/>
  <c r="BL59" i="19"/>
  <c r="BN59" i="19"/>
  <c r="BI60" i="19"/>
  <c r="BJ60" i="19"/>
  <c r="BK60" i="19"/>
  <c r="BL60" i="19"/>
  <c r="BN60" i="19"/>
  <c r="BI61" i="19"/>
  <c r="BJ61" i="19"/>
  <c r="BK61" i="19"/>
  <c r="BL61" i="19"/>
  <c r="BN61" i="19"/>
  <c r="BI62" i="19"/>
  <c r="BJ62" i="19"/>
  <c r="BK62" i="19"/>
  <c r="BL62" i="19"/>
  <c r="BN62" i="19"/>
  <c r="BI63" i="19"/>
  <c r="BJ63" i="19"/>
  <c r="BK63" i="19"/>
  <c r="BL63" i="19"/>
  <c r="BN63" i="19"/>
  <c r="BI64" i="19"/>
  <c r="BJ64" i="19"/>
  <c r="BK64" i="19"/>
  <c r="BL64" i="19"/>
  <c r="BN64" i="19"/>
  <c r="BI65" i="19"/>
  <c r="BJ65" i="19"/>
  <c r="BK65" i="19"/>
  <c r="BL65" i="19"/>
  <c r="BN65" i="19"/>
  <c r="BI66" i="19"/>
  <c r="BJ66" i="19"/>
  <c r="BK66" i="19"/>
  <c r="BL66" i="19"/>
  <c r="BN66" i="19"/>
  <c r="BI67" i="19"/>
  <c r="BJ67" i="19"/>
  <c r="BK67" i="19"/>
  <c r="BL67" i="19"/>
  <c r="BN67" i="19"/>
  <c r="BI68" i="19"/>
  <c r="BJ68" i="19"/>
  <c r="BK68" i="19"/>
  <c r="BL68" i="19"/>
  <c r="BN68" i="19"/>
  <c r="BI69" i="19"/>
  <c r="BJ69" i="19"/>
  <c r="BK69" i="19"/>
  <c r="BL69" i="19"/>
  <c r="BN69" i="19"/>
  <c r="BI70" i="19"/>
  <c r="BJ70" i="19"/>
  <c r="BK70" i="19"/>
  <c r="BL70" i="19"/>
  <c r="BN70" i="19"/>
  <c r="BI71" i="19"/>
  <c r="BJ71" i="19"/>
  <c r="BK71" i="19"/>
  <c r="BL71" i="19"/>
  <c r="BN71" i="19"/>
  <c r="BI72" i="19"/>
  <c r="BJ72" i="19"/>
  <c r="BK72" i="19"/>
  <c r="BL72" i="19"/>
  <c r="BN72" i="19"/>
  <c r="BI73" i="19"/>
  <c r="BJ73" i="19"/>
  <c r="BK73" i="19"/>
  <c r="BL73" i="19"/>
  <c r="BN73" i="19"/>
  <c r="BI74" i="19"/>
  <c r="BJ74" i="19"/>
  <c r="BK74" i="19"/>
  <c r="BL74" i="19"/>
  <c r="BN74" i="19"/>
  <c r="BI75" i="19"/>
  <c r="BJ75" i="19"/>
  <c r="BK75" i="19"/>
  <c r="BL75" i="19"/>
  <c r="BN75" i="19"/>
  <c r="BI76" i="19"/>
  <c r="BJ76" i="19"/>
  <c r="BK76" i="19"/>
  <c r="BL76" i="19"/>
  <c r="BN76" i="19"/>
  <c r="BI77" i="19"/>
  <c r="BJ77" i="19"/>
  <c r="BK77" i="19"/>
  <c r="BL77" i="19"/>
  <c r="BN77" i="19"/>
  <c r="BI78" i="19"/>
  <c r="BJ78" i="19"/>
  <c r="BK78" i="19"/>
  <c r="BL78" i="19"/>
  <c r="BN78" i="19"/>
  <c r="BI79" i="19"/>
  <c r="BJ79" i="19"/>
  <c r="BK79" i="19"/>
  <c r="BL79" i="19"/>
  <c r="BN79" i="19"/>
  <c r="BI80" i="19"/>
  <c r="BJ80" i="19"/>
  <c r="BK80" i="19"/>
  <c r="BL80" i="19"/>
  <c r="BN80" i="19"/>
  <c r="BI81" i="19"/>
  <c r="BJ81" i="19"/>
  <c r="BK81" i="19"/>
  <c r="BL81" i="19"/>
  <c r="BN81" i="19"/>
  <c r="BI82" i="19"/>
  <c r="BJ82" i="19"/>
  <c r="BK82" i="19"/>
  <c r="BL82" i="19"/>
  <c r="BN82" i="19"/>
  <c r="BI83" i="19"/>
  <c r="BJ83" i="19"/>
  <c r="BK83" i="19"/>
  <c r="BL83" i="19"/>
  <c r="BN83" i="19"/>
  <c r="BI84" i="19"/>
  <c r="BJ84" i="19"/>
  <c r="BK84" i="19"/>
  <c r="BL84" i="19"/>
  <c r="BN84" i="19"/>
  <c r="BI85" i="19"/>
  <c r="BJ85" i="19"/>
  <c r="BK85" i="19"/>
  <c r="BL85" i="19"/>
  <c r="BN85" i="19"/>
  <c r="BI86" i="19"/>
  <c r="BJ86" i="19"/>
  <c r="BK86" i="19"/>
  <c r="BL86" i="19"/>
  <c r="BN86" i="19"/>
  <c r="BI87" i="19"/>
  <c r="BJ87" i="19"/>
  <c r="BK87" i="19"/>
  <c r="BL87" i="19"/>
  <c r="BN87" i="19"/>
  <c r="BI88" i="19"/>
  <c r="BJ88" i="19"/>
  <c r="BK88" i="19"/>
  <c r="BL88" i="19"/>
  <c r="BN88" i="19"/>
  <c r="BI89" i="19"/>
  <c r="BJ89" i="19"/>
  <c r="BK89" i="19"/>
  <c r="BL89" i="19"/>
  <c r="BN89" i="19"/>
  <c r="BI90" i="19"/>
  <c r="BJ90" i="19"/>
  <c r="BK90" i="19"/>
  <c r="BL90" i="19"/>
  <c r="BN90" i="19"/>
  <c r="BI91" i="19"/>
  <c r="BJ91" i="19"/>
  <c r="BK91" i="19"/>
  <c r="BL91" i="19"/>
  <c r="BN91" i="19"/>
  <c r="BI92" i="19"/>
  <c r="BJ92" i="19"/>
  <c r="BK92" i="19"/>
  <c r="BL92" i="19"/>
  <c r="BN92" i="19"/>
  <c r="BI93" i="19"/>
  <c r="BJ93" i="19"/>
  <c r="BK93" i="19"/>
  <c r="BL93" i="19"/>
  <c r="BN93" i="19"/>
  <c r="BI94" i="19"/>
  <c r="BJ94" i="19"/>
  <c r="BK94" i="19"/>
  <c r="BL94" i="19"/>
  <c r="BN94" i="19"/>
  <c r="BI95" i="19"/>
  <c r="BJ95" i="19"/>
  <c r="BK95" i="19"/>
  <c r="BL95" i="19"/>
  <c r="BN95" i="19"/>
  <c r="BI96" i="19"/>
  <c r="BJ96" i="19"/>
  <c r="BK96" i="19"/>
  <c r="BL96" i="19"/>
  <c r="BN96" i="19"/>
  <c r="BI97" i="19"/>
  <c r="BJ97" i="19"/>
  <c r="BK97" i="19"/>
  <c r="BL97" i="19"/>
  <c r="BN97" i="19"/>
  <c r="BI98" i="19"/>
  <c r="BJ98" i="19"/>
  <c r="BK98" i="19"/>
  <c r="BL98" i="19"/>
  <c r="BN98" i="19"/>
  <c r="BI99" i="19"/>
  <c r="BJ99" i="19"/>
  <c r="BK99" i="19"/>
  <c r="BL99" i="19"/>
  <c r="BN99" i="19"/>
  <c r="BI100" i="19"/>
  <c r="BJ100" i="19"/>
  <c r="BK100" i="19"/>
  <c r="BL100" i="19"/>
  <c r="BN100" i="19"/>
  <c r="BI101" i="19"/>
  <c r="BJ101" i="19"/>
  <c r="BK101" i="19"/>
  <c r="BL101" i="19"/>
  <c r="BN101" i="19"/>
  <c r="BI102" i="19"/>
  <c r="BJ102" i="19"/>
  <c r="BK102" i="19"/>
  <c r="BL102" i="19"/>
  <c r="BN102" i="19"/>
  <c r="BI103" i="19"/>
  <c r="BJ103" i="19"/>
  <c r="BK103" i="19"/>
  <c r="BL103" i="19"/>
  <c r="BN103" i="19"/>
  <c r="BI51" i="7" l="1"/>
  <c r="BI1" i="15"/>
  <c r="BI109" i="18"/>
  <c r="BI112" i="18"/>
  <c r="BI107" i="18"/>
  <c r="BI108" i="18"/>
  <c r="BI97" i="18"/>
  <c r="BI90" i="18" l="1"/>
  <c r="BI1727" i="18" l="1"/>
  <c r="BI1726" i="18"/>
  <c r="BI1716" i="18"/>
  <c r="BI1708" i="18"/>
  <c r="BI1705" i="18"/>
  <c r="BI1703" i="18"/>
  <c r="BI1701" i="18"/>
  <c r="BI1698" i="18"/>
  <c r="BI1697" i="18"/>
  <c r="BI1687" i="18"/>
  <c r="BI1679" i="18"/>
  <c r="BI1676" i="18"/>
  <c r="BI1674" i="18"/>
  <c r="BI1672" i="18"/>
  <c r="BI1669" i="18"/>
  <c r="BI1668" i="18"/>
  <c r="BI1658" i="18"/>
  <c r="BI1650" i="18"/>
  <c r="BI1647" i="18"/>
  <c r="BI1645" i="18"/>
  <c r="BI1643" i="18"/>
  <c r="BI1640" i="18"/>
  <c r="BI1639" i="18"/>
  <c r="BI1629" i="18"/>
  <c r="BI1621" i="18"/>
  <c r="BI1618" i="18"/>
  <c r="BI1616" i="18"/>
  <c r="BI1614" i="18"/>
  <c r="BI1611" i="18"/>
  <c r="BI1610" i="18"/>
  <c r="BI1600" i="18"/>
  <c r="BI1592" i="18"/>
  <c r="BI1589" i="18"/>
  <c r="BI1587" i="18"/>
  <c r="BI1585" i="18"/>
  <c r="BI1580" i="18"/>
  <c r="BI1579" i="18"/>
  <c r="BI1569" i="18"/>
  <c r="BI1561" i="18"/>
  <c r="BI1558" i="18"/>
  <c r="BI1556" i="18"/>
  <c r="BI1554" i="18"/>
  <c r="BI1551" i="18"/>
  <c r="BI1550" i="18"/>
  <c r="BI1540" i="18"/>
  <c r="BI1532" i="18"/>
  <c r="BI1529" i="18"/>
  <c r="BI1527" i="18"/>
  <c r="BI1525" i="18"/>
  <c r="BI1522" i="18"/>
  <c r="BI1521" i="18"/>
  <c r="BI1511" i="18"/>
  <c r="BI1503" i="18"/>
  <c r="BI1500" i="18"/>
  <c r="BI1498" i="18"/>
  <c r="BI1496" i="18"/>
  <c r="BI1493" i="18"/>
  <c r="BI1492" i="18"/>
  <c r="BI1482" i="18"/>
  <c r="BI1474" i="18"/>
  <c r="BI1471" i="18"/>
  <c r="BI1469" i="18"/>
  <c r="BI1467" i="18"/>
  <c r="BI1464" i="18"/>
  <c r="BI1463" i="18"/>
  <c r="BI1453" i="18"/>
  <c r="BI1445" i="18"/>
  <c r="BI1442" i="18"/>
  <c r="BI1440" i="18"/>
  <c r="BI1438" i="18"/>
  <c r="BI1433" i="18"/>
  <c r="BI1432" i="18"/>
  <c r="BI1422" i="18"/>
  <c r="BI1414" i="18"/>
  <c r="BI1411" i="18"/>
  <c r="BI1409" i="18"/>
  <c r="BI1407" i="18"/>
  <c r="BI1404" i="18"/>
  <c r="BI1403" i="18"/>
  <c r="BI1393" i="18"/>
  <c r="BI1385" i="18"/>
  <c r="BI1382" i="18"/>
  <c r="BI1380" i="18"/>
  <c r="BI1378" i="18"/>
  <c r="BI1375" i="18"/>
  <c r="BI1374" i="18"/>
  <c r="BI1364" i="18"/>
  <c r="BI1356" i="18"/>
  <c r="BI1353" i="18"/>
  <c r="BI1351" i="18"/>
  <c r="BI1349" i="18"/>
  <c r="BI1346" i="18"/>
  <c r="BI1345" i="18"/>
  <c r="BI1335" i="18"/>
  <c r="BI1327" i="18"/>
  <c r="BI1324" i="18"/>
  <c r="BI1322" i="18"/>
  <c r="BI1320" i="18"/>
  <c r="BI1317" i="18"/>
  <c r="BI1316" i="18"/>
  <c r="BI1306" i="18"/>
  <c r="BI1298" i="18"/>
  <c r="BI1295" i="18"/>
  <c r="BI1293" i="18"/>
  <c r="BI1291" i="18"/>
  <c r="BI1286" i="18"/>
  <c r="BI1285" i="18"/>
  <c r="BI1275" i="18"/>
  <c r="BI1267" i="18"/>
  <c r="BI1264" i="18"/>
  <c r="BI1262" i="18"/>
  <c r="BI1260" i="18"/>
  <c r="BI1257" i="18"/>
  <c r="BI1256" i="18"/>
  <c r="BI1246" i="18"/>
  <c r="BI1238" i="18"/>
  <c r="BI1235" i="18"/>
  <c r="BI1233" i="18"/>
  <c r="BI1231" i="18"/>
  <c r="BI1228" i="18"/>
  <c r="BI1227" i="18"/>
  <c r="BI1217" i="18"/>
  <c r="BI1209" i="18"/>
  <c r="BI1206" i="18"/>
  <c r="BI1204" i="18"/>
  <c r="BI1202" i="18"/>
  <c r="BI1199" i="18"/>
  <c r="BI1198" i="18"/>
  <c r="BI1188" i="18"/>
  <c r="BI1180" i="18"/>
  <c r="BI1177" i="18"/>
  <c r="BI1175" i="18"/>
  <c r="BI1173" i="18"/>
  <c r="BI1168" i="18"/>
  <c r="BI1167" i="18"/>
  <c r="BI1157" i="18"/>
  <c r="BI1149" i="18"/>
  <c r="BI1146" i="18"/>
  <c r="BI1144" i="18"/>
  <c r="BI553" i="18" l="1"/>
  <c r="BI551" i="18"/>
  <c r="BI1732" i="18"/>
  <c r="BI1737" i="18"/>
  <c r="BI22" i="18"/>
  <c r="BI19" i="18"/>
  <c r="BI118" i="18"/>
  <c r="BI88" i="18"/>
  <c r="BI78" i="18"/>
  <c r="BI76" i="18"/>
  <c r="BI74" i="18"/>
  <c r="BI72" i="18"/>
  <c r="BI70" i="18"/>
  <c r="BI87" i="18"/>
  <c r="BI63" i="18"/>
  <c r="BI53" i="18"/>
  <c r="BI48" i="18"/>
  <c r="BI5" i="18"/>
  <c r="BI1" i="18"/>
  <c r="BI1" i="6"/>
  <c r="BI218" i="6"/>
  <c r="BI217" i="6"/>
  <c r="BI207" i="6"/>
  <c r="BI179" i="6"/>
  <c r="BI176" i="6"/>
  <c r="BI173" i="6"/>
  <c r="BI141" i="6"/>
  <c r="BI132" i="6"/>
  <c r="BI107" i="6"/>
  <c r="BI103" i="6"/>
  <c r="BI80" i="6"/>
  <c r="BI77" i="6"/>
  <c r="BI70" i="6"/>
  <c r="BI46" i="6"/>
  <c r="BI43" i="6"/>
  <c r="BI32" i="6"/>
  <c r="BI226" i="6"/>
  <c r="BI225" i="6"/>
  <c r="BI221" i="6"/>
  <c r="BI197" i="6"/>
  <c r="BI196" i="6"/>
  <c r="BI187" i="6"/>
  <c r="BI160" i="6"/>
  <c r="BI159" i="6"/>
  <c r="BI150" i="6"/>
  <c r="BI127" i="6"/>
  <c r="BI126" i="6"/>
  <c r="BI116" i="6"/>
  <c r="BI95" i="6"/>
  <c r="BI94" i="6"/>
  <c r="BI88" i="6"/>
  <c r="BI61" i="6"/>
  <c r="BI60" i="6"/>
  <c r="BI54" i="6"/>
  <c r="BI27" i="6"/>
  <c r="BI26" i="6"/>
  <c r="BI20" i="6"/>
  <c r="BI11" i="6"/>
  <c r="BI5" i="6"/>
  <c r="BI453" i="15"/>
  <c r="BI449" i="15"/>
  <c r="BI447" i="15"/>
  <c r="BI443" i="15"/>
  <c r="BI435" i="15"/>
  <c r="BI431" i="15"/>
  <c r="BI428" i="15"/>
  <c r="BI420" i="15"/>
  <c r="BI419" i="15"/>
  <c r="BI413" i="15"/>
  <c r="BI411" i="15"/>
  <c r="BI408" i="15"/>
  <c r="BI400" i="15"/>
  <c r="BI399" i="15"/>
  <c r="BI393" i="15"/>
  <c r="BI391" i="15"/>
  <c r="BI388" i="15"/>
  <c r="BI380" i="15"/>
  <c r="BI379" i="15"/>
  <c r="BI373" i="15"/>
  <c r="BI371" i="15"/>
  <c r="BI368" i="15"/>
  <c r="BI360" i="15"/>
  <c r="BI359" i="15"/>
  <c r="BI353" i="15"/>
  <c r="BI351" i="15"/>
  <c r="BI348" i="15"/>
  <c r="BI340" i="15"/>
  <c r="BI339" i="15"/>
  <c r="BI333" i="15"/>
  <c r="BI331" i="15"/>
  <c r="BI326" i="15"/>
  <c r="BI318" i="15"/>
  <c r="BI317" i="15"/>
  <c r="BI311" i="15"/>
  <c r="BI309" i="15"/>
  <c r="BI306" i="15"/>
  <c r="BI298" i="15"/>
  <c r="BI297" i="15"/>
  <c r="BI291" i="15"/>
  <c r="BI289" i="15"/>
  <c r="BI286" i="15"/>
  <c r="BI278" i="15"/>
  <c r="BI277" i="15"/>
  <c r="BI271" i="15"/>
  <c r="BI269" i="15"/>
  <c r="BI266" i="15"/>
  <c r="BI258" i="15"/>
  <c r="BI257" i="15"/>
  <c r="BI251" i="15"/>
  <c r="BI249" i="15"/>
  <c r="BI246" i="15"/>
  <c r="BI238" i="15"/>
  <c r="BI237" i="15"/>
  <c r="BI231" i="15"/>
  <c r="BI229" i="15"/>
  <c r="BI224" i="15"/>
  <c r="BI216" i="15"/>
  <c r="BI215" i="15"/>
  <c r="BI209" i="15"/>
  <c r="BI207" i="15"/>
  <c r="BI204" i="15"/>
  <c r="BI196" i="15"/>
  <c r="BI195" i="15"/>
  <c r="BI189" i="15"/>
  <c r="BI187" i="15"/>
  <c r="BI184" i="15"/>
  <c r="BI176" i="15"/>
  <c r="BI175" i="15"/>
  <c r="BI169" i="15"/>
  <c r="BI167" i="15"/>
  <c r="BI164" i="15"/>
  <c r="BI156" i="15"/>
  <c r="BI155" i="15"/>
  <c r="BI149" i="15"/>
  <c r="BI147" i="15"/>
  <c r="BI144" i="15"/>
  <c r="BI136" i="15"/>
  <c r="BI135" i="15"/>
  <c r="BI129" i="15"/>
  <c r="BI127" i="15"/>
  <c r="BI122" i="15"/>
  <c r="BI114" i="15"/>
  <c r="BI113" i="15"/>
  <c r="BI107" i="15"/>
  <c r="BI105" i="15"/>
  <c r="BI102" i="15"/>
  <c r="BI94" i="15"/>
  <c r="BI93" i="15"/>
  <c r="BI87" i="15"/>
  <c r="BI85" i="15"/>
  <c r="BI82" i="15"/>
  <c r="BI74" i="15"/>
  <c r="BI73" i="15"/>
  <c r="BI67" i="15"/>
  <c r="BI65" i="15"/>
  <c r="BI62" i="15"/>
  <c r="BI54" i="15"/>
  <c r="BI53" i="15"/>
  <c r="BI47" i="15"/>
  <c r="BI45" i="15"/>
  <c r="BI40" i="15"/>
  <c r="BI32" i="15"/>
  <c r="BI31" i="15"/>
  <c r="BI25" i="15"/>
  <c r="BI23" i="15"/>
  <c r="BI14" i="15"/>
  <c r="BI13" i="15"/>
  <c r="BI7" i="15"/>
  <c r="BI5" i="15"/>
  <c r="BI1" i="19"/>
  <c r="BI1" i="7"/>
  <c r="BI4" i="20"/>
  <c r="BI1" i="20"/>
  <c r="BI35" i="7"/>
  <c r="BI72" i="7"/>
  <c r="BI71" i="7"/>
  <c r="BI67" i="7"/>
  <c r="BI63" i="7"/>
  <c r="BI58" i="7"/>
  <c r="BI57" i="7"/>
  <c r="BI53" i="7"/>
  <c r="BI47" i="7"/>
  <c r="BI26" i="7"/>
  <c r="BI22" i="7"/>
  <c r="BI16" i="7"/>
  <c r="BI12" i="7"/>
  <c r="BI9" i="7"/>
  <c r="BI5" i="7"/>
  <c r="BI59" i="22"/>
  <c r="BI51" i="22"/>
  <c r="BI41" i="22"/>
  <c r="BI28" i="22"/>
  <c r="BI18" i="22"/>
  <c r="BI17" i="22"/>
  <c r="BF1725" i="18" l="1"/>
  <c r="BI1725" i="18" s="1"/>
  <c r="BF1724" i="18"/>
  <c r="BI1724" i="18" s="1"/>
  <c r="BF1723" i="18"/>
  <c r="BI1723" i="18" s="1"/>
  <c r="BF1722" i="18"/>
  <c r="BI1722" i="18" s="1"/>
  <c r="BF1721" i="18"/>
  <c r="BI1721" i="18" s="1"/>
  <c r="BF1720" i="18"/>
  <c r="BI1720" i="18" s="1"/>
  <c r="BF1719" i="18"/>
  <c r="BI1719" i="18" s="1"/>
  <c r="BF1710" i="18"/>
  <c r="BI1710" i="18" s="1"/>
  <c r="BE1710" i="18"/>
  <c r="BF1696" i="18"/>
  <c r="BI1696" i="18" s="1"/>
  <c r="BF1695" i="18"/>
  <c r="BI1695" i="18" s="1"/>
  <c r="BF1694" i="18"/>
  <c r="BI1694" i="18" s="1"/>
  <c r="BF1693" i="18"/>
  <c r="BI1693" i="18" s="1"/>
  <c r="BF1692" i="18"/>
  <c r="BI1692" i="18" s="1"/>
  <c r="BF1691" i="18"/>
  <c r="BI1691" i="18" s="1"/>
  <c r="BF1690" i="18"/>
  <c r="BI1690" i="18" s="1"/>
  <c r="BF1681" i="18"/>
  <c r="BI1681" i="18" s="1"/>
  <c r="BE1681" i="18"/>
  <c r="BF1667" i="18"/>
  <c r="BI1667" i="18" s="1"/>
  <c r="BF1666" i="18"/>
  <c r="BI1666" i="18" s="1"/>
  <c r="BF1665" i="18"/>
  <c r="BI1665" i="18" s="1"/>
  <c r="BF1664" i="18"/>
  <c r="BI1664" i="18" s="1"/>
  <c r="BF1663" i="18"/>
  <c r="BI1663" i="18" s="1"/>
  <c r="BF1662" i="18"/>
  <c r="BI1662" i="18" s="1"/>
  <c r="BF1661" i="18"/>
  <c r="BI1661" i="18" s="1"/>
  <c r="BF1652" i="18"/>
  <c r="BI1652" i="18" s="1"/>
  <c r="BE1652" i="18"/>
  <c r="BF1638" i="18"/>
  <c r="BI1638" i="18" s="1"/>
  <c r="BF1637" i="18"/>
  <c r="BI1637" i="18" s="1"/>
  <c r="BF1636" i="18"/>
  <c r="BI1636" i="18" s="1"/>
  <c r="BF1635" i="18"/>
  <c r="BI1635" i="18" s="1"/>
  <c r="BF1634" i="18"/>
  <c r="BI1634" i="18" s="1"/>
  <c r="BF1633" i="18"/>
  <c r="BI1633" i="18" s="1"/>
  <c r="BF1632" i="18"/>
  <c r="BI1632" i="18" s="1"/>
  <c r="BF1623" i="18"/>
  <c r="BI1623" i="18" s="1"/>
  <c r="BE1623" i="18"/>
  <c r="BF1609" i="18"/>
  <c r="BI1609" i="18" s="1"/>
  <c r="BF1608" i="18"/>
  <c r="BI1608" i="18" s="1"/>
  <c r="BF1607" i="18"/>
  <c r="BI1607" i="18" s="1"/>
  <c r="BF1606" i="18"/>
  <c r="BI1606" i="18" s="1"/>
  <c r="BF1605" i="18"/>
  <c r="BI1605" i="18" s="1"/>
  <c r="BF1604" i="18"/>
  <c r="BI1604" i="18" s="1"/>
  <c r="BF1603" i="18"/>
  <c r="BI1603" i="18" s="1"/>
  <c r="BF1594" i="18"/>
  <c r="BI1594" i="18" s="1"/>
  <c r="BE1594" i="18"/>
  <c r="BF1578" i="18"/>
  <c r="BI1578" i="18" s="1"/>
  <c r="BF1577" i="18"/>
  <c r="BI1577" i="18" s="1"/>
  <c r="BF1576" i="18"/>
  <c r="BI1576" i="18" s="1"/>
  <c r="BF1575" i="18"/>
  <c r="BI1575" i="18" s="1"/>
  <c r="BF1574" i="18"/>
  <c r="BI1574" i="18" s="1"/>
  <c r="BF1573" i="18"/>
  <c r="BI1573" i="18" s="1"/>
  <c r="BF1572" i="18"/>
  <c r="BI1572" i="18" s="1"/>
  <c r="BF1563" i="18"/>
  <c r="BI1563" i="18" s="1"/>
  <c r="BE1563" i="18"/>
  <c r="BF1549" i="18"/>
  <c r="BI1549" i="18" s="1"/>
  <c r="BF1548" i="18"/>
  <c r="BI1548" i="18" s="1"/>
  <c r="BF1547" i="18"/>
  <c r="BI1547" i="18" s="1"/>
  <c r="BF1546" i="18"/>
  <c r="BI1546" i="18" s="1"/>
  <c r="BF1545" i="18"/>
  <c r="BI1545" i="18" s="1"/>
  <c r="BF1544" i="18"/>
  <c r="BI1544" i="18" s="1"/>
  <c r="BF1543" i="18"/>
  <c r="BI1543" i="18" s="1"/>
  <c r="BF1534" i="18"/>
  <c r="BI1534" i="18" s="1"/>
  <c r="BE1534" i="18"/>
  <c r="BF1520" i="18"/>
  <c r="BI1520" i="18" s="1"/>
  <c r="BF1519" i="18"/>
  <c r="BI1519" i="18" s="1"/>
  <c r="BF1518" i="18"/>
  <c r="BI1518" i="18" s="1"/>
  <c r="BF1517" i="18"/>
  <c r="BI1517" i="18" s="1"/>
  <c r="BF1516" i="18"/>
  <c r="BI1516" i="18" s="1"/>
  <c r="BF1515" i="18"/>
  <c r="BI1515" i="18" s="1"/>
  <c r="BF1514" i="18"/>
  <c r="BI1514" i="18" s="1"/>
  <c r="BF1505" i="18"/>
  <c r="BI1505" i="18" s="1"/>
  <c r="BE1505" i="18"/>
  <c r="BF1491" i="18"/>
  <c r="BI1491" i="18" s="1"/>
  <c r="BF1490" i="18"/>
  <c r="BI1490" i="18" s="1"/>
  <c r="BF1489" i="18"/>
  <c r="BI1489" i="18" s="1"/>
  <c r="BF1488" i="18"/>
  <c r="BI1488" i="18" s="1"/>
  <c r="BF1487" i="18"/>
  <c r="BI1487" i="18" s="1"/>
  <c r="BF1486" i="18"/>
  <c r="BI1486" i="18" s="1"/>
  <c r="BF1485" i="18"/>
  <c r="BI1485" i="18" s="1"/>
  <c r="BF1476" i="18"/>
  <c r="BI1476" i="18" s="1"/>
  <c r="BE1476" i="18"/>
  <c r="BF1462" i="18"/>
  <c r="BI1462" i="18" s="1"/>
  <c r="BF1461" i="18"/>
  <c r="BI1461" i="18" s="1"/>
  <c r="BF1460" i="18"/>
  <c r="BI1460" i="18" s="1"/>
  <c r="BF1459" i="18"/>
  <c r="BI1459" i="18" s="1"/>
  <c r="BF1458" i="18"/>
  <c r="BI1458" i="18" s="1"/>
  <c r="BF1457" i="18"/>
  <c r="BI1457" i="18" s="1"/>
  <c r="BF1456" i="18"/>
  <c r="BI1456" i="18" s="1"/>
  <c r="BF1447" i="18"/>
  <c r="BI1447" i="18" s="1"/>
  <c r="BE1447" i="18"/>
  <c r="BF1431" i="18"/>
  <c r="BI1431" i="18" s="1"/>
  <c r="BF1430" i="18"/>
  <c r="BI1430" i="18" s="1"/>
  <c r="BF1429" i="18"/>
  <c r="BI1429" i="18" s="1"/>
  <c r="BF1428" i="18"/>
  <c r="BI1428" i="18" s="1"/>
  <c r="BF1427" i="18"/>
  <c r="BI1427" i="18" s="1"/>
  <c r="BF1426" i="18"/>
  <c r="BI1426" i="18" s="1"/>
  <c r="BF1425" i="18"/>
  <c r="BI1425" i="18" s="1"/>
  <c r="BF1416" i="18"/>
  <c r="BI1416" i="18" s="1"/>
  <c r="BE1416" i="18"/>
  <c r="BF1402" i="18"/>
  <c r="BI1402" i="18" s="1"/>
  <c r="BF1401" i="18"/>
  <c r="BI1401" i="18" s="1"/>
  <c r="BF1400" i="18"/>
  <c r="BI1400" i="18" s="1"/>
  <c r="BF1399" i="18"/>
  <c r="BI1399" i="18" s="1"/>
  <c r="BF1398" i="18"/>
  <c r="BI1398" i="18" s="1"/>
  <c r="BF1397" i="18"/>
  <c r="BI1397" i="18" s="1"/>
  <c r="BF1396" i="18"/>
  <c r="BI1396" i="18" s="1"/>
  <c r="BF1387" i="18"/>
  <c r="BI1387" i="18" s="1"/>
  <c r="BE1387" i="18"/>
  <c r="BF1373" i="18"/>
  <c r="BI1373" i="18" s="1"/>
  <c r="BF1372" i="18"/>
  <c r="BI1372" i="18" s="1"/>
  <c r="BF1371" i="18"/>
  <c r="BI1371" i="18" s="1"/>
  <c r="BF1370" i="18"/>
  <c r="BI1370" i="18" s="1"/>
  <c r="BF1369" i="18"/>
  <c r="BI1369" i="18" s="1"/>
  <c r="BF1368" i="18"/>
  <c r="BI1368" i="18" s="1"/>
  <c r="BF1367" i="18"/>
  <c r="BI1367" i="18" s="1"/>
  <c r="BF1358" i="18"/>
  <c r="BI1358" i="18" s="1"/>
  <c r="BE1358" i="18"/>
  <c r="BF1344" i="18"/>
  <c r="BI1344" i="18" s="1"/>
  <c r="BF1343" i="18"/>
  <c r="BI1343" i="18" s="1"/>
  <c r="BF1342" i="18"/>
  <c r="BI1342" i="18" s="1"/>
  <c r="BF1341" i="18"/>
  <c r="BI1341" i="18" s="1"/>
  <c r="BF1340" i="18"/>
  <c r="BI1340" i="18" s="1"/>
  <c r="BF1339" i="18"/>
  <c r="BI1339" i="18" s="1"/>
  <c r="BF1338" i="18"/>
  <c r="BI1338" i="18" s="1"/>
  <c r="BF1329" i="18"/>
  <c r="BI1329" i="18" s="1"/>
  <c r="BE1329" i="18"/>
  <c r="BF1315" i="18"/>
  <c r="BI1315" i="18" s="1"/>
  <c r="BF1314" i="18"/>
  <c r="BI1314" i="18" s="1"/>
  <c r="BF1313" i="18"/>
  <c r="BI1313" i="18" s="1"/>
  <c r="BF1312" i="18"/>
  <c r="BI1312" i="18" s="1"/>
  <c r="BF1311" i="18"/>
  <c r="BI1311" i="18" s="1"/>
  <c r="BF1310" i="18"/>
  <c r="BI1310" i="18" s="1"/>
  <c r="BF1309" i="18"/>
  <c r="BI1309" i="18" s="1"/>
  <c r="BF1300" i="18"/>
  <c r="BI1300" i="18" s="1"/>
  <c r="BE1300" i="18"/>
  <c r="BF1284" i="18"/>
  <c r="BI1284" i="18" s="1"/>
  <c r="BF1283" i="18"/>
  <c r="BI1283" i="18" s="1"/>
  <c r="BF1282" i="18"/>
  <c r="BI1282" i="18" s="1"/>
  <c r="BF1281" i="18"/>
  <c r="BI1281" i="18" s="1"/>
  <c r="BF1280" i="18"/>
  <c r="BI1280" i="18" s="1"/>
  <c r="BF1279" i="18"/>
  <c r="BI1279" i="18" s="1"/>
  <c r="BF1278" i="18"/>
  <c r="BI1278" i="18" s="1"/>
  <c r="BF1269" i="18"/>
  <c r="BI1269" i="18" s="1"/>
  <c r="BE1269" i="18"/>
  <c r="BF1255" i="18"/>
  <c r="BI1255" i="18" s="1"/>
  <c r="BF1254" i="18"/>
  <c r="BI1254" i="18" s="1"/>
  <c r="BF1253" i="18"/>
  <c r="BI1253" i="18" s="1"/>
  <c r="BF1252" i="18"/>
  <c r="BI1252" i="18" s="1"/>
  <c r="BF1251" i="18"/>
  <c r="BI1251" i="18" s="1"/>
  <c r="BF1250" i="18"/>
  <c r="BI1250" i="18" s="1"/>
  <c r="BF1249" i="18"/>
  <c r="BI1249" i="18" s="1"/>
  <c r="BF1240" i="18"/>
  <c r="BI1240" i="18" s="1"/>
  <c r="BE1240" i="18"/>
  <c r="BF1226" i="18"/>
  <c r="BI1226" i="18" s="1"/>
  <c r="BF1225" i="18"/>
  <c r="BI1225" i="18" s="1"/>
  <c r="BF1224" i="18"/>
  <c r="BI1224" i="18" s="1"/>
  <c r="BF1223" i="18"/>
  <c r="BI1223" i="18" s="1"/>
  <c r="BF1222" i="18"/>
  <c r="BI1222" i="18" s="1"/>
  <c r="BF1221" i="18"/>
  <c r="BI1221" i="18" s="1"/>
  <c r="BF1220" i="18"/>
  <c r="BI1220" i="18" s="1"/>
  <c r="BF1211" i="18"/>
  <c r="BI1211" i="18" s="1"/>
  <c r="BE1211" i="18"/>
  <c r="BF1197" i="18"/>
  <c r="BI1197" i="18" s="1"/>
  <c r="BF1196" i="18"/>
  <c r="BI1196" i="18" s="1"/>
  <c r="BF1195" i="18"/>
  <c r="BI1195" i="18" s="1"/>
  <c r="BF1194" i="18"/>
  <c r="BI1194" i="18" s="1"/>
  <c r="BF1193" i="18"/>
  <c r="BI1193" i="18" s="1"/>
  <c r="BF1192" i="18"/>
  <c r="BI1192" i="18" s="1"/>
  <c r="BF1191" i="18"/>
  <c r="BI1191" i="18" s="1"/>
  <c r="BF1182" i="18"/>
  <c r="BI1182" i="18" s="1"/>
  <c r="BE1182" i="18"/>
  <c r="BI1142" i="18"/>
  <c r="BI1139" i="18"/>
  <c r="BF1137" i="18"/>
  <c r="BI1137" i="18" s="1"/>
  <c r="BF1136" i="18"/>
  <c r="BF1135" i="18"/>
  <c r="BI1135" i="18" s="1"/>
  <c r="BF1134" i="18"/>
  <c r="BI1134" i="18" s="1"/>
  <c r="BF1133" i="18"/>
  <c r="BI1133" i="18" s="1"/>
  <c r="BF1132" i="18"/>
  <c r="BF1131" i="18"/>
  <c r="BI1131" i="18" s="1"/>
  <c r="BF1122" i="18"/>
  <c r="BI1122" i="18" s="1"/>
  <c r="BE1122" i="18"/>
  <c r="BF1108" i="18"/>
  <c r="BI1108" i="18" s="1"/>
  <c r="BF1107" i="18"/>
  <c r="BI1107" i="18" s="1"/>
  <c r="BF1106" i="18"/>
  <c r="BI1106" i="18" s="1"/>
  <c r="BF1105" i="18"/>
  <c r="BF1104" i="18"/>
  <c r="BI1104" i="18" s="1"/>
  <c r="BF1103" i="18"/>
  <c r="BI1103" i="18" s="1"/>
  <c r="BF1102" i="18"/>
  <c r="BI1102" i="18" s="1"/>
  <c r="BF1093" i="18"/>
  <c r="BE1093" i="18"/>
  <c r="BF1079" i="18"/>
  <c r="BI1079" i="18" s="1"/>
  <c r="BF1078" i="18"/>
  <c r="BI1078" i="18" s="1"/>
  <c r="BF1077" i="18"/>
  <c r="BF1076" i="18"/>
  <c r="BF1075" i="18"/>
  <c r="BF1074" i="18"/>
  <c r="BI1074" i="18" s="1"/>
  <c r="BF1073" i="18"/>
  <c r="BI1073" i="18" s="1"/>
  <c r="BF1064" i="18"/>
  <c r="BE1064" i="18"/>
  <c r="BF1050" i="18"/>
  <c r="BI1050" i="18" s="1"/>
  <c r="BF1049" i="18"/>
  <c r="BF1048" i="18"/>
  <c r="BI1048" i="18" s="1"/>
  <c r="BF1047" i="18"/>
  <c r="BI1047" i="18" s="1"/>
  <c r="BF1046" i="18"/>
  <c r="BI1046" i="18" s="1"/>
  <c r="BF1045" i="18"/>
  <c r="BI1045" i="18" s="1"/>
  <c r="BF1044" i="18"/>
  <c r="BI1044" i="18" s="1"/>
  <c r="BF1035" i="18"/>
  <c r="BI1035" i="18" s="1"/>
  <c r="BE1035" i="18"/>
  <c r="BF1021" i="18"/>
  <c r="BF1020" i="18"/>
  <c r="BF1019" i="18"/>
  <c r="BF1018" i="18"/>
  <c r="BI1018" i="18" s="1"/>
  <c r="BF1017" i="18"/>
  <c r="BI1017" i="18" s="1"/>
  <c r="BF1016" i="18"/>
  <c r="BF1015" i="18"/>
  <c r="BI1015" i="18" s="1"/>
  <c r="BF1006" i="18"/>
  <c r="BI1006" i="18" s="1"/>
  <c r="BE1006" i="18"/>
  <c r="BF990" i="18"/>
  <c r="BI990" i="18" s="1"/>
  <c r="BF989" i="18"/>
  <c r="BI989" i="18" s="1"/>
  <c r="BF988" i="18"/>
  <c r="BI988" i="18" s="1"/>
  <c r="BF987" i="18"/>
  <c r="BI987" i="18" s="1"/>
  <c r="BF986" i="18"/>
  <c r="BI986" i="18" s="1"/>
  <c r="BF985" i="18"/>
  <c r="BI985" i="18" s="1"/>
  <c r="BF984" i="18"/>
  <c r="BI984" i="18" s="1"/>
  <c r="BF975" i="18"/>
  <c r="BI975" i="18" s="1"/>
  <c r="BE975" i="18"/>
  <c r="BF961" i="18"/>
  <c r="BF960" i="18"/>
  <c r="BI960" i="18" s="1"/>
  <c r="BF959" i="18"/>
  <c r="BI959" i="18" s="1"/>
  <c r="BF958" i="18"/>
  <c r="BF957" i="18"/>
  <c r="BI957" i="18" s="1"/>
  <c r="BF956" i="18"/>
  <c r="BI956" i="18" s="1"/>
  <c r="BF955" i="18"/>
  <c r="BF946" i="18"/>
  <c r="BI946" i="18" s="1"/>
  <c r="BE946" i="18"/>
  <c r="BF932" i="18"/>
  <c r="BI932" i="18" s="1"/>
  <c r="BF931" i="18"/>
  <c r="BI931" i="18" s="1"/>
  <c r="BF930" i="18"/>
  <c r="BI930" i="18" s="1"/>
  <c r="BF929" i="18"/>
  <c r="BI929" i="18" s="1"/>
  <c r="BF928" i="18"/>
  <c r="BI928" i="18" s="1"/>
  <c r="BF927" i="18"/>
  <c r="BF926" i="18"/>
  <c r="BI926" i="18" s="1"/>
  <c r="BF917" i="18"/>
  <c r="BE917" i="18"/>
  <c r="BF903" i="18"/>
  <c r="BI903" i="18" s="1"/>
  <c r="BF902" i="18"/>
  <c r="BF901" i="18"/>
  <c r="BI901" i="18" s="1"/>
  <c r="BF900" i="18"/>
  <c r="BI900" i="18" s="1"/>
  <c r="BF899" i="18"/>
  <c r="BF898" i="18"/>
  <c r="BF897" i="18"/>
  <c r="BI897" i="18" s="1"/>
  <c r="BF888" i="18"/>
  <c r="BI888" i="18" s="1"/>
  <c r="BE888" i="18"/>
  <c r="BF874" i="18"/>
  <c r="BI874" i="18" s="1"/>
  <c r="BF873" i="18"/>
  <c r="BI873" i="18" s="1"/>
  <c r="BF872" i="18"/>
  <c r="BI872" i="18" s="1"/>
  <c r="BF871" i="18"/>
  <c r="BF870" i="18"/>
  <c r="BI870" i="18" s="1"/>
  <c r="BF869" i="18"/>
  <c r="BI869" i="18" s="1"/>
  <c r="BF868" i="18"/>
  <c r="BI868" i="18" s="1"/>
  <c r="BF859" i="18"/>
  <c r="BE859" i="18"/>
  <c r="BF843" i="18"/>
  <c r="BI843" i="18" s="1"/>
  <c r="BF842" i="18"/>
  <c r="BI842" i="18" s="1"/>
  <c r="BF841" i="18"/>
  <c r="BF840" i="18"/>
  <c r="BF839" i="18"/>
  <c r="BF838" i="18"/>
  <c r="BI838" i="18" s="1"/>
  <c r="BF837" i="18"/>
  <c r="BI837" i="18" s="1"/>
  <c r="BF828" i="18"/>
  <c r="BE828" i="18"/>
  <c r="BF814" i="18"/>
  <c r="BI814" i="18" s="1"/>
  <c r="BF813" i="18"/>
  <c r="BF812" i="18"/>
  <c r="BI812" i="18" s="1"/>
  <c r="BF811" i="18"/>
  <c r="BI811" i="18" s="1"/>
  <c r="BF810" i="18"/>
  <c r="BI810" i="18" s="1"/>
  <c r="BF809" i="18"/>
  <c r="BI809" i="18" s="1"/>
  <c r="BF808" i="18"/>
  <c r="BI808" i="18" s="1"/>
  <c r="BF799" i="18"/>
  <c r="BI799" i="18" s="1"/>
  <c r="BE799" i="18"/>
  <c r="BF785" i="18"/>
  <c r="BF784" i="18"/>
  <c r="BF783" i="18"/>
  <c r="BF782" i="18"/>
  <c r="BI782" i="18" s="1"/>
  <c r="BF781" i="18"/>
  <c r="BI781" i="18" s="1"/>
  <c r="BF780" i="18"/>
  <c r="BF779" i="18"/>
  <c r="BI779" i="18" s="1"/>
  <c r="BF770" i="18"/>
  <c r="BI770" i="18" s="1"/>
  <c r="BE770" i="18"/>
  <c r="BF756" i="18"/>
  <c r="BI756" i="18" s="1"/>
  <c r="BF755" i="18"/>
  <c r="BI755" i="18" s="1"/>
  <c r="BF754" i="18"/>
  <c r="BI754" i="18" s="1"/>
  <c r="BF753" i="18"/>
  <c r="BI753" i="18" s="1"/>
  <c r="BF752" i="18"/>
  <c r="BI752" i="18" s="1"/>
  <c r="BF751" i="18"/>
  <c r="BI751" i="18" s="1"/>
  <c r="BF750" i="18"/>
  <c r="BI750" i="18" s="1"/>
  <c r="BF741" i="18"/>
  <c r="BI741" i="18" s="1"/>
  <c r="BE741" i="18"/>
  <c r="BF727" i="18"/>
  <c r="BF726" i="18"/>
  <c r="BI726" i="18" s="1"/>
  <c r="BF725" i="18"/>
  <c r="BI725" i="18" s="1"/>
  <c r="BF724" i="18"/>
  <c r="BF723" i="18"/>
  <c r="BI723" i="18" s="1"/>
  <c r="BF722" i="18"/>
  <c r="BI722" i="18" s="1"/>
  <c r="BF721" i="18"/>
  <c r="BI721" i="18" s="1"/>
  <c r="BF712" i="18"/>
  <c r="BI712" i="18" s="1"/>
  <c r="BE712" i="18"/>
  <c r="BF696" i="18"/>
  <c r="BI696" i="18" s="1"/>
  <c r="BF695" i="18"/>
  <c r="BI695" i="18" s="1"/>
  <c r="BF694" i="18"/>
  <c r="BI694" i="18" s="1"/>
  <c r="BF693" i="18"/>
  <c r="BF692" i="18"/>
  <c r="BI692" i="18" s="1"/>
  <c r="BF691" i="18"/>
  <c r="BI691" i="18" s="1"/>
  <c r="BF690" i="18"/>
  <c r="BI690" i="18" s="1"/>
  <c r="BF681" i="18"/>
  <c r="BI681" i="18" s="1"/>
  <c r="BE681" i="18"/>
  <c r="BI1138" i="18"/>
  <c r="BI1136" i="18"/>
  <c r="BI1132" i="18"/>
  <c r="BI1128" i="18"/>
  <c r="BI1120" i="18"/>
  <c r="BI1117" i="18"/>
  <c r="BI1115" i="18"/>
  <c r="BI1113" i="18"/>
  <c r="BI1110" i="18"/>
  <c r="BI1109" i="18"/>
  <c r="BI1105" i="18"/>
  <c r="BI1099" i="18"/>
  <c r="BI1093" i="18"/>
  <c r="BI1091" i="18"/>
  <c r="BI1088" i="18"/>
  <c r="BI1086" i="18"/>
  <c r="BI1084" i="18"/>
  <c r="BI1081" i="18"/>
  <c r="BI1080" i="18"/>
  <c r="BI1077" i="18"/>
  <c r="BI1076" i="18"/>
  <c r="BI1075" i="18"/>
  <c r="BI1070" i="18"/>
  <c r="BI1064" i="18"/>
  <c r="BI1062" i="18"/>
  <c r="BI1059" i="18"/>
  <c r="BI1057" i="18"/>
  <c r="BI1055" i="18"/>
  <c r="BI1052" i="18"/>
  <c r="BI1051" i="18"/>
  <c r="BI1049" i="18"/>
  <c r="BI1041" i="18"/>
  <c r="BI1033" i="18"/>
  <c r="BI1030" i="18"/>
  <c r="BI1028" i="18"/>
  <c r="BI1026" i="18"/>
  <c r="BI1023" i="18"/>
  <c r="BI1022" i="18"/>
  <c r="BI1021" i="18"/>
  <c r="BI1020" i="18"/>
  <c r="BI1019" i="18"/>
  <c r="BI1016" i="18"/>
  <c r="BI1012" i="18"/>
  <c r="BI1004" i="18"/>
  <c r="BI1001" i="18"/>
  <c r="BI999" i="18"/>
  <c r="BI997" i="18"/>
  <c r="BI992" i="18"/>
  <c r="BI991" i="18"/>
  <c r="BI981" i="18"/>
  <c r="BI973" i="18"/>
  <c r="BI970" i="18"/>
  <c r="BI968" i="18"/>
  <c r="BI966" i="18"/>
  <c r="BI963" i="18"/>
  <c r="BI962" i="18"/>
  <c r="BI961" i="18"/>
  <c r="BI958" i="18"/>
  <c r="BI955" i="18"/>
  <c r="BI952" i="18"/>
  <c r="BI944" i="18"/>
  <c r="BI941" i="18"/>
  <c r="BI939" i="18"/>
  <c r="BI937" i="18"/>
  <c r="BI934" i="18"/>
  <c r="BI933" i="18"/>
  <c r="BI927" i="18"/>
  <c r="BI923" i="18"/>
  <c r="BI917" i="18"/>
  <c r="BI915" i="18"/>
  <c r="BI912" i="18"/>
  <c r="BI910" i="18"/>
  <c r="BI908" i="18"/>
  <c r="BI905" i="18"/>
  <c r="BI904" i="18"/>
  <c r="BI902" i="18"/>
  <c r="BI899" i="18"/>
  <c r="BI898" i="18"/>
  <c r="BI894" i="18"/>
  <c r="BI886" i="18"/>
  <c r="BI883" i="18"/>
  <c r="BI881" i="18"/>
  <c r="BI879" i="18"/>
  <c r="BI876" i="18"/>
  <c r="BI875" i="18"/>
  <c r="BI871" i="18"/>
  <c r="BI865" i="18"/>
  <c r="BI859" i="18"/>
  <c r="BI857" i="18"/>
  <c r="BI854" i="18"/>
  <c r="BI852" i="18"/>
  <c r="BI850" i="18"/>
  <c r="BI845" i="18"/>
  <c r="BI844" i="18"/>
  <c r="BI841" i="18"/>
  <c r="BI840" i="18"/>
  <c r="BI839" i="18"/>
  <c r="BI834" i="18"/>
  <c r="BI828" i="18"/>
  <c r="BI826" i="18"/>
  <c r="BI823" i="18"/>
  <c r="BI821" i="18"/>
  <c r="BI819" i="18"/>
  <c r="BI816" i="18"/>
  <c r="BI815" i="18"/>
  <c r="BI813" i="18"/>
  <c r="BI805" i="18"/>
  <c r="BI797" i="18"/>
  <c r="BI794" i="18"/>
  <c r="BI792" i="18"/>
  <c r="BI790" i="18"/>
  <c r="BI787" i="18"/>
  <c r="BI786" i="18"/>
  <c r="BI785" i="18"/>
  <c r="BI784" i="18"/>
  <c r="BI783" i="18"/>
  <c r="BI780" i="18"/>
  <c r="BI776" i="18"/>
  <c r="BI768" i="18"/>
  <c r="BI765" i="18"/>
  <c r="BI763" i="18"/>
  <c r="BI761" i="18"/>
  <c r="BI758" i="18"/>
  <c r="BI757" i="18"/>
  <c r="BI747" i="18"/>
  <c r="BI739" i="18"/>
  <c r="BI736" i="18"/>
  <c r="BI734" i="18"/>
  <c r="BI732" i="18"/>
  <c r="BI729" i="18"/>
  <c r="BI728" i="18"/>
  <c r="BI727" i="18"/>
  <c r="BI724" i="18"/>
  <c r="BI718" i="18"/>
  <c r="BI710" i="18"/>
  <c r="BI707" i="18"/>
  <c r="BI705" i="18"/>
  <c r="BI703" i="18"/>
  <c r="BI698" i="18"/>
  <c r="BI697" i="18"/>
  <c r="BI693" i="18"/>
  <c r="BI687" i="18"/>
  <c r="BI679" i="18"/>
  <c r="BI676" i="18"/>
  <c r="BI674" i="18"/>
  <c r="BI672" i="18"/>
  <c r="BI669" i="18"/>
  <c r="BI668" i="18"/>
  <c r="BF667" i="18"/>
  <c r="BF666" i="18"/>
  <c r="BI666" i="18" s="1"/>
  <c r="BF665" i="18"/>
  <c r="BF664" i="18"/>
  <c r="BI664" i="18" s="1"/>
  <c r="BF663" i="18"/>
  <c r="BF662" i="18"/>
  <c r="BI662" i="18" s="1"/>
  <c r="BF661" i="18"/>
  <c r="BI658" i="18"/>
  <c r="BF652" i="18"/>
  <c r="BE652" i="18"/>
  <c r="BI650" i="18"/>
  <c r="BI647" i="18"/>
  <c r="BI645" i="18"/>
  <c r="BI643" i="18"/>
  <c r="BI640" i="18"/>
  <c r="BI639" i="18"/>
  <c r="BF638" i="18"/>
  <c r="BF637" i="18"/>
  <c r="BI637" i="18" s="1"/>
  <c r="BF636" i="18"/>
  <c r="BI636" i="18" s="1"/>
  <c r="BF635" i="18"/>
  <c r="BI635" i="18" s="1"/>
  <c r="BF634" i="18"/>
  <c r="BF633" i="18"/>
  <c r="BI633" i="18" s="1"/>
  <c r="BF632" i="18"/>
  <c r="BI632" i="18" s="1"/>
  <c r="BF623" i="18"/>
  <c r="BI623" i="18" s="1"/>
  <c r="BE623" i="18"/>
  <c r="BF609" i="18"/>
  <c r="BI609" i="18" s="1"/>
  <c r="BF608" i="18"/>
  <c r="BI608" i="18" s="1"/>
  <c r="BF607" i="18"/>
  <c r="BF606" i="18"/>
  <c r="BI606" i="18" s="1"/>
  <c r="BF605" i="18"/>
  <c r="BI605" i="18" s="1"/>
  <c r="BF604" i="18"/>
  <c r="BI604" i="18" s="1"/>
  <c r="BF603" i="18"/>
  <c r="BF594" i="18"/>
  <c r="BE594" i="18"/>
  <c r="BI556" i="18"/>
  <c r="BI555" i="18"/>
  <c r="BI634" i="18"/>
  <c r="BI629" i="18"/>
  <c r="BI621" i="18"/>
  <c r="BI618" i="18"/>
  <c r="BI616" i="18"/>
  <c r="BI614" i="18"/>
  <c r="BI611" i="18"/>
  <c r="BI610" i="18"/>
  <c r="BI607" i="18"/>
  <c r="BI603" i="18"/>
  <c r="BI600" i="18"/>
  <c r="BI592" i="18"/>
  <c r="BI589" i="18"/>
  <c r="BI587" i="18"/>
  <c r="BI585" i="18"/>
  <c r="BI580" i="18"/>
  <c r="BI579" i="18"/>
  <c r="BI569" i="18"/>
  <c r="BI561" i="18"/>
  <c r="BI558" i="18"/>
  <c r="BI545" i="18"/>
  <c r="BI542" i="18"/>
  <c r="BI535" i="18"/>
  <c r="BI529" i="18"/>
  <c r="BI527" i="18"/>
  <c r="BI524" i="18"/>
  <c r="BI521" i="18"/>
  <c r="BI514" i="18"/>
  <c r="BI508" i="18"/>
  <c r="BI506" i="18"/>
  <c r="BI503" i="18"/>
  <c r="BI500" i="18"/>
  <c r="BI493" i="18"/>
  <c r="BI487" i="18"/>
  <c r="BI485" i="18"/>
  <c r="BI482" i="18"/>
  <c r="BI479" i="18"/>
  <c r="BI472" i="18"/>
  <c r="BI466" i="18"/>
  <c r="BI464" i="18"/>
  <c r="BI461" i="18"/>
  <c r="BI458" i="18"/>
  <c r="BI451" i="18"/>
  <c r="BI445" i="18"/>
  <c r="BI443" i="18"/>
  <c r="BI438" i="18"/>
  <c r="BI435" i="18"/>
  <c r="BI428" i="18"/>
  <c r="BI422" i="18"/>
  <c r="BI420" i="18"/>
  <c r="BI417" i="18"/>
  <c r="BI414" i="18"/>
  <c r="BI407" i="18"/>
  <c r="BI401" i="18"/>
  <c r="BI399" i="18"/>
  <c r="BI396" i="18"/>
  <c r="BI393" i="18"/>
  <c r="BI386" i="18"/>
  <c r="BI380" i="18"/>
  <c r="BI378" i="18"/>
  <c r="BI375" i="18"/>
  <c r="BI372" i="18"/>
  <c r="BI365" i="18"/>
  <c r="BI359" i="18"/>
  <c r="BI357" i="18"/>
  <c r="BI354" i="18"/>
  <c r="BI351" i="18"/>
  <c r="BI344" i="18"/>
  <c r="BI338" i="18"/>
  <c r="BI336" i="18"/>
  <c r="BI331" i="18"/>
  <c r="BI328" i="18"/>
  <c r="BI321" i="18"/>
  <c r="BI315" i="18"/>
  <c r="BI313" i="18"/>
  <c r="BI310" i="18"/>
  <c r="BI307" i="18"/>
  <c r="BI300" i="18"/>
  <c r="BI294" i="18"/>
  <c r="BI292" i="18"/>
  <c r="BI289" i="18"/>
  <c r="BI286" i="18"/>
  <c r="BI279" i="18"/>
  <c r="BI273" i="18"/>
  <c r="BI271" i="18"/>
  <c r="BI268" i="18"/>
  <c r="BI265" i="18"/>
  <c r="BI258" i="18"/>
  <c r="BI252" i="18"/>
  <c r="BI250" i="18"/>
  <c r="BI247" i="18"/>
  <c r="BI244" i="18"/>
  <c r="BI237" i="18"/>
  <c r="BI231" i="18"/>
  <c r="BI229" i="18"/>
  <c r="BI224" i="18"/>
  <c r="BI221" i="18"/>
  <c r="BI214" i="18"/>
  <c r="BI208" i="18"/>
  <c r="BI206" i="18"/>
  <c r="BI203" i="18"/>
  <c r="BI200" i="18"/>
  <c r="BI193" i="18"/>
  <c r="BI187" i="18"/>
  <c r="BI185" i="18"/>
  <c r="BI182" i="18"/>
  <c r="BI179" i="18"/>
  <c r="BI172" i="18"/>
  <c r="BI166" i="18"/>
  <c r="BI164" i="18"/>
  <c r="BI161" i="18"/>
  <c r="BI158" i="18"/>
  <c r="BI151" i="18"/>
  <c r="BI145" i="18"/>
  <c r="BI143" i="18"/>
  <c r="BI138" i="18"/>
  <c r="BI135" i="18"/>
  <c r="BI128" i="18"/>
  <c r="BI122" i="18"/>
  <c r="BI120" i="18"/>
  <c r="BI667" i="18" l="1"/>
  <c r="BI638" i="18"/>
  <c r="BI652" i="18"/>
  <c r="BI661" i="18"/>
  <c r="BI663" i="18"/>
  <c r="BI665" i="18"/>
  <c r="BI594" i="18"/>
  <c r="BF554" i="18" l="1"/>
  <c r="BI554" i="18" s="1"/>
  <c r="BF552" i="18"/>
  <c r="BI552" i="18" s="1"/>
  <c r="BI3" i="19" l="1"/>
  <c r="BI3" i="7"/>
  <c r="BI3" i="6"/>
  <c r="BF62" i="6"/>
  <c r="BI62" i="6" s="1"/>
  <c r="BF96" i="6"/>
  <c r="BI96" i="6" s="1"/>
  <c r="BF129" i="6"/>
  <c r="BI129" i="6" s="1"/>
  <c r="BF128" i="6"/>
  <c r="BI128" i="6" s="1"/>
  <c r="BF202" i="6"/>
  <c r="BI202" i="6" s="1"/>
  <c r="BF201" i="6"/>
  <c r="BI201" i="6" s="1"/>
  <c r="BF200" i="6"/>
  <c r="BI200" i="6" s="1"/>
  <c r="BF1166" i="18"/>
  <c r="BI1166" i="18" s="1"/>
  <c r="BF1165" i="18"/>
  <c r="BI1165" i="18" s="1"/>
  <c r="BF1164" i="18"/>
  <c r="BI1164" i="18" s="1"/>
  <c r="BF1163" i="18"/>
  <c r="BI1163" i="18" s="1"/>
  <c r="BF1162" i="18"/>
  <c r="BI1162" i="18" s="1"/>
  <c r="BF1161" i="18"/>
  <c r="BI1161" i="18" s="1"/>
  <c r="BF1160" i="18"/>
  <c r="BI1160" i="18" s="1"/>
  <c r="BF1151" i="18"/>
  <c r="BI1151" i="18" s="1"/>
  <c r="BE1151" i="18"/>
  <c r="BF572" i="18"/>
  <c r="BI572" i="18" s="1"/>
  <c r="BF574" i="18"/>
  <c r="BI574" i="18" s="1"/>
  <c r="BF573" i="18"/>
  <c r="BI573" i="18" s="1"/>
  <c r="BF575" i="18"/>
  <c r="BI575" i="18" s="1"/>
  <c r="BF576" i="18"/>
  <c r="BI576" i="18" s="1"/>
  <c r="BF577" i="18"/>
  <c r="BI577" i="18" s="1"/>
  <c r="BF578" i="18"/>
  <c r="BI578" i="18" s="1"/>
  <c r="BF550" i="18"/>
  <c r="BI550" i="18" s="1"/>
  <c r="BF81" i="18"/>
  <c r="BI81" i="18" s="1"/>
  <c r="BF83" i="18"/>
  <c r="BI83" i="18" s="1"/>
  <c r="BF86" i="18"/>
  <c r="BI86" i="18" s="1"/>
  <c r="BF85" i="18"/>
  <c r="BI85" i="18" s="1"/>
  <c r="BF84" i="18"/>
  <c r="BI84" i="18" s="1"/>
  <c r="BF82" i="18"/>
  <c r="BI82" i="18" s="1"/>
  <c r="BF80" i="18"/>
  <c r="BI80" i="18" s="1"/>
  <c r="BF79" i="18"/>
  <c r="BI79" i="18" s="1"/>
  <c r="BF77" i="18"/>
  <c r="BI77" i="18" s="1"/>
  <c r="BF75" i="18"/>
  <c r="BI75" i="18" s="1"/>
  <c r="BF73" i="18"/>
  <c r="BI73" i="18" s="1"/>
  <c r="BF71" i="18"/>
  <c r="BI71" i="18" s="1"/>
  <c r="BF69" i="18"/>
  <c r="BI69" i="18" s="1"/>
  <c r="BF67" i="18"/>
  <c r="BI67" i="18" s="1"/>
  <c r="BF44" i="18"/>
  <c r="BI44" i="18" s="1"/>
  <c r="BF47" i="18"/>
  <c r="BI47" i="18" s="1"/>
  <c r="BF46" i="18"/>
  <c r="BI46" i="18" s="1"/>
  <c r="BF45" i="18"/>
  <c r="BI45" i="18" s="1"/>
  <c r="BF43" i="18"/>
  <c r="BI43" i="18" s="1"/>
  <c r="BF42" i="18"/>
  <c r="BI42" i="18" s="1"/>
  <c r="BF41" i="18"/>
  <c r="BI41" i="18" s="1"/>
  <c r="BF40" i="18"/>
  <c r="BI40" i="18" s="1"/>
  <c r="BF39" i="18"/>
  <c r="BI39" i="18" s="1"/>
  <c r="BF38" i="18"/>
  <c r="BI38" i="18" s="1"/>
  <c r="BF37" i="18"/>
  <c r="BI37" i="18" s="1"/>
  <c r="BF36" i="18"/>
  <c r="BI36" i="18" s="1"/>
  <c r="BF35" i="18"/>
  <c r="BI35" i="18" s="1"/>
  <c r="BF34" i="18"/>
  <c r="BI34" i="18" s="1"/>
  <c r="BF33" i="18"/>
  <c r="BI33" i="18" s="1"/>
  <c r="BF32" i="18"/>
  <c r="BI32" i="18" s="1"/>
  <c r="BF31" i="18"/>
  <c r="BI31" i="18" s="1"/>
  <c r="BF30" i="18"/>
  <c r="BI30" i="18" s="1"/>
  <c r="BF29" i="18"/>
  <c r="BI29" i="18" s="1"/>
  <c r="BF427" i="15"/>
  <c r="BI427" i="15" s="1"/>
  <c r="BF426" i="15"/>
  <c r="BI426" i="15" s="1"/>
  <c r="BF425" i="15"/>
  <c r="BI425" i="15" s="1"/>
  <c r="BF424" i="15"/>
  <c r="BI424" i="15" s="1"/>
  <c r="BF423" i="15"/>
  <c r="BI423" i="15" s="1"/>
  <c r="BF422" i="15"/>
  <c r="BI422" i="15" s="1"/>
  <c r="BF421" i="15"/>
  <c r="BI421" i="15" s="1"/>
  <c r="BF407" i="15"/>
  <c r="BI407" i="15" s="1"/>
  <c r="BF406" i="15"/>
  <c r="BI406" i="15" s="1"/>
  <c r="BF405" i="15"/>
  <c r="BI405" i="15" s="1"/>
  <c r="BF404" i="15"/>
  <c r="BI404" i="15" s="1"/>
  <c r="BF403" i="15"/>
  <c r="BI403" i="15" s="1"/>
  <c r="BF402" i="15"/>
  <c r="BI402" i="15" s="1"/>
  <c r="BF401" i="15"/>
  <c r="BI401" i="15" s="1"/>
  <c r="BF387" i="15"/>
  <c r="BI387" i="15" s="1"/>
  <c r="BF386" i="15"/>
  <c r="BI386" i="15" s="1"/>
  <c r="BF385" i="15"/>
  <c r="BI385" i="15" s="1"/>
  <c r="BF384" i="15"/>
  <c r="BI384" i="15" s="1"/>
  <c r="BF383" i="15"/>
  <c r="BI383" i="15" s="1"/>
  <c r="BF382" i="15"/>
  <c r="BI382" i="15" s="1"/>
  <c r="BF381" i="15"/>
  <c r="BI381" i="15" s="1"/>
  <c r="BF367" i="15"/>
  <c r="BI367" i="15" s="1"/>
  <c r="BF366" i="15"/>
  <c r="BI366" i="15" s="1"/>
  <c r="BF365" i="15"/>
  <c r="BI365" i="15" s="1"/>
  <c r="BF364" i="15"/>
  <c r="BI364" i="15" s="1"/>
  <c r="BF363" i="15"/>
  <c r="BI363" i="15" s="1"/>
  <c r="BF362" i="15"/>
  <c r="BI362" i="15" s="1"/>
  <c r="BF361" i="15"/>
  <c r="BI361" i="15" s="1"/>
  <c r="BF347" i="15"/>
  <c r="BI347" i="15" s="1"/>
  <c r="BF346" i="15"/>
  <c r="BI346" i="15" s="1"/>
  <c r="BF345" i="15"/>
  <c r="BI345" i="15" s="1"/>
  <c r="BF344" i="15"/>
  <c r="BI344" i="15" s="1"/>
  <c r="BF343" i="15"/>
  <c r="BI343" i="15" s="1"/>
  <c r="BF342" i="15"/>
  <c r="BI342" i="15" s="1"/>
  <c r="BF341" i="15"/>
  <c r="BI341" i="15" s="1"/>
  <c r="BF325" i="15"/>
  <c r="BI325" i="15" s="1"/>
  <c r="BF324" i="15"/>
  <c r="BI324" i="15" s="1"/>
  <c r="BF323" i="15"/>
  <c r="BI323" i="15" s="1"/>
  <c r="BF322" i="15"/>
  <c r="BI322" i="15" s="1"/>
  <c r="BF321" i="15"/>
  <c r="BI321" i="15" s="1"/>
  <c r="BF320" i="15"/>
  <c r="BI320" i="15" s="1"/>
  <c r="BF319" i="15"/>
  <c r="BI319" i="15" s="1"/>
  <c r="BF305" i="15"/>
  <c r="BI305" i="15" s="1"/>
  <c r="BF304" i="15"/>
  <c r="BI304" i="15" s="1"/>
  <c r="BF303" i="15"/>
  <c r="BI303" i="15" s="1"/>
  <c r="BF302" i="15"/>
  <c r="BI302" i="15" s="1"/>
  <c r="BF301" i="15"/>
  <c r="BI301" i="15" s="1"/>
  <c r="BF300" i="15"/>
  <c r="BI300" i="15" s="1"/>
  <c r="BF299" i="15"/>
  <c r="BI299" i="15" s="1"/>
  <c r="BF285" i="15"/>
  <c r="BI285" i="15" s="1"/>
  <c r="BF284" i="15"/>
  <c r="BI284" i="15" s="1"/>
  <c r="BF283" i="15"/>
  <c r="BI283" i="15" s="1"/>
  <c r="BF282" i="15"/>
  <c r="BI282" i="15" s="1"/>
  <c r="BF281" i="15"/>
  <c r="BI281" i="15" s="1"/>
  <c r="BF280" i="15"/>
  <c r="BI280" i="15" s="1"/>
  <c r="BF279" i="15"/>
  <c r="BI279" i="15" s="1"/>
  <c r="BF265" i="15"/>
  <c r="BI265" i="15" s="1"/>
  <c r="BF264" i="15"/>
  <c r="BI264" i="15" s="1"/>
  <c r="BF263" i="15"/>
  <c r="BI263" i="15" s="1"/>
  <c r="BF262" i="15"/>
  <c r="BI262" i="15" s="1"/>
  <c r="BF261" i="15"/>
  <c r="BI261" i="15" s="1"/>
  <c r="BF260" i="15"/>
  <c r="BI260" i="15" s="1"/>
  <c r="BF259" i="15"/>
  <c r="BI259" i="15" s="1"/>
  <c r="BF245" i="15"/>
  <c r="BI245" i="15" s="1"/>
  <c r="BF244" i="15"/>
  <c r="BI244" i="15" s="1"/>
  <c r="BF243" i="15"/>
  <c r="BI243" i="15" s="1"/>
  <c r="BF242" i="15"/>
  <c r="BI242" i="15" s="1"/>
  <c r="BF241" i="15"/>
  <c r="BI241" i="15" s="1"/>
  <c r="BF240" i="15"/>
  <c r="BI240" i="15" s="1"/>
  <c r="BF239" i="15"/>
  <c r="BI239" i="15" s="1"/>
  <c r="BF223" i="15"/>
  <c r="BI223" i="15" s="1"/>
  <c r="BF222" i="15"/>
  <c r="BI222" i="15" s="1"/>
  <c r="BF221" i="15"/>
  <c r="BI221" i="15" s="1"/>
  <c r="BF220" i="15"/>
  <c r="BI220" i="15" s="1"/>
  <c r="BF219" i="15"/>
  <c r="BI219" i="15" s="1"/>
  <c r="BF218" i="15"/>
  <c r="BI218" i="15" s="1"/>
  <c r="BF217" i="15"/>
  <c r="BI217" i="15" s="1"/>
  <c r="BF203" i="15"/>
  <c r="BI203" i="15" s="1"/>
  <c r="BF202" i="15"/>
  <c r="BI202" i="15" s="1"/>
  <c r="BF201" i="15"/>
  <c r="BI201" i="15" s="1"/>
  <c r="BF200" i="15"/>
  <c r="BI200" i="15" s="1"/>
  <c r="BF199" i="15"/>
  <c r="BI199" i="15" s="1"/>
  <c r="BF198" i="15"/>
  <c r="BI198" i="15" s="1"/>
  <c r="BF197" i="15"/>
  <c r="BI197" i="15" s="1"/>
  <c r="BF183" i="15"/>
  <c r="BI183" i="15" s="1"/>
  <c r="BF182" i="15"/>
  <c r="BI182" i="15" s="1"/>
  <c r="BF181" i="15"/>
  <c r="BI181" i="15" s="1"/>
  <c r="BF180" i="15"/>
  <c r="BI180" i="15" s="1"/>
  <c r="BF179" i="15"/>
  <c r="BI179" i="15" s="1"/>
  <c r="BF178" i="15"/>
  <c r="BI178" i="15" s="1"/>
  <c r="BF177" i="15"/>
  <c r="BI177" i="15" s="1"/>
  <c r="BF163" i="15"/>
  <c r="BI163" i="15" s="1"/>
  <c r="BF162" i="15"/>
  <c r="BI162" i="15" s="1"/>
  <c r="BF161" i="15"/>
  <c r="BI161" i="15" s="1"/>
  <c r="BF160" i="15"/>
  <c r="BI160" i="15" s="1"/>
  <c r="BF159" i="15"/>
  <c r="BI159" i="15" s="1"/>
  <c r="BF158" i="15"/>
  <c r="BI158" i="15" s="1"/>
  <c r="BF157" i="15"/>
  <c r="BI157" i="15" s="1"/>
  <c r="BF143" i="15"/>
  <c r="BI143" i="15" s="1"/>
  <c r="BF142" i="15"/>
  <c r="BI142" i="15" s="1"/>
  <c r="BF141" i="15"/>
  <c r="BI141" i="15" s="1"/>
  <c r="BF140" i="15"/>
  <c r="BI140" i="15" s="1"/>
  <c r="BF139" i="15"/>
  <c r="BI139" i="15" s="1"/>
  <c r="BF138" i="15"/>
  <c r="BI138" i="15" s="1"/>
  <c r="BF137" i="15"/>
  <c r="BI137" i="15" s="1"/>
  <c r="BF121" i="15"/>
  <c r="BI121" i="15" s="1"/>
  <c r="BF120" i="15"/>
  <c r="BI120" i="15" s="1"/>
  <c r="BF119" i="15"/>
  <c r="BI119" i="15" s="1"/>
  <c r="BF118" i="15"/>
  <c r="BI118" i="15" s="1"/>
  <c r="BF117" i="15"/>
  <c r="BI117" i="15" s="1"/>
  <c r="BF116" i="15"/>
  <c r="BI116" i="15" s="1"/>
  <c r="BF115" i="15"/>
  <c r="BI115" i="15" s="1"/>
  <c r="BF101" i="15"/>
  <c r="BI101" i="15" s="1"/>
  <c r="BF100" i="15"/>
  <c r="BI100" i="15" s="1"/>
  <c r="BF99" i="15"/>
  <c r="BI99" i="15" s="1"/>
  <c r="BF98" i="15"/>
  <c r="BI98" i="15" s="1"/>
  <c r="BF97" i="15"/>
  <c r="BI97" i="15" s="1"/>
  <c r="BF96" i="15"/>
  <c r="BI96" i="15" s="1"/>
  <c r="BF95" i="15"/>
  <c r="BI95" i="15" s="1"/>
  <c r="BF81" i="15"/>
  <c r="BI81" i="15" s="1"/>
  <c r="BF80" i="15"/>
  <c r="BI80" i="15" s="1"/>
  <c r="BF79" i="15"/>
  <c r="BI79" i="15" s="1"/>
  <c r="BF78" i="15"/>
  <c r="BI78" i="15" s="1"/>
  <c r="BF77" i="15"/>
  <c r="BI77" i="15" s="1"/>
  <c r="BF76" i="15"/>
  <c r="BI76" i="15" s="1"/>
  <c r="BF75" i="15"/>
  <c r="BI75" i="15" s="1"/>
  <c r="BF61" i="15"/>
  <c r="BI61" i="15" s="1"/>
  <c r="BF60" i="15"/>
  <c r="BI60" i="15" s="1"/>
  <c r="BF59" i="15"/>
  <c r="BI59" i="15" s="1"/>
  <c r="BF58" i="15"/>
  <c r="BI58" i="15" s="1"/>
  <c r="BF57" i="15"/>
  <c r="BI57" i="15" s="1"/>
  <c r="BF56" i="15"/>
  <c r="BI56" i="15" s="1"/>
  <c r="BF55" i="15"/>
  <c r="BI55" i="15" s="1"/>
  <c r="BF39" i="15"/>
  <c r="BI39" i="15" s="1"/>
  <c r="BF38" i="15"/>
  <c r="BI38" i="15" s="1"/>
  <c r="BF37" i="15"/>
  <c r="BI37" i="15" s="1"/>
  <c r="BF36" i="15"/>
  <c r="BI36" i="15" s="1"/>
  <c r="BF35" i="15"/>
  <c r="BI35" i="15" s="1"/>
  <c r="BF34" i="15"/>
  <c r="BI34" i="15" s="1"/>
  <c r="BF33" i="15"/>
  <c r="BI33" i="15" s="1"/>
  <c r="BI3" i="22" l="1"/>
  <c r="BI3" i="15"/>
  <c r="BI3" i="18"/>
  <c r="BI3" i="20"/>
  <c r="BN5" i="19" l="1"/>
  <c r="BL5" i="19"/>
  <c r="BK5" i="19"/>
  <c r="BJ5" i="19"/>
  <c r="BI5" i="19"/>
  <c r="BE37" i="7"/>
  <c r="BE439" i="15"/>
  <c r="BE15" i="15"/>
  <c r="BE563" i="18"/>
  <c r="BE538" i="18"/>
  <c r="BE531" i="18"/>
  <c r="BE517" i="18"/>
  <c r="BE510" i="18"/>
  <c r="BE496" i="18"/>
  <c r="BE489" i="18"/>
  <c r="BE475" i="18"/>
  <c r="BE468" i="18"/>
  <c r="BE454" i="18"/>
  <c r="BE447" i="18"/>
  <c r="BE431" i="18"/>
  <c r="BE424" i="18"/>
  <c r="BE410" i="18"/>
  <c r="BE403" i="18"/>
  <c r="BE389" i="18"/>
  <c r="BE382" i="18"/>
  <c r="BE368" i="18"/>
  <c r="BE361" i="18"/>
  <c r="BE347" i="18"/>
  <c r="BE340" i="18"/>
  <c r="BE324" i="18"/>
  <c r="BE317" i="18"/>
  <c r="BE303" i="18"/>
  <c r="BE296" i="18"/>
  <c r="BE282" i="18"/>
  <c r="BE275" i="18"/>
  <c r="BE261" i="18"/>
  <c r="BE254" i="18"/>
  <c r="BE240" i="18"/>
  <c r="BE233" i="18"/>
  <c r="BE217" i="18"/>
  <c r="BE210" i="18"/>
  <c r="BE196" i="18"/>
  <c r="BE189" i="18"/>
  <c r="BE175" i="18"/>
  <c r="BE168" i="18"/>
  <c r="BE154" i="18"/>
  <c r="BE147" i="18"/>
  <c r="BE131" i="18"/>
  <c r="BE124" i="18"/>
  <c r="BE116" i="18"/>
  <c r="BE93" i="18"/>
  <c r="BE25" i="18"/>
  <c r="BE13" i="18"/>
  <c r="BE9" i="18"/>
  <c r="BE36" i="6"/>
  <c r="BE204" i="6"/>
  <c r="BE182" i="6"/>
  <c r="BE169" i="6"/>
  <c r="BE165" i="6"/>
  <c r="BE145" i="6"/>
  <c r="BE136" i="6"/>
  <c r="BE110" i="6"/>
  <c r="BE100" i="6"/>
  <c r="BE83" i="6"/>
  <c r="BE73" i="6"/>
  <c r="BE67" i="6"/>
  <c r="BE49" i="6"/>
  <c r="BE41" i="6"/>
  <c r="BE15" i="6"/>
  <c r="BF538" i="18" l="1"/>
  <c r="BI538" i="18" s="1"/>
  <c r="BF531" i="18"/>
  <c r="BI531" i="18" s="1"/>
  <c r="BF517" i="18"/>
  <c r="BI517" i="18" s="1"/>
  <c r="BF510" i="18"/>
  <c r="BI510" i="18" s="1"/>
  <c r="BF496" i="18"/>
  <c r="BI496" i="18" s="1"/>
  <c r="BF489" i="18"/>
  <c r="BI489" i="18" s="1"/>
  <c r="BF475" i="18"/>
  <c r="BI475" i="18" s="1"/>
  <c r="BF468" i="18"/>
  <c r="BI468" i="18" s="1"/>
  <c r="BF454" i="18"/>
  <c r="BI454" i="18" s="1"/>
  <c r="BF447" i="18"/>
  <c r="BI447" i="18" s="1"/>
  <c r="BF431" i="18"/>
  <c r="BI431" i="18" s="1"/>
  <c r="BF424" i="18"/>
  <c r="BI424" i="18" s="1"/>
  <c r="BF410" i="18"/>
  <c r="BI410" i="18" s="1"/>
  <c r="BF403" i="18"/>
  <c r="BI403" i="18" s="1"/>
  <c r="BF389" i="18"/>
  <c r="BI389" i="18" s="1"/>
  <c r="BF382" i="18"/>
  <c r="BI382" i="18" s="1"/>
  <c r="BF368" i="18"/>
  <c r="BI368" i="18" s="1"/>
  <c r="BF361" i="18"/>
  <c r="BI361" i="18" s="1"/>
  <c r="BF347" i="18"/>
  <c r="BI347" i="18" s="1"/>
  <c r="BF340" i="18"/>
  <c r="BI340" i="18" s="1"/>
  <c r="BF324" i="18"/>
  <c r="BI324" i="18" s="1"/>
  <c r="BF317" i="18"/>
  <c r="BI317" i="18" s="1"/>
  <c r="BF303" i="18"/>
  <c r="BI303" i="18" s="1"/>
  <c r="BF296" i="18"/>
  <c r="BI296" i="18" s="1"/>
  <c r="BF282" i="18"/>
  <c r="BI282" i="18" s="1"/>
  <c r="BF275" i="18"/>
  <c r="BI275" i="18" s="1"/>
  <c r="BF261" i="18"/>
  <c r="BI261" i="18" s="1"/>
  <c r="BF254" i="18"/>
  <c r="BI254" i="18" s="1"/>
  <c r="BF240" i="18"/>
  <c r="BI240" i="18" s="1"/>
  <c r="BF233" i="18"/>
  <c r="BI233" i="18" s="1"/>
  <c r="BF217" i="18"/>
  <c r="BI217" i="18" s="1"/>
  <c r="BF210" i="18"/>
  <c r="BI210" i="18" s="1"/>
  <c r="BF196" i="18"/>
  <c r="BI196" i="18" s="1"/>
  <c r="BF189" i="18"/>
  <c r="BI189" i="18" s="1"/>
  <c r="BF175" i="18"/>
  <c r="BI175" i="18" s="1"/>
  <c r="BF168" i="18"/>
  <c r="BI168" i="18" s="1"/>
  <c r="BF154" i="18"/>
  <c r="BI154" i="18" s="1"/>
  <c r="BF147" i="18"/>
  <c r="BI147" i="18" s="1"/>
  <c r="BF15" i="15"/>
  <c r="BI15" i="15" s="1"/>
  <c r="BF439" i="15"/>
  <c r="BI439" i="15" s="1"/>
  <c r="BF37" i="7" l="1"/>
  <c r="BI37" i="7" s="1"/>
  <c r="BF204" i="6"/>
  <c r="BI204" i="6" s="1"/>
  <c r="BF182" i="6"/>
  <c r="BI182" i="6" s="1"/>
  <c r="BF169" i="6"/>
  <c r="BI169" i="6" s="1"/>
  <c r="BF165" i="6"/>
  <c r="BI165" i="6" s="1"/>
  <c r="BF145" i="6"/>
  <c r="BI145" i="6" s="1"/>
  <c r="BF136" i="6"/>
  <c r="BI136" i="6" s="1"/>
  <c r="BF110" i="6"/>
  <c r="BI110" i="6" s="1"/>
  <c r="BF100" i="6"/>
  <c r="BI100" i="6" s="1"/>
  <c r="BF83" i="6"/>
  <c r="BI83" i="6" s="1"/>
  <c r="BF73" i="6"/>
  <c r="BI73" i="6" s="1"/>
  <c r="BF67" i="6"/>
  <c r="BI67" i="6" s="1"/>
  <c r="BF49" i="6"/>
  <c r="BI49" i="6" s="1"/>
  <c r="BF41" i="6"/>
  <c r="BI41" i="6" s="1"/>
  <c r="BF36" i="6"/>
  <c r="BI36" i="6" s="1"/>
  <c r="BF15" i="6"/>
  <c r="BI15" i="6" s="1"/>
  <c r="BF563" i="18"/>
  <c r="BI563" i="18" s="1"/>
  <c r="BF131" i="18"/>
  <c r="BI131" i="18" s="1"/>
  <c r="BF124" i="18"/>
  <c r="BI124" i="18" s="1"/>
  <c r="BF116" i="18"/>
  <c r="BI116" i="18" s="1"/>
  <c r="BF93" i="18"/>
  <c r="BI93" i="18" s="1"/>
  <c r="BF25" i="18"/>
  <c r="BI25" i="18" s="1"/>
  <c r="BF13" i="18"/>
  <c r="BI13" i="18" s="1"/>
  <c r="BF9" i="18"/>
  <c r="BI9" i="18" s="1"/>
  <c r="BI1" i="22"/>
  <c r="BF130" i="6" l="1"/>
</calcChain>
</file>

<file path=xl/sharedStrings.xml><?xml version="1.0" encoding="utf-8"?>
<sst xmlns="http://schemas.openxmlformats.org/spreadsheetml/2006/main" count="15625" uniqueCount="827">
  <si>
    <t>再委託</t>
    <rPh sb="0" eb="3">
      <t>サイイタク</t>
    </rPh>
    <phoneticPr fontId="1"/>
  </si>
  <si>
    <t>Ⅱ　特定個人情報ファイルの概要</t>
    <rPh sb="2" eb="4">
      <t>トクテイ</t>
    </rPh>
    <rPh sb="4" eb="6">
      <t>コジン</t>
    </rPh>
    <rPh sb="6" eb="8">
      <t>ジョウホウ</t>
    </rPh>
    <rPh sb="13" eb="15">
      <t>ガイヨウ</t>
    </rPh>
    <phoneticPr fontId="1"/>
  </si>
  <si>
    <t>変更前の記載</t>
    <rPh sb="0" eb="2">
      <t>ヘンコウ</t>
    </rPh>
    <rPh sb="2" eb="3">
      <t>マエ</t>
    </rPh>
    <rPh sb="4" eb="6">
      <t>キサイ</t>
    </rPh>
    <phoneticPr fontId="1"/>
  </si>
  <si>
    <t>変更後の記載</t>
    <rPh sb="0" eb="2">
      <t>ヘンコウ</t>
    </rPh>
    <rPh sb="2" eb="3">
      <t>ゴ</t>
    </rPh>
    <rPh sb="4" eb="6">
      <t>キサイ</t>
    </rPh>
    <phoneticPr fontId="1"/>
  </si>
  <si>
    <t>項目</t>
    <rPh sb="0" eb="2">
      <t>コウモク</t>
    </rPh>
    <phoneticPr fontId="1"/>
  </si>
  <si>
    <t>提出時期</t>
    <phoneticPr fontId="1"/>
  </si>
  <si>
    <t>Ⅰ　基本情報</t>
    <rPh sb="2" eb="4">
      <t>キホン</t>
    </rPh>
    <rPh sb="4" eb="6">
      <t>ジョウホウ</t>
    </rPh>
    <phoneticPr fontId="1"/>
  </si>
  <si>
    <t xml:space="preserve"> 情報の突合</t>
    <rPh sb="1" eb="3">
      <t>ジョウホウ</t>
    </rPh>
    <rPh sb="4" eb="6">
      <t>トツゴウ</t>
    </rPh>
    <phoneticPr fontId="1"/>
  </si>
  <si>
    <t xml:space="preserve"> 使用者数</t>
    <rPh sb="1" eb="4">
      <t>シヨウシャ</t>
    </rPh>
    <rPh sb="4" eb="5">
      <t>カズ</t>
    </rPh>
    <phoneticPr fontId="1"/>
  </si>
  <si>
    <t xml:space="preserve"> 使用部署</t>
    <rPh sb="1" eb="3">
      <t>シヨウ</t>
    </rPh>
    <rPh sb="3" eb="5">
      <t>ブショ</t>
    </rPh>
    <phoneticPr fontId="1"/>
  </si>
  <si>
    <t>提出時期に係る説明</t>
    <rPh sb="0" eb="2">
      <t>テイシュツ</t>
    </rPh>
    <rPh sb="2" eb="4">
      <t>ジキ</t>
    </rPh>
    <rPh sb="5" eb="6">
      <t>カカ</t>
    </rPh>
    <rPh sb="7" eb="9">
      <t>セツメイ</t>
    </rPh>
    <phoneticPr fontId="1"/>
  </si>
  <si>
    <t>Ⅴ　評価実施手続</t>
    <rPh sb="6" eb="8">
      <t>テツヅ</t>
    </rPh>
    <phoneticPr fontId="1"/>
  </si>
  <si>
    <t>項目一覧</t>
    <rPh sb="0" eb="2">
      <t>コウモク</t>
    </rPh>
    <rPh sb="2" eb="4">
      <t>イチラン</t>
    </rPh>
    <phoneticPr fontId="1"/>
  </si>
  <si>
    <t>（別添２）変更箇所</t>
    <rPh sb="1" eb="3">
      <t>ベッテン</t>
    </rPh>
    <rPh sb="5" eb="7">
      <t>ヘンコウ</t>
    </rPh>
    <rPh sb="7" eb="9">
      <t>カショ</t>
    </rPh>
    <phoneticPr fontId="1"/>
  </si>
  <si>
    <t>別添１を参照。</t>
    <phoneticPr fontId="1"/>
  </si>
  <si>
    <t>　（別添２）　変更箇所</t>
    <rPh sb="7" eb="9">
      <t>ヘンコウ</t>
    </rPh>
    <rPh sb="9" eb="11">
      <t>カショ</t>
    </rPh>
    <phoneticPr fontId="1"/>
  </si>
  <si>
    <t xml:space="preserve"> １．特定個人情報ファイルを取り扱う事務</t>
    <rPh sb="3" eb="5">
      <t>トクテイ</t>
    </rPh>
    <rPh sb="5" eb="7">
      <t>コジン</t>
    </rPh>
    <rPh sb="7" eb="9">
      <t>ジョウホウ</t>
    </rPh>
    <rPh sb="14" eb="15">
      <t>ト</t>
    </rPh>
    <rPh sb="16" eb="17">
      <t>アツカ</t>
    </rPh>
    <phoneticPr fontId="1"/>
  </si>
  <si>
    <t xml:space="preserve"> ２．特定個人情報ファイルを取り扱う事務において使用するシステム</t>
    <phoneticPr fontId="1"/>
  </si>
  <si>
    <t xml:space="preserve"> ３．特定個人情報ファイル名</t>
    <rPh sb="3" eb="5">
      <t>トクテイ</t>
    </rPh>
    <rPh sb="5" eb="7">
      <t>コジン</t>
    </rPh>
    <rPh sb="7" eb="9">
      <t>ジョウホウ</t>
    </rPh>
    <rPh sb="13" eb="14">
      <t>メイ</t>
    </rPh>
    <phoneticPr fontId="1"/>
  </si>
  <si>
    <t xml:space="preserve"> 法令上の根拠</t>
    <rPh sb="1" eb="4">
      <t>ホウレイジョウ</t>
    </rPh>
    <rPh sb="5" eb="7">
      <t>コンキョ</t>
    </rPh>
    <phoneticPr fontId="1"/>
  </si>
  <si>
    <t xml:space="preserve"> 実施の有無</t>
    <rPh sb="1" eb="3">
      <t>ジッシ</t>
    </rPh>
    <rPh sb="4" eb="6">
      <t>ウム</t>
    </rPh>
    <phoneticPr fontId="1"/>
  </si>
  <si>
    <t xml:space="preserve"> ６．評価実施機関における担当部署</t>
    <rPh sb="3" eb="5">
      <t>ヒョウカ</t>
    </rPh>
    <rPh sb="5" eb="7">
      <t>ジッシ</t>
    </rPh>
    <rPh sb="7" eb="9">
      <t>キカン</t>
    </rPh>
    <rPh sb="13" eb="15">
      <t>タントウ</t>
    </rPh>
    <rPh sb="15" eb="17">
      <t>ブショ</t>
    </rPh>
    <phoneticPr fontId="1"/>
  </si>
  <si>
    <t xml:space="preserve"> ７．他の評価実施機関</t>
    <rPh sb="3" eb="4">
      <t>タ</t>
    </rPh>
    <rPh sb="5" eb="7">
      <t>ヒョウカ</t>
    </rPh>
    <rPh sb="7" eb="9">
      <t>ジッシ</t>
    </rPh>
    <rPh sb="9" eb="11">
      <t>キカン</t>
    </rPh>
    <phoneticPr fontId="1"/>
  </si>
  <si>
    <t xml:space="preserve"> （別添１） 特定個人情報ファイル記録項目</t>
    <rPh sb="2" eb="4">
      <t>ベッテン</t>
    </rPh>
    <rPh sb="7" eb="9">
      <t>トクテイ</t>
    </rPh>
    <rPh sb="9" eb="11">
      <t>コジン</t>
    </rPh>
    <rPh sb="11" eb="13">
      <t>ジョウホウ</t>
    </rPh>
    <rPh sb="17" eb="19">
      <t>キロク</t>
    </rPh>
    <rPh sb="19" eb="21">
      <t>コウモク</t>
    </rPh>
    <phoneticPr fontId="1"/>
  </si>
  <si>
    <t xml:space="preserve"> １．特定個人情報の開示・訂正・利用停止請求</t>
    <rPh sb="3" eb="5">
      <t>トクテイ</t>
    </rPh>
    <rPh sb="5" eb="7">
      <t>コジン</t>
    </rPh>
    <rPh sb="7" eb="9">
      <t>ジョウホウ</t>
    </rPh>
    <rPh sb="10" eb="12">
      <t>カイジ</t>
    </rPh>
    <rPh sb="13" eb="15">
      <t>テイセイ</t>
    </rPh>
    <rPh sb="16" eb="18">
      <t>リヨウ</t>
    </rPh>
    <rPh sb="18" eb="20">
      <t>テイシ</t>
    </rPh>
    <rPh sb="20" eb="22">
      <t>セイキュウ</t>
    </rPh>
    <phoneticPr fontId="1"/>
  </si>
  <si>
    <t xml:space="preserve"> １．基礎項目評価</t>
    <phoneticPr fontId="1"/>
  </si>
  <si>
    <t xml:space="preserve"> ２．国民・住民等からの意見の聴取　【任意】</t>
    <rPh sb="3" eb="5">
      <t>コクミン</t>
    </rPh>
    <rPh sb="6" eb="8">
      <t>ジュウミン</t>
    </rPh>
    <rPh sb="8" eb="9">
      <t>トウ</t>
    </rPh>
    <rPh sb="12" eb="14">
      <t>イケン</t>
    </rPh>
    <rPh sb="15" eb="17">
      <t>チョウシュ</t>
    </rPh>
    <rPh sb="19" eb="21">
      <t>ニンイ</t>
    </rPh>
    <phoneticPr fontId="1"/>
  </si>
  <si>
    <t xml:space="preserve"> リスク：　目的外の入手が行われるリスク</t>
    <rPh sb="6" eb="8">
      <t>モクテキ</t>
    </rPh>
    <rPh sb="8" eb="9">
      <t>ガイ</t>
    </rPh>
    <rPh sb="10" eb="12">
      <t>ニュウシュ</t>
    </rPh>
    <rPh sb="13" eb="14">
      <t>オコナ</t>
    </rPh>
    <phoneticPr fontId="1"/>
  </si>
  <si>
    <t xml:space="preserve"> リスクに対する措置の内容</t>
    <rPh sb="5" eb="6">
      <t>タイ</t>
    </rPh>
    <phoneticPr fontId="1"/>
  </si>
  <si>
    <t xml:space="preserve"> 特定個人情報の入手（情報提供ネットワークシステムを通じた入手を除く。）におけるその他のリスク及びそのリスクに対する措置</t>
    <rPh sb="1" eb="3">
      <t>トクテイ</t>
    </rPh>
    <rPh sb="3" eb="5">
      <t>コジン</t>
    </rPh>
    <rPh sb="5" eb="7">
      <t>ジョウホウ</t>
    </rPh>
    <rPh sb="8" eb="10">
      <t>ニュウシュ</t>
    </rPh>
    <rPh sb="42" eb="43">
      <t>タ</t>
    </rPh>
    <rPh sb="47" eb="48">
      <t>オヨ</t>
    </rPh>
    <rPh sb="55" eb="56">
      <t>タイ</t>
    </rPh>
    <rPh sb="58" eb="60">
      <t>ソチ</t>
    </rPh>
    <phoneticPr fontId="1"/>
  </si>
  <si>
    <t xml:space="preserve"> ①事務の名称</t>
    <rPh sb="2" eb="4">
      <t>ジム</t>
    </rPh>
    <rPh sb="5" eb="7">
      <t>メイショウ</t>
    </rPh>
    <phoneticPr fontId="1"/>
  </si>
  <si>
    <t xml:space="preserve"> ②事務の内容</t>
    <rPh sb="2" eb="4">
      <t>ジム</t>
    </rPh>
    <rPh sb="5" eb="7">
      <t>ナイヨウ</t>
    </rPh>
    <phoneticPr fontId="1"/>
  </si>
  <si>
    <t xml:space="preserve"> ③対象人数</t>
    <rPh sb="2" eb="4">
      <t>タイショウ</t>
    </rPh>
    <rPh sb="4" eb="6">
      <t>ニンズウ</t>
    </rPh>
    <phoneticPr fontId="1"/>
  </si>
  <si>
    <t xml:space="preserve"> ①システムの名称</t>
    <rPh sb="7" eb="9">
      <t>メイショウ</t>
    </rPh>
    <phoneticPr fontId="1"/>
  </si>
  <si>
    <t xml:space="preserve"> ②システムの機能</t>
    <rPh sb="7" eb="9">
      <t>キノウ</t>
    </rPh>
    <phoneticPr fontId="1"/>
  </si>
  <si>
    <t xml:space="preserve"> ③他のシステムとの接続</t>
    <rPh sb="2" eb="3">
      <t>タ</t>
    </rPh>
    <rPh sb="10" eb="12">
      <t>セツゾク</t>
    </rPh>
    <phoneticPr fontId="1"/>
  </si>
  <si>
    <t xml:space="preserve"> ①部署</t>
    <rPh sb="2" eb="4">
      <t>ブショ</t>
    </rPh>
    <phoneticPr fontId="1"/>
  </si>
  <si>
    <t xml:space="preserve"> ①請求先</t>
    <rPh sb="2" eb="4">
      <t>セイキュウ</t>
    </rPh>
    <rPh sb="4" eb="5">
      <t>サキ</t>
    </rPh>
    <phoneticPr fontId="1"/>
  </si>
  <si>
    <t xml:space="preserve"> ②請求方法</t>
    <rPh sb="2" eb="4">
      <t>セイキュウ</t>
    </rPh>
    <rPh sb="4" eb="6">
      <t>ホウホウ</t>
    </rPh>
    <phoneticPr fontId="1"/>
  </si>
  <si>
    <t xml:space="preserve"> ①連絡先</t>
    <rPh sb="2" eb="5">
      <t>レンラクサキ</t>
    </rPh>
    <phoneticPr fontId="1"/>
  </si>
  <si>
    <t xml:space="preserve"> ②対応方法</t>
    <rPh sb="2" eb="4">
      <t>タイオウ</t>
    </rPh>
    <rPh sb="4" eb="6">
      <t>ホウホウ</t>
    </rPh>
    <phoneticPr fontId="1"/>
  </si>
  <si>
    <t xml:space="preserve"> ①実施日</t>
    <rPh sb="2" eb="4">
      <t>ジッシ</t>
    </rPh>
    <rPh sb="4" eb="5">
      <t>ヒ</t>
    </rPh>
    <phoneticPr fontId="1"/>
  </si>
  <si>
    <t xml:space="preserve"> ②しきい値判断結果</t>
    <rPh sb="5" eb="6">
      <t>チ</t>
    </rPh>
    <rPh sb="6" eb="8">
      <t>ハンダン</t>
    </rPh>
    <rPh sb="8" eb="10">
      <t>ケッカ</t>
    </rPh>
    <phoneticPr fontId="1"/>
  </si>
  <si>
    <t xml:space="preserve"> ①方法</t>
    <rPh sb="2" eb="4">
      <t>ホウホウ</t>
    </rPh>
    <phoneticPr fontId="1"/>
  </si>
  <si>
    <t xml:space="preserve"> ②実施日・期間</t>
    <phoneticPr fontId="1"/>
  </si>
  <si>
    <t xml:space="preserve"> ③主な意見の内容</t>
    <rPh sb="2" eb="3">
      <t>オモ</t>
    </rPh>
    <rPh sb="4" eb="6">
      <t>イケン</t>
    </rPh>
    <rPh sb="7" eb="9">
      <t>ナイヨウ</t>
    </rPh>
    <phoneticPr fontId="1"/>
  </si>
  <si>
    <t xml:space="preserve"> ①実施日</t>
    <rPh sb="2" eb="4">
      <t>ジッシ</t>
    </rPh>
    <rPh sb="4" eb="5">
      <t>ビ</t>
    </rPh>
    <phoneticPr fontId="1"/>
  </si>
  <si>
    <t xml:space="preserve"> ②方法</t>
    <rPh sb="2" eb="4">
      <t>ホウホウ</t>
    </rPh>
    <phoneticPr fontId="1"/>
  </si>
  <si>
    <t xml:space="preserve"> ③結果</t>
    <rPh sb="2" eb="4">
      <t>ケッカ</t>
    </rPh>
    <phoneticPr fontId="1"/>
  </si>
  <si>
    <t xml:space="preserve"> リスクに対する措置の内容</t>
    <rPh sb="5" eb="6">
      <t>タイ</t>
    </rPh>
    <rPh sb="8" eb="10">
      <t>ソチ</t>
    </rPh>
    <rPh sb="11" eb="13">
      <t>ナイヨウ</t>
    </rPh>
    <phoneticPr fontId="1"/>
  </si>
  <si>
    <t xml:space="preserve"> リスク２：　権限のない者（元職員、アクセス権限のない職員等）によって不正に使用されるリスク</t>
    <rPh sb="7" eb="9">
      <t>ケンゲン</t>
    </rPh>
    <rPh sb="12" eb="13">
      <t>シャ</t>
    </rPh>
    <rPh sb="14" eb="17">
      <t>モトショクイン</t>
    </rPh>
    <rPh sb="22" eb="24">
      <t>ケンゲン</t>
    </rPh>
    <rPh sb="27" eb="29">
      <t>ショクイン</t>
    </rPh>
    <rPh sb="29" eb="30">
      <t>トウ</t>
    </rPh>
    <rPh sb="35" eb="37">
      <t>フセイ</t>
    </rPh>
    <rPh sb="38" eb="40">
      <t>シヨウ</t>
    </rPh>
    <phoneticPr fontId="1"/>
  </si>
  <si>
    <t xml:space="preserve"> 具体的な管理方法</t>
    <rPh sb="1" eb="4">
      <t>グタイテキ</t>
    </rPh>
    <rPh sb="5" eb="7">
      <t>カンリ</t>
    </rPh>
    <rPh sb="7" eb="9">
      <t>ホウホウ</t>
    </rPh>
    <phoneticPr fontId="1"/>
  </si>
  <si>
    <t xml:space="preserve"> その他の措置の内容</t>
    <rPh sb="3" eb="4">
      <t>タ</t>
    </rPh>
    <rPh sb="5" eb="7">
      <t>ソチ</t>
    </rPh>
    <rPh sb="8" eb="10">
      <t>ナイヨウ</t>
    </rPh>
    <phoneticPr fontId="1"/>
  </si>
  <si>
    <t xml:space="preserve"> 特定個人情報の使用におけるその他のリスク及びそのリスクに対する措置</t>
    <rPh sb="1" eb="3">
      <t>トクテイ</t>
    </rPh>
    <rPh sb="3" eb="5">
      <t>コジン</t>
    </rPh>
    <rPh sb="5" eb="7">
      <t>ジョウホウ</t>
    </rPh>
    <rPh sb="8" eb="10">
      <t>シヨウ</t>
    </rPh>
    <rPh sb="16" eb="17">
      <t>タ</t>
    </rPh>
    <rPh sb="21" eb="22">
      <t>オヨ</t>
    </rPh>
    <rPh sb="29" eb="30">
      <t>タイ</t>
    </rPh>
    <rPh sb="32" eb="34">
      <t>ソチ</t>
    </rPh>
    <phoneticPr fontId="1"/>
  </si>
  <si>
    <t xml:space="preserve"> リスク：　委託先における不正な使用等のリスク</t>
    <rPh sb="6" eb="8">
      <t>イタク</t>
    </rPh>
    <rPh sb="8" eb="9">
      <t>サキ</t>
    </rPh>
    <rPh sb="13" eb="15">
      <t>フセイ</t>
    </rPh>
    <rPh sb="16" eb="18">
      <t>シヨウ</t>
    </rPh>
    <rPh sb="18" eb="19">
      <t>トウ</t>
    </rPh>
    <phoneticPr fontId="1"/>
  </si>
  <si>
    <t xml:space="preserve"> 委託契約書中の特定個人情報ファイルの取扱いに関する規定</t>
    <rPh sb="1" eb="3">
      <t>イタク</t>
    </rPh>
    <rPh sb="3" eb="6">
      <t>ケイヤクショ</t>
    </rPh>
    <rPh sb="6" eb="7">
      <t>チュウ</t>
    </rPh>
    <rPh sb="8" eb="10">
      <t>トクテイ</t>
    </rPh>
    <rPh sb="10" eb="12">
      <t>コジン</t>
    </rPh>
    <rPh sb="12" eb="14">
      <t>ジョウホウ</t>
    </rPh>
    <rPh sb="19" eb="21">
      <t>トリアツカ</t>
    </rPh>
    <rPh sb="23" eb="24">
      <t>カン</t>
    </rPh>
    <rPh sb="26" eb="28">
      <t>キテイ</t>
    </rPh>
    <phoneticPr fontId="1"/>
  </si>
  <si>
    <t xml:space="preserve"> 規定の内容</t>
    <rPh sb="1" eb="3">
      <t>キテイ</t>
    </rPh>
    <rPh sb="4" eb="6">
      <t>ナイヨウ</t>
    </rPh>
    <phoneticPr fontId="1"/>
  </si>
  <si>
    <t xml:space="preserve"> 再委託先による特定個人情報ファイルの適切な取扱いの担保</t>
    <rPh sb="1" eb="4">
      <t>サイイタク</t>
    </rPh>
    <rPh sb="4" eb="5">
      <t>サキ</t>
    </rPh>
    <rPh sb="8" eb="10">
      <t>トクテイ</t>
    </rPh>
    <rPh sb="10" eb="11">
      <t>コ</t>
    </rPh>
    <rPh sb="11" eb="12">
      <t>ジン</t>
    </rPh>
    <rPh sb="12" eb="14">
      <t>ジョウホウ</t>
    </rPh>
    <rPh sb="19" eb="21">
      <t>テキセツ</t>
    </rPh>
    <rPh sb="22" eb="24">
      <t>トリアツカ</t>
    </rPh>
    <rPh sb="26" eb="28">
      <t>タンポ</t>
    </rPh>
    <phoneticPr fontId="1"/>
  </si>
  <si>
    <t xml:space="preserve"> 具体的な方法</t>
    <rPh sb="1" eb="4">
      <t>グタイテキ</t>
    </rPh>
    <rPh sb="5" eb="7">
      <t>ホウホウ</t>
    </rPh>
    <phoneticPr fontId="1"/>
  </si>
  <si>
    <t xml:space="preserve"> 特定個人情報ファイルの取扱いの委託におけるその他のリスク及びそのリスクに対する措置</t>
    <phoneticPr fontId="1"/>
  </si>
  <si>
    <t xml:space="preserve"> 特定個人情報の提供・移転に関するルール</t>
    <rPh sb="8" eb="10">
      <t>テイキョウ</t>
    </rPh>
    <rPh sb="11" eb="13">
      <t>イテン</t>
    </rPh>
    <phoneticPr fontId="1"/>
  </si>
  <si>
    <t xml:space="preserve"> ルールの内容及びルール遵守の確認方法</t>
    <phoneticPr fontId="1"/>
  </si>
  <si>
    <t xml:space="preserve"> 特定個人情報の提供・移転（委託や情報提供ネットワークシステムを通じた提供を除く。）におけるその他のリスク及びそのリスクに対する措置</t>
    <rPh sb="1" eb="3">
      <t>トクテイ</t>
    </rPh>
    <rPh sb="3" eb="5">
      <t>コジン</t>
    </rPh>
    <rPh sb="5" eb="7">
      <t>ジョウホウ</t>
    </rPh>
    <rPh sb="8" eb="10">
      <t>テイキョウ</t>
    </rPh>
    <rPh sb="11" eb="13">
      <t>イテン</t>
    </rPh>
    <rPh sb="14" eb="16">
      <t>イタク</t>
    </rPh>
    <rPh sb="17" eb="19">
      <t>ジョウホウ</t>
    </rPh>
    <rPh sb="19" eb="21">
      <t>テイキョウ</t>
    </rPh>
    <rPh sb="32" eb="33">
      <t>ツウ</t>
    </rPh>
    <rPh sb="35" eb="37">
      <t>テイキョウ</t>
    </rPh>
    <rPh sb="38" eb="39">
      <t>ノゾ</t>
    </rPh>
    <rPh sb="48" eb="49">
      <t>タ</t>
    </rPh>
    <rPh sb="53" eb="54">
      <t>オヨ</t>
    </rPh>
    <rPh sb="61" eb="62">
      <t>タイ</t>
    </rPh>
    <rPh sb="64" eb="66">
      <t>ソチトクテイコジンジョウホウテイキョウイテンタオヨタイソチ</t>
    </rPh>
    <phoneticPr fontId="1"/>
  </si>
  <si>
    <t xml:space="preserve"> リスク１：　目的外の入手が行われるリスク</t>
    <rPh sb="7" eb="9">
      <t>モクテキ</t>
    </rPh>
    <rPh sb="9" eb="10">
      <t>ガイ</t>
    </rPh>
    <rPh sb="11" eb="13">
      <t>ニュウシュ</t>
    </rPh>
    <rPh sb="14" eb="15">
      <t>オコナ</t>
    </rPh>
    <phoneticPr fontId="1"/>
  </si>
  <si>
    <t xml:space="preserve"> ６．特定個人情報の保管・消去</t>
    <rPh sb="3" eb="5">
      <t>トクテイ</t>
    </rPh>
    <rPh sb="5" eb="7">
      <t>コジン</t>
    </rPh>
    <rPh sb="7" eb="9">
      <t>ジョウホウ</t>
    </rPh>
    <rPh sb="10" eb="12">
      <t>ホカン</t>
    </rPh>
    <rPh sb="13" eb="15">
      <t>ショウキョ</t>
    </rPh>
    <phoneticPr fontId="1"/>
  </si>
  <si>
    <t xml:space="preserve"> リスク：　特定個人情報の漏えい・滅失・毀損リスク</t>
    <rPh sb="6" eb="8">
      <t>トクテイ</t>
    </rPh>
    <rPh sb="8" eb="10">
      <t>コジン</t>
    </rPh>
    <rPh sb="10" eb="12">
      <t>ジョウホウ</t>
    </rPh>
    <rPh sb="13" eb="14">
      <t>ロウ</t>
    </rPh>
    <rPh sb="17" eb="19">
      <t>メッシツ</t>
    </rPh>
    <rPh sb="20" eb="22">
      <t>キソン</t>
    </rPh>
    <phoneticPr fontId="1"/>
  </si>
  <si>
    <t xml:space="preserve"> ①事故発生時手順の策定・周知</t>
    <rPh sb="2" eb="4">
      <t>ジコ</t>
    </rPh>
    <rPh sb="4" eb="6">
      <t>ハッセイ</t>
    </rPh>
    <rPh sb="6" eb="7">
      <t>ジ</t>
    </rPh>
    <rPh sb="7" eb="9">
      <t>テジュン</t>
    </rPh>
    <rPh sb="10" eb="11">
      <t>サク</t>
    </rPh>
    <rPh sb="11" eb="12">
      <t>サダム</t>
    </rPh>
    <rPh sb="13" eb="15">
      <t>シュウチ</t>
    </rPh>
    <phoneticPr fontId="1"/>
  </si>
  <si>
    <t xml:space="preserve"> ②過去３年以内に、評価実施機関において、個人情報に関する重大事故が発生したか</t>
    <rPh sb="2" eb="4">
      <t>カコ</t>
    </rPh>
    <rPh sb="5" eb="6">
      <t>ネン</t>
    </rPh>
    <rPh sb="6" eb="8">
      <t>イナイ</t>
    </rPh>
    <rPh sb="10" eb="12">
      <t>ヒョウカ</t>
    </rPh>
    <rPh sb="12" eb="14">
      <t>ジッシ</t>
    </rPh>
    <rPh sb="14" eb="16">
      <t>キカン</t>
    </rPh>
    <rPh sb="21" eb="23">
      <t>コジン</t>
    </rPh>
    <rPh sb="23" eb="25">
      <t>ジョウホウ</t>
    </rPh>
    <rPh sb="26" eb="27">
      <t>カン</t>
    </rPh>
    <rPh sb="29" eb="31">
      <t>ジュウダイ</t>
    </rPh>
    <rPh sb="31" eb="33">
      <t>ジコ</t>
    </rPh>
    <rPh sb="34" eb="36">
      <t>ハッセイ</t>
    </rPh>
    <phoneticPr fontId="1"/>
  </si>
  <si>
    <t xml:space="preserve"> その内容</t>
    <rPh sb="3" eb="5">
      <t>ナイヨウ</t>
    </rPh>
    <phoneticPr fontId="1"/>
  </si>
  <si>
    <t xml:space="preserve"> 再発防止策の内容</t>
    <rPh sb="1" eb="3">
      <t>サイハツ</t>
    </rPh>
    <rPh sb="3" eb="5">
      <t>ボウシ</t>
    </rPh>
    <rPh sb="5" eb="6">
      <t>サク</t>
    </rPh>
    <phoneticPr fontId="1"/>
  </si>
  <si>
    <t xml:space="preserve"> 特定個人情報の保管・消去におけるその他のリスク及びそのリスクに対する措置</t>
    <rPh sb="1" eb="3">
      <t>トクテイ</t>
    </rPh>
    <rPh sb="3" eb="5">
      <t>コジン</t>
    </rPh>
    <rPh sb="5" eb="7">
      <t>ジョウホウ</t>
    </rPh>
    <rPh sb="8" eb="10">
      <t>ホカン</t>
    </rPh>
    <rPh sb="11" eb="13">
      <t>ショウキョ</t>
    </rPh>
    <rPh sb="19" eb="20">
      <t>タ</t>
    </rPh>
    <rPh sb="24" eb="25">
      <t>オヨ</t>
    </rPh>
    <rPh sb="32" eb="33">
      <t>タイ</t>
    </rPh>
    <rPh sb="35" eb="37">
      <t>ソチ</t>
    </rPh>
    <phoneticPr fontId="1"/>
  </si>
  <si>
    <t xml:space="preserve"> 従業者に対する教育・啓発</t>
    <rPh sb="1" eb="4">
      <t>ジュウギョウシャ</t>
    </rPh>
    <rPh sb="5" eb="6">
      <t>タイ</t>
    </rPh>
    <rPh sb="8" eb="10">
      <t>キョウイク</t>
    </rPh>
    <rPh sb="11" eb="12">
      <t>ヒロ</t>
    </rPh>
    <rPh sb="12" eb="13">
      <t>ハツ</t>
    </rPh>
    <phoneticPr fontId="1"/>
  </si>
  <si>
    <t xml:space="preserve"> ユーザ認証の管理</t>
    <rPh sb="4" eb="6">
      <t>ニンショウ</t>
    </rPh>
    <rPh sb="7" eb="9">
      <t>カンリ</t>
    </rPh>
    <phoneticPr fontId="1"/>
  </si>
  <si>
    <t xml:space="preserve"> リスク：　不正な提供・移転が行われるリスク</t>
    <rPh sb="6" eb="8">
      <t>フセイ</t>
    </rPh>
    <rPh sb="9" eb="11">
      <t>テイキョウ</t>
    </rPh>
    <rPh sb="12" eb="14">
      <t>イテン</t>
    </rPh>
    <rPh sb="15" eb="16">
      <t>オコナ</t>
    </rPh>
    <phoneticPr fontId="1"/>
  </si>
  <si>
    <t xml:space="preserve"> リスク２： 不正な提供が行われるリスク</t>
    <rPh sb="7" eb="9">
      <t>フセイ</t>
    </rPh>
    <rPh sb="10" eb="12">
      <t>テイキョウ</t>
    </rPh>
    <rPh sb="13" eb="14">
      <t>オコナ</t>
    </rPh>
    <phoneticPr fontId="1"/>
  </si>
  <si>
    <t xml:space="preserve"> 情報提供ネットワークシステムとの接続に伴うその他のリスク及びそのリスクに対する措置</t>
    <rPh sb="1" eb="3">
      <t>ジョウホウ</t>
    </rPh>
    <rPh sb="3" eb="5">
      <t>テイキョウ</t>
    </rPh>
    <rPh sb="17" eb="19">
      <t>セツゾク</t>
    </rPh>
    <rPh sb="20" eb="21">
      <t>トモナ</t>
    </rPh>
    <rPh sb="24" eb="25">
      <t>タ</t>
    </rPh>
    <rPh sb="29" eb="30">
      <t>オヨ</t>
    </rPh>
    <rPh sb="37" eb="38">
      <t>タイ</t>
    </rPh>
    <rPh sb="40" eb="42">
      <t>ソチ</t>
    </rPh>
    <phoneticPr fontId="1"/>
  </si>
  <si>
    <t xml:space="preserve"> ２．基本情報　</t>
    <rPh sb="3" eb="5">
      <t>キホン</t>
    </rPh>
    <rPh sb="5" eb="7">
      <t>ジョウホウ</t>
    </rPh>
    <phoneticPr fontId="1"/>
  </si>
  <si>
    <r>
      <t xml:space="preserve"> ①ファイルの種類</t>
    </r>
    <r>
      <rPr>
        <sz val="9"/>
        <color rgb="FFFFC000"/>
        <rFont val="ＭＳ Ｐゴシック"/>
        <family val="3"/>
        <charset val="128"/>
        <scheme val="minor"/>
      </rPr>
      <t>　</t>
    </r>
    <r>
      <rPr>
        <sz val="9"/>
        <color rgb="FFFF0000"/>
        <rFont val="ＭＳ Ｐゴシック"/>
        <family val="3"/>
        <charset val="128"/>
        <scheme val="minor"/>
      </rPr>
      <t>※</t>
    </r>
    <rPh sb="7" eb="9">
      <t>シュルイ</t>
    </rPh>
    <phoneticPr fontId="1"/>
  </si>
  <si>
    <t xml:space="preserve"> ②対象となる本人の数</t>
    <phoneticPr fontId="1"/>
  </si>
  <si>
    <r>
      <t xml:space="preserve"> ③対象となる本人の範囲　</t>
    </r>
    <r>
      <rPr>
        <sz val="9"/>
        <color rgb="FFFF0000"/>
        <rFont val="ＭＳ Ｐゴシック"/>
        <family val="3"/>
        <charset val="128"/>
        <scheme val="minor"/>
      </rPr>
      <t>※</t>
    </r>
    <r>
      <rPr>
        <sz val="9"/>
        <color theme="1"/>
        <rFont val="ＭＳ Ｐゴシック"/>
        <family val="3"/>
        <charset val="128"/>
        <scheme val="minor"/>
      </rPr>
      <t xml:space="preserve"> </t>
    </r>
    <phoneticPr fontId="1"/>
  </si>
  <si>
    <t xml:space="preserve"> その必要性</t>
    <rPh sb="3" eb="5">
      <t>ヒツヨウ</t>
    </rPh>
    <rPh sb="5" eb="6">
      <t>セイ</t>
    </rPh>
    <phoneticPr fontId="1"/>
  </si>
  <si>
    <t xml:space="preserve"> ④記録される項目</t>
    <rPh sb="2" eb="4">
      <t>キロク</t>
    </rPh>
    <rPh sb="7" eb="9">
      <t>コウモク</t>
    </rPh>
    <phoneticPr fontId="1"/>
  </si>
  <si>
    <r>
      <t xml:space="preserve"> 主な記録項目　</t>
    </r>
    <r>
      <rPr>
        <sz val="9"/>
        <color rgb="FFFF0000"/>
        <rFont val="ＭＳ Ｐゴシック"/>
        <family val="3"/>
        <charset val="128"/>
        <scheme val="minor"/>
      </rPr>
      <t>※</t>
    </r>
    <rPh sb="1" eb="2">
      <t>オモ</t>
    </rPh>
    <rPh sb="3" eb="5">
      <t>キロク</t>
    </rPh>
    <rPh sb="5" eb="7">
      <t>コウモク</t>
    </rPh>
    <phoneticPr fontId="1"/>
  </si>
  <si>
    <t xml:space="preserve"> その妥当性</t>
    <rPh sb="3" eb="6">
      <t>ダトウセイ</t>
    </rPh>
    <phoneticPr fontId="1"/>
  </si>
  <si>
    <t xml:space="preserve"> 全ての記録項目</t>
    <rPh sb="1" eb="2">
      <t>スベ</t>
    </rPh>
    <rPh sb="4" eb="6">
      <t>キロク</t>
    </rPh>
    <rPh sb="6" eb="8">
      <t>コウモク</t>
    </rPh>
    <phoneticPr fontId="1"/>
  </si>
  <si>
    <t>・識別情報</t>
    <rPh sb="1" eb="3">
      <t>シキベツ</t>
    </rPh>
    <rPh sb="3" eb="5">
      <t>ジョウホウ</t>
    </rPh>
    <phoneticPr fontId="1"/>
  </si>
  <si>
    <t>・連絡先等情報</t>
    <rPh sb="1" eb="3">
      <t>レンラク</t>
    </rPh>
    <rPh sb="3" eb="4">
      <t>サキ</t>
    </rPh>
    <rPh sb="4" eb="5">
      <t>ナド</t>
    </rPh>
    <rPh sb="5" eb="7">
      <t>ジョウホウ</t>
    </rPh>
    <phoneticPr fontId="1"/>
  </si>
  <si>
    <t>・業務関係情報</t>
    <rPh sb="1" eb="3">
      <t>ギョウム</t>
    </rPh>
    <rPh sb="3" eb="5">
      <t>カンケイ</t>
    </rPh>
    <rPh sb="5" eb="7">
      <t>ジョウホウ</t>
    </rPh>
    <phoneticPr fontId="1"/>
  </si>
  <si>
    <t xml:space="preserve"> ⑤保有開始日</t>
    <rPh sb="2" eb="4">
      <t>ホユウ</t>
    </rPh>
    <rPh sb="4" eb="7">
      <t>カイシビ</t>
    </rPh>
    <phoneticPr fontId="1"/>
  </si>
  <si>
    <t xml:space="preserve"> ３．特定個人情報の入手・使用</t>
    <rPh sb="3" eb="5">
      <t>トクテイ</t>
    </rPh>
    <rPh sb="5" eb="7">
      <t>コジン</t>
    </rPh>
    <rPh sb="7" eb="9">
      <t>ジョウホウ</t>
    </rPh>
    <rPh sb="10" eb="12">
      <t>ニュウシュ</t>
    </rPh>
    <rPh sb="13" eb="15">
      <t>シヨウ</t>
    </rPh>
    <phoneticPr fontId="1"/>
  </si>
  <si>
    <t xml:space="preserve"> ②入手方法</t>
    <rPh sb="2" eb="4">
      <t>ニュウシュ</t>
    </rPh>
    <rPh sb="4" eb="6">
      <t>ホウホウ</t>
    </rPh>
    <phoneticPr fontId="1"/>
  </si>
  <si>
    <t xml:space="preserve"> ４．特定個人情報ファイルの取扱いの委託</t>
    <rPh sb="3" eb="5">
      <t>トクテイ</t>
    </rPh>
    <rPh sb="5" eb="7">
      <t>コジン</t>
    </rPh>
    <rPh sb="7" eb="9">
      <t>ジョウホウ</t>
    </rPh>
    <rPh sb="14" eb="16">
      <t>トリアツカ</t>
    </rPh>
    <rPh sb="18" eb="20">
      <t>イタク</t>
    </rPh>
    <phoneticPr fontId="1"/>
  </si>
  <si>
    <t>） 件</t>
    <rPh sb="2" eb="3">
      <t>ケン</t>
    </rPh>
    <phoneticPr fontId="1"/>
  </si>
  <si>
    <t xml:space="preserve"> ①委託内容</t>
    <rPh sb="2" eb="4">
      <t>イタク</t>
    </rPh>
    <rPh sb="4" eb="6">
      <t>ナイヨウ</t>
    </rPh>
    <phoneticPr fontId="1"/>
  </si>
  <si>
    <t xml:space="preserve"> ５．特定個人情報の提供・移転（委託に伴うものを除く。）</t>
    <rPh sb="3" eb="5">
      <t>トクテイ</t>
    </rPh>
    <rPh sb="5" eb="7">
      <t>コジン</t>
    </rPh>
    <rPh sb="7" eb="9">
      <t>ジョウホウ</t>
    </rPh>
    <rPh sb="10" eb="12">
      <t>テイキョウ</t>
    </rPh>
    <rPh sb="13" eb="15">
      <t>イテン</t>
    </rPh>
    <rPh sb="16" eb="18">
      <t>イタク</t>
    </rPh>
    <rPh sb="19" eb="20">
      <t>トモナ</t>
    </rPh>
    <rPh sb="24" eb="25">
      <t>ノゾ</t>
    </rPh>
    <phoneticPr fontId="1"/>
  </si>
  <si>
    <t xml:space="preserve"> 提供・移転の有無</t>
    <rPh sb="1" eb="3">
      <t>テイキョウ</t>
    </rPh>
    <rPh sb="4" eb="6">
      <t>イテン</t>
    </rPh>
    <rPh sb="7" eb="9">
      <t>ウム</t>
    </rPh>
    <phoneticPr fontId="1"/>
  </si>
  <si>
    <t xml:space="preserve"> ①法令上の根拠</t>
    <rPh sb="2" eb="5">
      <t>ホウレイジョウ</t>
    </rPh>
    <rPh sb="6" eb="8">
      <t>コンキョ</t>
    </rPh>
    <phoneticPr fontId="1"/>
  </si>
  <si>
    <t xml:space="preserve"> ７．備考</t>
    <rPh sb="3" eb="5">
      <t>ビコウ</t>
    </rPh>
    <phoneticPr fontId="1"/>
  </si>
  <si>
    <t>（</t>
    <phoneticPr fontId="1"/>
  </si>
  <si>
    <t xml:space="preserve"> ⑥事務担当部署</t>
    <rPh sb="4" eb="6">
      <t>タントウ</t>
    </rPh>
    <rPh sb="6" eb="8">
      <t>ブショ</t>
    </rPh>
    <phoneticPr fontId="1"/>
  </si>
  <si>
    <r>
      <t xml:space="preserve"> ①入手元　</t>
    </r>
    <r>
      <rPr>
        <sz val="9"/>
        <color rgb="FFFF0000"/>
        <rFont val="ＭＳ Ｐゴシック"/>
        <family val="3"/>
        <charset val="128"/>
        <scheme val="minor"/>
      </rPr>
      <t>※</t>
    </r>
    <rPh sb="2" eb="4">
      <t>ニュウシュ</t>
    </rPh>
    <rPh sb="4" eb="5">
      <t>モト</t>
    </rPh>
    <phoneticPr fontId="1"/>
  </si>
  <si>
    <r>
      <t xml:space="preserve"> ③使用目的</t>
    </r>
    <r>
      <rPr>
        <sz val="9"/>
        <color rgb="FFFF0000"/>
        <rFont val="ＭＳ Ｐゴシック"/>
        <family val="3"/>
        <charset val="128"/>
        <scheme val="minor"/>
      </rPr>
      <t>　※</t>
    </r>
    <rPh sb="2" eb="4">
      <t>シヨウ</t>
    </rPh>
    <rPh sb="4" eb="6">
      <t>モクテキ</t>
    </rPh>
    <phoneticPr fontId="1"/>
  </si>
  <si>
    <t xml:space="preserve"> ④使用の主体</t>
    <rPh sb="2" eb="4">
      <t>シヨウ</t>
    </rPh>
    <rPh sb="5" eb="7">
      <t>シュタイ</t>
    </rPh>
    <phoneticPr fontId="1"/>
  </si>
  <si>
    <t xml:space="preserve"> ⑤使用方法</t>
    <rPh sb="2" eb="4">
      <t>シヨウ</t>
    </rPh>
    <rPh sb="4" eb="6">
      <t>ホウホウ</t>
    </rPh>
    <phoneticPr fontId="1"/>
  </si>
  <si>
    <t xml:space="preserve"> ⑥使用開始日</t>
    <rPh sb="2" eb="4">
      <t>シヨウ</t>
    </rPh>
    <rPh sb="4" eb="7">
      <t>カイシビ</t>
    </rPh>
    <phoneticPr fontId="1"/>
  </si>
  <si>
    <r>
      <t xml:space="preserve"> 委託の有無　</t>
    </r>
    <r>
      <rPr>
        <sz val="9"/>
        <color rgb="FFFF0000"/>
        <rFont val="ＭＳ Ｐゴシック"/>
        <family val="3"/>
        <charset val="128"/>
        <scheme val="minor"/>
      </rPr>
      <t>※</t>
    </r>
    <rPh sb="1" eb="3">
      <t>イタク</t>
    </rPh>
    <rPh sb="4" eb="6">
      <t>ウム</t>
    </rPh>
    <phoneticPr fontId="1"/>
  </si>
  <si>
    <t xml:space="preserve"> ②委託先における取扱者数</t>
    <rPh sb="2" eb="5">
      <t>イタクサキ</t>
    </rPh>
    <rPh sb="9" eb="11">
      <t>トリアツカイ</t>
    </rPh>
    <rPh sb="11" eb="12">
      <t>シャ</t>
    </rPh>
    <rPh sb="12" eb="13">
      <t>スウ</t>
    </rPh>
    <phoneticPr fontId="1"/>
  </si>
  <si>
    <r>
      <t xml:space="preserve"> ④再委託の有無　</t>
    </r>
    <r>
      <rPr>
        <sz val="9"/>
        <color rgb="FFFF0000"/>
        <rFont val="ＭＳ Ｐゴシック"/>
        <family val="3"/>
        <charset val="128"/>
        <scheme val="minor"/>
      </rPr>
      <t>※</t>
    </r>
    <rPh sb="2" eb="5">
      <t>サイイタク</t>
    </rPh>
    <rPh sb="6" eb="8">
      <t>ウム</t>
    </rPh>
    <phoneticPr fontId="1"/>
  </si>
  <si>
    <t xml:space="preserve"> ⑤再委託の許諾方法</t>
    <rPh sb="2" eb="5">
      <t>サイイタク</t>
    </rPh>
    <rPh sb="6" eb="8">
      <t>キョダク</t>
    </rPh>
    <rPh sb="8" eb="10">
      <t>ホウホウ</t>
    </rPh>
    <phoneticPr fontId="1"/>
  </si>
  <si>
    <t xml:space="preserve"> ⑥再委託事項</t>
    <rPh sb="2" eb="5">
      <t>サイイタク</t>
    </rPh>
    <rPh sb="5" eb="7">
      <t>ジコウ</t>
    </rPh>
    <phoneticPr fontId="1"/>
  </si>
  <si>
    <r>
      <t xml:space="preserve"> 保管場所　</t>
    </r>
    <r>
      <rPr>
        <sz val="9"/>
        <color rgb="FFFF0000"/>
        <rFont val="ＭＳ Ｐゴシック"/>
        <family val="3"/>
        <charset val="128"/>
        <scheme val="minor"/>
      </rPr>
      <t>※</t>
    </r>
    <rPh sb="1" eb="3">
      <t>ホカン</t>
    </rPh>
    <rPh sb="3" eb="5">
      <t>バショ</t>
    </rPh>
    <phoneticPr fontId="1"/>
  </si>
  <si>
    <t>1万人以上10万人未満</t>
    <phoneticPr fontId="1"/>
  </si>
  <si>
    <t>○</t>
    <phoneticPr fontId="1"/>
  </si>
  <si>
    <t>実施する</t>
    <rPh sb="0" eb="2">
      <t>ジッシ</t>
    </rPh>
    <phoneticPr fontId="1"/>
  </si>
  <si>
    <t>実施しない</t>
    <rPh sb="0" eb="2">
      <t>ジッシ</t>
    </rPh>
    <phoneticPr fontId="1"/>
  </si>
  <si>
    <t>未定</t>
    <rPh sb="0" eb="2">
      <t>ミテイ</t>
    </rPh>
    <phoneticPr fontId="1"/>
  </si>
  <si>
    <t>＜選択肢＞</t>
    <rPh sb="1" eb="4">
      <t>センタクシ</t>
    </rPh>
    <phoneticPr fontId="1"/>
  </si>
  <si>
    <t>1) 1,000人未満</t>
    <rPh sb="8" eb="9">
      <t>ニン</t>
    </rPh>
    <rPh sb="9" eb="11">
      <t>ミマン</t>
    </rPh>
    <phoneticPr fontId="1"/>
  </si>
  <si>
    <t>2) 1,000人以上1万人未満</t>
    <rPh sb="8" eb="9">
      <t>ニン</t>
    </rPh>
    <rPh sb="9" eb="11">
      <t>イジョウ</t>
    </rPh>
    <rPh sb="12" eb="14">
      <t>マンニン</t>
    </rPh>
    <rPh sb="14" eb="16">
      <t>ミマン</t>
    </rPh>
    <phoneticPr fontId="1"/>
  </si>
  <si>
    <t>3) 1万人以上10万人未満</t>
    <rPh sb="4" eb="5">
      <t>マン</t>
    </rPh>
    <rPh sb="5" eb="6">
      <t>ニン</t>
    </rPh>
    <rPh sb="6" eb="8">
      <t>イジョウ</t>
    </rPh>
    <rPh sb="10" eb="12">
      <t>マンニン</t>
    </rPh>
    <rPh sb="12" eb="14">
      <t>ミマン</t>
    </rPh>
    <phoneticPr fontId="1"/>
  </si>
  <si>
    <t>4) 10万人以上30万人未満</t>
    <rPh sb="5" eb="7">
      <t>マンニン</t>
    </rPh>
    <rPh sb="7" eb="9">
      <t>イジョウ</t>
    </rPh>
    <rPh sb="11" eb="13">
      <t>マンニン</t>
    </rPh>
    <rPh sb="13" eb="15">
      <t>ミマン</t>
    </rPh>
    <phoneticPr fontId="1"/>
  </si>
  <si>
    <t>] 情報提供ネットワークシステム</t>
    <rPh sb="2" eb="4">
      <t>ジョウホウ</t>
    </rPh>
    <rPh sb="4" eb="6">
      <t>テイキョウ</t>
    </rPh>
    <phoneticPr fontId="1"/>
  </si>
  <si>
    <t>] 庁内連携システム</t>
    <rPh sb="2" eb="4">
      <t>チョウナイ</t>
    </rPh>
    <rPh sb="4" eb="6">
      <t>レンケイ</t>
    </rPh>
    <phoneticPr fontId="1"/>
  </si>
  <si>
    <t>] 住民基本台帳ネットワークシステム</t>
    <rPh sb="2" eb="4">
      <t>ジュウミン</t>
    </rPh>
    <rPh sb="4" eb="6">
      <t>キホン</t>
    </rPh>
    <rPh sb="6" eb="8">
      <t>ダイチョウ</t>
    </rPh>
    <phoneticPr fontId="1"/>
  </si>
  <si>
    <t>] 既存住民基本台帳システム</t>
    <rPh sb="2" eb="4">
      <t>キゾン</t>
    </rPh>
    <rPh sb="4" eb="6">
      <t>ジュウミン</t>
    </rPh>
    <rPh sb="6" eb="8">
      <t>キホン</t>
    </rPh>
    <rPh sb="8" eb="10">
      <t>ダイチョウ</t>
    </rPh>
    <phoneticPr fontId="1"/>
  </si>
  <si>
    <t>] その他</t>
    <rPh sb="4" eb="5">
      <t>タ</t>
    </rPh>
    <phoneticPr fontId="1"/>
  </si>
  <si>
    <t xml:space="preserve"> システム2～5</t>
    <phoneticPr fontId="1"/>
  </si>
  <si>
    <t>[</t>
    <phoneticPr fontId="1"/>
  </si>
  <si>
    <t>（</t>
    <phoneticPr fontId="1"/>
  </si>
  <si>
    <t>]</t>
    <phoneticPr fontId="1"/>
  </si>
  <si>
    <t>1) 実施する</t>
    <rPh sb="3" eb="5">
      <t>ジッシ</t>
    </rPh>
    <phoneticPr fontId="1"/>
  </si>
  <si>
    <t>2) 実施しない</t>
    <rPh sb="3" eb="5">
      <t>ジッシ</t>
    </rPh>
    <phoneticPr fontId="1"/>
  </si>
  <si>
    <t>3) 未定</t>
    <rPh sb="3" eb="5">
      <t>ミテイ</t>
    </rPh>
    <phoneticPr fontId="1"/>
  </si>
  <si>
    <t>システム用ファイル</t>
    <rPh sb="4" eb="5">
      <t>ヨウ</t>
    </rPh>
    <phoneticPr fontId="1"/>
  </si>
  <si>
    <t>その他の電子ファイル（表計算ファイル等）</t>
    <phoneticPr fontId="1"/>
  </si>
  <si>
    <t>1万人未満</t>
    <rPh sb="1" eb="3">
      <t>マンニン</t>
    </rPh>
    <rPh sb="3" eb="5">
      <t>ミマン</t>
    </rPh>
    <phoneticPr fontId="1"/>
  </si>
  <si>
    <t>10万人以上100万人未満</t>
    <rPh sb="2" eb="4">
      <t>マンニン</t>
    </rPh>
    <rPh sb="4" eb="6">
      <t>イジョウ</t>
    </rPh>
    <rPh sb="9" eb="11">
      <t>マンニン</t>
    </rPh>
    <rPh sb="11" eb="13">
      <t>ミマン</t>
    </rPh>
    <phoneticPr fontId="1"/>
  </si>
  <si>
    <t>100万人以上1,000万人未満</t>
    <rPh sb="3" eb="5">
      <t>マンニン</t>
    </rPh>
    <rPh sb="5" eb="7">
      <t>イジョウ</t>
    </rPh>
    <rPh sb="12" eb="14">
      <t>マンニン</t>
    </rPh>
    <rPh sb="14" eb="16">
      <t>ミマン</t>
    </rPh>
    <phoneticPr fontId="1"/>
  </si>
  <si>
    <t>1,000万人以上</t>
    <rPh sb="5" eb="7">
      <t>マンニン</t>
    </rPh>
    <rPh sb="7" eb="9">
      <t>イジョウ</t>
    </rPh>
    <phoneticPr fontId="1"/>
  </si>
  <si>
    <t>10項目未満</t>
    <rPh sb="2" eb="4">
      <t>コウモク</t>
    </rPh>
    <rPh sb="4" eb="6">
      <t>ミマン</t>
    </rPh>
    <phoneticPr fontId="1"/>
  </si>
  <si>
    <t>10項目以上50項目未満</t>
    <rPh sb="2" eb="6">
      <t>コウモクイジョウ</t>
    </rPh>
    <rPh sb="8" eb="10">
      <t>コウモク</t>
    </rPh>
    <rPh sb="10" eb="12">
      <t>ミマン</t>
    </rPh>
    <phoneticPr fontId="1"/>
  </si>
  <si>
    <t>50項目以上100項目未満</t>
    <rPh sb="2" eb="6">
      <t>コウモクイジョウ</t>
    </rPh>
    <rPh sb="9" eb="11">
      <t>コウモク</t>
    </rPh>
    <rPh sb="11" eb="13">
      <t>ミマン</t>
    </rPh>
    <phoneticPr fontId="1"/>
  </si>
  <si>
    <t>100項目以上</t>
    <rPh sb="3" eb="5">
      <t>コウモク</t>
    </rPh>
    <rPh sb="5" eb="7">
      <t>イジョウ</t>
    </rPh>
    <phoneticPr fontId="1"/>
  </si>
  <si>
    <t>10人未満</t>
    <rPh sb="2" eb="3">
      <t>ニン</t>
    </rPh>
    <rPh sb="3" eb="5">
      <t>ミマン</t>
    </rPh>
    <phoneticPr fontId="1"/>
  </si>
  <si>
    <t>10人以上50人未満</t>
    <phoneticPr fontId="1"/>
  </si>
  <si>
    <t>50人以上100人未満</t>
    <rPh sb="2" eb="3">
      <t>ニン</t>
    </rPh>
    <rPh sb="3" eb="5">
      <t>イジョウ</t>
    </rPh>
    <rPh sb="8" eb="9">
      <t>ニン</t>
    </rPh>
    <rPh sb="9" eb="11">
      <t>ミマン</t>
    </rPh>
    <phoneticPr fontId="1"/>
  </si>
  <si>
    <t>100人以上1,000人未満</t>
    <rPh sb="3" eb="4">
      <t>ニン</t>
    </rPh>
    <rPh sb="4" eb="6">
      <t>イジョウ</t>
    </rPh>
    <rPh sb="11" eb="12">
      <t>ニン</t>
    </rPh>
    <rPh sb="12" eb="14">
      <t>ミマン</t>
    </rPh>
    <phoneticPr fontId="1"/>
  </si>
  <si>
    <t>1,000人以上</t>
    <rPh sb="5" eb="6">
      <t>ニン</t>
    </rPh>
    <rPh sb="6" eb="8">
      <t>イジョウ</t>
    </rPh>
    <phoneticPr fontId="1"/>
  </si>
  <si>
    <t>委託する</t>
    <rPh sb="0" eb="2">
      <t>イタク</t>
    </rPh>
    <phoneticPr fontId="1"/>
  </si>
  <si>
    <t>委託しない</t>
    <rPh sb="0" eb="2">
      <t>イタク</t>
    </rPh>
    <phoneticPr fontId="1"/>
  </si>
  <si>
    <t>100人以上500人未満</t>
    <rPh sb="3" eb="4">
      <t>ニン</t>
    </rPh>
    <rPh sb="4" eb="6">
      <t>イジョウ</t>
    </rPh>
    <rPh sb="9" eb="10">
      <t>ニン</t>
    </rPh>
    <rPh sb="10" eb="12">
      <t>ミマン</t>
    </rPh>
    <phoneticPr fontId="1"/>
  </si>
  <si>
    <t>500人以上1,000人未満</t>
    <rPh sb="3" eb="4">
      <t>ニン</t>
    </rPh>
    <rPh sb="4" eb="6">
      <t>イジョウ</t>
    </rPh>
    <rPh sb="11" eb="12">
      <t>ニン</t>
    </rPh>
    <rPh sb="12" eb="14">
      <t>ミマン</t>
    </rPh>
    <phoneticPr fontId="1"/>
  </si>
  <si>
    <t>再委託する</t>
    <rPh sb="0" eb="1">
      <t>サイ</t>
    </rPh>
    <rPh sb="1" eb="3">
      <t>イタク</t>
    </rPh>
    <phoneticPr fontId="1"/>
  </si>
  <si>
    <t>再委託しない</t>
    <rPh sb="0" eb="1">
      <t>サイ</t>
    </rPh>
    <rPh sb="1" eb="3">
      <t>イタク</t>
    </rPh>
    <phoneticPr fontId="1"/>
  </si>
  <si>
    <t>] 紙</t>
    <rPh sb="2" eb="3">
      <t>カミ</t>
    </rPh>
    <phoneticPr fontId="1"/>
  </si>
  <si>
    <t xml:space="preserve"> 委託事項1</t>
    <rPh sb="1" eb="3">
      <t>イタク</t>
    </rPh>
    <rPh sb="3" eb="5">
      <t>ジコウ</t>
    </rPh>
    <phoneticPr fontId="1"/>
  </si>
  <si>
    <t>[</t>
  </si>
  <si>
    <t>] 提供を行っている</t>
    <rPh sb="2" eb="4">
      <t>テイキョウ</t>
    </rPh>
    <rPh sb="5" eb="6">
      <t>オコナ</t>
    </rPh>
    <phoneticPr fontId="1"/>
  </si>
  <si>
    <t>] 移転を行っている</t>
    <rPh sb="2" eb="4">
      <t>イテン</t>
    </rPh>
    <rPh sb="5" eb="6">
      <t>オコナ</t>
    </rPh>
    <phoneticPr fontId="1"/>
  </si>
  <si>
    <t>] 行っていない</t>
    <rPh sb="2" eb="3">
      <t>オコナ</t>
    </rPh>
    <phoneticPr fontId="1"/>
  </si>
  <si>
    <t>] 専用線</t>
    <rPh sb="2" eb="5">
      <t>センヨウセン</t>
    </rPh>
    <phoneticPr fontId="1"/>
  </si>
  <si>
    <t>] 電子メール</t>
    <rPh sb="2" eb="4">
      <t>デンシ</t>
    </rPh>
    <phoneticPr fontId="1"/>
  </si>
  <si>
    <t>（</t>
  </si>
  <si>
    <t>特に力を入れて行っている</t>
  </si>
  <si>
    <t>十分に行っていない</t>
  </si>
  <si>
    <t>十分に行っている</t>
  </si>
  <si>
    <t>課題が残されている</t>
  </si>
  <si>
    <t>[</t>
    <phoneticPr fontId="1"/>
  </si>
  <si>
    <t>]</t>
    <phoneticPr fontId="1"/>
  </si>
  <si>
    <t>1,000人未満</t>
    <phoneticPr fontId="1"/>
  </si>
  <si>
    <t>○</t>
    <phoneticPr fontId="1"/>
  </si>
  <si>
    <t>1,000人以上1万人未満</t>
    <phoneticPr fontId="1"/>
  </si>
  <si>
    <t>1万人以上10万人未満</t>
    <phoneticPr fontId="1"/>
  </si>
  <si>
    <t>10万人以上30万人未満</t>
    <phoneticPr fontId="1"/>
  </si>
  <si>
    <t>] 税務システム</t>
    <phoneticPr fontId="1"/>
  </si>
  <si>
    <t>（</t>
    <phoneticPr fontId="1"/>
  </si>
  <si>
    <t>)</t>
    <phoneticPr fontId="1"/>
  </si>
  <si>
    <t>＜選択肢＞</t>
    <phoneticPr fontId="1"/>
  </si>
  <si>
    <t>1） システム用ファイル</t>
  </si>
  <si>
    <t>2） その他の電子ファイル（表計算ファイル等）</t>
  </si>
  <si>
    <t>1） 1万人未満</t>
    <rPh sb="4" eb="6">
      <t>マンニン</t>
    </rPh>
    <rPh sb="6" eb="8">
      <t>ミマン</t>
    </rPh>
    <phoneticPr fontId="1"/>
  </si>
  <si>
    <t>3） 10万人以上100万人未満</t>
    <rPh sb="5" eb="9">
      <t>マンニンイジョウ</t>
    </rPh>
    <rPh sb="12" eb="14">
      <t>マンニン</t>
    </rPh>
    <rPh sb="14" eb="16">
      <t>ミマン</t>
    </rPh>
    <phoneticPr fontId="1"/>
  </si>
  <si>
    <t>5） 1,000万人以上</t>
    <rPh sb="8" eb="10">
      <t>マンニン</t>
    </rPh>
    <rPh sb="10" eb="12">
      <t>イジョウ</t>
    </rPh>
    <phoneticPr fontId="1"/>
  </si>
  <si>
    <t>1） 10項目未満</t>
    <rPh sb="5" eb="7">
      <t>コウモク</t>
    </rPh>
    <rPh sb="7" eb="9">
      <t>ミマン</t>
    </rPh>
    <phoneticPr fontId="1"/>
  </si>
  <si>
    <t>2） 10項目以上50項目未満</t>
    <rPh sb="5" eb="9">
      <t>コウモクイジョウ</t>
    </rPh>
    <rPh sb="11" eb="13">
      <t>コウモク</t>
    </rPh>
    <rPh sb="13" eb="15">
      <t>ミマン</t>
    </rPh>
    <phoneticPr fontId="1"/>
  </si>
  <si>
    <t>3） 50項目以上100項目未満</t>
  </si>
  <si>
    <t>4） 100項目以上</t>
    <rPh sb="6" eb="8">
      <t>コウモク</t>
    </rPh>
    <rPh sb="8" eb="10">
      <t>イジョウ</t>
    </rPh>
    <phoneticPr fontId="1"/>
  </si>
  <si>
    <t>] その他</t>
    <phoneticPr fontId="1"/>
  </si>
  <si>
    <t>）</t>
  </si>
  <si>
    <t>[</t>
    <phoneticPr fontId="1"/>
  </si>
  <si>
    <t>]</t>
    <phoneticPr fontId="1"/>
  </si>
  <si>
    <t>] 個人番号</t>
    <phoneticPr fontId="1"/>
  </si>
  <si>
    <t>] 個人番号対応符号</t>
    <phoneticPr fontId="1"/>
  </si>
  <si>
    <t>] その他識別情報（内部番号）</t>
    <phoneticPr fontId="1"/>
  </si>
  <si>
    <t>] 4情報（氏名、性別、生年月日、住所）</t>
    <phoneticPr fontId="1"/>
  </si>
  <si>
    <t>] 連絡先（電話番号等）</t>
    <phoneticPr fontId="1"/>
  </si>
  <si>
    <t>] その他住民票関係情報</t>
    <phoneticPr fontId="1"/>
  </si>
  <si>
    <t>] 国税関係情報</t>
    <phoneticPr fontId="1"/>
  </si>
  <si>
    <t>] 地方税関係情報</t>
    <phoneticPr fontId="1"/>
  </si>
  <si>
    <t>] 健康・医療関係情報</t>
    <phoneticPr fontId="1"/>
  </si>
  <si>
    <t>] 医療保険関係情報</t>
    <phoneticPr fontId="1"/>
  </si>
  <si>
    <t>] 児童福祉・子育て関係情報</t>
    <phoneticPr fontId="1"/>
  </si>
  <si>
    <t>] 障害者福祉関係情報</t>
    <phoneticPr fontId="1"/>
  </si>
  <si>
    <t>] 生活保護・社会福祉関係情報</t>
    <phoneticPr fontId="1"/>
  </si>
  <si>
    <t>] 介護・高齢者福祉関係情報</t>
    <phoneticPr fontId="1"/>
  </si>
  <si>
    <t>] 雇用・労働関係情報</t>
    <phoneticPr fontId="1"/>
  </si>
  <si>
    <t>] 年金関係情報</t>
    <phoneticPr fontId="1"/>
  </si>
  <si>
    <t>] 学校・教育関係情報</t>
    <phoneticPr fontId="1"/>
  </si>
  <si>
    <t>] 災害関係情報</t>
    <phoneticPr fontId="1"/>
  </si>
  <si>
    <t>] その他</t>
    <phoneticPr fontId="1"/>
  </si>
  <si>
    <t>] 本人又は本人の代理人</t>
    <phoneticPr fontId="1"/>
  </si>
  <si>
    <t>] 評価実施機関内の他部署</t>
    <phoneticPr fontId="1"/>
  </si>
  <si>
    <t>）</t>
    <phoneticPr fontId="1"/>
  </si>
  <si>
    <t>] 民間事業者</t>
    <phoneticPr fontId="1"/>
  </si>
  <si>
    <t>] フラッシュメモリ</t>
    <phoneticPr fontId="1"/>
  </si>
  <si>
    <t>] 電子メール</t>
    <phoneticPr fontId="1"/>
  </si>
  <si>
    <t>] 専用線</t>
    <phoneticPr fontId="1"/>
  </si>
  <si>
    <t>] 庁内連携システム</t>
    <phoneticPr fontId="1"/>
  </si>
  <si>
    <t>] 情報提供ネットワークシステム</t>
    <phoneticPr fontId="1"/>
  </si>
  <si>
    <t>1） 10人未満</t>
  </si>
  <si>
    <t>2） 10人以上50人未満</t>
  </si>
  <si>
    <t>3） 50人以上100人未満</t>
  </si>
  <si>
    <t>4） 100人以上500人未満</t>
  </si>
  <si>
    <t>5） 500人以上1,000人未満</t>
  </si>
  <si>
    <t>6） 1,000人以上</t>
  </si>
  <si>
    <t>[</t>
    <phoneticPr fontId="1"/>
  </si>
  <si>
    <t>1） 委託する</t>
    <rPh sb="3" eb="5">
      <t>イタク</t>
    </rPh>
    <phoneticPr fontId="1"/>
  </si>
  <si>
    <t>2） 委託しない</t>
    <rPh sb="3" eb="5">
      <t>イタク</t>
    </rPh>
    <phoneticPr fontId="1"/>
  </si>
  <si>
    <t>）　件</t>
  </si>
  <si>
    <t>[</t>
    <phoneticPr fontId="1"/>
  </si>
  <si>
    <t>1） 10人未満</t>
    <rPh sb="5" eb="6">
      <t>ニン</t>
    </rPh>
    <rPh sb="6" eb="8">
      <t>ミマン</t>
    </rPh>
    <phoneticPr fontId="1"/>
  </si>
  <si>
    <t>2） 10人以上50人未満</t>
    <rPh sb="5" eb="6">
      <t>ニン</t>
    </rPh>
    <rPh sb="6" eb="8">
      <t>イジョウ</t>
    </rPh>
    <rPh sb="10" eb="11">
      <t>ニン</t>
    </rPh>
    <rPh sb="11" eb="13">
      <t>ミマン</t>
    </rPh>
    <phoneticPr fontId="1"/>
  </si>
  <si>
    <t>3） 50人以上100人未満</t>
    <rPh sb="5" eb="6">
      <t>ニン</t>
    </rPh>
    <rPh sb="6" eb="8">
      <t>イジョウ</t>
    </rPh>
    <rPh sb="11" eb="12">
      <t>ニン</t>
    </rPh>
    <rPh sb="12" eb="14">
      <t>ミマン</t>
    </rPh>
    <phoneticPr fontId="1"/>
  </si>
  <si>
    <t>4） 100人以上500人未満</t>
    <rPh sb="6" eb="7">
      <t>ニン</t>
    </rPh>
    <rPh sb="7" eb="9">
      <t>イジョウ</t>
    </rPh>
    <rPh sb="12" eb="13">
      <t>ニン</t>
    </rPh>
    <rPh sb="13" eb="15">
      <t>ミマン</t>
    </rPh>
    <phoneticPr fontId="1"/>
  </si>
  <si>
    <t>1） 再委託する</t>
    <rPh sb="3" eb="6">
      <t>サイイタク</t>
    </rPh>
    <phoneticPr fontId="1"/>
  </si>
  <si>
    <t>2） 再委託しない</t>
    <rPh sb="3" eb="6">
      <t>サイイタク</t>
    </rPh>
    <phoneticPr fontId="1"/>
  </si>
  <si>
    <t>2） 1万人以上10万人未満</t>
    <rPh sb="4" eb="8">
      <t>マンニンイジョウ</t>
    </rPh>
    <rPh sb="10" eb="12">
      <t>マンニン</t>
    </rPh>
    <rPh sb="12" eb="14">
      <t>ミマン</t>
    </rPh>
    <phoneticPr fontId="1"/>
  </si>
  <si>
    <t>3） 10万人以上100万人未満</t>
    <rPh sb="5" eb="7">
      <t>マンニン</t>
    </rPh>
    <rPh sb="7" eb="9">
      <t>イジョウ</t>
    </rPh>
    <rPh sb="12" eb="14">
      <t>マンニン</t>
    </rPh>
    <rPh sb="14" eb="16">
      <t>ミマン</t>
    </rPh>
    <phoneticPr fontId="1"/>
  </si>
  <si>
    <t>5） 1,000万人以上</t>
  </si>
  <si>
    <t>] 紙</t>
    <phoneticPr fontId="1"/>
  </si>
  <si>
    <t>] フラッシュメモリ</t>
    <phoneticPr fontId="1"/>
  </si>
  <si>
    <t>] 紙</t>
    <phoneticPr fontId="1"/>
  </si>
  <si>
    <t>1） 特に力を入れている</t>
  </si>
  <si>
    <t>2） 十分である</t>
  </si>
  <si>
    <t>3） 課題が残されている</t>
  </si>
  <si>
    <t>1） 行っている</t>
  </si>
  <si>
    <t>2） 行っていない</t>
  </si>
  <si>
    <t>1） 特に力を入れて行っている</t>
  </si>
  <si>
    <t>2） 十分に行っている</t>
  </si>
  <si>
    <t>3） 十分に行っていない</t>
  </si>
  <si>
    <t>4） 再委託していない</t>
  </si>
  <si>
    <t>特に力を入れている</t>
    <phoneticPr fontId="1"/>
  </si>
  <si>
    <t>行っている</t>
    <phoneticPr fontId="1"/>
  </si>
  <si>
    <t>定めている</t>
    <phoneticPr fontId="1"/>
  </si>
  <si>
    <t>発生あり</t>
    <phoneticPr fontId="1"/>
  </si>
  <si>
    <t>十分である</t>
    <phoneticPr fontId="1"/>
  </si>
  <si>
    <t>行っていない</t>
    <phoneticPr fontId="1"/>
  </si>
  <si>
    <t>定めていない</t>
    <phoneticPr fontId="1"/>
  </si>
  <si>
    <t>発生なし</t>
    <phoneticPr fontId="1"/>
  </si>
  <si>
    <t>課題が残されている</t>
    <phoneticPr fontId="1"/>
  </si>
  <si>
    <t>十分に行っている</t>
    <phoneticPr fontId="1"/>
  </si>
  <si>
    <t>再委託していない</t>
    <phoneticPr fontId="1"/>
  </si>
  <si>
    <t>十分に行っていない</t>
    <phoneticPr fontId="1"/>
  </si>
  <si>
    <t>1） 定めている</t>
  </si>
  <si>
    <t>2） 定めていない</t>
  </si>
  <si>
    <t>]</t>
    <phoneticPr fontId="1"/>
  </si>
  <si>
    <t>1） 発生あり</t>
    <phoneticPr fontId="1"/>
  </si>
  <si>
    <t>2） 発生なし</t>
  </si>
  <si>
    <t>] 自己点検</t>
    <rPh sb="2" eb="4">
      <t>ジコ</t>
    </rPh>
    <rPh sb="4" eb="6">
      <t>テンケン</t>
    </rPh>
    <phoneticPr fontId="1"/>
  </si>
  <si>
    <t>] 内部監査</t>
    <rPh sb="2" eb="4">
      <t>ナイブ</t>
    </rPh>
    <rPh sb="4" eb="6">
      <t>カンサ</t>
    </rPh>
    <phoneticPr fontId="1"/>
  </si>
  <si>
    <t>] 外部監査</t>
    <rPh sb="2" eb="4">
      <t>ガイブ</t>
    </rPh>
    <rPh sb="4" eb="6">
      <t>カンサ</t>
    </rPh>
    <phoneticPr fontId="1"/>
  </si>
  <si>
    <t>○</t>
    <phoneticPr fontId="1"/>
  </si>
  <si>
    <t>特定個人情報保護評価の実施が義務付けられない（任意に重点項目評価を実施）</t>
  </si>
  <si>
    <t>1） 基礎項目評価及び重点項目評価の実施が義務付けられる</t>
    <rPh sb="3" eb="5">
      <t>キソ</t>
    </rPh>
    <rPh sb="5" eb="7">
      <t>コウモク</t>
    </rPh>
    <rPh sb="7" eb="9">
      <t>ヒョウカ</t>
    </rPh>
    <rPh sb="9" eb="10">
      <t>オヨ</t>
    </rPh>
    <rPh sb="11" eb="13">
      <t>ジュウテン</t>
    </rPh>
    <rPh sb="13" eb="15">
      <t>コウモク</t>
    </rPh>
    <rPh sb="15" eb="17">
      <t>ヒョウカ</t>
    </rPh>
    <rPh sb="18" eb="20">
      <t>ジッシ</t>
    </rPh>
    <rPh sb="21" eb="24">
      <t>ギムヅ</t>
    </rPh>
    <phoneticPr fontId="1"/>
  </si>
  <si>
    <t>2） 基礎項目評価の実施が義務付けられる（任意に重点項目評価を実施）</t>
    <rPh sb="3" eb="5">
      <t>キソ</t>
    </rPh>
    <rPh sb="5" eb="7">
      <t>コウモク</t>
    </rPh>
    <rPh sb="7" eb="9">
      <t>ヒョウカ</t>
    </rPh>
    <rPh sb="10" eb="12">
      <t>ジッシ</t>
    </rPh>
    <rPh sb="13" eb="16">
      <t>ギムヅ</t>
    </rPh>
    <rPh sb="21" eb="23">
      <t>ニンイ</t>
    </rPh>
    <rPh sb="24" eb="26">
      <t>ジュウテン</t>
    </rPh>
    <rPh sb="26" eb="28">
      <t>コウモク</t>
    </rPh>
    <rPh sb="28" eb="30">
      <t>ヒョウカ</t>
    </rPh>
    <rPh sb="31" eb="33">
      <t>ジッシ</t>
    </rPh>
    <phoneticPr fontId="1"/>
  </si>
  <si>
    <t>基礎項目評価及び重点項目評価の実施が義務付けられる</t>
  </si>
  <si>
    <t>基礎項目評価の実施が義務付けられる（任意に重点項目評価を実施）</t>
  </si>
  <si>
    <t>Ⅱ　特定個人情報ファイルの概要</t>
    <phoneticPr fontId="1"/>
  </si>
  <si>
    <t>（別添１） 特定個人情報ファイル記録項目</t>
    <rPh sb="1" eb="3">
      <t>ベッテン</t>
    </rPh>
    <rPh sb="6" eb="8">
      <t>トクテイ</t>
    </rPh>
    <rPh sb="8" eb="10">
      <t>コジン</t>
    </rPh>
    <rPh sb="10" eb="12">
      <t>ジョウホウ</t>
    </rPh>
    <rPh sb="16" eb="18">
      <t>キロク</t>
    </rPh>
    <rPh sb="18" eb="20">
      <t>コウモク</t>
    </rPh>
    <phoneticPr fontId="1"/>
  </si>
  <si>
    <t>3） 特定個人情報保護評価の実施が義務付けられない（任意に重点項目評価を実施）</t>
  </si>
  <si>
    <t>[</t>
    <phoneticPr fontId="1"/>
  </si>
  <si>
    <t>変更日</t>
    <rPh sb="0" eb="3">
      <t>ヘンコウビ</t>
    </rPh>
    <phoneticPr fontId="1"/>
  </si>
  <si>
    <t xml:space="preserve"> システム1</t>
    <phoneticPr fontId="1"/>
  </si>
  <si>
    <t xml:space="preserve"> ①実施の有無</t>
    <rPh sb="2" eb="4">
      <t>ジッシ</t>
    </rPh>
    <rPh sb="5" eb="7">
      <t>ウム</t>
    </rPh>
    <phoneticPr fontId="1"/>
  </si>
  <si>
    <t xml:space="preserve"> ②法令上の根拠</t>
    <rPh sb="2" eb="5">
      <t>ホウレイジョウ</t>
    </rPh>
    <rPh sb="6" eb="8">
      <t>コンキョ</t>
    </rPh>
    <phoneticPr fontId="1"/>
  </si>
  <si>
    <t xml:space="preserve"> ②提供先における用途</t>
    <rPh sb="2" eb="4">
      <t>テイキョウ</t>
    </rPh>
    <rPh sb="4" eb="5">
      <t>サキ</t>
    </rPh>
    <rPh sb="9" eb="11">
      <t>ヨウト</t>
    </rPh>
    <phoneticPr fontId="1"/>
  </si>
  <si>
    <t xml:space="preserve"> ③提供する情報</t>
    <rPh sb="2" eb="4">
      <t>テイキョウ</t>
    </rPh>
    <rPh sb="6" eb="8">
      <t>ジョウホウ</t>
    </rPh>
    <phoneticPr fontId="1"/>
  </si>
  <si>
    <t xml:space="preserve"> ④提供する情報の対象となる本人の数</t>
    <rPh sb="2" eb="4">
      <t>テイキョウ</t>
    </rPh>
    <rPh sb="6" eb="8">
      <t>ジョウホウ</t>
    </rPh>
    <rPh sb="9" eb="11">
      <t>タイショウ</t>
    </rPh>
    <rPh sb="14" eb="15">
      <t>ホン</t>
    </rPh>
    <rPh sb="15" eb="16">
      <t>ヒト</t>
    </rPh>
    <rPh sb="17" eb="18">
      <t>カズ</t>
    </rPh>
    <phoneticPr fontId="1"/>
  </si>
  <si>
    <t xml:space="preserve"> ⑤提供する情報の対象となる本人の範囲</t>
    <rPh sb="2" eb="4">
      <t>テイキョウ</t>
    </rPh>
    <rPh sb="6" eb="8">
      <t>ジョウホウ</t>
    </rPh>
    <rPh sb="9" eb="11">
      <t>タイショウ</t>
    </rPh>
    <rPh sb="14" eb="15">
      <t>ホン</t>
    </rPh>
    <rPh sb="15" eb="16">
      <t>ヒト</t>
    </rPh>
    <rPh sb="17" eb="19">
      <t>ハンイ</t>
    </rPh>
    <phoneticPr fontId="1"/>
  </si>
  <si>
    <t xml:space="preserve"> ⑥提供方法</t>
    <rPh sb="2" eb="4">
      <t>テイキョウ</t>
    </rPh>
    <rPh sb="4" eb="6">
      <t>ホウホウ</t>
    </rPh>
    <phoneticPr fontId="1"/>
  </si>
  <si>
    <t xml:space="preserve"> ⑦時期・頻度</t>
    <rPh sb="2" eb="4">
      <t>ジキ</t>
    </rPh>
    <rPh sb="5" eb="7">
      <t>ヒンド</t>
    </rPh>
    <phoneticPr fontId="1"/>
  </si>
  <si>
    <t xml:space="preserve"> ②移転先における用途</t>
    <rPh sb="2" eb="4">
      <t>イテン</t>
    </rPh>
    <rPh sb="4" eb="5">
      <t>サキ</t>
    </rPh>
    <rPh sb="9" eb="11">
      <t>ヨウト</t>
    </rPh>
    <phoneticPr fontId="1"/>
  </si>
  <si>
    <t xml:space="preserve"> ③移転する情報</t>
    <rPh sb="6" eb="8">
      <t>ジョウホウ</t>
    </rPh>
    <phoneticPr fontId="1"/>
  </si>
  <si>
    <t xml:space="preserve"> ⑥移転方法</t>
    <rPh sb="4" eb="6">
      <t>ホウホウ</t>
    </rPh>
    <phoneticPr fontId="1"/>
  </si>
  <si>
    <t>]</t>
    <phoneticPr fontId="1"/>
  </si>
  <si>
    <t xml:space="preserve"> リスクへの対策は十分か</t>
    <rPh sb="6" eb="8">
      <t>タイサク</t>
    </rPh>
    <rPh sb="9" eb="11">
      <t>ジュウブン</t>
    </rPh>
    <phoneticPr fontId="1"/>
  </si>
  <si>
    <t xml:space="preserve"> リスクへの対策は十分か</t>
    <phoneticPr fontId="1"/>
  </si>
  <si>
    <t>]</t>
    <phoneticPr fontId="1"/>
  </si>
  <si>
    <t>[</t>
    <phoneticPr fontId="1"/>
  </si>
  <si>
    <t>定めている</t>
    <rPh sb="0" eb="1">
      <t>サダ</t>
    </rPh>
    <phoneticPr fontId="1"/>
  </si>
  <si>
    <t>定めていない</t>
    <rPh sb="0" eb="1">
      <t>サダ</t>
    </rPh>
    <phoneticPr fontId="1"/>
  </si>
  <si>
    <t>Ⅴ　評価実施手続</t>
    <phoneticPr fontId="1"/>
  </si>
  <si>
    <t>] 宛名システム等</t>
    <phoneticPr fontId="1"/>
  </si>
  <si>
    <t xml:space="preserve"> １．特定個人情報ファイル名</t>
    <rPh sb="3" eb="5">
      <t>トクテイ</t>
    </rPh>
    <rPh sb="5" eb="7">
      <t>コジン</t>
    </rPh>
    <rPh sb="7" eb="9">
      <t>ジョウホウ</t>
    </rPh>
    <rPh sb="13" eb="14">
      <t>メイ</t>
    </rPh>
    <phoneticPr fontId="1"/>
  </si>
  <si>
    <t xml:space="preserve"> ③委託先名</t>
  </si>
  <si>
    <t xml:space="preserve"> ２．特定個人情報の入手 （情報提供ネットワークシステムを通じた入手を除く。）</t>
    <rPh sb="3" eb="5">
      <t>トクテイ</t>
    </rPh>
    <rPh sb="5" eb="7">
      <t>コジン</t>
    </rPh>
    <rPh sb="7" eb="9">
      <t>ジョウホウ</t>
    </rPh>
    <rPh sb="10" eb="12">
      <t>ニュウシュ</t>
    </rPh>
    <phoneticPr fontId="1"/>
  </si>
  <si>
    <t xml:space="preserve"> ３．特定個人情報の使用</t>
    <rPh sb="3" eb="5">
      <t>トクテイ</t>
    </rPh>
    <rPh sb="5" eb="7">
      <t>コジン</t>
    </rPh>
    <rPh sb="7" eb="9">
      <t>ジョウホウ</t>
    </rPh>
    <rPh sb="10" eb="12">
      <t>シヨウ</t>
    </rPh>
    <phoneticPr fontId="1"/>
  </si>
  <si>
    <t xml:space="preserve"> ４．特定個人情報ファイルの取扱いの委託</t>
    <phoneticPr fontId="1"/>
  </si>
  <si>
    <t xml:space="preserve"> ５．特定個人情報の提供・移転 （委託や情報提供ネットワークシステムを通じた提供を除く。）</t>
    <rPh sb="3" eb="5">
      <t>トクテイ</t>
    </rPh>
    <rPh sb="5" eb="7">
      <t>コジン</t>
    </rPh>
    <rPh sb="7" eb="9">
      <t>ジョウホウ</t>
    </rPh>
    <rPh sb="10" eb="12">
      <t>テイキョウ</t>
    </rPh>
    <rPh sb="13" eb="15">
      <t>イテン</t>
    </rPh>
    <phoneticPr fontId="1"/>
  </si>
  <si>
    <t xml:space="preserve"> ６．情報提供ネットワークシステムとの接続</t>
    <rPh sb="3" eb="5">
      <t>ジョウホウ</t>
    </rPh>
    <rPh sb="5" eb="7">
      <t>テイキョウ</t>
    </rPh>
    <rPh sb="19" eb="21">
      <t>セツゾク</t>
    </rPh>
    <phoneticPr fontId="1"/>
  </si>
  <si>
    <t xml:space="preserve"> ７．特定個人情報の保管・消去</t>
    <rPh sb="3" eb="5">
      <t>トクテイ</t>
    </rPh>
    <rPh sb="5" eb="7">
      <t>コジン</t>
    </rPh>
    <rPh sb="7" eb="9">
      <t>ジョウホウ</t>
    </rPh>
    <rPh sb="10" eb="12">
      <t>ホカン</t>
    </rPh>
    <rPh sb="13" eb="15">
      <t>ショウキョ</t>
    </rPh>
    <phoneticPr fontId="1"/>
  </si>
  <si>
    <t xml:space="preserve"> ８．監査</t>
    <rPh sb="3" eb="5">
      <t>カンサ</t>
    </rPh>
    <phoneticPr fontId="1"/>
  </si>
  <si>
    <t xml:space="preserve"> ９．従業者に対する教育・啓発</t>
    <rPh sb="3" eb="6">
      <t>ジュウギョウシャ</t>
    </rPh>
    <rPh sb="7" eb="8">
      <t>タイ</t>
    </rPh>
    <rPh sb="10" eb="12">
      <t>キョウイク</t>
    </rPh>
    <rPh sb="13" eb="15">
      <t>ケイハツ</t>
    </rPh>
    <phoneticPr fontId="1"/>
  </si>
  <si>
    <t xml:space="preserve"> １０．その他のリスク対策</t>
    <rPh sb="6" eb="7">
      <t>タ</t>
    </rPh>
    <rPh sb="11" eb="13">
      <t>タイサク</t>
    </rPh>
    <phoneticPr fontId="1"/>
  </si>
  <si>
    <t xml:space="preserve"> リスク１：　目的を超えた紐付け、事務に必要のない情報との紐付けが行われるリスク</t>
    <rPh sb="7" eb="9">
      <t>モクテキ</t>
    </rPh>
    <rPh sb="10" eb="11">
      <t>コ</t>
    </rPh>
    <rPh sb="13" eb="14">
      <t>ヒモ</t>
    </rPh>
    <rPh sb="14" eb="15">
      <t>ヅケ</t>
    </rPh>
    <rPh sb="20" eb="22">
      <t>ヒツヨウ</t>
    </rPh>
    <rPh sb="25" eb="27">
      <t>ジョウホウ</t>
    </rPh>
    <rPh sb="29" eb="30">
      <t>ヒモ</t>
    </rPh>
    <rPh sb="30" eb="31">
      <t>ヅケ</t>
    </rPh>
    <rPh sb="33" eb="34">
      <t>オコナ</t>
    </rPh>
    <phoneticPr fontId="1"/>
  </si>
  <si>
    <t xml:space="preserve"> ３．第三者点検　【任意】</t>
    <rPh sb="3" eb="4">
      <t>ダイ</t>
    </rPh>
    <rPh sb="4" eb="6">
      <t>サンシャ</t>
    </rPh>
    <rPh sb="6" eb="8">
      <t>テンケン</t>
    </rPh>
    <rPh sb="10" eb="12">
      <t>ニンイ</t>
    </rPh>
    <phoneticPr fontId="1"/>
  </si>
  <si>
    <t>[</t>
    <phoneticPr fontId="1"/>
  </si>
  <si>
    <t>] 委託しない</t>
    <rPh sb="2" eb="4">
      <t>イタク</t>
    </rPh>
    <phoneticPr fontId="1"/>
  </si>
  <si>
    <t>] 提供・移転しない</t>
    <rPh sb="2" eb="4">
      <t>テイキョウ</t>
    </rPh>
    <rPh sb="5" eb="7">
      <t>イテン</t>
    </rPh>
    <phoneticPr fontId="1"/>
  </si>
  <si>
    <t>] 接続しない（入手）</t>
    <phoneticPr fontId="1"/>
  </si>
  <si>
    <t>] 接続しない（提供）</t>
    <phoneticPr fontId="1"/>
  </si>
  <si>
    <t>Ⅲ　リスク対策</t>
    <phoneticPr fontId="1"/>
  </si>
  <si>
    <t>Ⅳ　開示請求、問合せ</t>
    <phoneticPr fontId="1"/>
  </si>
  <si>
    <t xml:space="preserve"> 提供先1</t>
    <rPh sb="1" eb="3">
      <t>テイキョウ</t>
    </rPh>
    <rPh sb="3" eb="4">
      <t>サキ</t>
    </rPh>
    <phoneticPr fontId="1"/>
  </si>
  <si>
    <t xml:space="preserve"> 移転先1　</t>
    <rPh sb="3" eb="4">
      <t>サキ</t>
    </rPh>
    <phoneticPr fontId="1"/>
  </si>
  <si>
    <t xml:space="preserve"> ⑤移転する情報の対象となる本人の範囲</t>
    <phoneticPr fontId="1"/>
  </si>
  <si>
    <t xml:space="preserve"> ④移転する情報の対象となる本人の数</t>
    <phoneticPr fontId="1"/>
  </si>
  <si>
    <t>Ⅳ　開示請求、問合せ</t>
    <rPh sb="2" eb="4">
      <t>カイジ</t>
    </rPh>
    <rPh sb="4" eb="6">
      <t>セイキュウ</t>
    </rPh>
    <rPh sb="7" eb="8">
      <t>ト</t>
    </rPh>
    <rPh sb="8" eb="9">
      <t>ア</t>
    </rPh>
    <phoneticPr fontId="1"/>
  </si>
  <si>
    <t xml:space="preserve"> ２．特定個人情報ファイルの取扱いに関する問合せ</t>
    <rPh sb="3" eb="5">
      <t>トクテイ</t>
    </rPh>
    <rPh sb="5" eb="7">
      <t>コジン</t>
    </rPh>
    <rPh sb="7" eb="9">
      <t>ジョウホウ</t>
    </rPh>
    <rPh sb="14" eb="16">
      <t>トリアツカ</t>
    </rPh>
    <rPh sb="18" eb="19">
      <t>カン</t>
    </rPh>
    <rPh sb="21" eb="22">
      <t>ト</t>
    </rPh>
    <rPh sb="22" eb="23">
      <t>ア</t>
    </rPh>
    <phoneticPr fontId="1"/>
  </si>
  <si>
    <t xml:space="preserve"> ４．個人番号の利用 ※</t>
    <rPh sb="3" eb="5">
      <t>コジン</t>
    </rPh>
    <rPh sb="5" eb="7">
      <t>バンゴウ</t>
    </rPh>
    <rPh sb="8" eb="10">
      <t>リヨウ</t>
    </rPh>
    <phoneticPr fontId="1"/>
  </si>
  <si>
    <t xml:space="preserve"> ５．情報提供ネットワークシステムによる情報連携 ※</t>
    <rPh sb="3" eb="5">
      <t>ジョウホウ</t>
    </rPh>
    <rPh sb="5" eb="7">
      <t>テイキョウ</t>
    </rPh>
    <phoneticPr fontId="1"/>
  </si>
  <si>
    <t>] 電子記録媒体（フラッシュメモリを除く。）</t>
    <phoneticPr fontId="1"/>
  </si>
  <si>
    <t>] 電子記録媒体（フラッシュメモリを除く。）</t>
    <rPh sb="2" eb="4">
      <t>デンシ</t>
    </rPh>
    <rPh sb="4" eb="6">
      <t>キロク</t>
    </rPh>
    <rPh sb="6" eb="8">
      <t>バイタイ</t>
    </rPh>
    <rPh sb="18" eb="19">
      <t>ノゾ</t>
    </rPh>
    <phoneticPr fontId="1"/>
  </si>
  <si>
    <t>評価書番号</t>
    <phoneticPr fontId="1"/>
  </si>
  <si>
    <t xml:space="preserve"> 評価書名</t>
    <phoneticPr fontId="1"/>
  </si>
  <si>
    <t xml:space="preserve"> 個人のプライバシー等の権利利益の保護の宣言</t>
    <phoneticPr fontId="1"/>
  </si>
  <si>
    <t>特記事項</t>
    <phoneticPr fontId="1"/>
  </si>
  <si>
    <t xml:space="preserve"> 評価実施機関名</t>
    <phoneticPr fontId="1"/>
  </si>
  <si>
    <t xml:space="preserve"> 公表日</t>
    <phoneticPr fontId="1"/>
  </si>
  <si>
    <t>特定個人情報保護評価書（重点項目評価書）</t>
    <rPh sb="12" eb="14">
      <t>ジュウテン</t>
    </rPh>
    <rPh sb="14" eb="16">
      <t>コウモク</t>
    </rPh>
    <rPh sb="16" eb="19">
      <t>ヒョウカショ</t>
    </rPh>
    <phoneticPr fontId="1"/>
  </si>
  <si>
    <t xml:space="preserve"> 委託事項2～5</t>
  </si>
  <si>
    <t xml:space="preserve"> 委託事項2</t>
  </si>
  <si>
    <t xml:space="preserve"> 委託事項3</t>
  </si>
  <si>
    <t xml:space="preserve"> 委託事項4</t>
  </si>
  <si>
    <t xml:space="preserve"> 委託事項5</t>
  </si>
  <si>
    <t xml:space="preserve"> 委託事項6～10</t>
  </si>
  <si>
    <t xml:space="preserve"> 委託事項6</t>
  </si>
  <si>
    <t xml:space="preserve"> 委託事項7</t>
  </si>
  <si>
    <t xml:space="preserve"> 委託事項8</t>
  </si>
  <si>
    <t xml:space="preserve"> 委託事項9</t>
  </si>
  <si>
    <t xml:space="preserve"> 委託事項10</t>
  </si>
  <si>
    <t xml:space="preserve"> 委託事項11～15</t>
  </si>
  <si>
    <t xml:space="preserve"> 委託事項11</t>
  </si>
  <si>
    <t xml:space="preserve"> 委託事項12</t>
  </si>
  <si>
    <t xml:space="preserve"> 委託事項13</t>
    <phoneticPr fontId="1"/>
  </si>
  <si>
    <t xml:space="preserve"> 委託事項14</t>
  </si>
  <si>
    <t xml:space="preserve"> 委託事項15</t>
  </si>
  <si>
    <t xml:space="preserve"> 委託事項16～20</t>
  </si>
  <si>
    <t xml:space="preserve"> 委託事項16</t>
  </si>
  <si>
    <t xml:space="preserve"> 委託事項17</t>
  </si>
  <si>
    <t xml:space="preserve"> 委託事項18</t>
  </si>
  <si>
    <t xml:space="preserve"> 委託事項19</t>
  </si>
  <si>
    <t xml:space="preserve"> 委託事項20</t>
  </si>
  <si>
    <t xml:space="preserve"> 提供先2～5</t>
  </si>
  <si>
    <t xml:space="preserve"> 提供先2</t>
  </si>
  <si>
    <t xml:space="preserve"> 提供先3</t>
  </si>
  <si>
    <t xml:space="preserve"> 提供先4</t>
  </si>
  <si>
    <t xml:space="preserve"> 提供先5</t>
  </si>
  <si>
    <t xml:space="preserve"> 提供先6～10</t>
  </si>
  <si>
    <t xml:space="preserve"> 提供先6</t>
  </si>
  <si>
    <t xml:space="preserve"> 提供先7</t>
  </si>
  <si>
    <t xml:space="preserve"> 提供先8</t>
  </si>
  <si>
    <t xml:space="preserve"> 提供先9</t>
  </si>
  <si>
    <t xml:space="preserve"> 提供先10</t>
  </si>
  <si>
    <t xml:space="preserve"> 提供先11～15</t>
  </si>
  <si>
    <t xml:space="preserve"> 提供先11</t>
  </si>
  <si>
    <t xml:space="preserve"> 提供先12</t>
  </si>
  <si>
    <t xml:space="preserve"> 提供先13</t>
  </si>
  <si>
    <t xml:space="preserve"> 提供先14</t>
  </si>
  <si>
    <t xml:space="preserve"> 提供先15</t>
  </si>
  <si>
    <t xml:space="preserve"> 提供先16～20</t>
  </si>
  <si>
    <t xml:space="preserve"> 提供先16</t>
  </si>
  <si>
    <t xml:space="preserve"> 提供先17</t>
  </si>
  <si>
    <t xml:space="preserve"> 提供先18</t>
  </si>
  <si>
    <t xml:space="preserve"> 提供先19</t>
  </si>
  <si>
    <t xml:space="preserve"> 提供先20</t>
  </si>
  <si>
    <t xml:space="preserve"> 移転先2～5</t>
  </si>
  <si>
    <t xml:space="preserve"> 移転先2　</t>
  </si>
  <si>
    <t xml:space="preserve"> 移転先3　</t>
  </si>
  <si>
    <t xml:space="preserve"> 移転先4　</t>
  </si>
  <si>
    <t xml:space="preserve"> 移転先5　</t>
  </si>
  <si>
    <t xml:space="preserve"> 移転先6～10</t>
  </si>
  <si>
    <t xml:space="preserve"> 移転先6　</t>
  </si>
  <si>
    <t xml:space="preserve"> 移転先7　</t>
  </si>
  <si>
    <t xml:space="preserve"> 移転先8　</t>
  </si>
  <si>
    <t xml:space="preserve"> 移転先9　</t>
  </si>
  <si>
    <t xml:space="preserve"> 移転先10　</t>
  </si>
  <si>
    <t xml:space="preserve"> 移転先11～15</t>
  </si>
  <si>
    <t xml:space="preserve"> 移転先11　</t>
  </si>
  <si>
    <t xml:space="preserve"> 移転先12　</t>
  </si>
  <si>
    <t xml:space="preserve"> 移転先13　</t>
  </si>
  <si>
    <t xml:space="preserve"> 移転先14　</t>
  </si>
  <si>
    <t xml:space="preserve"> 移転先15　</t>
  </si>
  <si>
    <t xml:space="preserve"> 移転先16～20</t>
  </si>
  <si>
    <t xml:space="preserve"> 移転先16　</t>
  </si>
  <si>
    <t xml:space="preserve"> 移転先17　</t>
  </si>
  <si>
    <t xml:space="preserve"> 移転先18　</t>
  </si>
  <si>
    <t xml:space="preserve"> 移転先19　</t>
  </si>
  <si>
    <t xml:space="preserve"> 移転先20　</t>
  </si>
  <si>
    <t xml:space="preserve"> システム2</t>
  </si>
  <si>
    <t xml:space="preserve"> システム3</t>
  </si>
  <si>
    <t xml:space="preserve"> システム4</t>
  </si>
  <si>
    <t xml:space="preserve"> システム5</t>
  </si>
  <si>
    <t xml:space="preserve"> システム6～10</t>
  </si>
  <si>
    <t xml:space="preserve"> システム6</t>
  </si>
  <si>
    <t xml:space="preserve"> システム7</t>
  </si>
  <si>
    <t xml:space="preserve"> システム8</t>
  </si>
  <si>
    <t xml:space="preserve"> システム9</t>
  </si>
  <si>
    <t xml:space="preserve"> システム10</t>
  </si>
  <si>
    <t xml:space="preserve"> システム11～15</t>
  </si>
  <si>
    <t xml:space="preserve"> システム11</t>
  </si>
  <si>
    <t xml:space="preserve"> システム12</t>
  </si>
  <si>
    <t xml:space="preserve"> システム13</t>
  </si>
  <si>
    <t xml:space="preserve"> システム14</t>
  </si>
  <si>
    <t xml:space="preserve"> システム15</t>
  </si>
  <si>
    <t xml:space="preserve"> システム16～20</t>
  </si>
  <si>
    <t xml:space="preserve"> システム16</t>
  </si>
  <si>
    <t xml:space="preserve"> システム17</t>
  </si>
  <si>
    <t xml:space="preserve"> システム18</t>
  </si>
  <si>
    <t xml:space="preserve"> システム19</t>
  </si>
  <si>
    <t xml:space="preserve"> システム20</t>
  </si>
  <si>
    <r>
      <t>Ⅲ　リスク対策　</t>
    </r>
    <r>
      <rPr>
        <b/>
        <sz val="8"/>
        <color rgb="FFFF0000"/>
        <rFont val="ＭＳ Ｐゴシック"/>
        <family val="3"/>
        <charset val="128"/>
        <scheme val="minor"/>
      </rPr>
      <t>※（７．②を除く。）</t>
    </r>
    <rPh sb="5" eb="7">
      <t>タイサク</t>
    </rPh>
    <phoneticPr fontId="1"/>
  </si>
  <si>
    <t/>
  </si>
  <si>
    <t>1_1</t>
    <phoneticPr fontId="1"/>
  </si>
  <si>
    <t>1_2</t>
    <phoneticPr fontId="1"/>
  </si>
  <si>
    <t>1_3</t>
    <phoneticPr fontId="1"/>
  </si>
  <si>
    <t>] 地方公共団体・地方独立行政法人</t>
    <phoneticPr fontId="1"/>
  </si>
  <si>
    <t>] 行政機関・独立行政法人等</t>
    <phoneticPr fontId="1"/>
  </si>
  <si>
    <t>[</t>
    <phoneticPr fontId="1"/>
  </si>
  <si>
    <t>1） 特に力を入れて行っている</t>
    <phoneticPr fontId="1"/>
  </si>
  <si>
    <t>2） 1万人以上10万人未満</t>
    <phoneticPr fontId="1"/>
  </si>
  <si>
    <t>4） 100万人以上1,000万人未満</t>
    <phoneticPr fontId="1"/>
  </si>
  <si>
    <t>]</t>
  </si>
  <si>
    <t>]</t>
    <phoneticPr fontId="1"/>
  </si>
  <si>
    <t>[</t>
    <phoneticPr fontId="1"/>
  </si>
  <si>
    <t>4） 100万人以上1,000万人未満</t>
    <phoneticPr fontId="1"/>
  </si>
  <si>
    <t>2_2</t>
  </si>
  <si>
    <t>2_3</t>
  </si>
  <si>
    <t>5_2</t>
  </si>
  <si>
    <t>5_3</t>
  </si>
  <si>
    <t>4_1</t>
  </si>
  <si>
    <t>4_2</t>
  </si>
  <si>
    <t>4_3</t>
  </si>
  <si>
    <t>11_1</t>
    <phoneticPr fontId="1"/>
  </si>
  <si>
    <t>11_2</t>
    <phoneticPr fontId="1"/>
  </si>
  <si>
    <t>11_3</t>
    <phoneticPr fontId="1"/>
  </si>
  <si>
    <t>14_3</t>
    <phoneticPr fontId="1"/>
  </si>
  <si>
    <t>14_2</t>
    <phoneticPr fontId="1"/>
  </si>
  <si>
    <t>14_1</t>
    <phoneticPr fontId="1"/>
  </si>
  <si>
    <t>2_1</t>
    <phoneticPr fontId="1"/>
  </si>
  <si>
    <t>5_1</t>
    <phoneticPr fontId="1"/>
  </si>
  <si>
    <t>53_1</t>
    <phoneticPr fontId="1"/>
  </si>
  <si>
    <t>53_2</t>
    <phoneticPr fontId="1"/>
  </si>
  <si>
    <t>53_3</t>
    <phoneticPr fontId="1"/>
  </si>
  <si>
    <t>#KBN2_1</t>
  </si>
  <si>
    <t>#KBN2_2</t>
  </si>
  <si>
    <t>#KBN2_3</t>
  </si>
  <si>
    <t>#KBN2_4</t>
  </si>
  <si>
    <t>#KBN2_5</t>
  </si>
  <si>
    <t>#KBN2_6</t>
  </si>
  <si>
    <t>#KBN2_7</t>
  </si>
  <si>
    <t>#KBN2_8</t>
  </si>
  <si>
    <t>#KBN2_9</t>
  </si>
  <si>
    <t>#KBN2_10</t>
  </si>
  <si>
    <t>#KBN2_11</t>
  </si>
  <si>
    <t>#KBN2_12</t>
  </si>
  <si>
    <t>#KBN2_13</t>
  </si>
  <si>
    <t>#KBN2_14</t>
  </si>
  <si>
    <t>#KBN2_15</t>
  </si>
  <si>
    <t>#KBN2_16</t>
  </si>
  <si>
    <t>#KBN2_17</t>
  </si>
  <si>
    <t>#KBN2_18</t>
  </si>
  <si>
    <t>#KBN2_19</t>
  </si>
  <si>
    <t>#KBN2_20</t>
  </si>
  <si>
    <t>#KBN1_1</t>
    <phoneticPr fontId="1"/>
  </si>
  <si>
    <t>#KBN1_2</t>
    <phoneticPr fontId="1"/>
  </si>
  <si>
    <t>#KBN1_3</t>
    <phoneticPr fontId="1"/>
  </si>
  <si>
    <t>#KBN1_4</t>
    <phoneticPr fontId="1"/>
  </si>
  <si>
    <t>#KBN1_5</t>
    <phoneticPr fontId="1"/>
  </si>
  <si>
    <t>#KBN1_6</t>
    <phoneticPr fontId="1"/>
  </si>
  <si>
    <t>#KBN1_7</t>
    <phoneticPr fontId="1"/>
  </si>
  <si>
    <t>#KBN1_8</t>
    <phoneticPr fontId="1"/>
  </si>
  <si>
    <t>#KBN1_9</t>
    <phoneticPr fontId="1"/>
  </si>
  <si>
    <t>#KBN1_10</t>
    <phoneticPr fontId="1"/>
  </si>
  <si>
    <t>#KBN1_11</t>
    <phoneticPr fontId="1"/>
  </si>
  <si>
    <t>#KBN1_12</t>
    <phoneticPr fontId="1"/>
  </si>
  <si>
    <t>#KBN1_13</t>
    <phoneticPr fontId="1"/>
  </si>
  <si>
    <t>#KBN1_14</t>
    <phoneticPr fontId="1"/>
  </si>
  <si>
    <t>#KBN1_15</t>
    <phoneticPr fontId="1"/>
  </si>
  <si>
    <t>#KBN1_16</t>
    <phoneticPr fontId="1"/>
  </si>
  <si>
    <t>#KBN1_17</t>
    <phoneticPr fontId="1"/>
  </si>
  <si>
    <t>#KBN1_18</t>
    <phoneticPr fontId="1"/>
  </si>
  <si>
    <t>#KBN1_19</t>
    <phoneticPr fontId="1"/>
  </si>
  <si>
    <t>#KBN1_20</t>
    <phoneticPr fontId="1"/>
  </si>
  <si>
    <t>#KBN3_1</t>
    <phoneticPr fontId="1"/>
  </si>
  <si>
    <t>#KBN3_2</t>
    <phoneticPr fontId="1"/>
  </si>
  <si>
    <t>#KBN3_3</t>
    <phoneticPr fontId="1"/>
  </si>
  <si>
    <t>#KBN3_4</t>
    <phoneticPr fontId="1"/>
  </si>
  <si>
    <t>#KBN3_5</t>
    <phoneticPr fontId="1"/>
  </si>
  <si>
    <t>#KBN3_6</t>
    <phoneticPr fontId="1"/>
  </si>
  <si>
    <t>#KBN3_7</t>
    <phoneticPr fontId="1"/>
  </si>
  <si>
    <t>#KBN3_8</t>
    <phoneticPr fontId="1"/>
  </si>
  <si>
    <t>#KBN3_9</t>
    <phoneticPr fontId="1"/>
  </si>
  <si>
    <t>#KBN3_10</t>
    <phoneticPr fontId="1"/>
  </si>
  <si>
    <t>#KBN3_11</t>
    <phoneticPr fontId="1"/>
  </si>
  <si>
    <t>#KBN3_12</t>
    <phoneticPr fontId="1"/>
  </si>
  <si>
    <t>#KBN3_13</t>
    <phoneticPr fontId="1"/>
  </si>
  <si>
    <t>#KBN3_14</t>
    <phoneticPr fontId="1"/>
  </si>
  <si>
    <t>#KBN3_15</t>
    <phoneticPr fontId="1"/>
  </si>
  <si>
    <t>#KBN3_16</t>
    <phoneticPr fontId="1"/>
  </si>
  <si>
    <t>#KBN3_17</t>
    <phoneticPr fontId="1"/>
  </si>
  <si>
    <t>#KBN3_18</t>
    <phoneticPr fontId="1"/>
  </si>
  <si>
    <t>#KBN3_19</t>
    <phoneticPr fontId="1"/>
  </si>
  <si>
    <t>#KBN3_20</t>
    <phoneticPr fontId="1"/>
  </si>
  <si>
    <t>#KBN4_1</t>
    <phoneticPr fontId="1"/>
  </si>
  <si>
    <t>#KBN4_20</t>
    <phoneticPr fontId="1"/>
  </si>
  <si>
    <t>#KBN4_2</t>
    <phoneticPr fontId="1"/>
  </si>
  <si>
    <t>#KBN4_3</t>
    <phoneticPr fontId="1"/>
  </si>
  <si>
    <t>#KBN4_4</t>
    <phoneticPr fontId="1"/>
  </si>
  <si>
    <t>#KBN4_5</t>
    <phoneticPr fontId="1"/>
  </si>
  <si>
    <t>#KBN4_6</t>
    <phoneticPr fontId="1"/>
  </si>
  <si>
    <t>#KBN4_7</t>
    <phoneticPr fontId="1"/>
  </si>
  <si>
    <t>#KBN4_8</t>
    <phoneticPr fontId="1"/>
  </si>
  <si>
    <t>#KBN4_9</t>
    <phoneticPr fontId="1"/>
  </si>
  <si>
    <t>#KBN4_10</t>
    <phoneticPr fontId="1"/>
  </si>
  <si>
    <t>#KBN4_11</t>
    <phoneticPr fontId="1"/>
  </si>
  <si>
    <t>#KBN4_12</t>
    <phoneticPr fontId="1"/>
  </si>
  <si>
    <t>#KBN4_13</t>
    <phoneticPr fontId="1"/>
  </si>
  <si>
    <t>#KBN4_14</t>
    <phoneticPr fontId="1"/>
  </si>
  <si>
    <t>#KBN4_15</t>
    <phoneticPr fontId="1"/>
  </si>
  <si>
    <t>#KBN4_16</t>
    <phoneticPr fontId="1"/>
  </si>
  <si>
    <t>#KBN4_17</t>
    <phoneticPr fontId="1"/>
  </si>
  <si>
    <t>#KBN4_18</t>
    <phoneticPr fontId="1"/>
  </si>
  <si>
    <t>#KBN4_19</t>
    <phoneticPr fontId="1"/>
  </si>
  <si>
    <t>EOF</t>
    <phoneticPr fontId="1"/>
  </si>
  <si>
    <t>EOF</t>
    <phoneticPr fontId="1"/>
  </si>
  <si>
    <t>EOF</t>
    <phoneticPr fontId="1"/>
  </si>
  <si>
    <t>EOF</t>
    <phoneticPr fontId="1"/>
  </si>
  <si>
    <t>EOF</t>
    <phoneticPr fontId="1"/>
  </si>
  <si>
    <t>11_1</t>
    <phoneticPr fontId="1"/>
  </si>
  <si>
    <t>11_2</t>
    <phoneticPr fontId="1"/>
  </si>
  <si>
    <t>11_3</t>
    <phoneticPr fontId="1"/>
  </si>
  <si>
    <t>19_1</t>
    <phoneticPr fontId="1"/>
  </si>
  <si>
    <t>19_2</t>
    <phoneticPr fontId="1"/>
  </si>
  <si>
    <t>19_3</t>
    <phoneticPr fontId="1"/>
  </si>
  <si>
    <t>25_1</t>
    <phoneticPr fontId="1"/>
  </si>
  <si>
    <t>25_2</t>
    <phoneticPr fontId="1"/>
  </si>
  <si>
    <t>25_3</t>
    <phoneticPr fontId="1"/>
  </si>
  <si>
    <t>32_1</t>
    <phoneticPr fontId="1"/>
  </si>
  <si>
    <t>32_2</t>
    <phoneticPr fontId="1"/>
  </si>
  <si>
    <t>32_3</t>
    <phoneticPr fontId="1"/>
  </si>
  <si>
    <t>39_1</t>
    <phoneticPr fontId="1"/>
  </si>
  <si>
    <t>39_2</t>
    <phoneticPr fontId="1"/>
  </si>
  <si>
    <t>39_3</t>
    <phoneticPr fontId="1"/>
  </si>
  <si>
    <t>44_1</t>
    <phoneticPr fontId="1"/>
  </si>
  <si>
    <t>44_2</t>
    <phoneticPr fontId="1"/>
  </si>
  <si>
    <t>44_3</t>
    <phoneticPr fontId="1"/>
  </si>
  <si>
    <t>45_1</t>
    <phoneticPr fontId="1"/>
  </si>
  <si>
    <t>45_2</t>
    <phoneticPr fontId="1"/>
  </si>
  <si>
    <t>45_3</t>
    <phoneticPr fontId="1"/>
  </si>
  <si>
    <t xml:space="preserve"> ③法令による特別の手続</t>
    <rPh sb="2" eb="4">
      <t>ホウレイ</t>
    </rPh>
    <rPh sb="7" eb="9">
      <t>トクベツ</t>
    </rPh>
    <rPh sb="10" eb="12">
      <t>テツヅキ</t>
    </rPh>
    <phoneticPr fontId="1"/>
  </si>
  <si>
    <t xml:space="preserve"> ④個人情報ファイル簿への不記載等</t>
    <rPh sb="2" eb="4">
      <t>コジン</t>
    </rPh>
    <rPh sb="4" eb="6">
      <t>ジョウホウ</t>
    </rPh>
    <rPh sb="10" eb="11">
      <t>ボ</t>
    </rPh>
    <rPh sb="13" eb="14">
      <t>フ</t>
    </rPh>
    <rPh sb="14" eb="16">
      <t>キサイ</t>
    </rPh>
    <rPh sb="16" eb="17">
      <t>トウ</t>
    </rPh>
    <phoneticPr fontId="1"/>
  </si>
  <si>
    <t>事前</t>
    <rPh sb="0" eb="2">
      <t>ジゼン</t>
    </rPh>
    <phoneticPr fontId="1"/>
  </si>
  <si>
    <t>事後</t>
    <rPh sb="0" eb="2">
      <t>ジゴ</t>
    </rPh>
    <phoneticPr fontId="1"/>
  </si>
  <si>
    <t>[平成30年５月　様式３]</t>
    <rPh sb="1" eb="3">
      <t>ヘイセイ</t>
    </rPh>
    <rPh sb="5" eb="6">
      <t>ネン</t>
    </rPh>
    <rPh sb="7" eb="8">
      <t>ツキ</t>
    </rPh>
    <rPh sb="9" eb="11">
      <t>ヨウシキ</t>
    </rPh>
    <phoneticPr fontId="1"/>
  </si>
  <si>
    <t xml:space="preserve"> ②所属長の役職名</t>
    <rPh sb="2" eb="5">
      <t>ショゾクチョウ</t>
    </rPh>
    <rPh sb="6" eb="9">
      <t>ヤクショクメイ</t>
    </rPh>
    <phoneticPr fontId="1"/>
  </si>
  <si>
    <t>Ⅱ特定個人情報ファイルの概要　
５．特定個人情報の提供・移転　移転先１７～２０</t>
    <rPh sb="1" eb="3">
      <t>トクテイ</t>
    </rPh>
    <rPh sb="3" eb="5">
      <t>コジン</t>
    </rPh>
    <rPh sb="5" eb="7">
      <t>ジョウホウ</t>
    </rPh>
    <rPh sb="12" eb="14">
      <t>ガイヨウ</t>
    </rPh>
    <rPh sb="18" eb="20">
      <t>トクテイ</t>
    </rPh>
    <rPh sb="20" eb="22">
      <t>コジン</t>
    </rPh>
    <rPh sb="22" eb="24">
      <t>ジョウホウ</t>
    </rPh>
    <rPh sb="25" eb="27">
      <t>テイキョウ</t>
    </rPh>
    <rPh sb="28" eb="30">
      <t>イテン</t>
    </rPh>
    <rPh sb="31" eb="33">
      <t>イテン</t>
    </rPh>
    <rPh sb="33" eb="34">
      <t>サキ</t>
    </rPh>
    <phoneticPr fontId="23"/>
  </si>
  <si>
    <t>なし</t>
    <phoneticPr fontId="23"/>
  </si>
  <si>
    <t>移転先１７～２０</t>
    <rPh sb="0" eb="2">
      <t>イテン</t>
    </rPh>
    <rPh sb="2" eb="3">
      <t>サキ</t>
    </rPh>
    <phoneticPr fontId="23"/>
  </si>
  <si>
    <t>事前</t>
    <rPh sb="0" eb="2">
      <t>ジゼン</t>
    </rPh>
    <phoneticPr fontId="23"/>
  </si>
  <si>
    <t>記載内容追加</t>
    <rPh sb="0" eb="2">
      <t>キサイ</t>
    </rPh>
    <rPh sb="2" eb="4">
      <t>ナイヨウ</t>
    </rPh>
    <rPh sb="4" eb="6">
      <t>ツイカ</t>
    </rPh>
    <phoneticPr fontId="23"/>
  </si>
  <si>
    <t>Ⅱ特定個人情報ファイルの概要　
５．特定個人情報の提供・移転　移転先１</t>
    <rPh sb="1" eb="3">
      <t>トクテイ</t>
    </rPh>
    <rPh sb="3" eb="5">
      <t>コジン</t>
    </rPh>
    <rPh sb="5" eb="7">
      <t>ジョウホウ</t>
    </rPh>
    <rPh sb="12" eb="14">
      <t>ガイヨウ</t>
    </rPh>
    <rPh sb="18" eb="20">
      <t>トクテイ</t>
    </rPh>
    <rPh sb="20" eb="22">
      <t>コジン</t>
    </rPh>
    <rPh sb="22" eb="24">
      <t>ジョウホウ</t>
    </rPh>
    <rPh sb="25" eb="27">
      <t>テイキョウ</t>
    </rPh>
    <rPh sb="28" eb="30">
      <t>イテン</t>
    </rPh>
    <rPh sb="31" eb="33">
      <t>イテン</t>
    </rPh>
    <rPh sb="33" eb="34">
      <t>サキ</t>
    </rPh>
    <phoneticPr fontId="23"/>
  </si>
  <si>
    <t>介護保険課</t>
    <rPh sb="0" eb="2">
      <t>カイゴ</t>
    </rPh>
    <rPh sb="2" eb="4">
      <t>ホケン</t>
    </rPh>
    <rPh sb="4" eb="5">
      <t>カ</t>
    </rPh>
    <phoneticPr fontId="23"/>
  </si>
  <si>
    <t>高齢介護室</t>
    <rPh sb="0" eb="2">
      <t>コウレイ</t>
    </rPh>
    <rPh sb="2" eb="5">
      <t>カイゴシツ</t>
    </rPh>
    <phoneticPr fontId="23"/>
  </si>
  <si>
    <t>事後</t>
    <rPh sb="0" eb="2">
      <t>ジゴ</t>
    </rPh>
    <phoneticPr fontId="23"/>
  </si>
  <si>
    <t>Ⅱ特定個人情報ファイルの概要　
５．特定個人情報の提供・移転　移転先３</t>
    <rPh sb="1" eb="3">
      <t>トクテイ</t>
    </rPh>
    <rPh sb="3" eb="5">
      <t>コジン</t>
    </rPh>
    <rPh sb="5" eb="7">
      <t>ジョウホウ</t>
    </rPh>
    <rPh sb="12" eb="14">
      <t>ガイヨウ</t>
    </rPh>
    <rPh sb="18" eb="20">
      <t>トクテイ</t>
    </rPh>
    <rPh sb="20" eb="22">
      <t>コジン</t>
    </rPh>
    <rPh sb="22" eb="24">
      <t>ジョウホウ</t>
    </rPh>
    <rPh sb="25" eb="27">
      <t>テイキョウ</t>
    </rPh>
    <rPh sb="28" eb="30">
      <t>イテン</t>
    </rPh>
    <rPh sb="31" eb="33">
      <t>イテン</t>
    </rPh>
    <rPh sb="33" eb="34">
      <t>サキ</t>
    </rPh>
    <phoneticPr fontId="23"/>
  </si>
  <si>
    <t>高齢支援課</t>
    <rPh sb="0" eb="2">
      <t>コウレイ</t>
    </rPh>
    <rPh sb="2" eb="4">
      <t>シエン</t>
    </rPh>
    <rPh sb="4" eb="5">
      <t>カ</t>
    </rPh>
    <phoneticPr fontId="23"/>
  </si>
  <si>
    <t>[　　 ] 情報提供ネットワークシステム
[ ○ ] 庁内連携システム
[ ○ ] 住民基本台帳ネットワークシステム
[　　 ] 既存住民基本台帳システム
[ ○ ] 宛名システム等
[ ○ ] 税務システム
[　　 ] その他（　　　　　　　　　 )</t>
    <phoneticPr fontId="23"/>
  </si>
  <si>
    <t>システム4の次に、「システム5　証明書コンビニ交付システム」を追加</t>
    <rPh sb="6" eb="7">
      <t>ツギ</t>
    </rPh>
    <rPh sb="16" eb="19">
      <t>ショウメイショ</t>
    </rPh>
    <rPh sb="23" eb="25">
      <t>コウフ</t>
    </rPh>
    <rPh sb="31" eb="33">
      <t>ツイカ</t>
    </rPh>
    <phoneticPr fontId="23"/>
  </si>
  <si>
    <t>Ⅱ　特定個人情報ファイルの概要
１．特定個人情報ファイル名
１　住民基本台帳ファイル
２．基本情報
⑤保有開始日</t>
    <rPh sb="32" eb="34">
      <t>ジュウミン</t>
    </rPh>
    <rPh sb="34" eb="36">
      <t>キホン</t>
    </rPh>
    <rPh sb="36" eb="38">
      <t>ダイチョウ</t>
    </rPh>
    <rPh sb="45" eb="47">
      <t>キホン</t>
    </rPh>
    <rPh sb="47" eb="49">
      <t>ジョウホウ</t>
    </rPh>
    <rPh sb="51" eb="53">
      <t>ホユウ</t>
    </rPh>
    <rPh sb="53" eb="56">
      <t>カイシビ</t>
    </rPh>
    <phoneticPr fontId="23"/>
  </si>
  <si>
    <t>平成27年6月予定</t>
    <rPh sb="0" eb="2">
      <t>ヘイセイ</t>
    </rPh>
    <rPh sb="4" eb="5">
      <t>ネン</t>
    </rPh>
    <rPh sb="6" eb="7">
      <t>ガツ</t>
    </rPh>
    <rPh sb="7" eb="9">
      <t>ヨテイ</t>
    </rPh>
    <phoneticPr fontId="23"/>
  </si>
  <si>
    <t>Ⅱ　特定個人情報ファイルの概要
１．特定個人情報ファイル名
２　本人確認情報ファイル
２．基本情報
⑤保有開始日</t>
    <rPh sb="32" eb="34">
      <t>ホンニン</t>
    </rPh>
    <rPh sb="34" eb="36">
      <t>カクニン</t>
    </rPh>
    <rPh sb="36" eb="38">
      <t>ジョウホウ</t>
    </rPh>
    <rPh sb="45" eb="47">
      <t>キホン</t>
    </rPh>
    <rPh sb="47" eb="49">
      <t>ジョウホウ</t>
    </rPh>
    <rPh sb="51" eb="53">
      <t>ホユウ</t>
    </rPh>
    <rPh sb="53" eb="56">
      <t>カイシビ</t>
    </rPh>
    <phoneticPr fontId="23"/>
  </si>
  <si>
    <t>Ⅱ　特定個人情報ファイルの概要
１．特定個人情報ファイル名
２　本人確認情報ファイル
４．特定個人情報ファイルの取扱いの委託</t>
    <phoneticPr fontId="23"/>
  </si>
  <si>
    <t>委託事項1の次に、「委託事項2　証明書コンビニ交付システムのサービス利用」を追加</t>
    <rPh sb="0" eb="2">
      <t>イタク</t>
    </rPh>
    <rPh sb="2" eb="4">
      <t>ジコウ</t>
    </rPh>
    <rPh sb="6" eb="7">
      <t>ツギ</t>
    </rPh>
    <rPh sb="10" eb="12">
      <t>イタク</t>
    </rPh>
    <rPh sb="12" eb="14">
      <t>ジコウ</t>
    </rPh>
    <rPh sb="16" eb="19">
      <t>ショウメイショ</t>
    </rPh>
    <rPh sb="23" eb="25">
      <t>コウフ</t>
    </rPh>
    <rPh sb="34" eb="36">
      <t>リヨウ</t>
    </rPh>
    <rPh sb="38" eb="40">
      <t>ツイカ</t>
    </rPh>
    <phoneticPr fontId="23"/>
  </si>
  <si>
    <t>Ⅱ　特定個人情報ファイルの概要
１．特定個人情報ファイル名
３　送付先情報ファイル
２．基本情報
⑤保有開始日</t>
    <rPh sb="32" eb="34">
      <t>ソウフ</t>
    </rPh>
    <rPh sb="34" eb="35">
      <t>サキ</t>
    </rPh>
    <rPh sb="35" eb="37">
      <t>ジョウホウ</t>
    </rPh>
    <rPh sb="44" eb="46">
      <t>キホン</t>
    </rPh>
    <rPh sb="46" eb="48">
      <t>ジョウホウ</t>
    </rPh>
    <rPh sb="50" eb="52">
      <t>ホユウ</t>
    </rPh>
    <rPh sb="52" eb="55">
      <t>カイシビ</t>
    </rPh>
    <phoneticPr fontId="23"/>
  </si>
  <si>
    <t>平成27年10月予定</t>
    <rPh sb="0" eb="2">
      <t>ヘイセイ</t>
    </rPh>
    <rPh sb="4" eb="5">
      <t>ネン</t>
    </rPh>
    <rPh sb="7" eb="8">
      <t>ガツ</t>
    </rPh>
    <rPh sb="8" eb="10">
      <t>ヨテイ</t>
    </rPh>
    <phoneticPr fontId="23"/>
  </si>
  <si>
    <t>Ⅰ 基本情報
６．評価実施機関における担当部署
①部署</t>
    <rPh sb="9" eb="11">
      <t>ヒョウカ</t>
    </rPh>
    <rPh sb="11" eb="13">
      <t>ジッシ</t>
    </rPh>
    <rPh sb="13" eb="15">
      <t>キカン</t>
    </rPh>
    <rPh sb="19" eb="21">
      <t>タントウ</t>
    </rPh>
    <rPh sb="21" eb="23">
      <t>ブショ</t>
    </rPh>
    <rPh sb="25" eb="27">
      <t>ブショ</t>
    </rPh>
    <phoneticPr fontId="23"/>
  </si>
  <si>
    <t>機構改革による</t>
    <rPh sb="0" eb="2">
      <t>キコウ</t>
    </rPh>
    <rPh sb="2" eb="4">
      <t>カイカク</t>
    </rPh>
    <phoneticPr fontId="1"/>
  </si>
  <si>
    <t>Ⅳ開示請求、問合せ
１．特定個人情報の開示・訂正・利用停止請求
①請求先</t>
    <rPh sb="33" eb="35">
      <t>セイキュウ</t>
    </rPh>
    <rPh sb="35" eb="36">
      <t>サキ</t>
    </rPh>
    <phoneticPr fontId="23"/>
  </si>
  <si>
    <t>総務部市民課</t>
    <phoneticPr fontId="23"/>
  </si>
  <si>
    <t>市民生活部市民課</t>
    <phoneticPr fontId="23"/>
  </si>
  <si>
    <t>再実施</t>
    <rPh sb="0" eb="3">
      <t>サイジッシ</t>
    </rPh>
    <phoneticPr fontId="1"/>
  </si>
  <si>
    <t>住民基本台帳に関する事務　重点項目評価書</t>
    <rPh sb="0" eb="2">
      <t>ジュウミン</t>
    </rPh>
    <rPh sb="2" eb="4">
      <t>キホン</t>
    </rPh>
    <rPh sb="4" eb="6">
      <t>ダイチョウ</t>
    </rPh>
    <rPh sb="7" eb="8">
      <t>カン</t>
    </rPh>
    <rPh sb="10" eb="12">
      <t>ジム</t>
    </rPh>
    <rPh sb="13" eb="15">
      <t>ジュウテン</t>
    </rPh>
    <rPh sb="15" eb="17">
      <t>コウモク</t>
    </rPh>
    <rPh sb="17" eb="20">
      <t>ヒョウカショ</t>
    </rPh>
    <phoneticPr fontId="23"/>
  </si>
  <si>
    <t>　大東市は、住民基本台帳に関する事務における特定個人情報ファイルの取り扱いにあたり、特定個人情報ファイルの取り扱いが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t>
    <phoneticPr fontId="23"/>
  </si>
  <si>
    <t>なし</t>
    <phoneticPr fontId="1"/>
  </si>
  <si>
    <t>大東市長</t>
    <rPh sb="0" eb="2">
      <t>ダイトウ</t>
    </rPh>
    <rPh sb="2" eb="4">
      <t>シチョウ</t>
    </rPh>
    <phoneticPr fontId="23"/>
  </si>
  <si>
    <t>住民基本台帳に関する事務</t>
    <rPh sb="0" eb="2">
      <t>ジュウミン</t>
    </rPh>
    <rPh sb="2" eb="4">
      <t>キホン</t>
    </rPh>
    <rPh sb="4" eb="6">
      <t>ダイチョウ</t>
    </rPh>
    <rPh sb="7" eb="8">
      <t>カン</t>
    </rPh>
    <rPh sb="10" eb="12">
      <t>ジム</t>
    </rPh>
    <phoneticPr fontId="23"/>
  </si>
  <si>
    <t>　住民基本台帳は、　住民基本台帳法（以下、「住基法」という。）に基づき、作成されるものであり、市町村における住民の届け出に関する制度及びその住民たる地位を記録する各種の台帳に関する制度を一元化し、もって住民の利便を増進するとともに行政の近代化に対処するため、住民に関する記録を正確かつ統一的に行うものであり、市町村において、住民の居住関係の公証、選挙人名簿の登録、その他住民に関する事務の処理の基礎となるものである。
　また、住基法に基づいて住民基本台帳のネットワーク化を図り、全国共通の本人確認システム（住基ネット）を構築している。
　住基法及び行政手続における特定の個人を識別するための番号の利用等に関する法律（以下、「番号法」という。）の規定に従い、特定個人情報を以下の事務で取り扱う。</t>
    <phoneticPr fontId="23"/>
  </si>
  <si>
    <t>10万人以上30万人未満</t>
  </si>
  <si>
    <t>既存住民基本台帳システム（以下、「既存住基システム」という。）</t>
    <rPh sb="0" eb="2">
      <t>キソン</t>
    </rPh>
    <rPh sb="2" eb="4">
      <t>ジュウミン</t>
    </rPh>
    <rPh sb="4" eb="6">
      <t>キホン</t>
    </rPh>
    <rPh sb="6" eb="8">
      <t>ダイチョウ</t>
    </rPh>
    <rPh sb="13" eb="15">
      <t>イカ</t>
    </rPh>
    <rPh sb="17" eb="19">
      <t>キソン</t>
    </rPh>
    <rPh sb="19" eb="21">
      <t>ジュウキ</t>
    </rPh>
    <phoneticPr fontId="23"/>
  </si>
  <si>
    <t>○</t>
  </si>
  <si>
    <t>住民基本台帳ネットワークシステム</t>
    <rPh sb="0" eb="2">
      <t>ジュウミン</t>
    </rPh>
    <rPh sb="2" eb="4">
      <t>キホン</t>
    </rPh>
    <rPh sb="4" eb="6">
      <t>ダイチョウ</t>
    </rPh>
    <phoneticPr fontId="23"/>
  </si>
  <si>
    <t>１　本人確認情報の更新
　既存住基システムにおいて住民票の記載事項の変更又は新規作成が発生した場合に、当該情報を元に市町村ＣＳの本人確認情報を更新し、都道府県サーバへ更新情報を送信する。
２　本人確認
　特例転入処理や住民票の写しの広域交付などを行う際、窓口における本人確認のため、提示された個人番号カード等を元に住基ネットが保有する本人確認情報に照会を行い、確認結果を画面上に表示する。
３　個人番号カードを利用した転入（特例転入）
　転入の届出を受付けた際に、あわせて個人番号カードが提示された場合、当該個人番号カードを用いて転入処理を行う。
４　本人確認情報検索
　統合端末において入力された基本４情報の組合せをキーに、本人確認情報の検索を行い、検索条件に該当する本人確認情報の一覧を画面上に表示する。
５　機構への情報照会
　全国サーバに対して住民票コード、個人番号又は基本４情報の組合せをキーとした本人確認情報照会要求を行い、該当する個人の本人確認情報を受領する。
６　本人確認情報整合
　本人確認情報ファイルの内容が都道府県知事が都道府県サーバに置いて保有している都道府県知事保存本人確認情報ファイル及び機構が全国サーバにおいて保有している機構保存本人確認情報ファイルと整合することを確認するため、都道府県サーバ及び全国サーバに対し、整合性確認用本人確認情報を提供する。
７　送付先情報通知
　個人番号の通知に係る事務の委任先である機構において、住民に対して番号通知書類（通知カード、個人番号カード交付申請書（以下「交付申請書」という。）等）を送付するため、既存住基システムから当該市町村の住民基本台帳に記載されている者の送付先情報を抽出し、当該情報を、機構が設置・管理する個人番号カード管理システムに通知する。
８　個人番号カード管理システムとの情報連携
　機構が設置・管理する個人番号カード管理システムに対し、個人番号カードの交付、廃止、回収又は一時停止解除に係る情報や個人番号カードの返還情報等を連携する。</t>
    <rPh sb="2" eb="4">
      <t>ホンニン</t>
    </rPh>
    <rPh sb="4" eb="6">
      <t>カクニン</t>
    </rPh>
    <rPh sb="6" eb="8">
      <t>ジョウホウ</t>
    </rPh>
    <rPh sb="9" eb="11">
      <t>コウシン</t>
    </rPh>
    <rPh sb="13" eb="15">
      <t>キゾン</t>
    </rPh>
    <rPh sb="15" eb="17">
      <t>ジュウキ</t>
    </rPh>
    <rPh sb="25" eb="28">
      <t>ジュウミンヒョウ</t>
    </rPh>
    <rPh sb="29" eb="31">
      <t>キサイ</t>
    </rPh>
    <rPh sb="31" eb="33">
      <t>ジコウ</t>
    </rPh>
    <rPh sb="34" eb="36">
      <t>ヘンコウ</t>
    </rPh>
    <rPh sb="36" eb="37">
      <t>マタ</t>
    </rPh>
    <rPh sb="38" eb="40">
      <t>シンキ</t>
    </rPh>
    <rPh sb="40" eb="42">
      <t>サクセイ</t>
    </rPh>
    <rPh sb="43" eb="45">
      <t>ハッセイ</t>
    </rPh>
    <rPh sb="47" eb="49">
      <t>バアイ</t>
    </rPh>
    <rPh sb="51" eb="53">
      <t>トウガイ</t>
    </rPh>
    <rPh sb="53" eb="55">
      <t>ジョウホウ</t>
    </rPh>
    <rPh sb="56" eb="57">
      <t>モト</t>
    </rPh>
    <rPh sb="58" eb="61">
      <t>シチョウソン</t>
    </rPh>
    <rPh sb="64" eb="66">
      <t>ホンニン</t>
    </rPh>
    <rPh sb="66" eb="68">
      <t>カクニン</t>
    </rPh>
    <rPh sb="68" eb="70">
      <t>ジョウホウ</t>
    </rPh>
    <rPh sb="71" eb="73">
      <t>コウシン</t>
    </rPh>
    <rPh sb="75" eb="79">
      <t>トドウフケン</t>
    </rPh>
    <rPh sb="83" eb="85">
      <t>コウシン</t>
    </rPh>
    <rPh sb="85" eb="87">
      <t>ジョウホウ</t>
    </rPh>
    <rPh sb="88" eb="90">
      <t>ソウシン</t>
    </rPh>
    <rPh sb="97" eb="99">
      <t>ホンニン</t>
    </rPh>
    <rPh sb="99" eb="101">
      <t>カクニン</t>
    </rPh>
    <rPh sb="103" eb="105">
      <t>トクレイ</t>
    </rPh>
    <rPh sb="105" eb="107">
      <t>テンニュウ</t>
    </rPh>
    <rPh sb="107" eb="109">
      <t>ショリ</t>
    </rPh>
    <rPh sb="110" eb="113">
      <t>ジュウミンヒョウ</t>
    </rPh>
    <rPh sb="114" eb="115">
      <t>ウツ</t>
    </rPh>
    <rPh sb="117" eb="119">
      <t>コウイキ</t>
    </rPh>
    <rPh sb="119" eb="121">
      <t>コウフ</t>
    </rPh>
    <rPh sb="124" eb="125">
      <t>オコナ</t>
    </rPh>
    <rPh sb="126" eb="127">
      <t>サイ</t>
    </rPh>
    <rPh sb="128" eb="130">
      <t>マドグチ</t>
    </rPh>
    <rPh sb="134" eb="136">
      <t>ホンニン</t>
    </rPh>
    <rPh sb="136" eb="138">
      <t>カクニン</t>
    </rPh>
    <rPh sb="142" eb="144">
      <t>テイジ</t>
    </rPh>
    <rPh sb="147" eb="149">
      <t>コジン</t>
    </rPh>
    <rPh sb="149" eb="151">
      <t>バンゴウ</t>
    </rPh>
    <rPh sb="154" eb="155">
      <t>トウ</t>
    </rPh>
    <rPh sb="156" eb="157">
      <t>モト</t>
    </rPh>
    <rPh sb="158" eb="160">
      <t>ジュウキ</t>
    </rPh>
    <rPh sb="164" eb="166">
      <t>ホユウ</t>
    </rPh>
    <rPh sb="168" eb="170">
      <t>ホンニン</t>
    </rPh>
    <rPh sb="170" eb="172">
      <t>カクニン</t>
    </rPh>
    <rPh sb="172" eb="174">
      <t>ジョウホウ</t>
    </rPh>
    <rPh sb="175" eb="177">
      <t>ショウカイ</t>
    </rPh>
    <rPh sb="178" eb="179">
      <t>オコナ</t>
    </rPh>
    <rPh sb="181" eb="183">
      <t>カクニン</t>
    </rPh>
    <rPh sb="183" eb="185">
      <t>ケッカ</t>
    </rPh>
    <rPh sb="186" eb="189">
      <t>ガメンジョウ</t>
    </rPh>
    <rPh sb="190" eb="192">
      <t>ヒョウジ</t>
    </rPh>
    <rPh sb="199" eb="201">
      <t>コジン</t>
    </rPh>
    <rPh sb="201" eb="203">
      <t>バンゴウ</t>
    </rPh>
    <rPh sb="207" eb="209">
      <t>リヨウ</t>
    </rPh>
    <rPh sb="211" eb="213">
      <t>テンニュウ</t>
    </rPh>
    <rPh sb="214" eb="216">
      <t>トクレイ</t>
    </rPh>
    <rPh sb="216" eb="218">
      <t>テンニュウ</t>
    </rPh>
    <rPh sb="221" eb="223">
      <t>テンニュウ</t>
    </rPh>
    <rPh sb="224" eb="226">
      <t>トドケデ</t>
    </rPh>
    <rPh sb="227" eb="229">
      <t>ウケツ</t>
    </rPh>
    <rPh sb="231" eb="232">
      <t>サイ</t>
    </rPh>
    <rPh sb="238" eb="240">
      <t>コジン</t>
    </rPh>
    <rPh sb="240" eb="242">
      <t>バンゴウ</t>
    </rPh>
    <rPh sb="246" eb="248">
      <t>テイジ</t>
    </rPh>
    <rPh sb="251" eb="253">
      <t>バアイ</t>
    </rPh>
    <rPh sb="254" eb="256">
      <t>トウガイ</t>
    </rPh>
    <rPh sb="256" eb="258">
      <t>コジン</t>
    </rPh>
    <rPh sb="258" eb="260">
      <t>バンゴウ</t>
    </rPh>
    <rPh sb="264" eb="265">
      <t>モチ</t>
    </rPh>
    <rPh sb="267" eb="269">
      <t>テンニュウ</t>
    </rPh>
    <rPh sb="269" eb="271">
      <t>ショリ</t>
    </rPh>
    <rPh sb="272" eb="273">
      <t>オコナ</t>
    </rPh>
    <rPh sb="279" eb="281">
      <t>ホンニン</t>
    </rPh>
    <rPh sb="281" eb="283">
      <t>カクニン</t>
    </rPh>
    <rPh sb="283" eb="285">
      <t>ジョウホウ</t>
    </rPh>
    <rPh sb="285" eb="287">
      <t>ケンサク</t>
    </rPh>
    <rPh sb="289" eb="291">
      <t>トウゴウ</t>
    </rPh>
    <rPh sb="291" eb="293">
      <t>タンマツ</t>
    </rPh>
    <rPh sb="297" eb="299">
      <t>ニュウリョク</t>
    </rPh>
    <rPh sb="302" eb="304">
      <t>キホン</t>
    </rPh>
    <rPh sb="305" eb="307">
      <t>ジョウホウ</t>
    </rPh>
    <rPh sb="308" eb="310">
      <t>クミアワ</t>
    </rPh>
    <rPh sb="316" eb="318">
      <t>ホンニン</t>
    </rPh>
    <rPh sb="318" eb="320">
      <t>カクニン</t>
    </rPh>
    <rPh sb="320" eb="322">
      <t>ジョウホウ</t>
    </rPh>
    <rPh sb="323" eb="325">
      <t>ケンサク</t>
    </rPh>
    <rPh sb="326" eb="327">
      <t>オコナ</t>
    </rPh>
    <rPh sb="329" eb="331">
      <t>ケンサク</t>
    </rPh>
    <rPh sb="331" eb="333">
      <t>ジョウケン</t>
    </rPh>
    <rPh sb="334" eb="336">
      <t>ガイトウ</t>
    </rPh>
    <rPh sb="338" eb="340">
      <t>ホンニン</t>
    </rPh>
    <rPh sb="340" eb="342">
      <t>カクニン</t>
    </rPh>
    <rPh sb="342" eb="344">
      <t>ジョウホウ</t>
    </rPh>
    <rPh sb="345" eb="347">
      <t>イチラン</t>
    </rPh>
    <rPh sb="348" eb="351">
      <t>ガメンジョウ</t>
    </rPh>
    <rPh sb="352" eb="354">
      <t>ヒョウジ</t>
    </rPh>
    <rPh sb="361" eb="363">
      <t>キコウ</t>
    </rPh>
    <rPh sb="365" eb="367">
      <t>ジョウホウ</t>
    </rPh>
    <rPh sb="367" eb="369">
      <t>ショウカイ</t>
    </rPh>
    <rPh sb="371" eb="373">
      <t>ゼンコク</t>
    </rPh>
    <rPh sb="377" eb="378">
      <t>タイ</t>
    </rPh>
    <rPh sb="380" eb="383">
      <t>ジュウミンヒョウ</t>
    </rPh>
    <rPh sb="387" eb="389">
      <t>コジン</t>
    </rPh>
    <rPh sb="389" eb="391">
      <t>バンゴウ</t>
    </rPh>
    <rPh sb="391" eb="392">
      <t>マタ</t>
    </rPh>
    <rPh sb="393" eb="395">
      <t>キホン</t>
    </rPh>
    <rPh sb="396" eb="398">
      <t>ジョウホウ</t>
    </rPh>
    <rPh sb="399" eb="401">
      <t>クミアワ</t>
    </rPh>
    <rPh sb="408" eb="410">
      <t>ホンニン</t>
    </rPh>
    <rPh sb="410" eb="412">
      <t>カクニン</t>
    </rPh>
    <rPh sb="412" eb="414">
      <t>ジョウホウ</t>
    </rPh>
    <rPh sb="414" eb="416">
      <t>ショウカイ</t>
    </rPh>
    <rPh sb="416" eb="418">
      <t>ヨウキュウ</t>
    </rPh>
    <rPh sb="419" eb="420">
      <t>オコナ</t>
    </rPh>
    <rPh sb="422" eb="424">
      <t>ガイトウ</t>
    </rPh>
    <rPh sb="426" eb="428">
      <t>コジン</t>
    </rPh>
    <rPh sb="429" eb="431">
      <t>ホンニン</t>
    </rPh>
    <rPh sb="431" eb="433">
      <t>カクニン</t>
    </rPh>
    <rPh sb="433" eb="435">
      <t>ジョウホウ</t>
    </rPh>
    <rPh sb="436" eb="438">
      <t>ジュリョウ</t>
    </rPh>
    <rPh sb="445" eb="447">
      <t>ホンニン</t>
    </rPh>
    <rPh sb="447" eb="449">
      <t>カクニン</t>
    </rPh>
    <rPh sb="449" eb="451">
      <t>ジョウホウ</t>
    </rPh>
    <rPh sb="451" eb="453">
      <t>セイゴウ</t>
    </rPh>
    <rPh sb="455" eb="457">
      <t>ホンニン</t>
    </rPh>
    <rPh sb="457" eb="459">
      <t>カクニン</t>
    </rPh>
    <rPh sb="459" eb="461">
      <t>ジョウホウ</t>
    </rPh>
    <rPh sb="466" eb="468">
      <t>ナイヨウ</t>
    </rPh>
    <rPh sb="469" eb="473">
      <t>トドウフケン</t>
    </rPh>
    <rPh sb="473" eb="475">
      <t>チジ</t>
    </rPh>
    <rPh sb="476" eb="480">
      <t>トドウフケン</t>
    </rPh>
    <rPh sb="484" eb="485">
      <t>オ</t>
    </rPh>
    <rPh sb="487" eb="489">
      <t>ホユウ</t>
    </rPh>
    <rPh sb="493" eb="497">
      <t>トドウフケン</t>
    </rPh>
    <rPh sb="497" eb="499">
      <t>チジ</t>
    </rPh>
    <rPh sb="499" eb="501">
      <t>ホゾン</t>
    </rPh>
    <rPh sb="501" eb="503">
      <t>ホンニン</t>
    </rPh>
    <rPh sb="503" eb="505">
      <t>カクニン</t>
    </rPh>
    <rPh sb="505" eb="507">
      <t>ジョウホウ</t>
    </rPh>
    <rPh sb="511" eb="512">
      <t>オヨ</t>
    </rPh>
    <rPh sb="513" eb="515">
      <t>キコウ</t>
    </rPh>
    <rPh sb="516" eb="518">
      <t>ゼンコク</t>
    </rPh>
    <rPh sb="525" eb="527">
      <t>ホユウ</t>
    </rPh>
    <rPh sb="531" eb="533">
      <t>キコウ</t>
    </rPh>
    <rPh sb="533" eb="535">
      <t>ホゾン</t>
    </rPh>
    <rPh sb="535" eb="537">
      <t>ホンニン</t>
    </rPh>
    <rPh sb="537" eb="539">
      <t>カクニン</t>
    </rPh>
    <rPh sb="539" eb="541">
      <t>ジョウホウ</t>
    </rPh>
    <rPh sb="546" eb="548">
      <t>セイゴウ</t>
    </rPh>
    <rPh sb="553" eb="555">
      <t>カクニン</t>
    </rPh>
    <rPh sb="560" eb="564">
      <t>トドウフケン</t>
    </rPh>
    <rPh sb="567" eb="568">
      <t>オヨ</t>
    </rPh>
    <rPh sb="569" eb="571">
      <t>ゼンコク</t>
    </rPh>
    <rPh sb="575" eb="576">
      <t>タイ</t>
    </rPh>
    <rPh sb="578" eb="581">
      <t>セイゴウセイ</t>
    </rPh>
    <rPh sb="581" eb="583">
      <t>カクニン</t>
    </rPh>
    <rPh sb="583" eb="584">
      <t>ヨウ</t>
    </rPh>
    <rPh sb="584" eb="586">
      <t>ホンニン</t>
    </rPh>
    <rPh sb="586" eb="588">
      <t>カクニン</t>
    </rPh>
    <rPh sb="588" eb="590">
      <t>ジョウホウ</t>
    </rPh>
    <rPh sb="591" eb="593">
      <t>テイキョウ</t>
    </rPh>
    <rPh sb="600" eb="603">
      <t>ソウフサキ</t>
    </rPh>
    <rPh sb="603" eb="605">
      <t>ジョウホウ</t>
    </rPh>
    <rPh sb="605" eb="607">
      <t>ツウチ</t>
    </rPh>
    <rPh sb="609" eb="611">
      <t>コジン</t>
    </rPh>
    <rPh sb="611" eb="613">
      <t>バンゴウ</t>
    </rPh>
    <rPh sb="614" eb="616">
      <t>ツウチ</t>
    </rPh>
    <rPh sb="617" eb="618">
      <t>カカ</t>
    </rPh>
    <rPh sb="619" eb="621">
      <t>ジム</t>
    </rPh>
    <rPh sb="622" eb="624">
      <t>イニン</t>
    </rPh>
    <rPh sb="624" eb="625">
      <t>サキ</t>
    </rPh>
    <rPh sb="628" eb="630">
      <t>キコウ</t>
    </rPh>
    <rPh sb="635" eb="637">
      <t>ジュウミン</t>
    </rPh>
    <rPh sb="638" eb="639">
      <t>タイ</t>
    </rPh>
    <rPh sb="641" eb="643">
      <t>バンゴウ</t>
    </rPh>
    <rPh sb="643" eb="645">
      <t>ツウチ</t>
    </rPh>
    <rPh sb="645" eb="647">
      <t>ショルイ</t>
    </rPh>
    <rPh sb="648" eb="650">
      <t>ツウチ</t>
    </rPh>
    <rPh sb="654" eb="656">
      <t>コジン</t>
    </rPh>
    <rPh sb="656" eb="658">
      <t>バンゴウ</t>
    </rPh>
    <rPh sb="661" eb="663">
      <t>コウフ</t>
    </rPh>
    <rPh sb="663" eb="666">
      <t>シンセイショ</t>
    </rPh>
    <rPh sb="667" eb="669">
      <t>イカ</t>
    </rPh>
    <rPh sb="670" eb="672">
      <t>コウフ</t>
    </rPh>
    <rPh sb="672" eb="675">
      <t>シンセイショ</t>
    </rPh>
    <rPh sb="681" eb="682">
      <t>トウ</t>
    </rPh>
    <rPh sb="684" eb="686">
      <t>ソウフ</t>
    </rPh>
    <rPh sb="691" eb="693">
      <t>キソン</t>
    </rPh>
    <rPh sb="693" eb="695">
      <t>ジュウキ</t>
    </rPh>
    <rPh sb="701" eb="703">
      <t>トウガイ</t>
    </rPh>
    <rPh sb="703" eb="706">
      <t>シチョウソン</t>
    </rPh>
    <rPh sb="707" eb="709">
      <t>ジュウミン</t>
    </rPh>
    <rPh sb="709" eb="711">
      <t>キホン</t>
    </rPh>
    <rPh sb="711" eb="713">
      <t>ダイチョウ</t>
    </rPh>
    <rPh sb="714" eb="716">
      <t>キサイ</t>
    </rPh>
    <rPh sb="721" eb="722">
      <t>モノ</t>
    </rPh>
    <rPh sb="723" eb="726">
      <t>ソウフサキ</t>
    </rPh>
    <rPh sb="726" eb="728">
      <t>ジョウホウ</t>
    </rPh>
    <rPh sb="729" eb="731">
      <t>チュウシュツ</t>
    </rPh>
    <rPh sb="733" eb="735">
      <t>トウガイ</t>
    </rPh>
    <rPh sb="735" eb="737">
      <t>ジョウホウ</t>
    </rPh>
    <rPh sb="739" eb="741">
      <t>キコウ</t>
    </rPh>
    <rPh sb="742" eb="744">
      <t>セッチ</t>
    </rPh>
    <rPh sb="745" eb="747">
      <t>カンリ</t>
    </rPh>
    <rPh sb="749" eb="751">
      <t>コジン</t>
    </rPh>
    <rPh sb="751" eb="753">
      <t>バンゴウ</t>
    </rPh>
    <rPh sb="756" eb="758">
      <t>カンリ</t>
    </rPh>
    <rPh sb="763" eb="765">
      <t>ツウチ</t>
    </rPh>
    <rPh sb="772" eb="774">
      <t>コジン</t>
    </rPh>
    <rPh sb="774" eb="776">
      <t>バンゴウ</t>
    </rPh>
    <rPh sb="779" eb="781">
      <t>カンリ</t>
    </rPh>
    <rPh sb="787" eb="789">
      <t>ジョウホウ</t>
    </rPh>
    <rPh sb="789" eb="791">
      <t>レンケイ</t>
    </rPh>
    <rPh sb="793" eb="795">
      <t>キコウ</t>
    </rPh>
    <rPh sb="796" eb="798">
      <t>セッチ</t>
    </rPh>
    <rPh sb="799" eb="801">
      <t>カンリ</t>
    </rPh>
    <rPh sb="803" eb="805">
      <t>コジン</t>
    </rPh>
    <rPh sb="805" eb="807">
      <t>バンゴウ</t>
    </rPh>
    <rPh sb="810" eb="812">
      <t>カンリ</t>
    </rPh>
    <rPh sb="817" eb="818">
      <t>タイ</t>
    </rPh>
    <rPh sb="820" eb="822">
      <t>コジン</t>
    </rPh>
    <rPh sb="822" eb="824">
      <t>バンゴウ</t>
    </rPh>
    <rPh sb="828" eb="830">
      <t>コウフ</t>
    </rPh>
    <rPh sb="831" eb="833">
      <t>ハイシ</t>
    </rPh>
    <rPh sb="834" eb="836">
      <t>カイシュウ</t>
    </rPh>
    <rPh sb="836" eb="837">
      <t>マタ</t>
    </rPh>
    <rPh sb="838" eb="840">
      <t>イチジ</t>
    </rPh>
    <rPh sb="840" eb="842">
      <t>テイシ</t>
    </rPh>
    <rPh sb="842" eb="844">
      <t>カイジョ</t>
    </rPh>
    <rPh sb="845" eb="846">
      <t>カカ</t>
    </rPh>
    <rPh sb="847" eb="849">
      <t>ジョウホウ</t>
    </rPh>
    <rPh sb="850" eb="852">
      <t>コジン</t>
    </rPh>
    <rPh sb="852" eb="854">
      <t>バンゴウ</t>
    </rPh>
    <rPh sb="858" eb="860">
      <t>ヘンカン</t>
    </rPh>
    <rPh sb="860" eb="862">
      <t>ジョウホウ</t>
    </rPh>
    <rPh sb="862" eb="863">
      <t>トウ</t>
    </rPh>
    <rPh sb="864" eb="866">
      <t>レンケイ</t>
    </rPh>
    <phoneticPr fontId="23"/>
  </si>
  <si>
    <t>団体内統合宛名システム</t>
    <rPh sb="0" eb="2">
      <t>ダンタイ</t>
    </rPh>
    <rPh sb="2" eb="3">
      <t>ナイ</t>
    </rPh>
    <rPh sb="3" eb="5">
      <t>トウゴウ</t>
    </rPh>
    <rPh sb="5" eb="7">
      <t>アテナ</t>
    </rPh>
    <phoneticPr fontId="1"/>
  </si>
  <si>
    <t>①団体内統合宛名番号の付番と管理
　・各業務・システムで保有している宛名番号を団体内で統一し、個人を識別するための団体内統合宛名番号を付番し、各業務・システムの宛名番号と団体内宛名番号、基本情報、個人番号を紐付けて格納・管理する。
②符号取得支援・確認
　・処理通番の発行依頼を中間サーバーに通知し、符号が取得できたか確認を行う。
③情報提供機能
　・中間サーバーへ特定個人情報を登録するために、業務・システムのデータを変換し、中間サーバーへ提供情報を通知する。
④情報照会機能
　・各業務・システムに代わって、他団体の特定個人情報の照会について、宛名番号と団体内統合宛名番号の変換やデータ形式等の変換を行い、中間サーバーへ照会情報を通知する。
⑤宛名情報照会
　・団体内統合宛名番号、個人番号、もしくは基本情報を検索キーとして個人情報を照会する。</t>
    <rPh sb="198" eb="200">
      <t>ギョウム</t>
    </rPh>
    <phoneticPr fontId="1"/>
  </si>
  <si>
    <t>中間サーバー</t>
    <rPh sb="0" eb="2">
      <t>チュウカン</t>
    </rPh>
    <phoneticPr fontId="24"/>
  </si>
  <si>
    <t>①符号管理機能
　・情報照会・情報提供に用いる個人の識別子である「符号」と情報保有機関内で個人を特定するために利用する「団体内統合宛名番号」とを紐付け、その情報を保管・管理する。
②情報照会機能
　・情報照会ネットワークシステムを介して、特定個人情報（連携対象）の情報照会及び情報提供受領（照会した情報の受領）を行う。
③情報提供機能
　・情報提供ネットワークシステムを介して、情報照会請求の受領及び当該特定個人情報（連携対象）の提供を行う。
④既存システム接続機能
　・中間サーバーと各事務システム、宛名統合システム及び既存住基システムとの間で情報照会内容、情報提供内容、特定個人情報（連携対象）、符号取得のための情報等について連携する。
⑤情報提供等記録管理機能
　・特定個人情報（連携対象）の照会、又は提供があった旨の情報提供等記録を生成し管理する。
⑥情報提供データベース管理機能
　・特定個人情報（連携対象）を副本として保持・管理する。
⑦データ送受信機能
　・中間サーバーと情報提供ネットワークシステム（インターフェイスシステム）との間で、情報照会・情報提供・符号取得のための情報等について連携する。
⑧セキュリティ管理機能
　・セキュリティを管理する。
⑨職員認証・権限管理機能
　・中間サーバーを利用する職員の認証と職員に付与された権限に基づいた各種機能や特定個人情報（連携対象）へのアクセス制御を行う。
⑩システム管理機能
　・バッチ処理の状況管理、業務統計情報の集計、稼働状況の通知、保管切れの情報の削除を行う。</t>
    <phoneticPr fontId="23"/>
  </si>
  <si>
    <t>証明書コンビニ交付システム</t>
    <phoneticPr fontId="23"/>
  </si>
  <si>
    <t>①データ連携機能
・既存住民基本台帳システムからデータ連携し、住民票の写し等の各種証明書に記載するデータ更新を行う。
②証明書コンビニ交付連携機能
・コンビニ事業者等のキオスク端末からの証明書発行要求に対して、証明書交付センターシステムを経由して対象者を特定する。
・特定した住民票記載情報等をＰＤＦ化し、証明書交付センターシステムへ送付する。</t>
    <rPh sb="60" eb="63">
      <t>ショウメイショ</t>
    </rPh>
    <rPh sb="79" eb="82">
      <t>ジギョウシャ</t>
    </rPh>
    <rPh sb="82" eb="83">
      <t>ナド</t>
    </rPh>
    <phoneticPr fontId="23"/>
  </si>
  <si>
    <t>証明書交付センターシステム、戸籍システム</t>
    <rPh sb="0" eb="3">
      <t>ショウメイショ</t>
    </rPh>
    <rPh sb="3" eb="5">
      <t>コウフ</t>
    </rPh>
    <rPh sb="14" eb="16">
      <t>コセキ</t>
    </rPh>
    <phoneticPr fontId="1"/>
  </si>
  <si>
    <t>１　住民基本台帳ファイル
２　本人確認情報ファイル
３　送付先情報ファイル</t>
    <rPh sb="2" eb="4">
      <t>ジュウミン</t>
    </rPh>
    <rPh sb="4" eb="6">
      <t>キホン</t>
    </rPh>
    <rPh sb="6" eb="8">
      <t>ダイチョウ</t>
    </rPh>
    <rPh sb="15" eb="17">
      <t>ホンニン</t>
    </rPh>
    <rPh sb="17" eb="19">
      <t>カクニン</t>
    </rPh>
    <rPh sb="19" eb="21">
      <t>ジョウホウ</t>
    </rPh>
    <rPh sb="28" eb="31">
      <t>ソウフサキ</t>
    </rPh>
    <rPh sb="31" eb="33">
      <t>ジョウホウ</t>
    </rPh>
    <phoneticPr fontId="23"/>
  </si>
  <si>
    <t>（１）番号法
　第7条　指定及び通知
　第16条　本人確認の措置
　第17条　個人番号カードの交付等
（２）住基法
　第5条　住民基本台帳の備付け
　第6条　住民基本台帳の作成
　第7条　住民票の記載事項
　第8条　住民票の記載等
　第12条　本人等の請求に係る住民票の写し等の交付
　第12条の4　本人等の請求に係る住民票の写しの交付の特例
　第14条　住民基本台帳の正確な記録を確保するための措置
　第24条の2　住民基本台帳カードの交付を受けている者等に関する転入届の特例
　第30条の6　他の市町村への本人確認情報の提供
　第30条の10　指定情報処理機関の指定等
　第30条の12　指定情報処理機関への通知等</t>
    <rPh sb="49" eb="50">
      <t>トウ</t>
    </rPh>
    <rPh sb="144" eb="145">
      <t>ダイ</t>
    </rPh>
    <rPh sb="147" eb="148">
      <t>ジョウ</t>
    </rPh>
    <rPh sb="151" eb="153">
      <t>ホンニン</t>
    </rPh>
    <rPh sb="153" eb="154">
      <t>トウ</t>
    </rPh>
    <rPh sb="155" eb="157">
      <t>セイキュウ</t>
    </rPh>
    <rPh sb="158" eb="159">
      <t>カカ</t>
    </rPh>
    <rPh sb="160" eb="163">
      <t>ジュウミンヒョウ</t>
    </rPh>
    <rPh sb="164" eb="165">
      <t>ウツ</t>
    </rPh>
    <rPh sb="167" eb="169">
      <t>コウフ</t>
    </rPh>
    <rPh sb="170" eb="172">
      <t>トクレイ</t>
    </rPh>
    <phoneticPr fontId="23"/>
  </si>
  <si>
    <t>市民課長</t>
    <rPh sb="0" eb="2">
      <t>シミン</t>
    </rPh>
    <rPh sb="2" eb="4">
      <t>カチョウ</t>
    </rPh>
    <phoneticPr fontId="1"/>
  </si>
  <si>
    <t>　１　住民基本台帳ファイル</t>
    <phoneticPr fontId="23"/>
  </si>
  <si>
    <t>住基法第5条に基づく住民基本台帳に記録された住民。過去5年以内に転出・死亡などの事由により消除された者も含む。</t>
    <rPh sb="0" eb="1">
      <t>ジュウ</t>
    </rPh>
    <rPh sb="1" eb="2">
      <t>モト</t>
    </rPh>
    <rPh sb="2" eb="3">
      <t>ホウ</t>
    </rPh>
    <rPh sb="3" eb="4">
      <t>ダイ</t>
    </rPh>
    <rPh sb="5" eb="6">
      <t>ジョウ</t>
    </rPh>
    <rPh sb="7" eb="8">
      <t>モト</t>
    </rPh>
    <rPh sb="10" eb="12">
      <t>ジュウミン</t>
    </rPh>
    <rPh sb="12" eb="14">
      <t>キホン</t>
    </rPh>
    <rPh sb="14" eb="16">
      <t>ダイチョウ</t>
    </rPh>
    <rPh sb="17" eb="19">
      <t>キロク</t>
    </rPh>
    <rPh sb="22" eb="24">
      <t>ジュウミン</t>
    </rPh>
    <rPh sb="25" eb="27">
      <t>カコ</t>
    </rPh>
    <rPh sb="28" eb="29">
      <t>ネン</t>
    </rPh>
    <rPh sb="29" eb="31">
      <t>イナイ</t>
    </rPh>
    <rPh sb="32" eb="34">
      <t>テンシュツ</t>
    </rPh>
    <rPh sb="35" eb="37">
      <t>シボウ</t>
    </rPh>
    <rPh sb="40" eb="42">
      <t>ジユウ</t>
    </rPh>
    <rPh sb="45" eb="47">
      <t>ショウジョ</t>
    </rPh>
    <rPh sb="50" eb="51">
      <t>モノ</t>
    </rPh>
    <rPh sb="52" eb="53">
      <t>フク</t>
    </rPh>
    <phoneticPr fontId="23"/>
  </si>
  <si>
    <t>住民基本台帳に関する事務として、住民に関する正確な記録を行い、住基ネットへの本人確認情報の通知を行う必要がある。</t>
    <rPh sb="0" eb="2">
      <t>ジュウミン</t>
    </rPh>
    <rPh sb="2" eb="4">
      <t>キホン</t>
    </rPh>
    <rPh sb="4" eb="6">
      <t>ダイチョウ</t>
    </rPh>
    <rPh sb="7" eb="8">
      <t>カン</t>
    </rPh>
    <rPh sb="10" eb="12">
      <t>ジム</t>
    </rPh>
    <rPh sb="16" eb="18">
      <t>ジュウミン</t>
    </rPh>
    <rPh sb="19" eb="20">
      <t>カン</t>
    </rPh>
    <rPh sb="22" eb="24">
      <t>セイカク</t>
    </rPh>
    <rPh sb="25" eb="27">
      <t>キロク</t>
    </rPh>
    <rPh sb="28" eb="29">
      <t>オコナ</t>
    </rPh>
    <rPh sb="31" eb="33">
      <t>ジュウキ</t>
    </rPh>
    <rPh sb="38" eb="40">
      <t>ホンニン</t>
    </rPh>
    <rPh sb="40" eb="42">
      <t>カクニン</t>
    </rPh>
    <rPh sb="42" eb="44">
      <t>ジョウホウ</t>
    </rPh>
    <rPh sb="45" eb="47">
      <t>ツウチ</t>
    </rPh>
    <rPh sb="48" eb="49">
      <t>オコナ</t>
    </rPh>
    <rPh sb="50" eb="52">
      <t>ヒツヨウ</t>
    </rPh>
    <phoneticPr fontId="23"/>
  </si>
  <si>
    <t>住基法に定められている項目を充足させる必要があるため。</t>
    <rPh sb="0" eb="2">
      <t>ジュウキ</t>
    </rPh>
    <rPh sb="2" eb="3">
      <t>ホウ</t>
    </rPh>
    <rPh sb="4" eb="5">
      <t>サダ</t>
    </rPh>
    <rPh sb="11" eb="13">
      <t>コウモク</t>
    </rPh>
    <rPh sb="14" eb="16">
      <t>ジュウソク</t>
    </rPh>
    <rPh sb="19" eb="21">
      <t>ヒツヨウ</t>
    </rPh>
    <phoneticPr fontId="23"/>
  </si>
  <si>
    <t>平成27年6月1日</t>
    <rPh sb="0" eb="2">
      <t>ヘイセイ</t>
    </rPh>
    <rPh sb="4" eb="5">
      <t>ネン</t>
    </rPh>
    <rPh sb="6" eb="7">
      <t>ガツ</t>
    </rPh>
    <rPh sb="8" eb="9">
      <t>ニチ</t>
    </rPh>
    <phoneticPr fontId="23"/>
  </si>
  <si>
    <t>市民課</t>
    <rPh sb="0" eb="3">
      <t>シミンカ</t>
    </rPh>
    <phoneticPr fontId="1"/>
  </si>
  <si>
    <t>住民基本台帳の整備</t>
    <rPh sb="0" eb="2">
      <t>ジュウミン</t>
    </rPh>
    <rPh sb="2" eb="4">
      <t>キホン</t>
    </rPh>
    <rPh sb="4" eb="6">
      <t>ダイチョウ</t>
    </rPh>
    <rPh sb="7" eb="9">
      <t>セイビ</t>
    </rPh>
    <phoneticPr fontId="23"/>
  </si>
  <si>
    <t>10人以上50人未満</t>
  </si>
  <si>
    <t>・住民基本台帳の記載
・住民基本台帳の記載変更
・住民基本台帳の消除処理
・住民基本台帳の照会
・帳票の発行
・住民基本台帳ネットワークシステムとの連携
・法務省への通知</t>
  </si>
  <si>
    <t>・転入の届出の際に除票者中に同一データが存在するか住民票コード、氏名等を元に突合を行う。
・住基ネットの本人確認情報に誤りが無いか、住民票コード及び基本4情報を元に突合を行う。</t>
    <rPh sb="1" eb="3">
      <t>テンニュウ</t>
    </rPh>
    <rPh sb="4" eb="6">
      <t>トドケデ</t>
    </rPh>
    <rPh sb="7" eb="8">
      <t>サイ</t>
    </rPh>
    <rPh sb="9" eb="11">
      <t>ジョヒョウ</t>
    </rPh>
    <rPh sb="11" eb="12">
      <t>シャ</t>
    </rPh>
    <rPh sb="12" eb="13">
      <t>ナカ</t>
    </rPh>
    <rPh sb="14" eb="16">
      <t>ドウイツ</t>
    </rPh>
    <rPh sb="20" eb="22">
      <t>ソンザイ</t>
    </rPh>
    <rPh sb="25" eb="28">
      <t>ジュウミンヒョウ</t>
    </rPh>
    <rPh sb="32" eb="34">
      <t>シメイ</t>
    </rPh>
    <rPh sb="34" eb="35">
      <t>トウ</t>
    </rPh>
    <rPh sb="36" eb="37">
      <t>モト</t>
    </rPh>
    <rPh sb="38" eb="39">
      <t>トツ</t>
    </rPh>
    <rPh sb="39" eb="40">
      <t>ゴウ</t>
    </rPh>
    <rPh sb="41" eb="42">
      <t>オコナ</t>
    </rPh>
    <rPh sb="46" eb="48">
      <t>ジュウキ</t>
    </rPh>
    <rPh sb="52" eb="54">
      <t>ホンニン</t>
    </rPh>
    <rPh sb="54" eb="56">
      <t>カクニン</t>
    </rPh>
    <rPh sb="56" eb="58">
      <t>ジョウホウ</t>
    </rPh>
    <rPh sb="59" eb="60">
      <t>アヤマ</t>
    </rPh>
    <rPh sb="62" eb="63">
      <t>ナ</t>
    </rPh>
    <rPh sb="66" eb="69">
      <t>ジュウミンヒョウ</t>
    </rPh>
    <rPh sb="72" eb="73">
      <t>オヨ</t>
    </rPh>
    <rPh sb="74" eb="76">
      <t>キホン</t>
    </rPh>
    <rPh sb="77" eb="79">
      <t>ジョウホウ</t>
    </rPh>
    <rPh sb="80" eb="81">
      <t>モト</t>
    </rPh>
    <rPh sb="82" eb="84">
      <t>トツゴウ</t>
    </rPh>
    <rPh sb="85" eb="86">
      <t>オコナ</t>
    </rPh>
    <phoneticPr fontId="23"/>
  </si>
  <si>
    <t>住民基本台帳に関する事務における特定個人情報ファイルの一部の取扱い</t>
    <rPh sb="0" eb="2">
      <t>ジュウミン</t>
    </rPh>
    <rPh sb="2" eb="4">
      <t>キホン</t>
    </rPh>
    <rPh sb="4" eb="6">
      <t>ダイチョウ</t>
    </rPh>
    <rPh sb="7" eb="8">
      <t>カン</t>
    </rPh>
    <rPh sb="10" eb="12">
      <t>ジム</t>
    </rPh>
    <rPh sb="16" eb="18">
      <t>トクテイ</t>
    </rPh>
    <rPh sb="18" eb="20">
      <t>コジン</t>
    </rPh>
    <rPh sb="20" eb="22">
      <t>ジョウホウ</t>
    </rPh>
    <rPh sb="27" eb="29">
      <t>イチブ</t>
    </rPh>
    <rPh sb="30" eb="32">
      <t>トリアツカイ</t>
    </rPh>
    <phoneticPr fontId="23"/>
  </si>
  <si>
    <t>既存住基システムのシステム保守を行うために必要な範囲で特定個人情報ファイルの取り扱いを委託</t>
    <rPh sb="0" eb="2">
      <t>キソン</t>
    </rPh>
    <rPh sb="2" eb="4">
      <t>ジュウキ</t>
    </rPh>
    <rPh sb="13" eb="15">
      <t>ホシュ</t>
    </rPh>
    <rPh sb="16" eb="17">
      <t>オコナ</t>
    </rPh>
    <rPh sb="21" eb="23">
      <t>ヒツヨウ</t>
    </rPh>
    <rPh sb="24" eb="26">
      <t>ハンイ</t>
    </rPh>
    <rPh sb="27" eb="29">
      <t>トクテイ</t>
    </rPh>
    <rPh sb="29" eb="31">
      <t>コジン</t>
    </rPh>
    <rPh sb="31" eb="33">
      <t>ジョウホウ</t>
    </rPh>
    <rPh sb="38" eb="39">
      <t>ト</t>
    </rPh>
    <rPh sb="40" eb="41">
      <t>アツカ</t>
    </rPh>
    <rPh sb="43" eb="45">
      <t>イタク</t>
    </rPh>
    <phoneticPr fontId="23"/>
  </si>
  <si>
    <t>株式会社日立システムズ</t>
    <rPh sb="0" eb="4">
      <t>カブシキガイシャ</t>
    </rPh>
    <rPh sb="4" eb="6">
      <t>ヒタチ</t>
    </rPh>
    <phoneticPr fontId="23"/>
  </si>
  <si>
    <t>証明発行及び住基の届出等の窓口業務を行うために必要な範囲で特定個人情報ファイルの取り扱いを委託</t>
    <rPh sb="0" eb="2">
      <t>ショウメイ</t>
    </rPh>
    <rPh sb="2" eb="4">
      <t>ハッコウ</t>
    </rPh>
    <rPh sb="4" eb="5">
      <t>オヨ</t>
    </rPh>
    <rPh sb="6" eb="8">
      <t>ジュウキ</t>
    </rPh>
    <rPh sb="9" eb="11">
      <t>トドケデ</t>
    </rPh>
    <rPh sb="11" eb="12">
      <t>トウ</t>
    </rPh>
    <rPh sb="13" eb="15">
      <t>マドグチ</t>
    </rPh>
    <rPh sb="15" eb="17">
      <t>ギョウム</t>
    </rPh>
    <rPh sb="18" eb="19">
      <t>オコナ</t>
    </rPh>
    <rPh sb="23" eb="25">
      <t>ヒツヨウ</t>
    </rPh>
    <rPh sb="26" eb="28">
      <t>ハンイ</t>
    </rPh>
    <rPh sb="29" eb="31">
      <t>トクテイ</t>
    </rPh>
    <rPh sb="31" eb="33">
      <t>コジン</t>
    </rPh>
    <rPh sb="33" eb="35">
      <t>ジョウホウ</t>
    </rPh>
    <rPh sb="40" eb="41">
      <t>ト</t>
    </rPh>
    <rPh sb="42" eb="43">
      <t>アツカ</t>
    </rPh>
    <rPh sb="45" eb="47">
      <t>イタク</t>
    </rPh>
    <phoneticPr fontId="23"/>
  </si>
  <si>
    <t>住民基本台帳法第七条第四号に規定する事項であって主務省令で定めるもの。</t>
    <rPh sb="0" eb="2">
      <t>ジュウミン</t>
    </rPh>
    <rPh sb="2" eb="4">
      <t>キホン</t>
    </rPh>
    <rPh sb="4" eb="6">
      <t>ダイチョウ</t>
    </rPh>
    <rPh sb="6" eb="7">
      <t>ホウ</t>
    </rPh>
    <rPh sb="7" eb="8">
      <t>ダイ</t>
    </rPh>
    <rPh sb="8" eb="10">
      <t>７ジョウ</t>
    </rPh>
    <rPh sb="10" eb="11">
      <t>ダイ</t>
    </rPh>
    <rPh sb="11" eb="13">
      <t>４ゴウ</t>
    </rPh>
    <rPh sb="14" eb="16">
      <t>キテイ</t>
    </rPh>
    <rPh sb="18" eb="20">
      <t>ジコウ</t>
    </rPh>
    <rPh sb="24" eb="26">
      <t>シュム</t>
    </rPh>
    <rPh sb="26" eb="28">
      <t>ショウレイ</t>
    </rPh>
    <rPh sb="29" eb="30">
      <t>サダ</t>
    </rPh>
    <phoneticPr fontId="23"/>
  </si>
  <si>
    <t>住基法第五条に基づき住民基本台帳に記録された住民。</t>
    <rPh sb="0" eb="2">
      <t>ジュウキ</t>
    </rPh>
    <rPh sb="2" eb="3">
      <t>ホウ</t>
    </rPh>
    <rPh sb="3" eb="4">
      <t>ダイ</t>
    </rPh>
    <rPh sb="4" eb="6">
      <t>５ジョウ</t>
    </rPh>
    <rPh sb="7" eb="8">
      <t>モト</t>
    </rPh>
    <rPh sb="10" eb="12">
      <t>ジュウミン</t>
    </rPh>
    <rPh sb="12" eb="14">
      <t>キホン</t>
    </rPh>
    <rPh sb="14" eb="16">
      <t>ダイチョウ</t>
    </rPh>
    <rPh sb="17" eb="19">
      <t>キロク</t>
    </rPh>
    <rPh sb="22" eb="24">
      <t>ジュウミン</t>
    </rPh>
    <phoneticPr fontId="23"/>
  </si>
  <si>
    <t>随時</t>
    <rPh sb="0" eb="2">
      <t>ズイジ</t>
    </rPh>
    <phoneticPr fontId="23"/>
  </si>
  <si>
    <t>高齢介護室</t>
    <rPh sb="0" eb="5">
      <t>コウレイカイゴシツ</t>
    </rPh>
    <phoneticPr fontId="23"/>
  </si>
  <si>
    <t>番号法第９条第１項</t>
    <rPh sb="0" eb="2">
      <t>バンゴウ</t>
    </rPh>
    <rPh sb="2" eb="3">
      <t>ホウ</t>
    </rPh>
    <rPh sb="3" eb="4">
      <t>ダイ</t>
    </rPh>
    <rPh sb="5" eb="6">
      <t>ジョウ</t>
    </rPh>
    <rPh sb="6" eb="7">
      <t>ダイ</t>
    </rPh>
    <rPh sb="8" eb="9">
      <t>コウ</t>
    </rPh>
    <phoneticPr fontId="23"/>
  </si>
  <si>
    <t>保険給付の支給又は保険料の徴収に関する事務等</t>
    <rPh sb="21" eb="22">
      <t>トウ</t>
    </rPh>
    <phoneticPr fontId="23"/>
  </si>
  <si>
    <t>対象者の住基情報（住所・氏名等）</t>
    <rPh sb="0" eb="3">
      <t>タイショウシャ</t>
    </rPh>
    <rPh sb="4" eb="6">
      <t>ジュウキ</t>
    </rPh>
    <rPh sb="6" eb="8">
      <t>ジョウホウ</t>
    </rPh>
    <rPh sb="9" eb="11">
      <t>ジュウショ</t>
    </rPh>
    <rPh sb="10" eb="11">
      <t>ネンガッピ</t>
    </rPh>
    <rPh sb="12" eb="14">
      <t>シメイ</t>
    </rPh>
    <rPh sb="14" eb="15">
      <t>トウ</t>
    </rPh>
    <phoneticPr fontId="23"/>
  </si>
  <si>
    <t>介護保険被保険者となる住民</t>
    <rPh sb="0" eb="2">
      <t>カイゴ</t>
    </rPh>
    <rPh sb="2" eb="4">
      <t>ホケン</t>
    </rPh>
    <rPh sb="4" eb="8">
      <t>ヒホケンシャ</t>
    </rPh>
    <rPh sb="11" eb="13">
      <t>ジュウミン</t>
    </rPh>
    <phoneticPr fontId="23"/>
  </si>
  <si>
    <t>危機管理室</t>
    <rPh sb="0" eb="2">
      <t>キキ</t>
    </rPh>
    <rPh sb="2" eb="4">
      <t>カンリ</t>
    </rPh>
    <rPh sb="4" eb="5">
      <t>シツ</t>
    </rPh>
    <phoneticPr fontId="23"/>
  </si>
  <si>
    <t>被災者台帳の作成に関する事務等</t>
    <rPh sb="14" eb="15">
      <t>トウ</t>
    </rPh>
    <phoneticPr fontId="23"/>
  </si>
  <si>
    <t>大東市住民登録者全般</t>
    <rPh sb="0" eb="2">
      <t>ダイトウ</t>
    </rPh>
    <rPh sb="2" eb="3">
      <t>シ</t>
    </rPh>
    <rPh sb="3" eb="5">
      <t>ジュウミン</t>
    </rPh>
    <rPh sb="5" eb="7">
      <t>トウロク</t>
    </rPh>
    <rPh sb="7" eb="8">
      <t>モノ</t>
    </rPh>
    <rPh sb="8" eb="10">
      <t>ゼンパン</t>
    </rPh>
    <phoneticPr fontId="23"/>
  </si>
  <si>
    <t>福祉の措置又は費用の徴収に関する事務等</t>
    <rPh sb="18" eb="19">
      <t>トウ</t>
    </rPh>
    <phoneticPr fontId="23"/>
  </si>
  <si>
    <t>支援対象者となる住民</t>
    <rPh sb="0" eb="2">
      <t>シエン</t>
    </rPh>
    <rPh sb="2" eb="5">
      <t>タイショウシャ</t>
    </rPh>
    <rPh sb="8" eb="10">
      <t>ジュウミン</t>
    </rPh>
    <phoneticPr fontId="23"/>
  </si>
  <si>
    <t>児童手当、児童扶養手当、母子家庭自立支援給付金等に関する事務等、障害児通所給付費、特例障害児通所給付費等の支給、障害福祉サービスの提供、保育所における保育の実施又は費用の徴収に関する事務等</t>
    <rPh sb="0" eb="2">
      <t>ジドウ</t>
    </rPh>
    <rPh sb="2" eb="4">
      <t>テアテ</t>
    </rPh>
    <rPh sb="12" eb="14">
      <t>ボシ</t>
    </rPh>
    <rPh sb="14" eb="16">
      <t>カテイ</t>
    </rPh>
    <rPh sb="16" eb="18">
      <t>ジリツ</t>
    </rPh>
    <rPh sb="18" eb="20">
      <t>シエン</t>
    </rPh>
    <rPh sb="20" eb="23">
      <t>キュウフキン</t>
    </rPh>
    <rPh sb="23" eb="24">
      <t>トウ</t>
    </rPh>
    <rPh sb="30" eb="31">
      <t>トウ</t>
    </rPh>
    <phoneticPr fontId="23"/>
  </si>
  <si>
    <t>対象者の住基情報（住所・氏名等）</t>
    <rPh sb="0" eb="3">
      <t>タイショウシャ</t>
    </rPh>
    <rPh sb="4" eb="6">
      <t>ジュウキ</t>
    </rPh>
    <rPh sb="6" eb="8">
      <t>ジョウホウ</t>
    </rPh>
    <rPh sb="9" eb="11">
      <t>ジュウショ</t>
    </rPh>
    <rPh sb="12" eb="14">
      <t>シメイ</t>
    </rPh>
    <rPh sb="14" eb="15">
      <t>トウ</t>
    </rPh>
    <phoneticPr fontId="23"/>
  </si>
  <si>
    <t>制度受給対象となる住民</t>
    <rPh sb="0" eb="2">
      <t>セイド</t>
    </rPh>
    <rPh sb="2" eb="4">
      <t>ジュキュウ</t>
    </rPh>
    <rPh sb="4" eb="6">
      <t>タイショウ</t>
    </rPh>
    <rPh sb="9" eb="11">
      <t>ジュウミン</t>
    </rPh>
    <phoneticPr fontId="23"/>
  </si>
  <si>
    <t>障害福祉課</t>
    <rPh sb="0" eb="2">
      <t>ショウガイ</t>
    </rPh>
    <rPh sb="2" eb="5">
      <t>フクシカ</t>
    </rPh>
    <phoneticPr fontId="23"/>
  </si>
  <si>
    <t>障害児福祉手当、特別障害者手当等の支給に関する事務等</t>
    <rPh sb="15" eb="16">
      <t>トウ</t>
    </rPh>
    <rPh sb="25" eb="26">
      <t>トウ</t>
    </rPh>
    <phoneticPr fontId="23"/>
  </si>
  <si>
    <t>生活安全課</t>
    <rPh sb="0" eb="2">
      <t>セイカツ</t>
    </rPh>
    <rPh sb="2" eb="5">
      <t>アンゼンカ</t>
    </rPh>
    <phoneticPr fontId="23"/>
  </si>
  <si>
    <t>戦没者等の妻に対する特別給付金および遺族に対する特別弔慰金等の支給に関する事務等</t>
    <rPh sb="29" eb="30">
      <t>トウ</t>
    </rPh>
    <rPh sb="31" eb="33">
      <t>シキュウ</t>
    </rPh>
    <rPh sb="34" eb="35">
      <t>カン</t>
    </rPh>
    <rPh sb="37" eb="39">
      <t>ジム</t>
    </rPh>
    <rPh sb="39" eb="40">
      <t>トウ</t>
    </rPh>
    <phoneticPr fontId="23"/>
  </si>
  <si>
    <t>制度受給対象者となる住民</t>
    <rPh sb="0" eb="2">
      <t>セイド</t>
    </rPh>
    <rPh sb="2" eb="4">
      <t>ジュキュウ</t>
    </rPh>
    <rPh sb="4" eb="6">
      <t>タイショウ</t>
    </rPh>
    <rPh sb="6" eb="7">
      <t>シャ</t>
    </rPh>
    <rPh sb="10" eb="12">
      <t>ジュウミン</t>
    </rPh>
    <phoneticPr fontId="23"/>
  </si>
  <si>
    <t>生活福祉課</t>
    <rPh sb="0" eb="2">
      <t>セイカツ</t>
    </rPh>
    <rPh sb="2" eb="5">
      <t>フクシカ</t>
    </rPh>
    <phoneticPr fontId="23"/>
  </si>
  <si>
    <t>中国残留邦人等の円滑な帰国の促進及び永住帰国後の自立の支援に関する法律による支援給付の支給に関する事務等</t>
    <rPh sb="51" eb="52">
      <t>トウ</t>
    </rPh>
    <phoneticPr fontId="23"/>
  </si>
  <si>
    <t>地域保健課</t>
    <rPh sb="0" eb="2">
      <t>チイキ</t>
    </rPh>
    <rPh sb="2" eb="4">
      <t>ホケン</t>
    </rPh>
    <rPh sb="4" eb="5">
      <t>カ</t>
    </rPh>
    <phoneticPr fontId="23"/>
  </si>
  <si>
    <t>健康増進法による健康増進事業の実施に関する事務等</t>
    <rPh sb="23" eb="24">
      <t>トウ</t>
    </rPh>
    <phoneticPr fontId="23"/>
  </si>
  <si>
    <t>健康診査等の対象となる住民</t>
    <rPh sb="0" eb="2">
      <t>ケンコウ</t>
    </rPh>
    <rPh sb="2" eb="4">
      <t>シンサ</t>
    </rPh>
    <rPh sb="4" eb="5">
      <t>トウ</t>
    </rPh>
    <rPh sb="6" eb="8">
      <t>タイショウ</t>
    </rPh>
    <rPh sb="11" eb="13">
      <t>ジュウミン</t>
    </rPh>
    <phoneticPr fontId="23"/>
  </si>
  <si>
    <t>納税課</t>
    <rPh sb="0" eb="3">
      <t>ノウゼイカ</t>
    </rPh>
    <phoneticPr fontId="23"/>
  </si>
  <si>
    <t>地方税の賦課徴収又は地方税に関する調査に関する事務等</t>
    <rPh sb="25" eb="26">
      <t>トウ</t>
    </rPh>
    <phoneticPr fontId="23"/>
  </si>
  <si>
    <t>賦課や滞納等の対象となる住民</t>
    <rPh sb="0" eb="2">
      <t>フカ</t>
    </rPh>
    <rPh sb="3" eb="5">
      <t>タイノウ</t>
    </rPh>
    <rPh sb="5" eb="6">
      <t>トウ</t>
    </rPh>
    <rPh sb="7" eb="9">
      <t>タイショウ</t>
    </rPh>
    <rPh sb="12" eb="14">
      <t>ジュウミン</t>
    </rPh>
    <phoneticPr fontId="23"/>
  </si>
  <si>
    <t>福祉政策課</t>
    <rPh sb="0" eb="2">
      <t>フクシ</t>
    </rPh>
    <rPh sb="2" eb="4">
      <t>セイサク</t>
    </rPh>
    <rPh sb="4" eb="5">
      <t>カ</t>
    </rPh>
    <phoneticPr fontId="23"/>
  </si>
  <si>
    <t>健康診査、妊娠の届出、母子健康手帳交付、養育医療の給付等に関する事務等</t>
    <rPh sb="27" eb="28">
      <t>トウ</t>
    </rPh>
    <rPh sb="34" eb="35">
      <t>トウ</t>
    </rPh>
    <phoneticPr fontId="23"/>
  </si>
  <si>
    <t>各制度の対象となる住民</t>
    <rPh sb="0" eb="1">
      <t>カク</t>
    </rPh>
    <rPh sb="1" eb="3">
      <t>セイド</t>
    </rPh>
    <rPh sb="4" eb="6">
      <t>タイショウ</t>
    </rPh>
    <rPh sb="9" eb="11">
      <t>ジュウミン</t>
    </rPh>
    <phoneticPr fontId="23"/>
  </si>
  <si>
    <t>保険年金課</t>
    <rPh sb="0" eb="2">
      <t>ホケン</t>
    </rPh>
    <rPh sb="2" eb="4">
      <t>ネンキン</t>
    </rPh>
    <rPh sb="4" eb="5">
      <t>カ</t>
    </rPh>
    <phoneticPr fontId="23"/>
  </si>
  <si>
    <t>保険給付の支給又は保険料の徴収や、年金の給付又は一時金の支給等に関する事務等</t>
    <rPh sb="30" eb="31">
      <t>トウ</t>
    </rPh>
    <rPh sb="37" eb="38">
      <t>トウ</t>
    </rPh>
    <phoneticPr fontId="23"/>
  </si>
  <si>
    <t>課税課</t>
    <rPh sb="0" eb="3">
      <t>カゼイカ</t>
    </rPh>
    <phoneticPr fontId="23"/>
  </si>
  <si>
    <t>賦課等の対象となる住民</t>
    <rPh sb="0" eb="2">
      <t>フカ</t>
    </rPh>
    <rPh sb="2" eb="3">
      <t>トウ</t>
    </rPh>
    <rPh sb="4" eb="6">
      <t>タイショウ</t>
    </rPh>
    <rPh sb="9" eb="11">
      <t>ジュウミン</t>
    </rPh>
    <phoneticPr fontId="23"/>
  </si>
  <si>
    <t>保険収納課</t>
    <rPh sb="0" eb="2">
      <t>ホケン</t>
    </rPh>
    <rPh sb="2" eb="4">
      <t>シュウノウ</t>
    </rPh>
    <rPh sb="4" eb="5">
      <t>カ</t>
    </rPh>
    <phoneticPr fontId="23"/>
  </si>
  <si>
    <t>学校管理課</t>
    <rPh sb="0" eb="2">
      <t>ガッコウ</t>
    </rPh>
    <rPh sb="2" eb="5">
      <t>カンリカ</t>
    </rPh>
    <phoneticPr fontId="23"/>
  </si>
  <si>
    <t>学校保健安全法による医療に要する費用についての援助に関する事務等</t>
    <rPh sb="31" eb="32">
      <t>トウ</t>
    </rPh>
    <phoneticPr fontId="23"/>
  </si>
  <si>
    <t>住宅管理課</t>
    <rPh sb="0" eb="2">
      <t>ジュウタク</t>
    </rPh>
    <rPh sb="2" eb="5">
      <t>カンリカ</t>
    </rPh>
    <phoneticPr fontId="23"/>
  </si>
  <si>
    <t>公営住宅の管理に関する事務等</t>
    <rPh sb="13" eb="14">
      <t>トウ</t>
    </rPh>
    <phoneticPr fontId="23"/>
  </si>
  <si>
    <t>人事課</t>
    <rPh sb="0" eb="3">
      <t>ジンジカ</t>
    </rPh>
    <phoneticPr fontId="23"/>
  </si>
  <si>
    <t>児童手当等給与に関する事務等</t>
    <rPh sb="0" eb="2">
      <t>ジドウ</t>
    </rPh>
    <rPh sb="2" eb="4">
      <t>テアテ</t>
    </rPh>
    <rPh sb="4" eb="5">
      <t>トウ</t>
    </rPh>
    <rPh sb="5" eb="7">
      <t>キュウヨ</t>
    </rPh>
    <rPh sb="8" eb="9">
      <t>カン</t>
    </rPh>
    <rPh sb="11" eb="13">
      <t>ジム</t>
    </rPh>
    <rPh sb="13" eb="14">
      <t>トウ</t>
    </rPh>
    <phoneticPr fontId="23"/>
  </si>
  <si>
    <t>番号法第９条第２項</t>
    <rPh sb="0" eb="2">
      <t>バンゴウ</t>
    </rPh>
    <rPh sb="2" eb="3">
      <t>ホウ</t>
    </rPh>
    <rPh sb="3" eb="4">
      <t>ダイ</t>
    </rPh>
    <rPh sb="5" eb="6">
      <t>ジョウ</t>
    </rPh>
    <rPh sb="6" eb="7">
      <t>ダイ</t>
    </rPh>
    <rPh sb="8" eb="9">
      <t>コウ</t>
    </rPh>
    <phoneticPr fontId="23"/>
  </si>
  <si>
    <t>災害対策基本法（昭和36年法律第223号）による被災者台帳の作成に関する事務であって規則で定めるもの</t>
    <rPh sb="0" eb="2">
      <t>サイガイ</t>
    </rPh>
    <rPh sb="2" eb="4">
      <t>タイサク</t>
    </rPh>
    <rPh sb="4" eb="7">
      <t>キホンホウ</t>
    </rPh>
    <rPh sb="8" eb="10">
      <t>ショウワ</t>
    </rPh>
    <rPh sb="12" eb="13">
      <t>ネン</t>
    </rPh>
    <rPh sb="13" eb="15">
      <t>ホウリツ</t>
    </rPh>
    <rPh sb="15" eb="16">
      <t>ダイ</t>
    </rPh>
    <rPh sb="19" eb="20">
      <t>ゴウ</t>
    </rPh>
    <rPh sb="24" eb="27">
      <t>ヒサイシャ</t>
    </rPh>
    <rPh sb="27" eb="29">
      <t>ダイチョウ</t>
    </rPh>
    <rPh sb="30" eb="32">
      <t>サクセイ</t>
    </rPh>
    <rPh sb="33" eb="34">
      <t>カン</t>
    </rPh>
    <rPh sb="36" eb="38">
      <t>ジム</t>
    </rPh>
    <rPh sb="42" eb="44">
      <t>キソク</t>
    </rPh>
    <rPh sb="45" eb="46">
      <t>サダ</t>
    </rPh>
    <phoneticPr fontId="23"/>
  </si>
  <si>
    <t>生活保護法（昭和25年法律第144号）による保護の決定および実施または徴収金の徴収に関する事務であって規則で定めるものおよび外国人に対する生活保護の措置に関する事務であって規則で定めるもの</t>
    <rPh sb="0" eb="2">
      <t>セイカツ</t>
    </rPh>
    <rPh sb="2" eb="5">
      <t>ホゴホウ</t>
    </rPh>
    <rPh sb="6" eb="8">
      <t>ショウワ</t>
    </rPh>
    <rPh sb="10" eb="11">
      <t>ネン</t>
    </rPh>
    <rPh sb="11" eb="13">
      <t>ホウリツ</t>
    </rPh>
    <rPh sb="13" eb="14">
      <t>ダイ</t>
    </rPh>
    <rPh sb="17" eb="18">
      <t>ゴウ</t>
    </rPh>
    <rPh sb="22" eb="24">
      <t>ホゴ</t>
    </rPh>
    <rPh sb="25" eb="27">
      <t>ケッテイ</t>
    </rPh>
    <rPh sb="30" eb="32">
      <t>ジッシ</t>
    </rPh>
    <rPh sb="35" eb="37">
      <t>チョウシュウ</t>
    </rPh>
    <rPh sb="37" eb="38">
      <t>キン</t>
    </rPh>
    <rPh sb="39" eb="41">
      <t>チョウシュウ</t>
    </rPh>
    <rPh sb="42" eb="43">
      <t>カン</t>
    </rPh>
    <rPh sb="45" eb="47">
      <t>ジム</t>
    </rPh>
    <rPh sb="51" eb="53">
      <t>キソク</t>
    </rPh>
    <rPh sb="54" eb="55">
      <t>サダ</t>
    </rPh>
    <rPh sb="62" eb="64">
      <t>ガイコク</t>
    </rPh>
    <rPh sb="64" eb="65">
      <t>ジン</t>
    </rPh>
    <rPh sb="66" eb="67">
      <t>タイ</t>
    </rPh>
    <rPh sb="69" eb="71">
      <t>セイカツ</t>
    </rPh>
    <rPh sb="71" eb="73">
      <t>ホゴ</t>
    </rPh>
    <rPh sb="74" eb="76">
      <t>ソチ</t>
    </rPh>
    <rPh sb="77" eb="78">
      <t>カン</t>
    </rPh>
    <rPh sb="80" eb="82">
      <t>ジム</t>
    </rPh>
    <rPh sb="86" eb="88">
      <t>キソク</t>
    </rPh>
    <rPh sb="89" eb="90">
      <t>サダ</t>
    </rPh>
    <phoneticPr fontId="23"/>
  </si>
  <si>
    <t>制度受給対象者となる住民票</t>
    <rPh sb="0" eb="2">
      <t>セイド</t>
    </rPh>
    <rPh sb="2" eb="4">
      <t>ジュキュウ</t>
    </rPh>
    <rPh sb="4" eb="7">
      <t>タイショウシャ</t>
    </rPh>
    <rPh sb="10" eb="13">
      <t>ジュウミンヒョウ</t>
    </rPh>
    <phoneticPr fontId="23"/>
  </si>
  <si>
    <t>児童手当法による児童手当または特例給付の支給に関する事務であって規則で定めるもの、大東市私立幼稚園就園奨励費補助金交付要綱による大東市私立幼稚園就園奨励費補助金の交付に関する事務であって規則で定めるもの、大東市私立幼稚園児保護者補助金交付要綱による大東市私立幼稚園児保護者補助金の交付に関する事務であって規則で定めるもの</t>
    <rPh sb="0" eb="2">
      <t>ジドウ</t>
    </rPh>
    <rPh sb="2" eb="4">
      <t>テアテ</t>
    </rPh>
    <rPh sb="4" eb="5">
      <t>ホウ</t>
    </rPh>
    <rPh sb="8" eb="10">
      <t>ジドウ</t>
    </rPh>
    <rPh sb="10" eb="12">
      <t>テアテ</t>
    </rPh>
    <rPh sb="15" eb="17">
      <t>トクレイ</t>
    </rPh>
    <rPh sb="17" eb="19">
      <t>キュウフ</t>
    </rPh>
    <rPh sb="20" eb="22">
      <t>シキュウ</t>
    </rPh>
    <rPh sb="23" eb="24">
      <t>カン</t>
    </rPh>
    <rPh sb="26" eb="28">
      <t>ジム</t>
    </rPh>
    <rPh sb="32" eb="34">
      <t>キソク</t>
    </rPh>
    <rPh sb="35" eb="36">
      <t>サダ</t>
    </rPh>
    <rPh sb="41" eb="43">
      <t>ダイトウ</t>
    </rPh>
    <rPh sb="43" eb="44">
      <t>シ</t>
    </rPh>
    <rPh sb="44" eb="46">
      <t>シリツ</t>
    </rPh>
    <rPh sb="46" eb="49">
      <t>ヨウチエン</t>
    </rPh>
    <rPh sb="102" eb="105">
      <t>ダイトウシ</t>
    </rPh>
    <rPh sb="105" eb="107">
      <t>シリツ</t>
    </rPh>
    <rPh sb="107" eb="110">
      <t>ヨウチエン</t>
    </rPh>
    <phoneticPr fontId="23"/>
  </si>
  <si>
    <t>高齢者の医療の確保に関する法律による保険料の徴収に関する事務であって規則で定めるもの</t>
    <rPh sb="0" eb="3">
      <t>コウレイシャ</t>
    </rPh>
    <rPh sb="4" eb="6">
      <t>イリョウ</t>
    </rPh>
    <rPh sb="7" eb="9">
      <t>カクホ</t>
    </rPh>
    <rPh sb="10" eb="11">
      <t>カン</t>
    </rPh>
    <rPh sb="13" eb="15">
      <t>ホウリツ</t>
    </rPh>
    <rPh sb="18" eb="21">
      <t>ホケンリョウ</t>
    </rPh>
    <rPh sb="22" eb="24">
      <t>チョウシュウ</t>
    </rPh>
    <rPh sb="25" eb="26">
      <t>カン</t>
    </rPh>
    <rPh sb="28" eb="30">
      <t>ジム</t>
    </rPh>
    <rPh sb="34" eb="36">
      <t>キソク</t>
    </rPh>
    <rPh sb="37" eb="38">
      <t>サダ</t>
    </rPh>
    <phoneticPr fontId="23"/>
  </si>
  <si>
    <t>　入退室管理を行っている部屋に設置したサーバー内に保管。サーバーへのアクセスはID及びパスワードによる認証が必要。
　中間サーバー、プラットフォームはデータセンターに設置しており、データセンターへの入館及びサーバー室への入室を厳重に管理する。
　特定個人情報は、サーバー室に設置された中間サーバーのデータベース内に保存され、バックアップもデータベース上に保存される。</t>
    <rPh sb="1" eb="4">
      <t>ニュウタイシツ</t>
    </rPh>
    <rPh sb="4" eb="6">
      <t>カンリ</t>
    </rPh>
    <rPh sb="7" eb="8">
      <t>オコナ</t>
    </rPh>
    <rPh sb="12" eb="14">
      <t>ヘヤ</t>
    </rPh>
    <rPh sb="15" eb="17">
      <t>セッチ</t>
    </rPh>
    <rPh sb="23" eb="24">
      <t>ナイ</t>
    </rPh>
    <rPh sb="25" eb="27">
      <t>ホカン</t>
    </rPh>
    <rPh sb="41" eb="42">
      <t>オヨ</t>
    </rPh>
    <rPh sb="51" eb="53">
      <t>ニンショウ</t>
    </rPh>
    <rPh sb="54" eb="56">
      <t>ヒツヨウ</t>
    </rPh>
    <rPh sb="60" eb="62">
      <t>チュウカン</t>
    </rPh>
    <rPh sb="84" eb="86">
      <t>セッチ</t>
    </rPh>
    <rPh sb="100" eb="102">
      <t>ニュウカン</t>
    </rPh>
    <rPh sb="102" eb="103">
      <t>オヨ</t>
    </rPh>
    <rPh sb="108" eb="109">
      <t>シツ</t>
    </rPh>
    <rPh sb="111" eb="113">
      <t>ニュウシツ</t>
    </rPh>
    <rPh sb="114" eb="116">
      <t>ゲンジュウ</t>
    </rPh>
    <rPh sb="117" eb="119">
      <t>カンリ</t>
    </rPh>
    <rPh sb="124" eb="126">
      <t>トクテイ</t>
    </rPh>
    <rPh sb="126" eb="128">
      <t>コジン</t>
    </rPh>
    <rPh sb="128" eb="130">
      <t>ジョウホウ</t>
    </rPh>
    <rPh sb="136" eb="137">
      <t>シツ</t>
    </rPh>
    <rPh sb="138" eb="140">
      <t>セッチ</t>
    </rPh>
    <rPh sb="143" eb="145">
      <t>チュウカン</t>
    </rPh>
    <rPh sb="156" eb="157">
      <t>ナイ</t>
    </rPh>
    <rPh sb="158" eb="160">
      <t>ホゾン</t>
    </rPh>
    <rPh sb="176" eb="177">
      <t>ジョウ</t>
    </rPh>
    <rPh sb="178" eb="180">
      <t>ホゾン</t>
    </rPh>
    <phoneticPr fontId="23"/>
  </si>
  <si>
    <t>（１）住民基本台帳ファイル
宛名情報
個人番号,宛名番号,統合宛名番号,世帯番号,氏名,性別,生年月日,住所,電話番号,行政区コード,支所コード,地区コード,班コード,住民でなくなる日,住民でなくなる事由
住民基本台帳情報
自治体ｺｰﾄﾞ,個人履歴番号,個人番号,初期登録業務日時,更新業務日時,更新ｼｽﾃﾑ日時,更新ｺﾝﾋﾟｭｰﾀ名,更新ﾕｰｻﾞID,有効ﾌﾗｸﾞ,決裁状態,旧自治体ｺｰﾄﾞ,住民区分,住民区分名称,消除ｺｰﾄﾞ,改製番号,世帯番号,同定ﾌﾗｸﾞ,任意世帯番号,住民票ｺｰﾄﾞ,旧世帯番号,旧世帯主氏名漢字,旧世帯主氏名漢字2,旧世帯主通称氏名漢字,旧世帯主併記氏名漢字,世帯主氏名ｶﾅ,世帯主氏名漢字,世帯主氏名ｶﾅ2,世帯主氏名漢字2,世帯主通称氏名ｶﾅ,世帯主通称氏名漢字,世帯主併記氏名ｶﾅ,世帯主併記氏名漢字,転入未届ｺｰﾄﾞ,再転入ｺｰﾄﾞ,再転入消除時世帯番号,続柄変更ﾌﾗｸﾞ,姓ｶﾅ,名ｶﾅ,氏名区分,氏名ｶﾅ,氏名漢字,氏名ｶﾅ2,氏名漢字2,従前通称名有無ﾌﾗｸﾞ,通称氏名ｶﾅ,通称氏名漢字,併記氏名ｶﾅ,併記氏名漢字,宛名氏名ｶﾅ,宛名氏名漢字,旧姓ｶﾅ,旧名ｶﾅ,旧氏名ｶﾅ,旧氏名漢字,旧氏名ｶﾅ2,旧氏名漢字2,現住所ｺｰﾄﾞ,現住所郵便番号,現住所,現住所地番,現住所方書ｶﾅ,現住所方書漢字,現住所前漢字地番数値,現住所地番数値1,現住所地番数値2,現住所地番数値3,現住所後漢字地番数値,入管法届出ﾌﾗｸﾞ,住居地補正ｺｰﾄﾞ,入管法居住地住所ｺｰﾄﾞ,入管法居住地郵便番号,入管法居住地住所,入管法居住地地番,入管法居住地方書ｶﾅ,入管法居住地方書漢字,入管法居住地前漢字地番数値,入管法居住地地番数値1,入管法居住地地番数値2,入管法居住地地番数値3,入管法居住地後漢字地番数値,性別ｺｰﾄﾞ,性別名称,生年月日,元号ﾌﾗｸﾞ,生年月日不詳ﾌﾗｸﾞ,生年月日不詳ｺｰﾄﾞ,生年月日不詳文字,続柄ｺｰﾄﾞ,続柄名称漢字,記載順位,警告ﾌﾗｸﾞ,筆頭者氏名漢字,本籍住所ｺｰﾄﾞ,本籍郵便番号,本籍住所,本籍地番,本籍前漢字地番数値,本籍地番数値1,本籍地番数値2,本籍地番数値3,本籍後漢字地番数値,前住所世帯主氏名漢字,前住所世帯主氏名漢字2,前住所ｺｰﾄﾞ,前住所郵便番号,前住所,前住所地番,前住所方書ｶﾅ,前住所方書漢字,前住所前漢字地番数値,前住所地番数値1,前住所地番数値2,前住所地番数値3,前住所後漢字地番数値,住所変更前世帯主漢字,住所変更前世帯主漢字2,住所変更前世帯主通称氏名漢字,住所変更前世帯主併記氏名漢字,住所変更前住所ｺｰﾄﾞ,住所変更前郵便番号,住所変更前住所,住所変更前地番,住所変更前方書ｶﾅ,住所変更前方書漢字,住所変更前前漢字地番数値,住所変更前地番数値1,住所変更前地番数値2,住所変更前地番数値3,住所変更前後漢字地番数値,転入前住所世帯主漢字,転入前住所世帯主漢字2,転入前住所ｺｰﾄﾞ,転入前住所郵便番号,転入前住所,転入前住所地番,転入前住所方書ｶﾅ,転入前住所方書漢字,転入前住所前漢字地番数値,転入前住所地番数値1,転入前住所地番数値2,転入前住所地番数値3,転入前住所後漢字地番数値,転出予定先世帯主漢字,転出予定先世帯主漢字2,転出予定先住所ｺｰﾄﾞ,転出予定先郵便番号,転出予定先住所,転出予定先地番,転出予定先方書ｶﾅ,転出予定先方書漢字,転出予定先前漢字地番数値,転出予定先地番数値1,転出予定先地番数値2,転出予定先地番数値3,転出予定先後漢字地番数値,実定地世帯主氏名漢字,実定地世帯主氏名漢字2,実定地住所ｺｰﾄﾞ,実定地郵便番号,実定地住所,実定地地番,実定地方書ｶﾅ,実定地方書漢字,実定地前漢字地番数値,実定地地番数値1,実定地地番数値2,実定地地番数値3,実定地後漢字地番数値,住記異動事由ｺｰﾄﾞ,住記事由名称1,異動届出日,異動日,住民事由ｺｰﾄﾞ,住民事由名称,住民届出日,住民日,住民日不詳ﾌﾗｸﾞ,住民日不詳文字,外国人住民届出日,外国人住民日,住定届通知区分,住記住定事由ｺｰﾄﾞ,住記住定事由名称,住定届出日,住定日,住定日不詳ﾌﾗｸﾞ,住定日不詳文字,記載事由ｺｰﾄﾞ,記載事由名称,記載届出日,記載日,消除届通知区分,消除事由ｺｰﾄﾞ,消除事由名称,消除届出日,消除日,消除日不詳ﾌﾗｸﾞ,消除日不詳ｺｰﾄﾞ,消除日不詳文字,転出予定届出日,転出予定日,通知日,実定日,在留ｶｰﾄﾞ等番号,在留ｶｰﾄﾞ等番号区分,在留ｶｰﾄﾞ等番号区分名称,国籍ｺｰﾄﾞ,国籍名,第30条45規定区分,第30条45規定区分名称,在留資格ｺｰﾄﾞ,在留資格名称,在留期間ｺｰﾄﾞ年,在留期間ｺｰﾄﾞ月,在留期間ｺｰﾄﾞ日,在留期間名称年,在留期間名称月,在留期間名称日,在留期間終日,改製年月日,行政区ｺｰﾄﾞ,行政区名称,自治会ｺｰﾄﾞ,自治会名称,町内会ｺｰﾄﾞ,町内会名称,小学校区ｺｰﾄﾞ,小学校区名称,中学校区ｺｰﾄﾞ,中学校区名称,投票区ｺｰﾄﾞ,投票区名称,住所変更前行政区ｺｰﾄﾞ,住所変更前行政区名称,住所変更前自治会ｺｰﾄﾞ,住所変更前自治会名称,住所変更前町内会ｺｰﾄﾞ,住所変更前町内会名称,住所変更前小学校区ｺｰﾄﾞ,住所変更前小学校区名称,住所変更前中学校区ｺｰﾄﾞ,住所変更前中学校区名称,住所変更前投票区ｺｰﾄﾞ,住所変更前投票区名称,移行ﾌﾗｸﾞ,処理番号,備考1年月日,備考1_60,備考2年月日,備考2_60,特定施設ｺｰﾄﾞ,住所変更前特定施設ｺｰﾄﾞ,統合宛名番号(番号制度)
中間サーバー
情報提供用個人識別符号、団体内統合宛名番号
（２）本人確認情報ファイル
１．住民票コード、２．漢字氏名、３．外字数（氏名）、４．ふりがな氏名　、５．清音化かな氏名、６．生年月日、７．性別、８．市町村コード、９．大字・字コード、１０．郵便番号、１１．住所、１２．外字数（住所）、１３．個人番号、１４．住民となった日、１５．住所を定めた日、１６．届出の年月日、１７．市町村コード（転入前）、１８．転入前住所、１９．外字数（転入前住所）、２０．続柄、２１．異動事由、２２．異動年月日、２３．異動事由詳細、２４．旧住民票コード、２５．住民票コード使用年月日、２６．依頼管理番号、２７．操作者ＩＤ、２８．操作端末ＩＤ、２９．更新順番号、３０．異常時更新順番号、３１．更新禁止フラグ、３２．予定者フラグ、３３．排他フラグ、３４．外字フラグ、３５．レコード状況フラグ、３６．タイムスタンプ
（３）送付先情報ファイル
１．送付先管理番号、２．送付先郵便番号、３．送付先住所　漢字項目長、４．送付先住所　漢字、５．送付先住所　漢字外字数、６．送付先氏名　漢字項目長、７．送付先氏名　漢字、８．送付先氏名　漢字　外字数、９．市町村コード、１０．市町村名　項目長、１１．市町村名、１２．市町村郵便番号、１３．市町村住所　項目長、１４．市町村住所、１５．市町村住所　外字数、１６．市町村電話番号、１７．交付場所名　項目長、１８．交付場所名、１９．交付場所名　外字数、２０．交付場所郵便番号、２１．交付場所住所　項目長、２２．交付場所住所、２３．交付場所住所　外字数、２４．交付場所電話番号、２５．カード送付場所名　項目長、２６．カード送付場所名、２７．カード送付場所名　外字数、２８．カード送付場所郵便番号、２９．カード送付場所住所　項目長、３０．カード送付場所住所、３１．カード送付場所住所　外字数、３２．カード送付場所電話番号、３３．対象となる人数、３４．処理年月日、３５．操作者ＩＤ、３６．操作端末ＩＤ、３７．印刷区分、３８．住民票コード、３９．氏名　漢字項目長、４０．氏名　漢字、４１．氏名　漢字　外字数、４２．氏名　かな項目長、４３．氏名　かな、４４．郵便番号、４５．住所　項目長、４６．住所、４７．住所　外字数、４８．生年月日、４９．性別、５０．個人番号、５１．第３０条の４５に規定する区分、５２．在留期間の満了の日、５３．代替文字変換結果、５４．代替文字氏名　項目長、５５．代替文字氏名、５６．代替文字住所　項目長、５７．代替文字住所、５８．代替文字氏名位置情報、５９．代替文字住所位置情報、６０．外字フラグ、６１．外字パターン</t>
    <rPh sb="3" eb="5">
      <t>ジュウミン</t>
    </rPh>
    <rPh sb="5" eb="7">
      <t>キホン</t>
    </rPh>
    <rPh sb="7" eb="9">
      <t>ダイチョウ</t>
    </rPh>
    <phoneticPr fontId="23"/>
  </si>
  <si>
    <t>　１　住民基本台帳ファイル</t>
    <rPh sb="3" eb="5">
      <t>ジュウミン</t>
    </rPh>
    <rPh sb="5" eb="7">
      <t>キホン</t>
    </rPh>
    <rPh sb="7" eb="9">
      <t>ダイチョウ</t>
    </rPh>
    <phoneticPr fontId="23"/>
  </si>
  <si>
    <t>十分である</t>
  </si>
  <si>
    <t>個人番号を保有するシステムにアクセスする場合は、アクセス制御を行うことによりアクセスできる情報の制御を行っている。</t>
    <rPh sb="0" eb="2">
      <t>コジン</t>
    </rPh>
    <rPh sb="2" eb="4">
      <t>バンゴウ</t>
    </rPh>
    <rPh sb="5" eb="7">
      <t>ホユウ</t>
    </rPh>
    <rPh sb="20" eb="22">
      <t>バアイ</t>
    </rPh>
    <rPh sb="28" eb="30">
      <t>セイギョ</t>
    </rPh>
    <rPh sb="31" eb="32">
      <t>オコナ</t>
    </rPh>
    <rPh sb="45" eb="47">
      <t>ジョウホウ</t>
    </rPh>
    <rPh sb="48" eb="50">
      <t>セイギョ</t>
    </rPh>
    <rPh sb="51" eb="52">
      <t>オコナ</t>
    </rPh>
    <phoneticPr fontId="23"/>
  </si>
  <si>
    <t>行っている</t>
  </si>
  <si>
    <t>生体認証により、操作者は個人まで特定できる。</t>
    <rPh sb="0" eb="2">
      <t>セイタイ</t>
    </rPh>
    <rPh sb="2" eb="4">
      <t>ニンショウ</t>
    </rPh>
    <rPh sb="8" eb="11">
      <t>ソウサシャ</t>
    </rPh>
    <rPh sb="12" eb="14">
      <t>コジン</t>
    </rPh>
    <rPh sb="16" eb="18">
      <t>トクテイ</t>
    </rPh>
    <phoneticPr fontId="23"/>
  </si>
  <si>
    <t>システムへのログイン記録、個人を特定した検索及び特定後の操作ログの記録を行う。操作者は個人まで特定でき、記録は５年間保存している。また、記録は月１回セキュリティ責任者が検査・分析を行い、不正なアクセスがないことを確認している。</t>
    <rPh sb="10" eb="12">
      <t>キロク</t>
    </rPh>
    <rPh sb="13" eb="15">
      <t>コジン</t>
    </rPh>
    <rPh sb="16" eb="18">
      <t>トクテイ</t>
    </rPh>
    <rPh sb="20" eb="22">
      <t>ケンサク</t>
    </rPh>
    <rPh sb="22" eb="23">
      <t>オヨ</t>
    </rPh>
    <rPh sb="24" eb="26">
      <t>トクテイ</t>
    </rPh>
    <rPh sb="26" eb="27">
      <t>ゴ</t>
    </rPh>
    <rPh sb="28" eb="30">
      <t>ソウサ</t>
    </rPh>
    <rPh sb="33" eb="35">
      <t>キロク</t>
    </rPh>
    <rPh sb="36" eb="37">
      <t>オコナ</t>
    </rPh>
    <rPh sb="39" eb="42">
      <t>ソウサシャ</t>
    </rPh>
    <rPh sb="43" eb="45">
      <t>コジン</t>
    </rPh>
    <rPh sb="47" eb="49">
      <t>トクテイ</t>
    </rPh>
    <rPh sb="52" eb="54">
      <t>キロク</t>
    </rPh>
    <rPh sb="56" eb="58">
      <t>ネンカン</t>
    </rPh>
    <rPh sb="58" eb="60">
      <t>ホゾン</t>
    </rPh>
    <rPh sb="68" eb="70">
      <t>キロク</t>
    </rPh>
    <rPh sb="71" eb="72">
      <t>ツキ</t>
    </rPh>
    <rPh sb="73" eb="74">
      <t>カイ</t>
    </rPh>
    <rPh sb="80" eb="83">
      <t>セキニンシャ</t>
    </rPh>
    <rPh sb="84" eb="86">
      <t>ケンサ</t>
    </rPh>
    <rPh sb="87" eb="89">
      <t>ブンセキ</t>
    </rPh>
    <rPh sb="90" eb="91">
      <t>オコナ</t>
    </rPh>
    <rPh sb="93" eb="95">
      <t>フセイ</t>
    </rPh>
    <rPh sb="106" eb="108">
      <t>カクニン</t>
    </rPh>
    <phoneticPr fontId="23"/>
  </si>
  <si>
    <t xml:space="preserve">以下を定めている。
・第三者への提供・開示・漏洩の禁止
・目的外利用の禁止
・無断複製の禁止
・契約終了後の返還・廃棄・消去
・安全管理体制の整備・確保・報告
</t>
    <rPh sb="0" eb="2">
      <t>イカ</t>
    </rPh>
    <rPh sb="3" eb="4">
      <t>サダ</t>
    </rPh>
    <rPh sb="11" eb="12">
      <t>ダイ</t>
    </rPh>
    <rPh sb="12" eb="14">
      <t>サンシャ</t>
    </rPh>
    <rPh sb="16" eb="18">
      <t>テイキョウ</t>
    </rPh>
    <rPh sb="19" eb="21">
      <t>カイジ</t>
    </rPh>
    <rPh sb="22" eb="24">
      <t>ロウエイ</t>
    </rPh>
    <rPh sb="25" eb="27">
      <t>キンシ</t>
    </rPh>
    <rPh sb="29" eb="32">
      <t>モクテキガイ</t>
    </rPh>
    <rPh sb="32" eb="34">
      <t>リヨウ</t>
    </rPh>
    <rPh sb="35" eb="37">
      <t>キンシ</t>
    </rPh>
    <rPh sb="39" eb="41">
      <t>ムダン</t>
    </rPh>
    <rPh sb="41" eb="43">
      <t>フクセイ</t>
    </rPh>
    <rPh sb="44" eb="46">
      <t>キンシ</t>
    </rPh>
    <rPh sb="48" eb="50">
      <t>ケイヤク</t>
    </rPh>
    <rPh sb="50" eb="53">
      <t>シュウリョウゴ</t>
    </rPh>
    <rPh sb="54" eb="56">
      <t>ヘンカン</t>
    </rPh>
    <rPh sb="57" eb="59">
      <t>ハイキ</t>
    </rPh>
    <rPh sb="60" eb="62">
      <t>ショウキョ</t>
    </rPh>
    <rPh sb="64" eb="66">
      <t>アンゼン</t>
    </rPh>
    <rPh sb="66" eb="68">
      <t>カンリ</t>
    </rPh>
    <rPh sb="68" eb="70">
      <t>タイセイ</t>
    </rPh>
    <rPh sb="71" eb="73">
      <t>セイビ</t>
    </rPh>
    <rPh sb="74" eb="76">
      <t>カクホ</t>
    </rPh>
    <rPh sb="77" eb="79">
      <t>ホウコク</t>
    </rPh>
    <phoneticPr fontId="23"/>
  </si>
  <si>
    <t>再委託していない</t>
  </si>
  <si>
    <t>定めている</t>
  </si>
  <si>
    <t>　番号法及び住基法並びに個人情報保護条例の規定に基づき認められる特定個人情報の移転について、本業務では具体的マニュアルを整備し、提供を実施する。</t>
    <rPh sb="1" eb="3">
      <t>バンゴウ</t>
    </rPh>
    <rPh sb="3" eb="4">
      <t>ホウ</t>
    </rPh>
    <rPh sb="4" eb="5">
      <t>オヨ</t>
    </rPh>
    <rPh sb="6" eb="8">
      <t>ジュウキ</t>
    </rPh>
    <rPh sb="8" eb="9">
      <t>ホウ</t>
    </rPh>
    <rPh sb="9" eb="10">
      <t>ナラ</t>
    </rPh>
    <rPh sb="12" eb="14">
      <t>コジン</t>
    </rPh>
    <rPh sb="14" eb="16">
      <t>ジョウホウ</t>
    </rPh>
    <rPh sb="16" eb="18">
      <t>ホゴ</t>
    </rPh>
    <rPh sb="18" eb="20">
      <t>ジョウレイ</t>
    </rPh>
    <rPh sb="21" eb="23">
      <t>キテイ</t>
    </rPh>
    <rPh sb="24" eb="25">
      <t>モト</t>
    </rPh>
    <rPh sb="27" eb="28">
      <t>ミト</t>
    </rPh>
    <rPh sb="32" eb="34">
      <t>トクテイ</t>
    </rPh>
    <rPh sb="34" eb="36">
      <t>コジン</t>
    </rPh>
    <rPh sb="36" eb="38">
      <t>ジョウホウ</t>
    </rPh>
    <rPh sb="39" eb="41">
      <t>イテン</t>
    </rPh>
    <rPh sb="46" eb="47">
      <t>ホン</t>
    </rPh>
    <rPh sb="47" eb="49">
      <t>ギョウム</t>
    </rPh>
    <rPh sb="51" eb="54">
      <t>グタイテキ</t>
    </rPh>
    <rPh sb="60" eb="62">
      <t>セイビ</t>
    </rPh>
    <rPh sb="64" eb="66">
      <t>テイキョウ</t>
    </rPh>
    <rPh sb="67" eb="69">
      <t>ジッシ</t>
    </rPh>
    <phoneticPr fontId="23"/>
  </si>
  <si>
    <t>サーバー室への入退室及びシステムへのアクセス権を厳格に管理し、原則情報の持ち出しを制限する。</t>
    <rPh sb="4" eb="5">
      <t>シツ</t>
    </rPh>
    <rPh sb="7" eb="10">
      <t>ニュウタイシツ</t>
    </rPh>
    <rPh sb="10" eb="11">
      <t>オヨ</t>
    </rPh>
    <rPh sb="22" eb="23">
      <t>ケン</t>
    </rPh>
    <rPh sb="24" eb="26">
      <t>ゲンカク</t>
    </rPh>
    <rPh sb="27" eb="29">
      <t>カンリ</t>
    </rPh>
    <rPh sb="31" eb="33">
      <t>ゲンソク</t>
    </rPh>
    <rPh sb="33" eb="35">
      <t>ジョウホウ</t>
    </rPh>
    <rPh sb="36" eb="37">
      <t>モ</t>
    </rPh>
    <rPh sb="38" eb="39">
      <t>ダ</t>
    </rPh>
    <rPh sb="41" eb="43">
      <t>セイゲン</t>
    </rPh>
    <phoneticPr fontId="23"/>
  </si>
  <si>
    <t>＜中間サーバー・ソフトウェアにおける措置＞
①情報提供機能（※）により、情報提供ネットワークシステムにおける照会許可用照合リストを情報提供ネットワークシステムから入手し、中間サーバーにも格納して、情報提供機能により、照会許可用照合リストに基づき情報連携が認められた特定個人情報の提供の要求であるかチェックを実施している。
②情報提供機能により、情報提供ネットワークシステムに情報提供を行う際には、情報提供ネットワークシステムから情報提供許可証と情報照会者へたどり着くための経路情報を受領し、照会内容に対応した情報を自動で生成して送付することで、特定個人情報が不正に提供されるリスクに対応している。
③特に慎重な対応が求められる情報については自動応答を行わないように自動応答不可フラグを設定し、特定個人情報の提供を行う際に、送信内容を改めて確認し、提供を行うことで、センシティブな特定個人情報が不正に提供されるリスクに対応している。
④中間サーバーの職員認証・権限管理機能では、ログイン時の職員認証の他に、ログイン・ログアウトを実施した職員、時刻、操作内容の記録が実施されるため、不適切な接続端末の操作や、不適切なオンライン連携を抑止する仕組みになっている。
（※）情報提供ネットワークシステムを使用した特定個人情報の提供の要求の受領及び情報提供を行う機能。</t>
  </si>
  <si>
    <t>＜中間サーバー・ソフトウェアにおける措置＞
①中間サーバーの職員認証・権限管理機能では、ログイン時の職員認証の他に、ログイン・ログアウトを実施した職員、時刻、操作内容の記録が実施されるため、不適切な接続端末の操作や、不適切なオンライン連携を抑止する仕組みになっている。
②情報連携においてのみ、情報提供用個人識別符号を用いることがシステム上担保されており、不正な名寄せが行われるリスクに対応している。
＜中間サーバー･プラットフォームにおける措置＞
①中間サーバーと既存システム、情報提供ネットワークシステムとの間は、高度なセキュリティを維持した行政専用のネットワーク（総合行政ネットワーク等）を利用することにより、安全性を確保している。
②中間サーバーと団体についてはVPN等の技術を利用し、団体ごとに通信回線を分離するとともに、通信を暗号化することで安全性を確保している。
③中間サーバー・プラットフォームでは、特定個人情報を管理するデータベースを地方公共団体ごとに区分管理（アクセス制御）しており、中間サーバー・プラットフォームを利用する団体であっても他団体が管理する情報には一切アクセスできない。
④特定個人情報の管理を地方公共団体のみが行うことで、中間サーバー・プラットフォームの保守・運用を行う事業者における情報漏えい等のリスクを極小化する。</t>
  </si>
  <si>
    <t>発生なし</t>
  </si>
  <si>
    <t>初任時、及び一定期間ごとに、必要な知識の習得に資するための研修を実施するとともに、その記録を残している。
＜中間サーバー･プラットフォームにおける措置＞
①中間サーバー･プラットフォームの運用に携わる職員及び事業者に対し、セキュリティ研修等を実施することとしている。
②中間サーバー･プラットフォームの業務に就く場合は、運用規則等について研修を行うこととしている。</t>
  </si>
  <si>
    <t>＜中間サーバー･プラットフォームにおける措置＞
①中間サーバー・プラットフォームを活用することにより、統一した設備環境による高レベルのセキュリティ管理（入退室管理等）、ITリテラシの高い運用担当者によるセキュリティリスクの低減、及び技術力の高い運用担当者による均一的で安定したシステム運用・監視を実現する。</t>
  </si>
  <si>
    <t>市民生活部市民課
〒574-8555　大阪府大東市谷川1丁目1番1号
072-872-2181（代）</t>
    <phoneticPr fontId="23"/>
  </si>
  <si>
    <t>指定様式の書面提出による受付</t>
    <phoneticPr fontId="23"/>
  </si>
  <si>
    <t>　―</t>
    <phoneticPr fontId="23"/>
  </si>
  <si>
    <t>市民生活部市民課</t>
    <rPh sb="0" eb="2">
      <t>シミン</t>
    </rPh>
    <rPh sb="2" eb="4">
      <t>セイカツ</t>
    </rPh>
    <rPh sb="4" eb="5">
      <t>ブ</t>
    </rPh>
    <rPh sb="5" eb="8">
      <t>シミンカ</t>
    </rPh>
    <phoneticPr fontId="23"/>
  </si>
  <si>
    <t>総務部市民課</t>
    <phoneticPr fontId="23"/>
  </si>
  <si>
    <t>市民生活部市民課</t>
    <phoneticPr fontId="23"/>
  </si>
  <si>
    <t>　２　本人確認情報ファイル</t>
    <phoneticPr fontId="23"/>
  </si>
  <si>
    <t>区域内の住民（住基法第５条（住民基本台帳の備付け）に基づき住民基本台帳に記録された住民を指す）
※住民基本台帳に記録されていた者で、転出・死亡等の事由により住民票が消除された者（以下「消除者」という。）を含む</t>
    <rPh sb="69" eb="71">
      <t>シボウ</t>
    </rPh>
    <rPh sb="71" eb="72">
      <t>トウ</t>
    </rPh>
    <phoneticPr fontId="23"/>
  </si>
  <si>
    <t>住基ネットを通じて全国共通の本人確認を行うため、本特定個人情報ファイル（本人確認情報ファイル）において区域内の全ての住民の情報を保有し、住民票に記載されている住民全員の記録を常に正確に更新・管理・提供する必要があるため。</t>
    <rPh sb="24" eb="25">
      <t>ホン</t>
    </rPh>
    <rPh sb="25" eb="27">
      <t>トクテイ</t>
    </rPh>
    <rPh sb="27" eb="29">
      <t>コジン</t>
    </rPh>
    <rPh sb="29" eb="31">
      <t>ジョウホウ</t>
    </rPh>
    <rPh sb="36" eb="38">
      <t>ホンニン</t>
    </rPh>
    <rPh sb="38" eb="40">
      <t>カクニン</t>
    </rPh>
    <rPh sb="40" eb="42">
      <t>ジョウホウ</t>
    </rPh>
    <rPh sb="51" eb="54">
      <t>クイキナイ</t>
    </rPh>
    <rPh sb="55" eb="56">
      <t>スベ</t>
    </rPh>
    <rPh sb="58" eb="60">
      <t>ジュウミン</t>
    </rPh>
    <rPh sb="61" eb="63">
      <t>ジョウホウ</t>
    </rPh>
    <rPh sb="64" eb="66">
      <t>ホユウ</t>
    </rPh>
    <rPh sb="68" eb="71">
      <t>ジュウミンヒョウ</t>
    </rPh>
    <rPh sb="72" eb="74">
      <t>キサイ</t>
    </rPh>
    <rPh sb="79" eb="81">
      <t>ジュウミン</t>
    </rPh>
    <rPh sb="81" eb="83">
      <t>ゼンイン</t>
    </rPh>
    <rPh sb="84" eb="86">
      <t>キロク</t>
    </rPh>
    <rPh sb="87" eb="88">
      <t>ツネ</t>
    </rPh>
    <rPh sb="89" eb="91">
      <t>セイカク</t>
    </rPh>
    <rPh sb="92" eb="94">
      <t>コウシン</t>
    </rPh>
    <rPh sb="95" eb="97">
      <t>カンリ</t>
    </rPh>
    <rPh sb="98" eb="100">
      <t>テイキョウ</t>
    </rPh>
    <rPh sb="102" eb="104">
      <t>ヒツヨウ</t>
    </rPh>
    <phoneticPr fontId="23"/>
  </si>
  <si>
    <t>・個人番号、４情報、その他住民票関係情報
：住基ネットを通じて本人確認を行うために必要な情報として、住民票の記載等に係る本人確認情報（個人番号、４情報、住民票コード及びこれらの変更情報）を記録する必要があるため。</t>
  </si>
  <si>
    <t>自部署</t>
    <phoneticPr fontId="1"/>
  </si>
  <si>
    <t>既存住基システム</t>
    <phoneticPr fontId="1"/>
  </si>
  <si>
    <t xml:space="preserve">住基ネットを通じて全国共通の本人確認を行うため、本特定個人情報ファイル（本人確認情報ファイル）において区域内の全ての住民の情報を保有し、住民票に記載されている住民全員の記録を常に正確に更新・管理・提供する。
</t>
    <rPh sb="51" eb="54">
      <t>クイキナイ</t>
    </rPh>
    <phoneticPr fontId="23"/>
  </si>
  <si>
    <t>市民課</t>
    <rPh sb="0" eb="2">
      <t>シミン</t>
    </rPh>
    <rPh sb="2" eb="3">
      <t>カ</t>
    </rPh>
    <phoneticPr fontId="23"/>
  </si>
  <si>
    <t>・住民票の記載事項の変更又は新規作成が生じた場合、既存住基システムから当該本人確認情報の更新情報を受領し(既存住基システム→市町村ＣＳ）、受領した情報を元に本人確認情報ファイルを更新し、当該本人確認情報の更新情報を都道府県知事に通知する（市町村ＣＳ→都道府県サーバ)。
・住民から提示された個人番号カードに登録された住民票コードをキーとして本人確認情報ファイルを検索し、画面に表示された本人確認情報と申請・届出書等の記載内容を照合し確認することで本人確認を行う（個人番号カード→市町村ＣＳ）。
・４情報（氏名、住所、性別、生年月日）の組合せをキーに本人確認情報ファイルの検索を行う。
・本人確認情報ファイルの内容が都道府県知事保存本人確認情報ファイル（都道府県サーバ）及び機構保存本人確認情報ファイル（全国サーバ）と整合することを確認するため、都道府県サーバ及び全国サーバに対し、整合性確認用本人確認情報を提供する（市町村ＣＳ→都道府県サーバ／全国サーバ）。</t>
    <rPh sb="44" eb="46">
      <t>コウシン</t>
    </rPh>
    <rPh sb="69" eb="71">
      <t>ジュリョウ</t>
    </rPh>
    <rPh sb="73" eb="75">
      <t>ジョウホウ</t>
    </rPh>
    <rPh sb="76" eb="77">
      <t>モト</t>
    </rPh>
    <rPh sb="93" eb="95">
      <t>トウガイ</t>
    </rPh>
    <rPh sb="95" eb="97">
      <t>ホンニン</t>
    </rPh>
    <rPh sb="97" eb="99">
      <t>カクニン</t>
    </rPh>
    <rPh sb="99" eb="101">
      <t>ジョウホウ</t>
    </rPh>
    <rPh sb="102" eb="104">
      <t>コウシン</t>
    </rPh>
    <rPh sb="104" eb="106">
      <t>ジョウホウ</t>
    </rPh>
    <rPh sb="158" eb="160">
      <t>ジュウミン</t>
    </rPh>
    <rPh sb="160" eb="161">
      <t>ヒョウ</t>
    </rPh>
    <rPh sb="181" eb="183">
      <t>ケンサク</t>
    </rPh>
    <rPh sb="185" eb="187">
      <t>ガメン</t>
    </rPh>
    <rPh sb="188" eb="190">
      <t>ヒョウジ</t>
    </rPh>
    <rPh sb="193" eb="195">
      <t>ホンニン</t>
    </rPh>
    <rPh sb="195" eb="197">
      <t>カクニン</t>
    </rPh>
    <rPh sb="197" eb="199">
      <t>ジョウホウ</t>
    </rPh>
    <rPh sb="200" eb="202">
      <t>シンセイ</t>
    </rPh>
    <rPh sb="203" eb="205">
      <t>トドケデ</t>
    </rPh>
    <rPh sb="205" eb="206">
      <t>ショ</t>
    </rPh>
    <rPh sb="206" eb="207">
      <t>トウ</t>
    </rPh>
    <rPh sb="208" eb="210">
      <t>キサイ</t>
    </rPh>
    <rPh sb="210" eb="212">
      <t>ナイヨウ</t>
    </rPh>
    <rPh sb="213" eb="215">
      <t>ショウゴウ</t>
    </rPh>
    <rPh sb="216" eb="218">
      <t>カクニン</t>
    </rPh>
    <rPh sb="274" eb="276">
      <t>ホンニン</t>
    </rPh>
    <rPh sb="276" eb="278">
      <t>カクニン</t>
    </rPh>
    <rPh sb="278" eb="280">
      <t>ジョウホウ</t>
    </rPh>
    <rPh sb="285" eb="287">
      <t>ケンサク</t>
    </rPh>
    <rPh sb="288" eb="289">
      <t>オコナ</t>
    </rPh>
    <rPh sb="408" eb="411">
      <t>シチョウソン</t>
    </rPh>
    <rPh sb="414" eb="418">
      <t>トドウフケン</t>
    </rPh>
    <rPh sb="422" eb="424">
      <t>ゼンコク</t>
    </rPh>
    <phoneticPr fontId="23"/>
  </si>
  <si>
    <t>・本人確認情報ファイルを更新する際に、受領した本人確認情報に関する更新データと本人確認情報ファイルを、住民票コードをもとに突合する。
・個人番号カードを用いて本人確認を行う際に、提示を受けた個人番号カードと本人確認情報ファイルを、住民票コードをもとに突合する。</t>
    <rPh sb="68" eb="70">
      <t>コジン</t>
    </rPh>
    <rPh sb="70" eb="72">
      <t>バンゴウ</t>
    </rPh>
    <rPh sb="76" eb="77">
      <t>モチ</t>
    </rPh>
    <rPh sb="79" eb="81">
      <t>ホンニン</t>
    </rPh>
    <rPh sb="81" eb="83">
      <t>カクニン</t>
    </rPh>
    <rPh sb="84" eb="85">
      <t>オコナ</t>
    </rPh>
    <rPh sb="86" eb="87">
      <t>サイ</t>
    </rPh>
    <rPh sb="89" eb="91">
      <t>テイジ</t>
    </rPh>
    <rPh sb="92" eb="93">
      <t>ウ</t>
    </rPh>
    <rPh sb="95" eb="97">
      <t>コジン</t>
    </rPh>
    <rPh sb="97" eb="99">
      <t>バンゴウ</t>
    </rPh>
    <phoneticPr fontId="23"/>
  </si>
  <si>
    <t>住基ネットワークシステムに関する業務</t>
    <rPh sb="0" eb="2">
      <t>ジュウキ</t>
    </rPh>
    <rPh sb="13" eb="14">
      <t>カン</t>
    </rPh>
    <rPh sb="16" eb="18">
      <t>ギョウム</t>
    </rPh>
    <phoneticPr fontId="23"/>
  </si>
  <si>
    <t>証明書コンビニ交付システムのサービス利用</t>
    <phoneticPr fontId="23"/>
  </si>
  <si>
    <t>証明書コンビニ交付システムのデータ更新・データの保守（バックアップ等）・バージョンアップ対応・シス
テム障害対応・問い合わせ対応等の運用業務</t>
    <phoneticPr fontId="23"/>
  </si>
  <si>
    <t>株式会社日立システムズ</t>
    <phoneticPr fontId="23"/>
  </si>
  <si>
    <t>都道府県</t>
    <rPh sb="0" eb="4">
      <t>トドウフケン</t>
    </rPh>
    <phoneticPr fontId="23"/>
  </si>
  <si>
    <t>住基法第３０条の６（市町村長から都道府県知事への本人確認情報の通知等）</t>
  </si>
  <si>
    <t>・市町村より受領した住民の本人確認情報の変更情報（当該提供情報）を元に都道府県知事保存本人確認情報ファイルの当該住民に係る情報を更新し、機構に通知する。
・住基法に基づいて、本人確認情報の提供及び利用等を行う。</t>
    <rPh sb="10" eb="12">
      <t>ジュウミン</t>
    </rPh>
    <rPh sb="20" eb="22">
      <t>ヘンコウ</t>
    </rPh>
    <rPh sb="22" eb="24">
      <t>ジョウホウ</t>
    </rPh>
    <rPh sb="25" eb="27">
      <t>トウガイ</t>
    </rPh>
    <rPh sb="27" eb="29">
      <t>テイキョウ</t>
    </rPh>
    <rPh sb="29" eb="31">
      <t>ジョウホウ</t>
    </rPh>
    <rPh sb="35" eb="39">
      <t>トドウフケン</t>
    </rPh>
    <rPh sb="39" eb="41">
      <t>チジ</t>
    </rPh>
    <rPh sb="41" eb="43">
      <t>ホゾン</t>
    </rPh>
    <rPh sb="43" eb="45">
      <t>ホンニン</t>
    </rPh>
    <rPh sb="45" eb="47">
      <t>カクニン</t>
    </rPh>
    <rPh sb="47" eb="49">
      <t>ジョウホウ</t>
    </rPh>
    <rPh sb="54" eb="56">
      <t>トウガイ</t>
    </rPh>
    <rPh sb="56" eb="58">
      <t>ジュウミン</t>
    </rPh>
    <rPh sb="59" eb="60">
      <t>カカワ</t>
    </rPh>
    <rPh sb="61" eb="63">
      <t>ジョウホウ</t>
    </rPh>
    <rPh sb="68" eb="70">
      <t>キコウ</t>
    </rPh>
    <rPh sb="71" eb="73">
      <t>ツウチ</t>
    </rPh>
    <phoneticPr fontId="23"/>
  </si>
  <si>
    <t>住民票コード、氏名、生年月日、性別、住所、個人番号、異動事由、異動年月日</t>
  </si>
  <si>
    <t>区域内の住民（消除者を含む）</t>
    <rPh sb="11" eb="12">
      <t>フク</t>
    </rPh>
    <phoneticPr fontId="23"/>
  </si>
  <si>
    <t>住民基本台帳ネットワークシステム</t>
    <phoneticPr fontId="1"/>
  </si>
  <si>
    <t>地方公共団体情報システム機構</t>
  </si>
  <si>
    <t>住基法第１４条（住民基本台帳の正確な記録を確保するための措置）</t>
    <rPh sb="8" eb="10">
      <t>ジュウミン</t>
    </rPh>
    <rPh sb="10" eb="12">
      <t>キホン</t>
    </rPh>
    <rPh sb="12" eb="14">
      <t>ダイチョウ</t>
    </rPh>
    <rPh sb="15" eb="17">
      <t>セイカク</t>
    </rPh>
    <rPh sb="18" eb="20">
      <t>キロク</t>
    </rPh>
    <rPh sb="21" eb="23">
      <t>カクホ</t>
    </rPh>
    <rPh sb="28" eb="30">
      <t>ソチ</t>
    </rPh>
    <phoneticPr fontId="23"/>
  </si>
  <si>
    <t>住民基本台帳の正確な記録を確保するために、本人確認情報ファイルの記載内容（当該提供情報）と都道府県知事保存本人確認情報ファイル及び機構保存本人確認情報ファイルの記載内容が整合することを確認する。</t>
    <rPh sb="0" eb="2">
      <t>ジュウミン</t>
    </rPh>
    <rPh sb="2" eb="4">
      <t>キホン</t>
    </rPh>
    <rPh sb="4" eb="6">
      <t>ダイチョウ</t>
    </rPh>
    <rPh sb="7" eb="9">
      <t>セイカク</t>
    </rPh>
    <rPh sb="10" eb="12">
      <t>キロク</t>
    </rPh>
    <rPh sb="13" eb="15">
      <t>カクホ</t>
    </rPh>
    <rPh sb="21" eb="23">
      <t>ホンニン</t>
    </rPh>
    <rPh sb="23" eb="25">
      <t>カクニン</t>
    </rPh>
    <rPh sb="25" eb="27">
      <t>ジョウホウ</t>
    </rPh>
    <rPh sb="32" eb="34">
      <t>キサイ</t>
    </rPh>
    <rPh sb="34" eb="36">
      <t>ナイヨウ</t>
    </rPh>
    <rPh sb="37" eb="39">
      <t>トウガイ</t>
    </rPh>
    <rPh sb="39" eb="41">
      <t>テイキョウ</t>
    </rPh>
    <rPh sb="41" eb="43">
      <t>ジョウホウ</t>
    </rPh>
    <rPh sb="45" eb="49">
      <t>トドウフケン</t>
    </rPh>
    <rPh sb="49" eb="51">
      <t>チジ</t>
    </rPh>
    <rPh sb="51" eb="53">
      <t>ホゾン</t>
    </rPh>
    <rPh sb="53" eb="55">
      <t>ホンニン</t>
    </rPh>
    <rPh sb="55" eb="57">
      <t>カクニン</t>
    </rPh>
    <rPh sb="57" eb="59">
      <t>ジョウホウ</t>
    </rPh>
    <rPh sb="63" eb="64">
      <t>オヨ</t>
    </rPh>
    <rPh sb="65" eb="67">
      <t>キコウ</t>
    </rPh>
    <rPh sb="67" eb="69">
      <t>ホゾン</t>
    </rPh>
    <rPh sb="69" eb="71">
      <t>ホンニン</t>
    </rPh>
    <rPh sb="71" eb="73">
      <t>カクニン</t>
    </rPh>
    <rPh sb="73" eb="75">
      <t>ジョウホウ</t>
    </rPh>
    <rPh sb="80" eb="82">
      <t>キサイ</t>
    </rPh>
    <rPh sb="82" eb="84">
      <t>ナイヨウ</t>
    </rPh>
    <rPh sb="85" eb="87">
      <t>セイゴウ</t>
    </rPh>
    <rPh sb="92" eb="94">
      <t>カクニン</t>
    </rPh>
    <phoneticPr fontId="23"/>
  </si>
  <si>
    <t>住民基本台帳ネットワークシステム</t>
    <phoneticPr fontId="1"/>
  </si>
  <si>
    <t>「セキュリティゲート及び監視カメラにより入退室を管理したフロアに設置したサーバ内にて保管し、サーバへのアクセスは、生体認証およびID／パスワード認証が必要。」</t>
    <rPh sb="10" eb="11">
      <t>オヨ</t>
    </rPh>
    <rPh sb="12" eb="14">
      <t>カンシ</t>
    </rPh>
    <rPh sb="20" eb="23">
      <t>ニュウタイシツ</t>
    </rPh>
    <rPh sb="24" eb="26">
      <t>カンリ</t>
    </rPh>
    <rPh sb="32" eb="34">
      <t>セッチ</t>
    </rPh>
    <rPh sb="39" eb="40">
      <t>ナイ</t>
    </rPh>
    <rPh sb="42" eb="44">
      <t>ホカン</t>
    </rPh>
    <rPh sb="57" eb="59">
      <t>セイタイ</t>
    </rPh>
    <rPh sb="59" eb="61">
      <t>ニンショウ</t>
    </rPh>
    <rPh sb="72" eb="74">
      <t>ニンショウ</t>
    </rPh>
    <rPh sb="75" eb="77">
      <t>ヒツヨウ</t>
    </rPh>
    <phoneticPr fontId="23"/>
  </si>
  <si>
    <t>　３　送付先情報ファイル</t>
    <phoneticPr fontId="23"/>
  </si>
  <si>
    <t>区域内の住民（住基法第５条（住民基本台帳の備付け）に基づき住民基本台帳に記録された住民を指す）</t>
  </si>
  <si>
    <t>通知カード及び交付申請書の送付先の情報</t>
    <phoneticPr fontId="1"/>
  </si>
  <si>
    <t>平成27年10月5日</t>
    <rPh sb="0" eb="2">
      <t>ヘイセイ</t>
    </rPh>
    <rPh sb="4" eb="5">
      <t>ネン</t>
    </rPh>
    <rPh sb="7" eb="8">
      <t>ガツ</t>
    </rPh>
    <rPh sb="9" eb="10">
      <t>ニチ</t>
    </rPh>
    <phoneticPr fontId="23"/>
  </si>
  <si>
    <t>入手した送付先情報に含まれる４情報等の変更の有無を確認する（最新の４情報等であることを確認する）ため、機構（全国サーバ）が保有する「機構保存本人確認情報」との情報の突合を行う。</t>
    <rPh sb="0" eb="2">
      <t>ニュウシュ</t>
    </rPh>
    <rPh sb="4" eb="6">
      <t>ソウフ</t>
    </rPh>
    <rPh sb="6" eb="7">
      <t>サキ</t>
    </rPh>
    <rPh sb="7" eb="9">
      <t>ジョウホウ</t>
    </rPh>
    <rPh sb="10" eb="11">
      <t>フク</t>
    </rPh>
    <rPh sb="30" eb="32">
      <t>サイシン</t>
    </rPh>
    <rPh sb="34" eb="36">
      <t>ジョウホウ</t>
    </rPh>
    <rPh sb="36" eb="37">
      <t>トウ</t>
    </rPh>
    <rPh sb="43" eb="45">
      <t>カクニン</t>
    </rPh>
    <phoneticPr fontId="23"/>
  </si>
  <si>
    <t>送付業務に関連する事務</t>
    <rPh sb="0" eb="2">
      <t>ソウフ</t>
    </rPh>
    <rPh sb="2" eb="4">
      <t>ギョウム</t>
    </rPh>
    <rPh sb="5" eb="7">
      <t>カンレン</t>
    </rPh>
    <rPh sb="9" eb="11">
      <t>ジム</t>
    </rPh>
    <phoneticPr fontId="23"/>
  </si>
  <si>
    <t>地方公共団体情報システム機構</t>
    <rPh sb="0" eb="2">
      <t>チホウ</t>
    </rPh>
    <rPh sb="2" eb="4">
      <t>コウキョウ</t>
    </rPh>
    <rPh sb="4" eb="6">
      <t>ダンタイ</t>
    </rPh>
    <rPh sb="6" eb="8">
      <t>ジョウホウ</t>
    </rPh>
    <rPh sb="12" eb="14">
      <t>キコウ</t>
    </rPh>
    <phoneticPr fontId="23"/>
  </si>
  <si>
    <t>総務省令に記載予定</t>
    <rPh sb="0" eb="2">
      <t>ソウム</t>
    </rPh>
    <rPh sb="2" eb="4">
      <t>ショウレイ</t>
    </rPh>
    <rPh sb="5" eb="7">
      <t>キサイ</t>
    </rPh>
    <rPh sb="7" eb="9">
      <t>ヨテイ</t>
    </rPh>
    <phoneticPr fontId="23"/>
  </si>
  <si>
    <t>「２．④記録される項目」と同上。</t>
  </si>
  <si>
    <t>区域内の住民</t>
    <rPh sb="0" eb="3">
      <t>クイキナイ</t>
    </rPh>
    <rPh sb="4" eb="6">
      <t>ジュウミン</t>
    </rPh>
    <phoneticPr fontId="23"/>
  </si>
  <si>
    <t>「セキュリティゲート及び監視カメラにより入退室を管理したフロアに設置したサーバ内にて保管し、サーバへのアクセスは、生体認証およびID／パスワード認証が必要。」</t>
    <phoneticPr fontId="23"/>
  </si>
  <si>
    <t>　２　本人確認情報ファイル</t>
    <rPh sb="3" eb="5">
      <t>ホンニン</t>
    </rPh>
    <rPh sb="5" eb="7">
      <t>カクニン</t>
    </rPh>
    <rPh sb="7" eb="9">
      <t>ジョウホウ</t>
    </rPh>
    <phoneticPr fontId="23"/>
  </si>
  <si>
    <t>届出・申請窓口において、届出・申請内容や本人確認書類（身分証明書等）の確認を厳格に行い、対象者以外の情報の入手の防止に努める。
平成１４年６月１０日総務省告示第３３４号（第６-７　本人確認情報の通知及び記録）等により市町村CSにおいて既存住基システムを通じて入手することとされている情報以外を入手できないことを、システム上で担保する。
正当な利用目的以外の目的にデータベースが構成されることを防止するため、本人確認情報の検索を行う際の検索条件として、少なくとも性別を除く２情報以上（氏名＋住所または氏名＋生年月日）の指定を必須とする。</t>
    <rPh sb="0" eb="1">
      <t>トド</t>
    </rPh>
    <rPh sb="1" eb="2">
      <t>デ</t>
    </rPh>
    <rPh sb="3" eb="5">
      <t>シンセイ</t>
    </rPh>
    <rPh sb="5" eb="7">
      <t>マドグチ</t>
    </rPh>
    <rPh sb="12" eb="13">
      <t>トド</t>
    </rPh>
    <rPh sb="13" eb="14">
      <t>デ</t>
    </rPh>
    <rPh sb="15" eb="17">
      <t>シンセイ</t>
    </rPh>
    <rPh sb="17" eb="19">
      <t>ナイヨウ</t>
    </rPh>
    <rPh sb="20" eb="22">
      <t>ホンニン</t>
    </rPh>
    <rPh sb="22" eb="24">
      <t>カクニン</t>
    </rPh>
    <rPh sb="24" eb="26">
      <t>ショルイ</t>
    </rPh>
    <rPh sb="27" eb="29">
      <t>ミブン</t>
    </rPh>
    <rPh sb="29" eb="32">
      <t>ショウメイショ</t>
    </rPh>
    <rPh sb="32" eb="33">
      <t>トウ</t>
    </rPh>
    <rPh sb="35" eb="37">
      <t>カクニン</t>
    </rPh>
    <rPh sb="38" eb="40">
      <t>ゲンカク</t>
    </rPh>
    <rPh sb="41" eb="42">
      <t>オコナ</t>
    </rPh>
    <rPh sb="44" eb="47">
      <t>タイショウシャ</t>
    </rPh>
    <rPh sb="47" eb="49">
      <t>イガイ</t>
    </rPh>
    <rPh sb="50" eb="52">
      <t>ジョウホウ</t>
    </rPh>
    <rPh sb="53" eb="55">
      <t>ニュウシュ</t>
    </rPh>
    <rPh sb="56" eb="58">
      <t>ボウシ</t>
    </rPh>
    <rPh sb="59" eb="60">
      <t>ツト</t>
    </rPh>
    <rPh sb="64" eb="66">
      <t>ヘイセイ</t>
    </rPh>
    <rPh sb="68" eb="69">
      <t>ネン</t>
    </rPh>
    <rPh sb="70" eb="71">
      <t>ガツ</t>
    </rPh>
    <rPh sb="73" eb="74">
      <t>ヒ</t>
    </rPh>
    <rPh sb="74" eb="77">
      <t>ソウムショウ</t>
    </rPh>
    <rPh sb="77" eb="79">
      <t>コクジ</t>
    </rPh>
    <rPh sb="79" eb="80">
      <t>ダイ</t>
    </rPh>
    <rPh sb="83" eb="84">
      <t>ゴウ</t>
    </rPh>
    <rPh sb="85" eb="86">
      <t>ダイ</t>
    </rPh>
    <rPh sb="90" eb="92">
      <t>ホンニン</t>
    </rPh>
    <rPh sb="92" eb="94">
      <t>カクニン</t>
    </rPh>
    <rPh sb="94" eb="96">
      <t>ジョウホウ</t>
    </rPh>
    <rPh sb="97" eb="99">
      <t>ツウチ</t>
    </rPh>
    <rPh sb="99" eb="100">
      <t>オヨ</t>
    </rPh>
    <rPh sb="101" eb="103">
      <t>キロク</t>
    </rPh>
    <rPh sb="104" eb="105">
      <t>トウ</t>
    </rPh>
    <rPh sb="108" eb="111">
      <t>シチョウソン</t>
    </rPh>
    <rPh sb="117" eb="119">
      <t>キゾン</t>
    </rPh>
    <rPh sb="119" eb="121">
      <t>ジュウキ</t>
    </rPh>
    <rPh sb="126" eb="127">
      <t>ツウ</t>
    </rPh>
    <rPh sb="129" eb="131">
      <t>ニュウシュ</t>
    </rPh>
    <rPh sb="141" eb="143">
      <t>ジョウホウ</t>
    </rPh>
    <rPh sb="143" eb="145">
      <t>イガイ</t>
    </rPh>
    <rPh sb="146" eb="148">
      <t>ニュウシュ</t>
    </rPh>
    <rPh sb="160" eb="161">
      <t>ジョウ</t>
    </rPh>
    <rPh sb="162" eb="164">
      <t>タンポ</t>
    </rPh>
    <rPh sb="168" eb="170">
      <t>セイトウ</t>
    </rPh>
    <rPh sb="171" eb="173">
      <t>リヨウ</t>
    </rPh>
    <rPh sb="173" eb="175">
      <t>モクテキ</t>
    </rPh>
    <rPh sb="175" eb="177">
      <t>イガイ</t>
    </rPh>
    <rPh sb="178" eb="180">
      <t>モクテキ</t>
    </rPh>
    <rPh sb="188" eb="190">
      <t>コウセイ</t>
    </rPh>
    <rPh sb="196" eb="198">
      <t>ボウシ</t>
    </rPh>
    <rPh sb="203" eb="205">
      <t>ホンニン</t>
    </rPh>
    <rPh sb="205" eb="207">
      <t>カクニン</t>
    </rPh>
    <rPh sb="207" eb="209">
      <t>ジョウホウ</t>
    </rPh>
    <rPh sb="210" eb="212">
      <t>ケンサク</t>
    </rPh>
    <rPh sb="213" eb="214">
      <t>オコナ</t>
    </rPh>
    <rPh sb="215" eb="216">
      <t>サイ</t>
    </rPh>
    <rPh sb="217" eb="219">
      <t>ケンサク</t>
    </rPh>
    <rPh sb="219" eb="221">
      <t>ジョウケン</t>
    </rPh>
    <rPh sb="225" eb="226">
      <t>スク</t>
    </rPh>
    <rPh sb="230" eb="232">
      <t>セイベツ</t>
    </rPh>
    <rPh sb="233" eb="234">
      <t>ノゾ</t>
    </rPh>
    <rPh sb="236" eb="238">
      <t>ジョウホウ</t>
    </rPh>
    <rPh sb="238" eb="240">
      <t>イジョウ</t>
    </rPh>
    <rPh sb="241" eb="243">
      <t>シメイ</t>
    </rPh>
    <rPh sb="244" eb="246">
      <t>ジュウショ</t>
    </rPh>
    <rPh sb="249" eb="251">
      <t>シメイ</t>
    </rPh>
    <rPh sb="252" eb="254">
      <t>セイネン</t>
    </rPh>
    <rPh sb="254" eb="256">
      <t>ガッピ</t>
    </rPh>
    <rPh sb="258" eb="260">
      <t>シテイ</t>
    </rPh>
    <rPh sb="261" eb="263">
      <t>ヒッス</t>
    </rPh>
    <phoneticPr fontId="23"/>
  </si>
  <si>
    <t>システムへのログイン記録、個人を特定した検索及び特定後の操作ログの記録を行う。操作者は個人まで特定でき、記録は５年間保存している。また、記録は月１回セキュリティ責任者が検査・分析を行い、不正なアクセスがないことを確認している。</t>
  </si>
  <si>
    <t>以下を定めている。
・第三者への提供・開示・漏洩の禁止
・目的外利用の禁止
・無断複製の禁止
・契約終了後の返還・廃棄・消去
・安全管理体制の整備・確保・報告</t>
    <phoneticPr fontId="23"/>
  </si>
  <si>
    <t>　番号法及び住基法並びに個人情報保護条例の規定に基づき認められる特定個人情報の提供・移転について、本業務では具体的に誰に対し何の目的で提供・移転できるかを書き出したマニュアルを整備し、マニュアル通りに特定個人情報の提供・移転を行う。</t>
    <rPh sb="1" eb="3">
      <t>バンゴウ</t>
    </rPh>
    <rPh sb="3" eb="4">
      <t>ホウ</t>
    </rPh>
    <rPh sb="4" eb="5">
      <t>オヨ</t>
    </rPh>
    <rPh sb="6" eb="8">
      <t>ジュウキ</t>
    </rPh>
    <rPh sb="8" eb="9">
      <t>ホウ</t>
    </rPh>
    <rPh sb="9" eb="10">
      <t>ナラ</t>
    </rPh>
    <rPh sb="12" eb="14">
      <t>コジン</t>
    </rPh>
    <rPh sb="14" eb="16">
      <t>ジョウホウ</t>
    </rPh>
    <rPh sb="16" eb="18">
      <t>ホゴ</t>
    </rPh>
    <rPh sb="18" eb="20">
      <t>ジョウレイ</t>
    </rPh>
    <rPh sb="21" eb="23">
      <t>キテイ</t>
    </rPh>
    <rPh sb="24" eb="25">
      <t>モト</t>
    </rPh>
    <rPh sb="27" eb="28">
      <t>ミト</t>
    </rPh>
    <rPh sb="32" eb="34">
      <t>トクテイ</t>
    </rPh>
    <rPh sb="34" eb="36">
      <t>コジン</t>
    </rPh>
    <rPh sb="36" eb="38">
      <t>ジョウホウ</t>
    </rPh>
    <rPh sb="39" eb="41">
      <t>テイキョウ</t>
    </rPh>
    <rPh sb="42" eb="44">
      <t>イテン</t>
    </rPh>
    <rPh sb="49" eb="50">
      <t>ホン</t>
    </rPh>
    <rPh sb="50" eb="52">
      <t>ギョウム</t>
    </rPh>
    <rPh sb="54" eb="57">
      <t>グタイテキ</t>
    </rPh>
    <rPh sb="58" eb="59">
      <t>ダレ</t>
    </rPh>
    <rPh sb="60" eb="61">
      <t>タイ</t>
    </rPh>
    <rPh sb="62" eb="63">
      <t>ナン</t>
    </rPh>
    <rPh sb="64" eb="66">
      <t>モクテキ</t>
    </rPh>
    <rPh sb="67" eb="69">
      <t>テイキョウ</t>
    </rPh>
    <rPh sb="70" eb="72">
      <t>イテン</t>
    </rPh>
    <rPh sb="77" eb="78">
      <t>カ</t>
    </rPh>
    <rPh sb="79" eb="80">
      <t>ダ</t>
    </rPh>
    <rPh sb="88" eb="90">
      <t>セイビ</t>
    </rPh>
    <rPh sb="97" eb="98">
      <t>トオ</t>
    </rPh>
    <rPh sb="100" eb="102">
      <t>トクテイ</t>
    </rPh>
    <rPh sb="102" eb="104">
      <t>コジン</t>
    </rPh>
    <rPh sb="104" eb="106">
      <t>ジョウホウ</t>
    </rPh>
    <rPh sb="107" eb="109">
      <t>テイキョウ</t>
    </rPh>
    <rPh sb="110" eb="112">
      <t>イテン</t>
    </rPh>
    <rPh sb="113" eb="114">
      <t>オコナ</t>
    </rPh>
    <phoneticPr fontId="23"/>
  </si>
  <si>
    <t>　３　送付先情報ファイル</t>
    <rPh sb="3" eb="6">
      <t>ソウフサキ</t>
    </rPh>
    <rPh sb="6" eb="8">
      <t>ジョウホウ</t>
    </rPh>
    <phoneticPr fontId="23"/>
  </si>
  <si>
    <t>届出・申請窓口において、届出・申請内容や本人確認書類（身分証明書等）の確認を厳格に行い、対象者以外の情報の入手の防止に努める。
総務省告示第３３４号（第６-７　本人確認情報の通知及び記録）等により市町村CSにおいて既存住基システムを通じて入手することとされている情報以外を入手できないことを、システム上で担保する。
正当な利用目的以外の目的にデータベースが構成されることを防止するため、本人確認情報の検索を行う際の検索条件として、少なくとも性別を除く２情報以上（氏名＋住所または氏名＋生年月日）の指定を必須とする。</t>
    <rPh sb="0" eb="1">
      <t>トド</t>
    </rPh>
    <rPh sb="1" eb="2">
      <t>デ</t>
    </rPh>
    <rPh sb="3" eb="5">
      <t>シンセイ</t>
    </rPh>
    <rPh sb="5" eb="7">
      <t>マドグチ</t>
    </rPh>
    <rPh sb="12" eb="13">
      <t>トド</t>
    </rPh>
    <rPh sb="13" eb="14">
      <t>デ</t>
    </rPh>
    <rPh sb="15" eb="17">
      <t>シンセイ</t>
    </rPh>
    <rPh sb="17" eb="19">
      <t>ナイヨウ</t>
    </rPh>
    <rPh sb="20" eb="22">
      <t>ホンニン</t>
    </rPh>
    <rPh sb="22" eb="24">
      <t>カクニン</t>
    </rPh>
    <rPh sb="24" eb="26">
      <t>ショルイ</t>
    </rPh>
    <rPh sb="27" eb="29">
      <t>ミブン</t>
    </rPh>
    <rPh sb="29" eb="32">
      <t>ショウメイショ</t>
    </rPh>
    <rPh sb="32" eb="33">
      <t>トウ</t>
    </rPh>
    <rPh sb="35" eb="37">
      <t>カクニン</t>
    </rPh>
    <rPh sb="38" eb="40">
      <t>ゲンカク</t>
    </rPh>
    <rPh sb="41" eb="42">
      <t>オコナ</t>
    </rPh>
    <rPh sb="44" eb="47">
      <t>タイショウシャ</t>
    </rPh>
    <rPh sb="47" eb="49">
      <t>イガイ</t>
    </rPh>
    <rPh sb="50" eb="52">
      <t>ジョウホウ</t>
    </rPh>
    <rPh sb="53" eb="55">
      <t>ニュウシュ</t>
    </rPh>
    <rPh sb="56" eb="58">
      <t>ボウシ</t>
    </rPh>
    <rPh sb="59" eb="60">
      <t>ツト</t>
    </rPh>
    <phoneticPr fontId="23"/>
  </si>
  <si>
    <t>中間サーバー</t>
    <rPh sb="0" eb="2">
      <t>チュウカン</t>
    </rPh>
    <phoneticPr fontId="1"/>
  </si>
  <si>
    <t>Ⅰ基本情報
５．情報提供根拠ネットワークシステムによる情報連携
②法令上の根拠</t>
    <rPh sb="1" eb="3">
      <t>キホン</t>
    </rPh>
    <rPh sb="3" eb="5">
      <t>ジョウホウ</t>
    </rPh>
    <rPh sb="8" eb="10">
      <t>ジョウホウ</t>
    </rPh>
    <rPh sb="10" eb="12">
      <t>テイキョウ</t>
    </rPh>
    <rPh sb="12" eb="14">
      <t>コンキョ</t>
    </rPh>
    <rPh sb="27" eb="29">
      <t>ジョウホウ</t>
    </rPh>
    <rPh sb="29" eb="31">
      <t>レンケイ</t>
    </rPh>
    <rPh sb="33" eb="36">
      <t>ホウレイジョウ</t>
    </rPh>
    <rPh sb="37" eb="39">
      <t>コンキョ</t>
    </rPh>
    <phoneticPr fontId="1"/>
  </si>
  <si>
    <t>番号法第19条第8号</t>
    <rPh sb="0" eb="3">
      <t>バンゴウホウ</t>
    </rPh>
    <rPh sb="3" eb="4">
      <t>ダイ</t>
    </rPh>
    <rPh sb="6" eb="7">
      <t>ジョウ</t>
    </rPh>
    <rPh sb="7" eb="8">
      <t>ダイ</t>
    </rPh>
    <rPh sb="9" eb="10">
      <t>ゴウ</t>
    </rPh>
    <phoneticPr fontId="1"/>
  </si>
  <si>
    <t>番号法第19条第7号</t>
    <rPh sb="7" eb="8">
      <t>ダイ</t>
    </rPh>
    <phoneticPr fontId="1"/>
  </si>
  <si>
    <t>窓口委託事業者変更による</t>
    <rPh sb="0" eb="2">
      <t>マドクチ</t>
    </rPh>
    <rPh sb="2" eb="4">
      <t>イタク</t>
    </rPh>
    <rPh sb="4" eb="7">
      <t>ジギョウシャ</t>
    </rPh>
    <rPh sb="7" eb="9">
      <t>ヘンコウ</t>
    </rPh>
    <phoneticPr fontId="1"/>
  </si>
  <si>
    <t>通知カード廃止による</t>
    <rPh sb="0" eb="2">
      <t>ツウチ</t>
    </rPh>
    <rPh sb="5" eb="7">
      <t>ハイシ</t>
    </rPh>
    <phoneticPr fontId="1"/>
  </si>
  <si>
    <t>株式会社エイジェック</t>
    <rPh sb="0" eb="4">
      <t>カブシキガイシャ</t>
    </rPh>
    <phoneticPr fontId="23"/>
  </si>
  <si>
    <t>株式会社エイジェック</t>
    <rPh sb="0" eb="4">
      <t>カブシキガイシャ</t>
    </rPh>
    <phoneticPr fontId="1"/>
  </si>
  <si>
    <t>富士ゼロックスシステムサービス株式会社</t>
    <rPh sb="0" eb="2">
      <t>フジ</t>
    </rPh>
    <rPh sb="15" eb="19">
      <t>カブシキガイシャ</t>
    </rPh>
    <phoneticPr fontId="1"/>
  </si>
  <si>
    <t>Ⅱ特定個人ファイルの概要
４．特定個人情報ファイルの取扱いの委託
委託事項2
③委託先名</t>
    <rPh sb="1" eb="3">
      <t>トクテイ</t>
    </rPh>
    <rPh sb="3" eb="5">
      <t>コジン</t>
    </rPh>
    <rPh sb="10" eb="12">
      <t>ガイヨウ</t>
    </rPh>
    <rPh sb="15" eb="17">
      <t>トクテイ</t>
    </rPh>
    <rPh sb="17" eb="21">
      <t>コジンジョウホウ</t>
    </rPh>
    <rPh sb="26" eb="27">
      <t>ト</t>
    </rPh>
    <rPh sb="27" eb="28">
      <t>アツカ</t>
    </rPh>
    <rPh sb="30" eb="32">
      <t>イタク</t>
    </rPh>
    <rPh sb="33" eb="35">
      <t>イタク</t>
    </rPh>
    <rPh sb="35" eb="37">
      <t>ジコウ</t>
    </rPh>
    <rPh sb="40" eb="42">
      <t>イタク</t>
    </rPh>
    <rPh sb="42" eb="43">
      <t>サキ</t>
    </rPh>
    <rPh sb="43" eb="44">
      <t>ナ</t>
    </rPh>
    <phoneticPr fontId="1"/>
  </si>
  <si>
    <t>・個人番号、４情報、その他住民票関係情報
：個人番号カードの券面記載事項として、法令に規定された項目を記録する必要がある。
・その他（個人番号通知書及び交付申請書の送付先の情報）
：機構に対し、法令に基づき個人番号通知書及び交付申請書の印刷、送付並びに個人番号カードの発行を委任するために、個人番号カードの券面記載事項のほか、個人番号通知書及び交付申請書の送付先に係る情報を記録する必要がある。</t>
    <rPh sb="48" eb="50">
      <t>コウモク</t>
    </rPh>
    <rPh sb="51" eb="53">
      <t>キロク</t>
    </rPh>
    <rPh sb="55" eb="57">
      <t>ヒツヨウ</t>
    </rPh>
    <rPh sb="68" eb="72">
      <t>コジンバンゴウ</t>
    </rPh>
    <rPh sb="72" eb="75">
      <t>ツウチショ</t>
    </rPh>
    <rPh sb="92" eb="94">
      <t>キコウ</t>
    </rPh>
    <rPh sb="95" eb="96">
      <t>タイ</t>
    </rPh>
    <rPh sb="101" eb="102">
      <t>モト</t>
    </rPh>
    <rPh sb="104" eb="108">
      <t>コジンバンゴウ</t>
    </rPh>
    <rPh sb="108" eb="111">
      <t>ツウチショ</t>
    </rPh>
    <rPh sb="164" eb="168">
      <t>コジンバンゴウ</t>
    </rPh>
    <rPh sb="168" eb="171">
      <t>ツウチショ</t>
    </rPh>
    <rPh sb="173" eb="175">
      <t>コウフ</t>
    </rPh>
    <rPh sb="175" eb="177">
      <t>シンセイ</t>
    </rPh>
    <rPh sb="177" eb="178">
      <t>ショ</t>
    </rPh>
    <rPh sb="188" eb="190">
      <t>キロク</t>
    </rPh>
    <phoneticPr fontId="23"/>
  </si>
  <si>
    <t>法令に基づく委任を受けて個人番号通知書及び交付申請書の印刷、送付並びに個人番号カードの発行を行う機構に対し、個人番号通知書及び交付申請書の送付先情報を提供するため。</t>
    <rPh sb="0" eb="2">
      <t>ホウレイ</t>
    </rPh>
    <rPh sb="3" eb="4">
      <t>モト</t>
    </rPh>
    <rPh sb="6" eb="8">
      <t>イニン</t>
    </rPh>
    <rPh sb="9" eb="10">
      <t>ウ</t>
    </rPh>
    <rPh sb="12" eb="16">
      <t>コジンバンゴウ</t>
    </rPh>
    <rPh sb="16" eb="19">
      <t>ツウチショ</t>
    </rPh>
    <rPh sb="19" eb="20">
      <t>オヨ</t>
    </rPh>
    <rPh sb="21" eb="23">
      <t>コウフ</t>
    </rPh>
    <rPh sb="23" eb="25">
      <t>シンセイ</t>
    </rPh>
    <rPh sb="25" eb="26">
      <t>ショ</t>
    </rPh>
    <rPh sb="27" eb="29">
      <t>インサツ</t>
    </rPh>
    <rPh sb="30" eb="32">
      <t>ソウフ</t>
    </rPh>
    <rPh sb="32" eb="33">
      <t>ナラ</t>
    </rPh>
    <rPh sb="35" eb="37">
      <t>コジン</t>
    </rPh>
    <rPh sb="54" eb="58">
      <t>コジンバンゴウ</t>
    </rPh>
    <rPh sb="58" eb="61">
      <t>ツウチショ</t>
    </rPh>
    <phoneticPr fontId="23"/>
  </si>
  <si>
    <t>・既存住基システムより個人番号の通知対象者の情報を抽出し、個人番号通知書及び交付申請書等の印刷及び送付に係る事務を法令に基づいて委任する機構に対し提供する（既存住基システム→市町村ＣＳ又は電子記録媒体→個人番号カード管理システム（機構））。</t>
    <rPh sb="1" eb="3">
      <t>キゾン</t>
    </rPh>
    <rPh sb="3" eb="5">
      <t>ジュウキ</t>
    </rPh>
    <rPh sb="11" eb="13">
      <t>コジン</t>
    </rPh>
    <rPh sb="13" eb="15">
      <t>バンゴウ</t>
    </rPh>
    <rPh sb="16" eb="18">
      <t>ツウチ</t>
    </rPh>
    <rPh sb="18" eb="21">
      <t>タイショウシャ</t>
    </rPh>
    <rPh sb="22" eb="24">
      <t>ジョウホウ</t>
    </rPh>
    <rPh sb="25" eb="27">
      <t>チュウシュツ</t>
    </rPh>
    <rPh sb="29" eb="33">
      <t>コジンバンゴウ</t>
    </rPh>
    <rPh sb="33" eb="35">
      <t>ツウチ</t>
    </rPh>
    <rPh sb="35" eb="36">
      <t>ショ</t>
    </rPh>
    <rPh sb="36" eb="37">
      <t>オヨ</t>
    </rPh>
    <rPh sb="38" eb="40">
      <t>コウフ</t>
    </rPh>
    <rPh sb="40" eb="42">
      <t>シンセイ</t>
    </rPh>
    <rPh sb="42" eb="43">
      <t>ショ</t>
    </rPh>
    <rPh sb="43" eb="44">
      <t>トウ</t>
    </rPh>
    <rPh sb="45" eb="47">
      <t>インサツ</t>
    </rPh>
    <rPh sb="47" eb="48">
      <t>オヨ</t>
    </rPh>
    <rPh sb="49" eb="51">
      <t>ソウフ</t>
    </rPh>
    <rPh sb="52" eb="53">
      <t>カカワ</t>
    </rPh>
    <rPh sb="54" eb="56">
      <t>ジム</t>
    </rPh>
    <rPh sb="60" eb="61">
      <t>モト</t>
    </rPh>
    <rPh sb="64" eb="66">
      <t>イニン</t>
    </rPh>
    <rPh sb="68" eb="70">
      <t>キコウ</t>
    </rPh>
    <rPh sb="71" eb="72">
      <t>タイ</t>
    </rPh>
    <rPh sb="73" eb="75">
      <t>テイキョウ</t>
    </rPh>
    <rPh sb="78" eb="80">
      <t>キゾン</t>
    </rPh>
    <rPh sb="80" eb="82">
      <t>ジュウキ</t>
    </rPh>
    <rPh sb="87" eb="90">
      <t>シチョウソン</t>
    </rPh>
    <rPh sb="92" eb="93">
      <t>マタ</t>
    </rPh>
    <rPh sb="94" eb="96">
      <t>デンシ</t>
    </rPh>
    <rPh sb="96" eb="98">
      <t>キロク</t>
    </rPh>
    <rPh sb="98" eb="100">
      <t>バイタイ</t>
    </rPh>
    <rPh sb="101" eb="103">
      <t>コジン</t>
    </rPh>
    <rPh sb="103" eb="105">
      <t>バンゴウ</t>
    </rPh>
    <rPh sb="108" eb="110">
      <t>カンリ</t>
    </rPh>
    <rPh sb="115" eb="117">
      <t>キコウ</t>
    </rPh>
    <phoneticPr fontId="23"/>
  </si>
  <si>
    <t>市町村からの法令に基づく委任を受け、個人番号通知書及び交付申請書を印刷し、送付する。</t>
    <rPh sb="0" eb="3">
      <t>シチョウソン</t>
    </rPh>
    <rPh sb="6" eb="8">
      <t>ホウレイ</t>
    </rPh>
    <rPh sb="9" eb="10">
      <t>モト</t>
    </rPh>
    <rPh sb="12" eb="14">
      <t>イニン</t>
    </rPh>
    <rPh sb="15" eb="16">
      <t>ウ</t>
    </rPh>
    <rPh sb="18" eb="22">
      <t>コジンバンゴウ</t>
    </rPh>
    <rPh sb="22" eb="25">
      <t>ツウチショ</t>
    </rPh>
    <rPh sb="25" eb="26">
      <t>オヨ</t>
    </rPh>
    <rPh sb="27" eb="29">
      <t>コウフ</t>
    </rPh>
    <rPh sb="29" eb="31">
      <t>シンセイ</t>
    </rPh>
    <rPh sb="31" eb="32">
      <t>ショ</t>
    </rPh>
    <rPh sb="33" eb="35">
      <t>インサツ</t>
    </rPh>
    <rPh sb="37" eb="39">
      <t>ソウフ</t>
    </rPh>
    <phoneticPr fontId="23"/>
  </si>
  <si>
    <t>Ⅱ特定個人情報ファイルの概要
５．特定個人情報の提供・移転（委託に伴うものを除く。）
⑦時期・頻度</t>
    <rPh sb="1" eb="3">
      <t>トクテイ</t>
    </rPh>
    <rPh sb="3" eb="5">
      <t>コジン</t>
    </rPh>
    <rPh sb="5" eb="7">
      <t>ジョウホウ</t>
    </rPh>
    <rPh sb="12" eb="14">
      <t>ガイヨウ</t>
    </rPh>
    <rPh sb="17" eb="19">
      <t>トクテイ</t>
    </rPh>
    <rPh sb="19" eb="21">
      <t>コジン</t>
    </rPh>
    <rPh sb="21" eb="23">
      <t>ジョウホウ</t>
    </rPh>
    <rPh sb="24" eb="26">
      <t>テイキョウ</t>
    </rPh>
    <rPh sb="27" eb="29">
      <t>イテン</t>
    </rPh>
    <rPh sb="30" eb="32">
      <t>イタク</t>
    </rPh>
    <rPh sb="33" eb="34">
      <t>トモナ</t>
    </rPh>
    <rPh sb="38" eb="39">
      <t>ノゾ</t>
    </rPh>
    <rPh sb="44" eb="46">
      <t>ジキ</t>
    </rPh>
    <rPh sb="47" eb="49">
      <t>ヒンド</t>
    </rPh>
    <phoneticPr fontId="1"/>
  </si>
  <si>
    <t>Ⅱ特定個人情報ファイルの概要
２．基本情報
③対象となる本人の範囲
　その必要性</t>
    <rPh sb="1" eb="3">
      <t>トクテイ</t>
    </rPh>
    <rPh sb="3" eb="5">
      <t>コジン</t>
    </rPh>
    <rPh sb="5" eb="7">
      <t>ジョウホウ</t>
    </rPh>
    <rPh sb="12" eb="14">
      <t>ガイヨウ</t>
    </rPh>
    <rPh sb="17" eb="21">
      <t>キホンジョウホウ</t>
    </rPh>
    <rPh sb="23" eb="25">
      <t>タイショウ</t>
    </rPh>
    <rPh sb="28" eb="30">
      <t>ホンニン</t>
    </rPh>
    <rPh sb="31" eb="33">
      <t>ハンイ</t>
    </rPh>
    <rPh sb="37" eb="40">
      <t>ヒツヨウセイ</t>
    </rPh>
    <phoneticPr fontId="1"/>
  </si>
  <si>
    <t>「通知カード」を「個人番号通知書」に変更
「個人番号カードは通知カードと引き換えに交付することとされていることから、」を削除</t>
    <rPh sb="60" eb="62">
      <t>サクジョ</t>
    </rPh>
    <phoneticPr fontId="1"/>
  </si>
  <si>
    <t>Ⅱ特定個人情報ファイルの概要
２．基本情報
④記録される項目
　その妥当性
３．特定個人情報の入手・使用
③使用目的
⑤使用方法
５．特定個人情報の提供・移転（委託に伴うものを除く。）
②提供先における用途</t>
    <rPh sb="1" eb="3">
      <t>トクテイ</t>
    </rPh>
    <rPh sb="3" eb="5">
      <t>コジン</t>
    </rPh>
    <rPh sb="5" eb="7">
      <t>ジョウホウ</t>
    </rPh>
    <rPh sb="12" eb="14">
      <t>ガイヨウ</t>
    </rPh>
    <rPh sb="17" eb="21">
      <t>キホンジョウホウ</t>
    </rPh>
    <rPh sb="23" eb="25">
      <t>キロク</t>
    </rPh>
    <rPh sb="28" eb="30">
      <t>コウモク</t>
    </rPh>
    <rPh sb="34" eb="37">
      <t>ダトウセイ</t>
    </rPh>
    <rPh sb="40" eb="42">
      <t>トクテイ</t>
    </rPh>
    <rPh sb="42" eb="46">
      <t>コジンジョウホウ</t>
    </rPh>
    <rPh sb="47" eb="49">
      <t>ニュウシュ</t>
    </rPh>
    <rPh sb="50" eb="52">
      <t>シヨウ</t>
    </rPh>
    <rPh sb="54" eb="56">
      <t>シヨウ</t>
    </rPh>
    <rPh sb="56" eb="58">
      <t>モクテキ</t>
    </rPh>
    <rPh sb="60" eb="64">
      <t>シヨウホウホウ</t>
    </rPh>
    <rPh sb="67" eb="69">
      <t>トクテイ</t>
    </rPh>
    <rPh sb="69" eb="71">
      <t>コジン</t>
    </rPh>
    <rPh sb="71" eb="73">
      <t>ジョウホウ</t>
    </rPh>
    <rPh sb="74" eb="76">
      <t>テイキョウ</t>
    </rPh>
    <rPh sb="77" eb="79">
      <t>イテン</t>
    </rPh>
    <rPh sb="80" eb="82">
      <t>イタク</t>
    </rPh>
    <rPh sb="83" eb="84">
      <t>トモナ</t>
    </rPh>
    <rPh sb="88" eb="89">
      <t>ノゾ</t>
    </rPh>
    <rPh sb="94" eb="96">
      <t>テイキョウ</t>
    </rPh>
    <rPh sb="96" eb="97">
      <t>サキ</t>
    </rPh>
    <rPh sb="101" eb="103">
      <t>ヨウト</t>
    </rPh>
    <phoneticPr fontId="1"/>
  </si>
  <si>
    <t>通知カード</t>
    <rPh sb="0" eb="2">
      <t>ツウチ</t>
    </rPh>
    <phoneticPr fontId="1"/>
  </si>
  <si>
    <t>個人番号通知書</t>
    <rPh sb="0" eb="4">
      <t>コジンバンゴウ</t>
    </rPh>
    <rPh sb="4" eb="7">
      <t>ツウチショ</t>
    </rPh>
    <phoneticPr fontId="1"/>
  </si>
  <si>
    <t>番号法第７条第１項（指定及び通知）に基づき、個人番号通知書を新たに個人番号の付番される人に送付する必要がある。
また、同法第１７条第１項（個人番号カードの交付等）により、合わせて、交付申請書を個人番号通知書送付者全員に送付する必要がある。
市町村は、法令に基づき、これらの事務の実施を機構に委任する。</t>
    <rPh sb="22" eb="26">
      <t>コジンバンゴウ</t>
    </rPh>
    <rPh sb="26" eb="29">
      <t>ツウチショ</t>
    </rPh>
    <rPh sb="30" eb="31">
      <t>アラ</t>
    </rPh>
    <rPh sb="43" eb="44">
      <t>ヒト</t>
    </rPh>
    <rPh sb="96" eb="100">
      <t>コジンバンゴウ</t>
    </rPh>
    <rPh sb="100" eb="103">
      <t>ツウチショ</t>
    </rPh>
    <rPh sb="120" eb="123">
      <t>シチョウソン</t>
    </rPh>
    <rPh sb="125" eb="127">
      <t>ホウレイ</t>
    </rPh>
    <rPh sb="128" eb="129">
      <t>モト</t>
    </rPh>
    <rPh sb="139" eb="141">
      <t>ジッシ</t>
    </rPh>
    <rPh sb="145" eb="147">
      <t>イニン</t>
    </rPh>
    <phoneticPr fontId="23"/>
  </si>
  <si>
    <t>新たに個人番号の通知対象者が生じる都度送付先情報を提供する。</t>
    <rPh sb="0" eb="1">
      <t>アラ</t>
    </rPh>
    <rPh sb="19" eb="22">
      <t>ソウフサキ</t>
    </rPh>
    <rPh sb="22" eb="24">
      <t>ジョウホウ</t>
    </rPh>
    <rPh sb="25" eb="27">
      <t>テイキョウ</t>
    </rPh>
    <phoneticPr fontId="23"/>
  </si>
  <si>
    <t>使用開始日から通知カード送付までの一定の期間に、番号法施行日時点における住民の送付先情報をまとめて提供する（以降、新たに個人番号の通知対象者が生じた都度提供する）。</t>
    <phoneticPr fontId="1"/>
  </si>
  <si>
    <t>新たに個人番号の通知対象者が生じる都度送付先情報を提供する。</t>
    <rPh sb="19" eb="21">
      <t>ソウフ</t>
    </rPh>
    <rPh sb="21" eb="22">
      <t>サキ</t>
    </rPh>
    <rPh sb="22" eb="24">
      <t>ジョウホウ</t>
    </rPh>
    <phoneticPr fontId="1"/>
  </si>
  <si>
    <t>[ 　　] 情報提供ネットワークシステム
[ ○ ] 庁内連携システム
[ ○ ] 住民基本台帳ネットワークシステム
[　　 ] 既存住民基本台帳システム
[ ○ ] 宛名システム等
[ ○ ] 税務システム
[ ○ ]  その他（証明書コンビニ交付システム )</t>
    <phoneticPr fontId="23"/>
  </si>
  <si>
    <t>Ⅰ基本情報
２．特定個人情報ファイルを取り扱う事務において使用するシステム</t>
    <rPh sb="1" eb="3">
      <t>キホン</t>
    </rPh>
    <rPh sb="3" eb="5">
      <t>ジョウホウ</t>
    </rPh>
    <phoneticPr fontId="23"/>
  </si>
  <si>
    <t>Ⅰ基本情報
２．特定個人情報ファイルを取り扱う事務において使用するシステム
システム1
③他のシステムとの接続</t>
    <rPh sb="1" eb="3">
      <t>キホン</t>
    </rPh>
    <rPh sb="3" eb="5">
      <t>ジョウホウ</t>
    </rPh>
    <phoneticPr fontId="23"/>
  </si>
  <si>
    <t>「（11）サービス検索・電子申請機能での書類の受領」を追加</t>
    <rPh sb="27" eb="29">
      <t>ツイカ</t>
    </rPh>
    <phoneticPr fontId="1"/>
  </si>
  <si>
    <t>サービス検索・電子申請機能</t>
    <phoneticPr fontId="1"/>
  </si>
  <si>
    <t>・【住民向け機能】自らが受けることができるサービスをオンラインで検索及び申請ができる機能
・【地方公共団体向け機能】住民が電子申請を行った際の申請データ取得画面又は機能を、地方公共団体に公開する機能</t>
    <phoneticPr fontId="1"/>
  </si>
  <si>
    <t>１　住民基本台帳の記載
　転入、出生、入国、職権等により住民基本台帳に新たに住民を記載(住民票を作成)する機能
２　住民基本台帳の記載変更
　住民基本台帳に記載されている事項に変更があったときに、記載内容を修正する機能
３　住民基本台帳の消除処理
　転出、死亡、出国、職権等により住民基本台帳から住民に関する記載を消除(住民票を除票)する機能
４　住民基本台帳の照会
　住民基本台帳から該当する住民に関する記載(住民票)を照会する機能
５　帳票の発行機能
　住民票の写し、住民票記載事項証明書、転出証明書、住民票コード通知書等の各種帳票を発行する機能
６　住民基本台帳の統計機能
　異動集計表や、人ロ統計用の集計表を作成する機能
７　住民基本台帳ネットワークシステムとの連携機能
　機構、県、他自治体と住民基本台帳ネットワークシステム（以下「住基ネット」という。）を通じ連携する機能
８　法務省への通知事項の作成機能
外国人住民票の記載等に応じて、市町村通知の作成を行う機能
９　戸籍システムへの連携
住民票の記載等に応じ.戸籍システムへ附票情報等を連携する機能</t>
    <phoneticPr fontId="1"/>
  </si>
  <si>
    <t>Ⅰ基本情報
２．特定個人情報ファイルを取り扱う事務において使用するシステム</t>
    <phoneticPr fontId="1"/>
  </si>
  <si>
    <t>証明書コンビニ交付システム　サービス検索・電子申請機能</t>
    <rPh sb="0" eb="3">
      <t>ショウメイショ</t>
    </rPh>
    <rPh sb="7" eb="9">
      <t>コウフ</t>
    </rPh>
    <phoneticPr fontId="1"/>
  </si>
  <si>
    <t>その他に「サービス検索・電子申請機能」を追加</t>
    <rPh sb="2" eb="3">
      <t>タ</t>
    </rPh>
    <rPh sb="20" eb="22">
      <t>ツイカ</t>
    </rPh>
    <phoneticPr fontId="1"/>
  </si>
  <si>
    <t>項目「システム6」を追加</t>
    <rPh sb="0" eb="2">
      <t>コウモク</t>
    </rPh>
    <rPh sb="10" eb="12">
      <t>ツイカ</t>
    </rPh>
    <phoneticPr fontId="1"/>
  </si>
  <si>
    <t>Ⅱ 特定個人情報ファイルの概要（住基）
３．特定個人情報の入手・使用
②入手方法</t>
    <phoneticPr fontId="1"/>
  </si>
  <si>
    <t>届出・申請窓口において、届出・申請内容や本人確認書類（身分証明書等）の確認を厳格に行い、対象者以外の情報の入手の防止に努める。</t>
    <phoneticPr fontId="1"/>
  </si>
  <si>
    <t>届出・申請窓口において、届出・申請内容や本人確認書類（身分証明書等）の確認を厳格に行い、対象者以外の情報の入手の防止に努める。
マニュアルやｗｅｂ上で、個人番号の提出が必要な者の要件を明示、周知し、本人以外の情報の入手を防止する。
住民がサービス検索・電子申請機能の画面の誘導に従いサービスを検索し申請フォームを選択して必要情報を入力することとなるが、画面での誘導を簡潔に行うことで、異なる手続に係る申請や不要な情報を送信してしまうリスクを防止する。</t>
    <rPh sb="0" eb="1">
      <t>トド</t>
    </rPh>
    <rPh sb="1" eb="2">
      <t>デ</t>
    </rPh>
    <rPh sb="3" eb="5">
      <t>シンセイ</t>
    </rPh>
    <rPh sb="5" eb="7">
      <t>マドグチ</t>
    </rPh>
    <rPh sb="12" eb="13">
      <t>トド</t>
    </rPh>
    <rPh sb="13" eb="14">
      <t>デ</t>
    </rPh>
    <rPh sb="15" eb="17">
      <t>シンセイ</t>
    </rPh>
    <rPh sb="17" eb="19">
      <t>ナイヨウ</t>
    </rPh>
    <rPh sb="20" eb="22">
      <t>ホンニン</t>
    </rPh>
    <rPh sb="22" eb="24">
      <t>カクニン</t>
    </rPh>
    <rPh sb="24" eb="26">
      <t>ショルイ</t>
    </rPh>
    <rPh sb="27" eb="29">
      <t>ミブン</t>
    </rPh>
    <rPh sb="29" eb="32">
      <t>ショウメイショ</t>
    </rPh>
    <rPh sb="32" eb="33">
      <t>トウ</t>
    </rPh>
    <rPh sb="35" eb="37">
      <t>カクニン</t>
    </rPh>
    <rPh sb="38" eb="40">
      <t>ゲンカク</t>
    </rPh>
    <rPh sb="41" eb="42">
      <t>オコナ</t>
    </rPh>
    <rPh sb="44" eb="47">
      <t>タイショウシャ</t>
    </rPh>
    <rPh sb="47" eb="49">
      <t>イガイ</t>
    </rPh>
    <rPh sb="50" eb="52">
      <t>ジョウホウ</t>
    </rPh>
    <rPh sb="53" eb="55">
      <t>ニュウシュ</t>
    </rPh>
    <rPh sb="56" eb="58">
      <t>ボウシ</t>
    </rPh>
    <rPh sb="59" eb="60">
      <t>ツト</t>
    </rPh>
    <phoneticPr fontId="23"/>
  </si>
  <si>
    <t>届出・申請窓口において、届出・申請内容や本人確認書類（身分証明書等）の確認を厳格に行い、対象者以外の情報の入手の防止に努める。
マニュアルやｗｅｂ上で、個人番号の提出が必要な者の要件を明示、周知し、本人以外の情報の入手を防止する。
住民がサービス検索・電子申請機能の画面の誘導に従いサービスを検索し申請フォームを選択して必要情報を入力することとなるが、画面での誘導を簡潔に行うことで、異なる手続に係る申請や不要な情報を送信してしまうリスクを防止する。</t>
    <phoneticPr fontId="1"/>
  </si>
  <si>
    <t>Ⅲ リスク対策（住基）
２．特定個人情報の入手（情報提供ネットワークを通じた入手を除く。）</t>
    <phoneticPr fontId="1"/>
  </si>
  <si>
    <t>Ⅲ リスク対策（住基）
３．特定個人情報の使用</t>
    <phoneticPr fontId="1"/>
  </si>
  <si>
    <t>生体認証により、操作者は個人まで特定できる。</t>
    <phoneticPr fontId="1"/>
  </si>
  <si>
    <t>端末を利用する必要がある職員を特定し、生体認証を行うことにより、操作者を個人まで特定できる。</t>
    <rPh sb="19" eb="21">
      <t>セイタイ</t>
    </rPh>
    <rPh sb="21" eb="23">
      <t>ニンショウ</t>
    </rPh>
    <rPh sb="24" eb="25">
      <t>オコナ</t>
    </rPh>
    <rPh sb="32" eb="35">
      <t>ソウサシャ</t>
    </rPh>
    <rPh sb="36" eb="38">
      <t>コジン</t>
    </rPh>
    <rPh sb="40" eb="42">
      <t>トクテイ</t>
    </rPh>
    <phoneticPr fontId="23"/>
  </si>
  <si>
    <t>端末を利用する必要がある職員を特定し、生体認証を行うことにより、操作者を個人まで特定できる。</t>
    <phoneticPr fontId="1"/>
  </si>
  <si>
    <t>Ⅰ基本情報
１．特定個人情報ファイルを取り扱う事務
②事務の内容</t>
    <phoneticPr fontId="1"/>
  </si>
  <si>
    <t>（１）住民票を世帯毎に編成し、住民基本台帳を作成
（２）住民異動又は職権に基づく住民票の記載、消除、記載の修正
（３）住民基本台帳の正確な記録を確保するための措置
（４）転入届時の住民票の記載をした際の転出元市町村に対する通知
（５）本人又は同一の世帯に属する者の請求による住民票の写し等の交付
（６）住民票の記載事項に変更があった際の都道府県知事に対する通知
（７）地方公共団体情報システム機構への本人確認情報の照会
（８）住民からの請求に基づく住民票コードの変更
（９）個人番号の通知及び個人番号カードの交付
（10）個人番号カード等を用いた本人確認
（11）サービス検索・電子申請機能での受領</t>
    <rPh sb="297" eb="299">
      <t>ジュリョウ</t>
    </rPh>
    <phoneticPr fontId="23"/>
  </si>
  <si>
    <t>・番号法第１９条第８号（特定個人情報の提供の制限）及び別表第二
（別表第二における情報提供の根拠）
：第三欄（情報提供者）が「市町村長」の項のうち、第四欄（特定個人情報）に「住民票関係情報」が含まれる項（１、２、３、４、６、８、９、１１、１６、１８、２０、２１、２３、２７、３０、３１、３４、３５、３７、３８、３９、４０、４２、４８、５３、５４、５７、５８、５９、６１、６２、６６、６７、７０、７７、８０、８４、８９、９１、９２、９４、９６、１０１、１０２、１０３、１０５、１０６、１０８、１１１、１１２、１１３、１１４、１１６、１１７、１２０の項）
（別表第二における情報照会の根拠）
：なし
（住民基本台帳に関する事務において情報提供ネットワークシステムによる情報照会は行わない）</t>
    <phoneticPr fontId="1"/>
  </si>
  <si>
    <t>法改正に伴う根拠法令、条鋼の整理</t>
    <phoneticPr fontId="1"/>
  </si>
  <si>
    <t>Ⅰ　基本情報
５．情報提供ネットワークシステムによる情報
②法令上の根拠</t>
    <rPh sb="2" eb="4">
      <t>キホン</t>
    </rPh>
    <phoneticPr fontId="1"/>
  </si>
  <si>
    <t>・番号法第１９条第８号
・番号法第十九条第八号に基づく利用特定個人情報の提供に関する命令
（番号法第十九条第八号に基づく利用特定個人情報の提供に関する命令における情報提供の根拠）
：第三欄（情報提供者）が「市町村長」の項のうち、第四欄（特定個人情報）に「住民票関係情報」が含まれる項（１、２、３、５、７、１１、１３、１５、２０、２８、３７、３９、４８、５３、５７、５８、５９、６３、６５、６６、６９、７３、７５、７６、８１、８３、８４、８６、８７、９１、９２、９６、１０６、１０８、１１０、１１２、１１５、１１８、１２４、１２９、１３０、１３２、１３６、１３７、１３８、１４１、１４２、１４４、１４９、１５０、１５１、１５２、１５５、１５６、１５８、１６０、１６３、１６４、１６５、１６６、の項）
（別表における情報照会の根拠）
：なし
（住民基本台帳に関する事務において情報提供ネットワークシステムによる情報照会は行わない）</t>
    <phoneticPr fontId="1"/>
  </si>
  <si>
    <t>・番号法第１９条第８号
・番号法第十九条第八号に基づく利用特定個人情報の提供に関する命令
（番号法第十九条第八号に基づく利用特定個人情報の提供に関する命令における情報提供の根拠）
：第三欄（情報提供者）が「市町村長」の項のうち、第四欄（特定個人情報）に「住民票関係情報」が含まれる項（１、２、３、５、７、１１、１３、１５、２０、２８、３７、３９、４８、５３、５７、５８、５９、６３、６５、６６、６９、７３、７５、７６、８１、８３、８４、８６、８７、９１、９２、９６、１０６、１０８、１１０、１１２、１１５、１１８、１２４、１２９、１３０、１３２、１３６、１３７、１３８、１４１、１４２、１４４、１４９、１５０、１５１、１５２、１５５、１５６、１５８、１６０、１６３、１６４、１６５、１６６、の項）
（別表における情報照会の根拠）
：なし
（住民基本台帳に関する事務において情報提供ネットワークシステムによる情報照会は行わない）</t>
    <phoneticPr fontId="23"/>
  </si>
  <si>
    <t>・番号法第１９条第８号
・番号法第十九条第八号に基づく利用特定個人情報の提供に関する命令第２条の表１の項及び第３条</t>
    <rPh sb="1" eb="3">
      <t>バンゴウ</t>
    </rPh>
    <rPh sb="3" eb="4">
      <t>ホウ</t>
    </rPh>
    <rPh sb="4" eb="5">
      <t>ダイ</t>
    </rPh>
    <rPh sb="7" eb="8">
      <t>ジョウ</t>
    </rPh>
    <rPh sb="8" eb="9">
      <t>ダイ</t>
    </rPh>
    <rPh sb="10" eb="11">
      <t>ゴウ</t>
    </rPh>
    <rPh sb="13" eb="15">
      <t>バンゴウ</t>
    </rPh>
    <rPh sb="15" eb="16">
      <t>ホウ</t>
    </rPh>
    <rPh sb="16" eb="17">
      <t>ダイ</t>
    </rPh>
    <rPh sb="17" eb="19">
      <t>ジュウキュウ</t>
    </rPh>
    <rPh sb="19" eb="20">
      <t>ジョウ</t>
    </rPh>
    <rPh sb="20" eb="21">
      <t>ダイ</t>
    </rPh>
    <rPh sb="21" eb="22">
      <t>ハチ</t>
    </rPh>
    <rPh sb="22" eb="23">
      <t>ゴウ</t>
    </rPh>
    <rPh sb="24" eb="25">
      <t>モト</t>
    </rPh>
    <rPh sb="27" eb="29">
      <t>リヨウ</t>
    </rPh>
    <rPh sb="29" eb="31">
      <t>トクテイ</t>
    </rPh>
    <rPh sb="31" eb="33">
      <t>コジン</t>
    </rPh>
    <rPh sb="33" eb="35">
      <t>ジョウホウ</t>
    </rPh>
    <rPh sb="36" eb="38">
      <t>テイキョウ</t>
    </rPh>
    <rPh sb="39" eb="40">
      <t>カン</t>
    </rPh>
    <rPh sb="42" eb="44">
      <t>メイレイ</t>
    </rPh>
    <rPh sb="44" eb="45">
      <t>ダイ</t>
    </rPh>
    <rPh sb="46" eb="47">
      <t>ジョウ</t>
    </rPh>
    <rPh sb="48" eb="49">
      <t>ヒョウ</t>
    </rPh>
    <rPh sb="51" eb="52">
      <t>コウ</t>
    </rPh>
    <rPh sb="52" eb="53">
      <t>オヨ</t>
    </rPh>
    <rPh sb="54" eb="55">
      <t>ダイ</t>
    </rPh>
    <rPh sb="56" eb="57">
      <t>ジョウ</t>
    </rPh>
    <phoneticPr fontId="23"/>
  </si>
  <si>
    <t>Ⅱ 特定個人情報ファイルの概要（住基）
 ５．特定個人情報の提供・移転（委託に伴うものを除く。）
 提供先1
 ②提供先における用途</t>
    <phoneticPr fontId="1"/>
  </si>
  <si>
    <t>健康保険法第五条第二項の規定により厚生労働大臣が行うこととされた健康保険に関する事務であって主務省令で定めるもの。</t>
    <phoneticPr fontId="1"/>
  </si>
  <si>
    <t>健康保険法第五条第二項の規定により厚生労働大臣が行うこととされた健康保険に関する事務であって番号法第十九条第八号に基づく利用特定個人情報の提供に関する命令第３条で定めるもの。</t>
    <rPh sb="0" eb="2">
      <t>ケンコウ</t>
    </rPh>
    <rPh sb="2" eb="4">
      <t>ホケン</t>
    </rPh>
    <rPh sb="4" eb="5">
      <t>ホウ</t>
    </rPh>
    <rPh sb="5" eb="6">
      <t>ダイ</t>
    </rPh>
    <rPh sb="6" eb="8">
      <t>５ジョウ</t>
    </rPh>
    <rPh sb="8" eb="9">
      <t>ダイ</t>
    </rPh>
    <rPh sb="9" eb="11">
      <t>２コウ</t>
    </rPh>
    <rPh sb="12" eb="14">
      <t>キテイ</t>
    </rPh>
    <rPh sb="17" eb="19">
      <t>コウセイ</t>
    </rPh>
    <rPh sb="19" eb="21">
      <t>ロウドウ</t>
    </rPh>
    <rPh sb="21" eb="23">
      <t>ダイジン</t>
    </rPh>
    <rPh sb="24" eb="25">
      <t>オコナ</t>
    </rPh>
    <rPh sb="32" eb="34">
      <t>ケンコウ</t>
    </rPh>
    <rPh sb="34" eb="36">
      <t>ホケン</t>
    </rPh>
    <rPh sb="37" eb="38">
      <t>カン</t>
    </rPh>
    <rPh sb="40" eb="42">
      <t>ジム</t>
    </rPh>
    <rPh sb="46" eb="48">
      <t>バンゴウ</t>
    </rPh>
    <rPh sb="48" eb="49">
      <t>ホウ</t>
    </rPh>
    <rPh sb="49" eb="50">
      <t>ダイ</t>
    </rPh>
    <rPh sb="50" eb="52">
      <t>ジュウキュウ</t>
    </rPh>
    <rPh sb="52" eb="53">
      <t>ジョウ</t>
    </rPh>
    <rPh sb="53" eb="54">
      <t>ダイ</t>
    </rPh>
    <rPh sb="54" eb="55">
      <t>ハチ</t>
    </rPh>
    <rPh sb="55" eb="56">
      <t>ゴウ</t>
    </rPh>
    <rPh sb="57" eb="58">
      <t>モト</t>
    </rPh>
    <rPh sb="60" eb="62">
      <t>リヨウ</t>
    </rPh>
    <rPh sb="62" eb="64">
      <t>トクテイ</t>
    </rPh>
    <rPh sb="64" eb="66">
      <t>コジン</t>
    </rPh>
    <rPh sb="66" eb="68">
      <t>ジョウホウ</t>
    </rPh>
    <rPh sb="69" eb="71">
      <t>テイキョウ</t>
    </rPh>
    <rPh sb="72" eb="73">
      <t>カン</t>
    </rPh>
    <rPh sb="75" eb="77">
      <t>メイレイ</t>
    </rPh>
    <rPh sb="77" eb="78">
      <t>ダイ</t>
    </rPh>
    <rPh sb="79" eb="80">
      <t>ジョウ</t>
    </rPh>
    <rPh sb="81" eb="82">
      <t>サダ</t>
    </rPh>
    <phoneticPr fontId="23"/>
  </si>
  <si>
    <t>Ⅱ 特定個人情報ファイルの概要（住基）
 ５．特定個人情報の提供・移転（委託に伴うものを除く。）
 提供先1</t>
    <phoneticPr fontId="1"/>
  </si>
  <si>
    <t>厚生労働大臣</t>
    <phoneticPr fontId="1"/>
  </si>
  <si>
    <t>番号法第十九条第八号に基づく利用特定個人情報の提供に関する命令第３条以下で定めるもの。</t>
    <rPh sb="34" eb="36">
      <t>イカ</t>
    </rPh>
    <phoneticPr fontId="1"/>
  </si>
  <si>
    <t>Ⅱ 特定個人情報ファイルの概要（住基）
 ５．特定個人情報の提供・移転（委託に伴うものを除く。）
 提供先1
③提供する情報</t>
    <rPh sb="60" eb="62">
      <t>ジョウホウ</t>
    </rPh>
    <phoneticPr fontId="1"/>
  </si>
  <si>
    <t>番号法第十九条第八号に基づく利用特定個人情報の提供に関する命令第２条の表で規定された住民票関係情報</t>
    <phoneticPr fontId="1"/>
  </si>
  <si>
    <t>なし</t>
    <phoneticPr fontId="1"/>
  </si>
  <si>
    <t>提供先１に統合したことによる記載内容削除</t>
    <rPh sb="0" eb="3">
      <t>テイキョウサキ</t>
    </rPh>
    <rPh sb="5" eb="7">
      <t>トウゴウ</t>
    </rPh>
    <rPh sb="14" eb="16">
      <t>キサイ</t>
    </rPh>
    <rPh sb="16" eb="18">
      <t>ナイヨウ</t>
    </rPh>
    <rPh sb="18" eb="20">
      <t>サクジョ</t>
    </rPh>
    <phoneticPr fontId="23"/>
  </si>
  <si>
    <t>Ⅱ 特定個人情報ファイルの概要（住基）
 ５．特定個人情報の提供・移転（委託に伴うものを除く。）
 提供先2～20
 ①法令上の根拠
 ②提供先における用途
 ③提供する情報
 ④提供する情報の対象となる本人の数
 ⑤提供する情報の対象となる本人の範囲
 ⑥提供方法
 ⑦時期・頻度</t>
    <phoneticPr fontId="1"/>
  </si>
  <si>
    <t>Ⅱ 特定個人情報ファイルの概要（住基）
 ５．特定個人情報の提供・移転（委託に伴うものを除く。）
 提供・移転の有無</t>
    <phoneticPr fontId="1"/>
  </si>
  <si>
    <t>提供を行っている（59件)
移転を行っている（17件）</t>
    <rPh sb="0" eb="2">
      <t>テイキョウ</t>
    </rPh>
    <rPh sb="3" eb="4">
      <t>オコナ</t>
    </rPh>
    <rPh sb="11" eb="12">
      <t>ケン</t>
    </rPh>
    <rPh sb="14" eb="16">
      <t>イテン</t>
    </rPh>
    <rPh sb="17" eb="18">
      <t>オコナ</t>
    </rPh>
    <rPh sb="25" eb="26">
      <t>ケン</t>
    </rPh>
    <phoneticPr fontId="1"/>
  </si>
  <si>
    <t>提供を行っている（60件)
移転を行っている（20件）</t>
    <rPh sb="14" eb="16">
      <t>イテン</t>
    </rPh>
    <rPh sb="17" eb="18">
      <t>オコナ</t>
    </rPh>
    <rPh sb="25" eb="26">
      <t>ケン</t>
    </rPh>
    <phoneticPr fontId="1"/>
  </si>
  <si>
    <t>法改正に伴う根拠法令、条鋼の整理
過去の記載内容追加に伴う変更</t>
    <rPh sb="17" eb="19">
      <t>カコ</t>
    </rPh>
    <rPh sb="20" eb="22">
      <t>キサイ</t>
    </rPh>
    <rPh sb="22" eb="24">
      <t>ナイヨウ</t>
    </rPh>
    <rPh sb="24" eb="26">
      <t>ツイカ</t>
    </rPh>
    <rPh sb="27" eb="28">
      <t>トモナ</t>
    </rPh>
    <rPh sb="29" eb="31">
      <t>ヘンコウ</t>
    </rPh>
    <phoneticPr fontId="23"/>
  </si>
  <si>
    <t>番号法第十九条第八号に基づく利用特定個人情報の提供に関する命令第２条の表に定める情報照会者(別紙１)</t>
    <rPh sb="0" eb="2">
      <t>バンゴウ</t>
    </rPh>
    <rPh sb="2" eb="3">
      <t>ホウ</t>
    </rPh>
    <rPh sb="3" eb="4">
      <t>ダイ</t>
    </rPh>
    <rPh sb="4" eb="6">
      <t>ジュウキュウ</t>
    </rPh>
    <rPh sb="6" eb="7">
      <t>ジョウ</t>
    </rPh>
    <rPh sb="7" eb="8">
      <t>ダイ</t>
    </rPh>
    <rPh sb="8" eb="9">
      <t>ハチ</t>
    </rPh>
    <rPh sb="9" eb="10">
      <t>ゴウ</t>
    </rPh>
    <rPh sb="11" eb="12">
      <t>モト</t>
    </rPh>
    <rPh sb="14" eb="16">
      <t>リヨウ</t>
    </rPh>
    <rPh sb="16" eb="18">
      <t>トクテイ</t>
    </rPh>
    <rPh sb="18" eb="20">
      <t>コジン</t>
    </rPh>
    <rPh sb="20" eb="22">
      <t>ジョウホウ</t>
    </rPh>
    <rPh sb="23" eb="25">
      <t>テイキョウ</t>
    </rPh>
    <rPh sb="26" eb="27">
      <t>カン</t>
    </rPh>
    <rPh sb="29" eb="31">
      <t>メイレイ</t>
    </rPh>
    <rPh sb="31" eb="32">
      <t>ダイ</t>
    </rPh>
    <rPh sb="33" eb="34">
      <t>ジョウ</t>
    </rPh>
    <rPh sb="35" eb="36">
      <t>オモテ</t>
    </rPh>
    <rPh sb="37" eb="38">
      <t>サダ</t>
    </rPh>
    <rPh sb="40" eb="42">
      <t>ジョウホウ</t>
    </rPh>
    <rPh sb="42" eb="44">
      <t>ショウカイ</t>
    </rPh>
    <rPh sb="44" eb="45">
      <t>シャ</t>
    </rPh>
    <rPh sb="46" eb="48">
      <t>ベッシ</t>
    </rPh>
    <phoneticPr fontId="23"/>
  </si>
  <si>
    <t>番号法第十九条第八号に基づく利用特定個人情報の提供に関する命令第２条の表に定める情報照会者(別紙１)</t>
    <rPh sb="0" eb="2">
      <t>バンゴウ</t>
    </rPh>
    <rPh sb="2" eb="3">
      <t>ホウ</t>
    </rPh>
    <rPh sb="3" eb="4">
      <t>ダイ</t>
    </rPh>
    <rPh sb="4" eb="6">
      <t>ジュウキュウ</t>
    </rPh>
    <rPh sb="6" eb="7">
      <t>ジョウ</t>
    </rPh>
    <rPh sb="7" eb="8">
      <t>ダイ</t>
    </rPh>
    <rPh sb="8" eb="9">
      <t>ハチ</t>
    </rPh>
    <rPh sb="9" eb="10">
      <t>ゴウ</t>
    </rPh>
    <rPh sb="11" eb="12">
      <t>モト</t>
    </rPh>
    <rPh sb="14" eb="16">
      <t>リヨウ</t>
    </rPh>
    <rPh sb="16" eb="18">
      <t>トクテイ</t>
    </rPh>
    <rPh sb="18" eb="20">
      <t>コジン</t>
    </rPh>
    <rPh sb="20" eb="22">
      <t>ジョウホウ</t>
    </rPh>
    <rPh sb="23" eb="25">
      <t>テイキョウ</t>
    </rPh>
    <rPh sb="26" eb="27">
      <t>カン</t>
    </rPh>
    <rPh sb="29" eb="31">
      <t>メイレイ</t>
    </rPh>
    <rPh sb="31" eb="32">
      <t>ダイ</t>
    </rPh>
    <rPh sb="33" eb="34">
      <t>ジョウ</t>
    </rPh>
    <rPh sb="35" eb="36">
      <t>オモテ</t>
    </rPh>
    <rPh sb="37" eb="38">
      <t>サダ</t>
    </rPh>
    <rPh sb="40" eb="42">
      <t>ジョウホウ</t>
    </rPh>
    <rPh sb="42" eb="44">
      <t>ショウカイ</t>
    </rPh>
    <rPh sb="44" eb="45">
      <t>シャ</t>
    </rPh>
    <rPh sb="46" eb="48">
      <t>ベッシ</t>
    </rPh>
    <phoneticPr fontId="1"/>
  </si>
  <si>
    <t>Ⅱ 特定個人情報ファイルの概要（住基）
 ５．特定個人情報の提供・移転（委託に伴うものを除く。）
 移転先4,19</t>
    <rPh sb="50" eb="52">
      <t>イテン</t>
    </rPh>
    <rPh sb="52" eb="53">
      <t>サキ</t>
    </rPh>
    <phoneticPr fontId="1"/>
  </si>
  <si>
    <t>子ども室</t>
    <rPh sb="0" eb="1">
      <t>コ</t>
    </rPh>
    <rPh sb="3" eb="4">
      <t>シツ</t>
    </rPh>
    <phoneticPr fontId="1"/>
  </si>
  <si>
    <t>部署名変更による記載変更</t>
    <rPh sb="0" eb="3">
      <t>ブショメイ</t>
    </rPh>
    <rPh sb="3" eb="5">
      <t>ヘンコウ</t>
    </rPh>
    <rPh sb="8" eb="12">
      <t>キサイヘンコウ</t>
    </rPh>
    <phoneticPr fontId="1"/>
  </si>
  <si>
    <t>こども家庭室</t>
    <rPh sb="3" eb="5">
      <t>カテイ</t>
    </rPh>
    <rPh sb="5" eb="6">
      <t>シツ</t>
    </rPh>
    <phoneticPr fontId="23"/>
  </si>
  <si>
    <t>こども家庭室</t>
    <rPh sb="3" eb="5">
      <t>カテイ</t>
    </rPh>
    <rPh sb="5" eb="6">
      <t>シツ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</si>
</sst>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 \ [$-411]ggge&quot;年&quot;m&quot;月&quot;d&quot;日&quot;"/>
    <numFmt numFmtId="177" formatCode="#,##0_ "/>
    <numFmt numFmtId="178" formatCode="0_);[Red]\(0\)"/>
    <numFmt numFmtId="179" formatCode="0_ "/>
  </numFmts>
  <fonts count="27" x14ac:knownFonts="1">
    <font>
      <sz val="11"/>
      <color theme="1"/>
      <name val="ＭＳ Ｐゴシック"/>
      <family val="2"/>
      <charset val="128"/>
      <scheme val="minor"/>
    </font>
    <font>
      <sz val="6"/>
      <name val="ＭＳ Ｐゴシック"/>
      <family val="2"/>
      <charset val="128"/>
      <scheme val="minor"/>
    </font>
    <font>
      <b/>
      <sz val="10"/>
      <color theme="0"/>
      <name val="ＭＳ Ｐゴシック"/>
      <family val="3"/>
      <charset val="128"/>
      <scheme val="minor"/>
    </font>
    <font>
      <sz val="9"/>
      <color theme="1"/>
      <name val="ＭＳ Ｐゴシック"/>
      <family val="3"/>
      <charset val="128"/>
      <scheme val="minor"/>
    </font>
    <font>
      <b/>
      <sz val="16"/>
      <color theme="0"/>
      <name val="ＭＳ Ｐゴシック"/>
      <family val="3"/>
      <charset val="128"/>
      <scheme val="minor"/>
    </font>
    <font>
      <b/>
      <sz val="11"/>
      <color theme="1"/>
      <name val="ＭＳ Ｐゴシック"/>
      <family val="3"/>
      <charset val="128"/>
      <scheme val="minor"/>
    </font>
    <font>
      <sz val="10"/>
      <color theme="1"/>
      <name val="ＭＳ Ｐゴシック"/>
      <family val="3"/>
      <charset val="128"/>
      <scheme val="minor"/>
    </font>
    <font>
      <b/>
      <sz val="10"/>
      <name val="ＭＳ Ｐゴシック"/>
      <family val="3"/>
      <charset val="128"/>
      <scheme val="minor"/>
    </font>
    <font>
      <u/>
      <sz val="11"/>
      <color theme="10"/>
      <name val="ＭＳ Ｐゴシック"/>
      <family val="2"/>
      <charset val="128"/>
      <scheme val="minor"/>
    </font>
    <font>
      <sz val="9"/>
      <name val="ＭＳ Ｐゴシック"/>
      <family val="3"/>
      <charset val="128"/>
      <scheme val="minor"/>
    </font>
    <font>
      <b/>
      <sz val="12"/>
      <name val="ＭＳ Ｐゴシック"/>
      <family val="3"/>
      <charset val="128"/>
      <scheme val="minor"/>
    </font>
    <font>
      <sz val="9"/>
      <color rgb="FFFFC000"/>
      <name val="ＭＳ Ｐゴシック"/>
      <family val="3"/>
      <charset val="128"/>
      <scheme val="minor"/>
    </font>
    <font>
      <sz val="9"/>
      <color rgb="FFFF0000"/>
      <name val="ＭＳ Ｐゴシック"/>
      <family val="3"/>
      <charset val="128"/>
      <scheme val="minor"/>
    </font>
    <font>
      <b/>
      <sz val="8"/>
      <color rgb="FFFF0000"/>
      <name val="ＭＳ Ｐゴシック"/>
      <family val="3"/>
      <charset val="128"/>
      <scheme val="minor"/>
    </font>
    <font>
      <b/>
      <sz val="9"/>
      <color theme="1"/>
      <name val="ＭＳ Ｐゴシック"/>
      <family val="3"/>
      <charset val="128"/>
      <scheme val="minor"/>
    </font>
    <font>
      <b/>
      <sz val="10"/>
      <color theme="1"/>
      <name val="ＭＳ Ｐゴシック"/>
      <family val="3"/>
      <charset val="128"/>
      <scheme val="minor"/>
    </font>
    <font>
      <sz val="16"/>
      <color theme="1"/>
      <name val="ＭＳ Ｐゴシック"/>
      <family val="3"/>
      <charset val="128"/>
      <scheme val="minor"/>
    </font>
    <font>
      <b/>
      <sz val="16"/>
      <name val="ＭＳ Ｐゴシック"/>
      <family val="3"/>
      <charset val="128"/>
      <scheme val="minor"/>
    </font>
    <font>
      <b/>
      <sz val="15"/>
      <color theme="1"/>
      <name val="ＭＳ Ｐゴシック"/>
      <family val="3"/>
      <charset val="128"/>
      <scheme val="minor"/>
    </font>
    <font>
      <b/>
      <sz val="9"/>
      <color theme="0"/>
      <name val="ＭＳ Ｐゴシック"/>
      <family val="3"/>
      <charset val="128"/>
      <scheme val="minor"/>
    </font>
    <font>
      <sz val="11"/>
      <color theme="1"/>
      <name val="ＭＳ Ｐゴシック"/>
      <family val="2"/>
      <charset val="128"/>
      <scheme val="minor"/>
    </font>
    <font>
      <b/>
      <sz val="24"/>
      <color theme="1"/>
      <name val="ＭＳ Ｐゴシック"/>
      <family val="3"/>
      <charset val="128"/>
      <scheme val="minor"/>
    </font>
    <font>
      <sz val="9"/>
      <name val="ＭＳ Ｐゴシック"/>
      <family val="3"/>
      <charset val="128"/>
    </font>
    <font>
      <sz val="6"/>
      <name val="ＭＳ Ｐゴシック"/>
      <family val="3"/>
      <charset val="128"/>
    </font>
    <font>
      <sz val="11"/>
      <color theme="1"/>
      <name val="ＭＳ Ｐゴシック"/>
      <family val="3"/>
      <charset val="128"/>
    </font>
    <font>
      <sz val="16"/>
      <color theme="1"/>
      <name val="ＭＳ Ｐゴシック"/>
      <family val="3"/>
      <charset val="128"/>
    </font>
    <font>
      <sz val="9"/>
      <color theme="1"/>
      <name val="ＭＳ Ｐゴシック"/>
      <family val="3"/>
      <charset val="128"/>
    </font>
  </fonts>
  <fills count="6">
    <fill>
      <patternFill patternType="none"/>
    </fill>
    <fill>
      <patternFill patternType="gray125"/>
    </fill>
    <fill>
      <patternFill patternType="solid">
        <fgColor theme="0"/>
        <bgColor indexed="64"/>
      </patternFill>
    </fill>
    <fill>
      <patternFill patternType="solid">
        <fgColor theme="6" tint="-0.249977111117893"/>
        <bgColor indexed="64"/>
      </patternFill>
    </fill>
    <fill>
      <patternFill patternType="solid">
        <fgColor rgb="FFFFFF99"/>
        <bgColor indexed="64"/>
      </patternFill>
    </fill>
    <fill>
      <patternFill patternType="solid">
        <fgColor rgb="FF35A16B"/>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176" fontId="0" fillId="0" borderId="0">
      <alignment vertical="center"/>
    </xf>
    <xf numFmtId="176" fontId="8" fillId="0" borderId="0" applyNumberFormat="0" applyFill="0" applyBorder="0" applyAlignment="0" applyProtection="0">
      <alignment vertical="center"/>
    </xf>
    <xf numFmtId="0" fontId="20" fillId="0" borderId="0">
      <alignment vertical="center"/>
    </xf>
    <xf numFmtId="176" fontId="24" fillId="0" borderId="0">
      <alignment vertical="center"/>
    </xf>
    <xf numFmtId="0" fontId="24" fillId="0" borderId="0">
      <alignment vertical="center"/>
    </xf>
  </cellStyleXfs>
  <cellXfs count="422">
    <xf numFmtId="176" fontId="0" fillId="0" borderId="0" xfId="0">
      <alignment vertical="center"/>
    </xf>
    <xf numFmtId="176" fontId="5" fillId="0" borderId="0" xfId="0" applyFont="1">
      <alignment vertical="center"/>
    </xf>
    <xf numFmtId="176" fontId="3" fillId="0" borderId="0" xfId="0" applyFont="1" applyAlignment="1">
      <alignment vertical="center"/>
    </xf>
    <xf numFmtId="176" fontId="3" fillId="0" borderId="0" xfId="0" applyFont="1" applyAlignment="1">
      <alignment horizontal="left" vertical="center"/>
    </xf>
    <xf numFmtId="176" fontId="3" fillId="0" borderId="0" xfId="0" applyFont="1" applyAlignment="1" applyProtection="1">
      <alignment vertical="center"/>
    </xf>
    <xf numFmtId="176" fontId="3" fillId="3" borderId="0" xfId="0" applyFont="1" applyFill="1" applyAlignment="1" applyProtection="1">
      <alignment vertical="center"/>
    </xf>
    <xf numFmtId="176" fontId="3" fillId="0" borderId="0" xfId="0" applyFont="1" applyFill="1" applyBorder="1" applyAlignment="1" applyProtection="1">
      <alignment vertical="center"/>
    </xf>
    <xf numFmtId="176" fontId="3" fillId="0" borderId="0" xfId="0" applyNumberFormat="1" applyFont="1" applyFill="1" applyAlignment="1" applyProtection="1">
      <alignment vertical="center"/>
    </xf>
    <xf numFmtId="176" fontId="3" fillId="0" borderId="0" xfId="0" applyNumberFormat="1" applyFont="1" applyAlignment="1" applyProtection="1">
      <alignment vertical="center"/>
    </xf>
    <xf numFmtId="176" fontId="3" fillId="2" borderId="3" xfId="0" applyFont="1" applyFill="1" applyBorder="1" applyAlignment="1" applyProtection="1">
      <alignment vertical="center" wrapText="1"/>
    </xf>
    <xf numFmtId="176" fontId="3" fillId="2" borderId="0" xfId="0" applyFont="1" applyFill="1" applyBorder="1" applyAlignment="1" applyProtection="1">
      <alignment vertical="center"/>
    </xf>
    <xf numFmtId="176" fontId="3" fillId="2" borderId="0" xfId="0" applyFont="1" applyFill="1" applyBorder="1" applyAlignment="1" applyProtection="1">
      <alignment vertical="center" wrapText="1"/>
    </xf>
    <xf numFmtId="176" fontId="3" fillId="0" borderId="0" xfId="0" applyFont="1" applyAlignment="1" applyProtection="1">
      <alignment horizontal="left" vertical="center"/>
    </xf>
    <xf numFmtId="0" fontId="3" fillId="0" borderId="0" xfId="0" applyNumberFormat="1" applyFont="1" applyFill="1" applyAlignment="1" applyProtection="1">
      <alignment vertical="center"/>
    </xf>
    <xf numFmtId="0" fontId="3" fillId="0" borderId="0" xfId="0" applyNumberFormat="1" applyFont="1" applyAlignment="1" applyProtection="1">
      <alignment vertical="center"/>
    </xf>
    <xf numFmtId="0" fontId="3" fillId="0" borderId="0" xfId="2" applyFont="1" applyAlignment="1">
      <alignment horizontal="left" vertical="center"/>
    </xf>
    <xf numFmtId="176" fontId="3" fillId="0" borderId="0" xfId="0" applyNumberFormat="1" applyFont="1" applyAlignment="1" applyProtection="1">
      <alignment horizontal="left" vertical="center"/>
    </xf>
    <xf numFmtId="178" fontId="3" fillId="0" borderId="0" xfId="0" applyNumberFormat="1" applyFont="1">
      <alignment vertical="center"/>
    </xf>
    <xf numFmtId="176" fontId="3" fillId="0" borderId="0" xfId="0" applyFont="1">
      <alignment vertical="center"/>
    </xf>
    <xf numFmtId="0" fontId="3" fillId="0" borderId="0" xfId="0" applyNumberFormat="1" applyFont="1" applyFill="1" applyAlignment="1">
      <alignment vertical="center"/>
    </xf>
    <xf numFmtId="0" fontId="3" fillId="0" borderId="0" xfId="0" applyNumberFormat="1" applyFont="1" applyFill="1" applyBorder="1" applyAlignment="1">
      <alignment vertical="center"/>
    </xf>
    <xf numFmtId="0" fontId="3" fillId="2" borderId="5" xfId="0" applyNumberFormat="1" applyFont="1" applyFill="1" applyBorder="1" applyAlignment="1" applyProtection="1">
      <alignment horizontal="left" vertical="center"/>
    </xf>
    <xf numFmtId="178" fontId="3" fillId="0" borderId="0" xfId="0" applyNumberFormat="1" applyFont="1" applyAlignment="1" applyProtection="1">
      <alignment vertical="center"/>
    </xf>
    <xf numFmtId="178" fontId="0" fillId="0" borderId="0" xfId="0" applyNumberFormat="1" applyProtection="1">
      <alignment vertical="center"/>
    </xf>
    <xf numFmtId="0" fontId="3" fillId="0" borderId="0" xfId="0" applyNumberFormat="1" applyFont="1" applyFill="1" applyBorder="1" applyAlignment="1" applyProtection="1">
      <alignment vertical="center"/>
    </xf>
    <xf numFmtId="0" fontId="3" fillId="0" borderId="0" xfId="0" quotePrefix="1" applyNumberFormat="1" applyFont="1" applyFill="1" applyAlignment="1" applyProtection="1">
      <alignment vertical="center"/>
    </xf>
    <xf numFmtId="0" fontId="3" fillId="0" borderId="0" xfId="0" applyNumberFormat="1" applyFont="1" applyFill="1" applyAlignment="1" applyProtection="1">
      <alignment horizontal="right" vertical="center"/>
    </xf>
    <xf numFmtId="0" fontId="3" fillId="0" borderId="0" xfId="2" applyFont="1" applyAlignment="1" applyProtection="1">
      <alignment horizontal="left" vertical="center"/>
      <protection locked="0"/>
    </xf>
    <xf numFmtId="0" fontId="3" fillId="2" borderId="0" xfId="2" applyFont="1" applyFill="1" applyAlignment="1">
      <alignment horizontal="left" vertical="center" wrapText="1"/>
    </xf>
    <xf numFmtId="0" fontId="3" fillId="2" borderId="0" xfId="2" applyFont="1" applyFill="1" applyBorder="1" applyAlignment="1">
      <alignment horizontal="left" vertical="center" wrapText="1"/>
    </xf>
    <xf numFmtId="0" fontId="21" fillId="2" borderId="0" xfId="2" applyFont="1" applyFill="1" applyAlignment="1">
      <alignment horizontal="center" vertical="center" wrapText="1"/>
    </xf>
    <xf numFmtId="0" fontId="4" fillId="5" borderId="1" xfId="2" applyFont="1" applyFill="1" applyBorder="1" applyAlignment="1">
      <alignment horizontal="center" vertical="center" wrapText="1"/>
    </xf>
    <xf numFmtId="0" fontId="4" fillId="5" borderId="1" xfId="2" applyFont="1" applyFill="1" applyBorder="1" applyAlignment="1">
      <alignment horizontal="left" vertical="center" wrapText="1"/>
    </xf>
    <xf numFmtId="179" fontId="25" fillId="2" borderId="1" xfId="2" applyNumberFormat="1" applyFont="1" applyFill="1" applyBorder="1" applyAlignment="1" applyProtection="1">
      <alignment horizontal="center" vertical="center" wrapText="1"/>
      <protection locked="0"/>
    </xf>
    <xf numFmtId="0" fontId="25" fillId="2" borderId="1" xfId="2" applyNumberFormat="1" applyFont="1" applyFill="1" applyBorder="1" applyAlignment="1" applyProtection="1">
      <alignment horizontal="left" vertical="center" wrapText="1"/>
      <protection locked="0"/>
    </xf>
    <xf numFmtId="0" fontId="3" fillId="2" borderId="3" xfId="2" applyFont="1" applyFill="1" applyBorder="1" applyAlignment="1">
      <alignment horizontal="left" vertical="center" wrapText="1"/>
    </xf>
    <xf numFmtId="0" fontId="4" fillId="5" borderId="2" xfId="2" applyFont="1" applyFill="1" applyBorder="1" applyAlignment="1">
      <alignment horizontal="left" vertical="center" wrapText="1"/>
    </xf>
    <xf numFmtId="0" fontId="4" fillId="5" borderId="3" xfId="2" applyFont="1" applyFill="1" applyBorder="1" applyAlignment="1">
      <alignment horizontal="left" vertical="center" wrapText="1"/>
    </xf>
    <xf numFmtId="0" fontId="4" fillId="5" borderId="4" xfId="2" applyFont="1" applyFill="1" applyBorder="1" applyAlignment="1">
      <alignment horizontal="left" vertical="center" wrapText="1"/>
    </xf>
    <xf numFmtId="0" fontId="4" fillId="5" borderId="5" xfId="2" applyFont="1" applyFill="1" applyBorder="1" applyAlignment="1">
      <alignment horizontal="left" vertical="center" wrapText="1"/>
    </xf>
    <xf numFmtId="0" fontId="4" fillId="5" borderId="0" xfId="2" applyFont="1" applyFill="1" applyBorder="1" applyAlignment="1">
      <alignment horizontal="left" vertical="center" wrapText="1"/>
    </xf>
    <xf numFmtId="0" fontId="4" fillId="5" borderId="6" xfId="2" applyFont="1" applyFill="1" applyBorder="1" applyAlignment="1">
      <alignment horizontal="left" vertical="center" wrapText="1"/>
    </xf>
    <xf numFmtId="0" fontId="4" fillId="5" borderId="7" xfId="2" applyFont="1" applyFill="1" applyBorder="1" applyAlignment="1">
      <alignment horizontal="left" vertical="center" wrapText="1"/>
    </xf>
    <xf numFmtId="0" fontId="4" fillId="5" borderId="8" xfId="2" applyFont="1" applyFill="1" applyBorder="1" applyAlignment="1">
      <alignment horizontal="left" vertical="center" wrapText="1"/>
    </xf>
    <xf numFmtId="0" fontId="4" fillId="5" borderId="9" xfId="2" applyFont="1" applyFill="1" applyBorder="1" applyAlignment="1">
      <alignment horizontal="left" vertical="center" wrapText="1"/>
    </xf>
    <xf numFmtId="0" fontId="25" fillId="2" borderId="2" xfId="2" applyNumberFormat="1" applyFont="1" applyFill="1" applyBorder="1" applyAlignment="1" applyProtection="1">
      <alignment horizontal="left" vertical="center" wrapText="1"/>
      <protection locked="0"/>
    </xf>
    <xf numFmtId="0" fontId="25" fillId="2" borderId="3" xfId="2" applyNumberFormat="1" applyFont="1" applyFill="1" applyBorder="1" applyAlignment="1" applyProtection="1">
      <alignment horizontal="left" vertical="center" wrapText="1"/>
      <protection locked="0"/>
    </xf>
    <xf numFmtId="0" fontId="25" fillId="2" borderId="4" xfId="2" applyNumberFormat="1" applyFont="1" applyFill="1" applyBorder="1" applyAlignment="1" applyProtection="1">
      <alignment horizontal="left" vertical="center" wrapText="1"/>
      <protection locked="0"/>
    </xf>
    <xf numFmtId="0" fontId="25" fillId="2" borderId="5" xfId="2" applyNumberFormat="1" applyFont="1" applyFill="1" applyBorder="1" applyAlignment="1" applyProtection="1">
      <alignment horizontal="left" vertical="center" wrapText="1"/>
      <protection locked="0"/>
    </xf>
    <xf numFmtId="0" fontId="25" fillId="2" borderId="0" xfId="2" applyNumberFormat="1" applyFont="1" applyFill="1" applyBorder="1" applyAlignment="1" applyProtection="1">
      <alignment horizontal="left" vertical="center" wrapText="1"/>
      <protection locked="0"/>
    </xf>
    <xf numFmtId="0" fontId="25" fillId="2" borderId="6" xfId="2" applyNumberFormat="1" applyFont="1" applyFill="1" applyBorder="1" applyAlignment="1" applyProtection="1">
      <alignment horizontal="left" vertical="center" wrapText="1"/>
      <protection locked="0"/>
    </xf>
    <xf numFmtId="0" fontId="25" fillId="2" borderId="7" xfId="2" applyNumberFormat="1" applyFont="1" applyFill="1" applyBorder="1" applyAlignment="1" applyProtection="1">
      <alignment horizontal="left" vertical="center" wrapText="1"/>
      <protection locked="0"/>
    </xf>
    <xf numFmtId="0" fontId="25" fillId="2" borderId="8" xfId="2" applyNumberFormat="1" applyFont="1" applyFill="1" applyBorder="1" applyAlignment="1" applyProtection="1">
      <alignment horizontal="left" vertical="center" wrapText="1"/>
      <protection locked="0"/>
    </xf>
    <xf numFmtId="0" fontId="25" fillId="2" borderId="9" xfId="2" applyNumberFormat="1" applyFont="1" applyFill="1" applyBorder="1" applyAlignment="1" applyProtection="1">
      <alignment horizontal="left" vertical="center" wrapText="1"/>
      <protection locked="0"/>
    </xf>
    <xf numFmtId="0" fontId="6" fillId="4" borderId="2" xfId="2" applyFont="1" applyFill="1" applyBorder="1" applyAlignment="1">
      <alignment horizontal="center" vertical="center" wrapText="1"/>
    </xf>
    <xf numFmtId="0" fontId="6" fillId="4" borderId="3" xfId="2" applyFont="1" applyFill="1" applyBorder="1" applyAlignment="1">
      <alignment horizontal="center" vertical="center" wrapText="1"/>
    </xf>
    <xf numFmtId="0" fontId="6" fillId="4" borderId="4" xfId="2" applyFont="1" applyFill="1" applyBorder="1" applyAlignment="1">
      <alignment horizontal="center" vertical="center" wrapText="1"/>
    </xf>
    <xf numFmtId="0" fontId="6" fillId="4" borderId="5" xfId="2" applyFont="1" applyFill="1" applyBorder="1" applyAlignment="1">
      <alignment horizontal="center" vertical="center" wrapText="1"/>
    </xf>
    <xf numFmtId="0" fontId="6" fillId="4" borderId="0" xfId="2" applyFont="1" applyFill="1" applyBorder="1" applyAlignment="1">
      <alignment horizontal="center" vertical="center" wrapText="1"/>
    </xf>
    <xf numFmtId="0" fontId="6" fillId="4" borderId="6" xfId="2" applyFont="1" applyFill="1" applyBorder="1" applyAlignment="1">
      <alignment horizontal="center" vertical="center" wrapText="1"/>
    </xf>
    <xf numFmtId="0" fontId="6" fillId="4" borderId="7" xfId="2" applyFont="1" applyFill="1" applyBorder="1" applyAlignment="1">
      <alignment horizontal="center" vertical="center" wrapText="1"/>
    </xf>
    <xf numFmtId="0" fontId="6" fillId="4" borderId="8" xfId="2" applyFont="1" applyFill="1" applyBorder="1" applyAlignment="1">
      <alignment horizontal="center" vertical="center" wrapText="1"/>
    </xf>
    <xf numFmtId="0" fontId="6" fillId="4" borderId="9" xfId="2" applyFont="1" applyFill="1" applyBorder="1" applyAlignment="1">
      <alignment horizontal="center" vertical="center" wrapText="1"/>
    </xf>
    <xf numFmtId="0" fontId="6" fillId="2" borderId="1" xfId="2" applyNumberFormat="1" applyFont="1" applyFill="1" applyBorder="1" applyAlignment="1" applyProtection="1">
      <alignment horizontal="left" vertical="center" wrapText="1"/>
      <protection locked="0"/>
    </xf>
    <xf numFmtId="0" fontId="3" fillId="2" borderId="0" xfId="2" applyFont="1" applyFill="1" applyAlignment="1">
      <alignment horizontal="left" vertical="center"/>
    </xf>
    <xf numFmtId="0" fontId="6" fillId="2" borderId="0" xfId="2" applyFont="1" applyFill="1" applyAlignment="1">
      <alignment horizontal="right" vertical="center"/>
    </xf>
    <xf numFmtId="58" fontId="16" fillId="2" borderId="1" xfId="2" applyNumberFormat="1" applyFont="1" applyFill="1" applyBorder="1" applyAlignment="1" applyProtection="1">
      <alignment horizontal="left" vertical="center" wrapText="1"/>
      <protection locked="0"/>
    </xf>
    <xf numFmtId="0" fontId="3" fillId="2" borderId="3" xfId="2" applyFont="1" applyFill="1" applyBorder="1" applyAlignment="1">
      <alignment horizontal="left" vertical="center"/>
    </xf>
    <xf numFmtId="176" fontId="17" fillId="0" borderId="0" xfId="0" applyFont="1" applyFill="1" applyAlignment="1" applyProtection="1">
      <alignment horizontal="left" vertical="center" wrapText="1"/>
    </xf>
    <xf numFmtId="176" fontId="10" fillId="2" borderId="1" xfId="1" applyFont="1" applyFill="1" applyBorder="1" applyAlignment="1">
      <alignment horizontal="left" vertical="center"/>
    </xf>
    <xf numFmtId="176" fontId="10" fillId="2" borderId="2" xfId="1" applyFont="1" applyFill="1" applyBorder="1" applyAlignment="1">
      <alignment horizontal="left" vertical="center"/>
    </xf>
    <xf numFmtId="176" fontId="10" fillId="2" borderId="3" xfId="1" applyFont="1" applyFill="1" applyBorder="1" applyAlignment="1">
      <alignment horizontal="left" vertical="center"/>
    </xf>
    <xf numFmtId="176" fontId="10" fillId="2" borderId="4" xfId="1" applyFont="1" applyFill="1" applyBorder="1" applyAlignment="1">
      <alignment horizontal="left" vertical="center"/>
    </xf>
    <xf numFmtId="176" fontId="10" fillId="2" borderId="5" xfId="1" applyFont="1" applyFill="1" applyBorder="1" applyAlignment="1">
      <alignment horizontal="left" vertical="center"/>
    </xf>
    <xf numFmtId="176" fontId="10" fillId="2" borderId="0" xfId="1" applyFont="1" applyFill="1" applyBorder="1" applyAlignment="1">
      <alignment horizontal="left" vertical="center"/>
    </xf>
    <xf numFmtId="176" fontId="10" fillId="2" borderId="6" xfId="1" applyFont="1" applyFill="1" applyBorder="1" applyAlignment="1">
      <alignment horizontal="left" vertical="center"/>
    </xf>
    <xf numFmtId="176" fontId="10" fillId="2" borderId="7" xfId="1" applyFont="1" applyFill="1" applyBorder="1" applyAlignment="1">
      <alignment horizontal="left" vertical="center"/>
    </xf>
    <xf numFmtId="176" fontId="10" fillId="2" borderId="8" xfId="1" applyFont="1" applyFill="1" applyBorder="1" applyAlignment="1">
      <alignment horizontal="left" vertical="center"/>
    </xf>
    <xf numFmtId="176" fontId="10" fillId="2" borderId="9" xfId="1" applyFont="1" applyFill="1" applyBorder="1" applyAlignment="1">
      <alignment horizontal="left" vertical="center"/>
    </xf>
    <xf numFmtId="176" fontId="2" fillId="5" borderId="2" xfId="0" applyFont="1" applyFill="1" applyBorder="1" applyAlignment="1">
      <alignment horizontal="left" vertical="center" wrapText="1"/>
    </xf>
    <xf numFmtId="176" fontId="2" fillId="5" borderId="3" xfId="0" applyFont="1" applyFill="1" applyBorder="1" applyAlignment="1">
      <alignment horizontal="left" vertical="center" wrapText="1"/>
    </xf>
    <xf numFmtId="176" fontId="2" fillId="5" borderId="4" xfId="0" applyFont="1" applyFill="1" applyBorder="1" applyAlignment="1">
      <alignment horizontal="left" vertical="center" wrapText="1"/>
    </xf>
    <xf numFmtId="176" fontId="2" fillId="5" borderId="7" xfId="0" applyFont="1" applyFill="1" applyBorder="1" applyAlignment="1">
      <alignment horizontal="left" vertical="center" wrapText="1"/>
    </xf>
    <xf numFmtId="176" fontId="2" fillId="5" borderId="8" xfId="0" applyFont="1" applyFill="1" applyBorder="1" applyAlignment="1">
      <alignment horizontal="left" vertical="center" wrapText="1"/>
    </xf>
    <xf numFmtId="176" fontId="15" fillId="5" borderId="8" xfId="0" applyFont="1" applyFill="1" applyBorder="1" applyAlignment="1">
      <alignment horizontal="left" vertical="center" wrapText="1"/>
    </xf>
    <xf numFmtId="176" fontId="2" fillId="5" borderId="9" xfId="0" applyFont="1" applyFill="1" applyBorder="1" applyAlignment="1">
      <alignment horizontal="left" vertical="center" wrapText="1"/>
    </xf>
    <xf numFmtId="0" fontId="3" fillId="2" borderId="2" xfId="0" applyNumberFormat="1" applyFont="1" applyFill="1" applyBorder="1" applyAlignment="1" applyProtection="1">
      <alignment horizontal="left" vertical="center" wrapText="1"/>
      <protection locked="0"/>
    </xf>
    <xf numFmtId="0" fontId="3" fillId="2" borderId="3"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protection locked="0"/>
    </xf>
    <xf numFmtId="0" fontId="3" fillId="2" borderId="8" xfId="0" applyNumberFormat="1" applyFont="1" applyFill="1" applyBorder="1" applyAlignment="1" applyProtection="1">
      <alignment horizontal="left" vertical="center" wrapText="1"/>
      <protection locked="0"/>
    </xf>
    <xf numFmtId="0" fontId="3" fillId="2" borderId="9" xfId="0" applyNumberFormat="1" applyFont="1" applyFill="1" applyBorder="1" applyAlignment="1" applyProtection="1">
      <alignment horizontal="left" vertical="center" wrapText="1"/>
      <protection locked="0"/>
    </xf>
    <xf numFmtId="0" fontId="18" fillId="2" borderId="0" xfId="0" applyNumberFormat="1" applyFont="1" applyFill="1" applyBorder="1" applyAlignment="1" applyProtection="1">
      <alignment horizontal="left" vertical="center" shrinkToFit="1"/>
    </xf>
    <xf numFmtId="0" fontId="18" fillId="2" borderId="8" xfId="0" applyNumberFormat="1" applyFont="1" applyFill="1" applyBorder="1" applyAlignment="1" applyProtection="1">
      <alignment horizontal="left" vertical="center" shrinkToFit="1"/>
    </xf>
    <xf numFmtId="176" fontId="2" fillId="5" borderId="1" xfId="0" applyFont="1" applyFill="1" applyBorder="1" applyAlignment="1">
      <alignment horizontal="left" vertical="center" wrapText="1"/>
    </xf>
    <xf numFmtId="176" fontId="3" fillId="4" borderId="1" xfId="0" applyFont="1" applyFill="1" applyBorder="1" applyAlignment="1">
      <alignment horizontal="left" vertical="center" wrapText="1"/>
    </xf>
    <xf numFmtId="176" fontId="3" fillId="4" borderId="2" xfId="0" applyFont="1" applyFill="1" applyBorder="1" applyAlignment="1">
      <alignment horizontal="left" vertical="center" wrapText="1"/>
    </xf>
    <xf numFmtId="176" fontId="3" fillId="4" borderId="3" xfId="0" applyFont="1" applyFill="1" applyBorder="1" applyAlignment="1">
      <alignment horizontal="left" vertical="center" wrapText="1"/>
    </xf>
    <xf numFmtId="176" fontId="3" fillId="4" borderId="4" xfId="0" applyFont="1" applyFill="1" applyBorder="1" applyAlignment="1">
      <alignment horizontal="left" vertical="center" wrapText="1"/>
    </xf>
    <xf numFmtId="176" fontId="3" fillId="4" borderId="5" xfId="0" applyFont="1" applyFill="1" applyBorder="1" applyAlignment="1">
      <alignment horizontal="left" vertical="center" wrapText="1"/>
    </xf>
    <xf numFmtId="176" fontId="3" fillId="4" borderId="0" xfId="0" applyFont="1" applyFill="1" applyBorder="1" applyAlignment="1">
      <alignment horizontal="left" vertical="center" wrapText="1"/>
    </xf>
    <xf numFmtId="176" fontId="3" fillId="4" borderId="6" xfId="0" applyFont="1" applyFill="1" applyBorder="1" applyAlignment="1">
      <alignment horizontal="left" vertical="center" wrapText="1"/>
    </xf>
    <xf numFmtId="0" fontId="26" fillId="2" borderId="1" xfId="0" applyNumberFormat="1" applyFont="1" applyFill="1" applyBorder="1" applyAlignment="1" applyProtection="1">
      <alignment horizontal="left" vertical="center" wrapText="1"/>
      <protection locked="0"/>
    </xf>
    <xf numFmtId="176" fontId="2" fillId="5" borderId="5" xfId="0" applyFont="1" applyFill="1" applyBorder="1" applyAlignment="1">
      <alignment horizontal="left" vertical="center" wrapText="1"/>
    </xf>
    <xf numFmtId="176" fontId="2" fillId="5" borderId="0" xfId="0" applyFont="1" applyFill="1" applyBorder="1" applyAlignment="1">
      <alignment horizontal="left" vertical="center" wrapText="1"/>
    </xf>
    <xf numFmtId="176" fontId="2" fillId="5" borderId="6" xfId="0" applyFont="1" applyFill="1" applyBorder="1" applyAlignment="1">
      <alignment horizontal="left" vertical="center" wrapText="1"/>
    </xf>
    <xf numFmtId="176" fontId="3" fillId="4" borderId="7" xfId="0" applyFont="1" applyFill="1" applyBorder="1" applyAlignment="1">
      <alignment horizontal="left" vertical="center" wrapText="1"/>
    </xf>
    <xf numFmtId="176" fontId="3" fillId="4" borderId="8" xfId="0" applyFont="1" applyFill="1" applyBorder="1" applyAlignment="1">
      <alignment horizontal="left" vertical="center" wrapText="1"/>
    </xf>
    <xf numFmtId="176" fontId="3" fillId="4" borderId="9" xfId="0" applyFont="1" applyFill="1" applyBorder="1" applyAlignment="1">
      <alignment horizontal="left" vertical="center" wrapText="1"/>
    </xf>
    <xf numFmtId="0" fontId="26" fillId="2" borderId="5" xfId="0" applyNumberFormat="1" applyFont="1" applyFill="1" applyBorder="1" applyAlignment="1" applyProtection="1">
      <alignment horizontal="left" vertical="center" wrapText="1"/>
      <protection locked="0"/>
    </xf>
    <xf numFmtId="0" fontId="26" fillId="2" borderId="0" xfId="0" applyNumberFormat="1" applyFont="1" applyFill="1" applyBorder="1" applyAlignment="1" applyProtection="1">
      <alignment horizontal="left" vertical="center" wrapText="1"/>
      <protection locked="0"/>
    </xf>
    <xf numFmtId="0" fontId="26" fillId="2" borderId="6"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left" vertical="center" wrapText="1"/>
      <protection locked="0"/>
    </xf>
    <xf numFmtId="0" fontId="26" fillId="2" borderId="2" xfId="0" applyNumberFormat="1" applyFont="1" applyFill="1" applyBorder="1" applyAlignment="1" applyProtection="1">
      <alignment horizontal="left" vertical="center" wrapText="1"/>
      <protection locked="0"/>
    </xf>
    <xf numFmtId="0" fontId="26" fillId="2" borderId="3" xfId="0" applyNumberFormat="1" applyFont="1" applyFill="1" applyBorder="1" applyAlignment="1" applyProtection="1">
      <alignment horizontal="left" vertical="center" wrapText="1"/>
      <protection locked="0"/>
    </xf>
    <xf numFmtId="0" fontId="26" fillId="2" borderId="4" xfId="0" applyNumberFormat="1" applyFont="1" applyFill="1" applyBorder="1" applyAlignment="1" applyProtection="1">
      <alignment horizontal="left" vertical="center" wrapText="1"/>
      <protection locked="0"/>
    </xf>
    <xf numFmtId="0" fontId="22" fillId="2" borderId="2" xfId="0" applyNumberFormat="1" applyFont="1" applyFill="1" applyBorder="1" applyAlignment="1" applyProtection="1">
      <alignment horizontal="left" vertical="center" wrapText="1"/>
      <protection locked="0"/>
    </xf>
    <xf numFmtId="0" fontId="22" fillId="2" borderId="3" xfId="0" applyNumberFormat="1" applyFont="1" applyFill="1" applyBorder="1" applyAlignment="1" applyProtection="1">
      <alignment horizontal="left" vertical="center" wrapText="1"/>
      <protection locked="0"/>
    </xf>
    <xf numFmtId="0" fontId="22" fillId="2" borderId="4" xfId="0" applyNumberFormat="1" applyFont="1" applyFill="1" applyBorder="1" applyAlignment="1" applyProtection="1">
      <alignment horizontal="left" vertical="center" wrapText="1"/>
      <protection locked="0"/>
    </xf>
    <xf numFmtId="0" fontId="22" fillId="2" borderId="5" xfId="0" applyNumberFormat="1" applyFont="1" applyFill="1" applyBorder="1" applyAlignment="1" applyProtection="1">
      <alignment horizontal="left" vertical="center" wrapText="1"/>
      <protection locked="0"/>
    </xf>
    <xf numFmtId="0" fontId="22" fillId="2" borderId="0" xfId="0" applyNumberFormat="1" applyFont="1" applyFill="1" applyBorder="1" applyAlignment="1" applyProtection="1">
      <alignment horizontal="left" vertical="center" wrapText="1"/>
      <protection locked="0"/>
    </xf>
    <xf numFmtId="0" fontId="22" fillId="2" borderId="6" xfId="0" applyNumberFormat="1" applyFont="1" applyFill="1" applyBorder="1" applyAlignment="1" applyProtection="1">
      <alignment horizontal="left" vertical="center" wrapText="1"/>
      <protection locked="0"/>
    </xf>
    <xf numFmtId="0" fontId="9" fillId="2" borderId="7" xfId="0" applyNumberFormat="1" applyFont="1" applyFill="1" applyBorder="1" applyAlignment="1" applyProtection="1">
      <alignment horizontal="left" vertical="center" wrapText="1"/>
      <protection locked="0"/>
    </xf>
    <xf numFmtId="0" fontId="9" fillId="2" borderId="8" xfId="0" applyNumberFormat="1" applyFont="1" applyFill="1" applyBorder="1" applyAlignment="1" applyProtection="1">
      <alignment horizontal="left" vertical="center" wrapText="1"/>
      <protection locked="0"/>
    </xf>
    <xf numFmtId="0" fontId="9" fillId="2" borderId="9" xfId="0" applyNumberFormat="1" applyFont="1" applyFill="1" applyBorder="1" applyAlignment="1" applyProtection="1">
      <alignment horizontal="left" vertical="center" wrapText="1"/>
      <protection locked="0"/>
    </xf>
    <xf numFmtId="0" fontId="3" fillId="2" borderId="5"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left" vertical="center" wrapText="1"/>
      <protection locked="0"/>
    </xf>
    <xf numFmtId="0" fontId="3" fillId="2" borderId="6" xfId="0" applyNumberFormat="1" applyFont="1" applyFill="1" applyBorder="1" applyAlignment="1" applyProtection="1">
      <alignment horizontal="left" vertical="center" wrapText="1"/>
      <protection locked="0"/>
    </xf>
    <xf numFmtId="0" fontId="3" fillId="2" borderId="5" xfId="0" applyNumberFormat="1" applyFont="1" applyFill="1" applyBorder="1" applyAlignment="1" applyProtection="1">
      <alignment horizontal="right" vertical="center" wrapText="1"/>
    </xf>
    <xf numFmtId="0" fontId="3" fillId="2" borderId="0" xfId="0" applyNumberFormat="1" applyFont="1" applyFill="1" applyBorder="1" applyAlignment="1" applyProtection="1">
      <alignment horizontal="center" vertical="center" wrapText="1"/>
      <protection locked="0"/>
    </xf>
    <xf numFmtId="0" fontId="14" fillId="2" borderId="0" xfId="0" applyNumberFormat="1" applyFont="1" applyFill="1" applyBorder="1" applyAlignment="1" applyProtection="1">
      <alignment horizontal="center" vertical="center" wrapText="1"/>
      <protection locked="0"/>
    </xf>
    <xf numFmtId="0" fontId="3" fillId="2" borderId="0" xfId="0" applyNumberFormat="1" applyFont="1" applyFill="1" applyBorder="1" applyAlignment="1" applyProtection="1">
      <alignment horizontal="left" vertical="center" wrapText="1"/>
    </xf>
    <xf numFmtId="0" fontId="3" fillId="2" borderId="0" xfId="0" applyNumberFormat="1" applyFont="1" applyFill="1" applyBorder="1" applyAlignment="1" applyProtection="1">
      <alignment horizontal="right" vertical="center" wrapText="1"/>
    </xf>
    <xf numFmtId="0" fontId="3" fillId="2" borderId="7" xfId="0" applyNumberFormat="1" applyFont="1" applyFill="1" applyBorder="1" applyAlignment="1" applyProtection="1">
      <alignment horizontal="right" vertical="center" wrapText="1"/>
    </xf>
    <xf numFmtId="0" fontId="14" fillId="2" borderId="8" xfId="0" applyNumberFormat="1" applyFont="1" applyFill="1" applyBorder="1" applyAlignment="1" applyProtection="1">
      <alignment horizontal="center" vertical="center" wrapText="1"/>
      <protection locked="0"/>
    </xf>
    <xf numFmtId="0" fontId="3" fillId="2" borderId="8" xfId="0" applyNumberFormat="1" applyFont="1" applyFill="1" applyBorder="1" applyAlignment="1" applyProtection="1">
      <alignment horizontal="left" vertical="center" wrapText="1"/>
    </xf>
    <xf numFmtId="0" fontId="3" fillId="2" borderId="8" xfId="0" applyNumberFormat="1" applyFont="1" applyFill="1" applyBorder="1" applyAlignment="1" applyProtection="1">
      <alignment horizontal="right" vertical="center" wrapText="1"/>
    </xf>
    <xf numFmtId="0" fontId="3" fillId="2" borderId="6" xfId="0" applyNumberFormat="1" applyFont="1" applyFill="1" applyBorder="1" applyAlignment="1" applyProtection="1">
      <alignment horizontal="left" vertical="center" wrapText="1"/>
    </xf>
    <xf numFmtId="0" fontId="3" fillId="2" borderId="9" xfId="0" applyNumberFormat="1" applyFont="1" applyFill="1" applyBorder="1" applyAlignment="1" applyProtection="1">
      <alignment horizontal="left" vertical="center" wrapText="1"/>
    </xf>
    <xf numFmtId="176" fontId="15" fillId="4" borderId="2" xfId="0" applyFont="1" applyFill="1" applyBorder="1" applyAlignment="1">
      <alignment horizontal="left" vertical="center" wrapText="1"/>
    </xf>
    <xf numFmtId="176" fontId="15" fillId="4" borderId="3" xfId="0" applyFont="1" applyFill="1" applyBorder="1" applyAlignment="1">
      <alignment horizontal="left" vertical="center" wrapText="1"/>
    </xf>
    <xf numFmtId="176" fontId="15" fillId="4" borderId="4" xfId="0" applyFont="1" applyFill="1" applyBorder="1" applyAlignment="1">
      <alignment horizontal="left" vertical="center" wrapText="1"/>
    </xf>
    <xf numFmtId="176" fontId="15" fillId="4" borderId="5" xfId="0" applyFont="1" applyFill="1" applyBorder="1" applyAlignment="1">
      <alignment horizontal="left" vertical="center" wrapText="1"/>
    </xf>
    <xf numFmtId="176" fontId="15" fillId="4" borderId="0" xfId="0" applyFont="1" applyFill="1" applyBorder="1" applyAlignment="1">
      <alignment horizontal="left" vertical="center" wrapText="1"/>
    </xf>
    <xf numFmtId="176" fontId="15" fillId="4" borderId="6" xfId="0" applyFont="1" applyFill="1" applyBorder="1" applyAlignment="1">
      <alignment horizontal="left" vertical="center" wrapText="1"/>
    </xf>
    <xf numFmtId="176" fontId="15" fillId="4" borderId="11" xfId="0" applyFont="1" applyFill="1" applyBorder="1" applyAlignment="1">
      <alignment horizontal="left" vertical="center" wrapText="1"/>
    </xf>
    <xf numFmtId="176" fontId="15" fillId="4" borderId="12" xfId="0" applyFont="1" applyFill="1" applyBorder="1" applyAlignment="1">
      <alignment horizontal="left" vertical="center" wrapText="1"/>
    </xf>
    <xf numFmtId="176" fontId="15" fillId="4" borderId="13" xfId="0" applyFont="1" applyFill="1" applyBorder="1" applyAlignment="1">
      <alignment horizontal="left" vertical="center" wrapText="1"/>
    </xf>
    <xf numFmtId="176" fontId="15" fillId="4" borderId="14" xfId="0" applyFont="1" applyFill="1" applyBorder="1" applyAlignment="1">
      <alignment horizontal="left" vertical="center" wrapText="1"/>
    </xf>
    <xf numFmtId="176" fontId="15" fillId="4" borderId="15" xfId="0" applyFont="1" applyFill="1" applyBorder="1" applyAlignment="1">
      <alignment horizontal="left" vertical="center" wrapText="1"/>
    </xf>
    <xf numFmtId="176" fontId="15" fillId="4" borderId="16" xfId="0" applyFont="1" applyFill="1" applyBorder="1" applyAlignment="1">
      <alignment horizontal="left" vertical="center" wrapText="1"/>
    </xf>
    <xf numFmtId="176" fontId="3" fillId="4" borderId="5" xfId="0" applyNumberFormat="1" applyFont="1" applyFill="1" applyBorder="1" applyAlignment="1" applyProtection="1">
      <alignment horizontal="left" vertical="center" wrapText="1"/>
    </xf>
    <xf numFmtId="176" fontId="3" fillId="4" borderId="0" xfId="0" applyNumberFormat="1" applyFont="1" applyFill="1" applyBorder="1" applyAlignment="1" applyProtection="1">
      <alignment horizontal="left" vertical="center" wrapText="1"/>
    </xf>
    <xf numFmtId="176" fontId="3" fillId="4" borderId="6" xfId="0" applyNumberFormat="1" applyFont="1" applyFill="1" applyBorder="1" applyAlignment="1" applyProtection="1">
      <alignment horizontal="left" vertical="center" wrapText="1"/>
    </xf>
    <xf numFmtId="176" fontId="3" fillId="4" borderId="7" xfId="0" applyNumberFormat="1" applyFont="1" applyFill="1" applyBorder="1" applyAlignment="1" applyProtection="1">
      <alignment horizontal="left" vertical="center" wrapText="1"/>
    </xf>
    <xf numFmtId="176" fontId="3" fillId="4" borderId="8" xfId="0" applyNumberFormat="1" applyFont="1" applyFill="1" applyBorder="1" applyAlignment="1" applyProtection="1">
      <alignment horizontal="left" vertical="center" wrapText="1"/>
    </xf>
    <xf numFmtId="176" fontId="3" fillId="4" borderId="9" xfId="0" applyNumberFormat="1" applyFont="1" applyFill="1" applyBorder="1" applyAlignment="1" applyProtection="1">
      <alignment horizontal="left" vertical="center" wrapText="1"/>
    </xf>
    <xf numFmtId="176" fontId="3" fillId="4" borderId="2" xfId="0" applyNumberFormat="1" applyFont="1" applyFill="1" applyBorder="1" applyAlignment="1" applyProtection="1">
      <alignment horizontal="left" vertical="center" wrapText="1"/>
    </xf>
    <xf numFmtId="176" fontId="3" fillId="4" borderId="3" xfId="0" applyNumberFormat="1" applyFont="1" applyFill="1" applyBorder="1" applyAlignment="1" applyProtection="1">
      <alignment horizontal="left" vertical="center" wrapText="1"/>
    </xf>
    <xf numFmtId="176" fontId="3" fillId="4" borderId="4" xfId="0" applyNumberFormat="1" applyFont="1" applyFill="1" applyBorder="1" applyAlignment="1" applyProtection="1">
      <alignment horizontal="left" vertical="center" wrapText="1"/>
    </xf>
    <xf numFmtId="0" fontId="3" fillId="2" borderId="3" xfId="0" applyNumberFormat="1" applyFont="1" applyFill="1" applyBorder="1" applyAlignment="1" applyProtection="1">
      <alignment horizontal="left" vertical="center" wrapText="1"/>
    </xf>
    <xf numFmtId="0" fontId="3" fillId="2" borderId="4" xfId="0" applyNumberFormat="1" applyFont="1" applyFill="1" applyBorder="1" applyAlignment="1" applyProtection="1">
      <alignment horizontal="left" vertical="center" wrapText="1"/>
    </xf>
    <xf numFmtId="176" fontId="15" fillId="4" borderId="7" xfId="0" applyFont="1" applyFill="1" applyBorder="1" applyAlignment="1">
      <alignment horizontal="left" vertical="center" wrapText="1"/>
    </xf>
    <xf numFmtId="176" fontId="15" fillId="4" borderId="8" xfId="0" applyFont="1" applyFill="1" applyBorder="1" applyAlignment="1">
      <alignment horizontal="left" vertical="center" wrapText="1"/>
    </xf>
    <xf numFmtId="176" fontId="15" fillId="4" borderId="9" xfId="0" applyFont="1" applyFill="1" applyBorder="1" applyAlignment="1">
      <alignment horizontal="left" vertical="center" wrapText="1"/>
    </xf>
    <xf numFmtId="0" fontId="3" fillId="2" borderId="2" xfId="0" applyNumberFormat="1" applyFont="1" applyFill="1" applyBorder="1" applyAlignment="1" applyProtection="1">
      <alignment horizontal="left" vertical="center" wrapText="1"/>
    </xf>
    <xf numFmtId="0" fontId="3" fillId="2" borderId="7" xfId="0" applyNumberFormat="1" applyFont="1" applyFill="1" applyBorder="1" applyAlignment="1" applyProtection="1">
      <alignment horizontal="left" vertical="center" wrapText="1"/>
    </xf>
    <xf numFmtId="0" fontId="3" fillId="2" borderId="0" xfId="0" applyNumberFormat="1" applyFont="1" applyFill="1" applyBorder="1" applyAlignment="1" applyProtection="1">
      <alignment horizontal="left" vertical="center"/>
    </xf>
    <xf numFmtId="0" fontId="3" fillId="2" borderId="3" xfId="0" applyNumberFormat="1" applyFont="1" applyFill="1" applyBorder="1" applyAlignment="1" applyProtection="1">
      <alignment horizontal="left" vertical="center"/>
    </xf>
    <xf numFmtId="0" fontId="3" fillId="2" borderId="4" xfId="0" applyNumberFormat="1" applyFont="1" applyFill="1" applyBorder="1" applyAlignment="1" applyProtection="1">
      <alignment horizontal="left" vertical="center"/>
    </xf>
    <xf numFmtId="0" fontId="3" fillId="2" borderId="6" xfId="0" applyNumberFormat="1" applyFont="1" applyFill="1" applyBorder="1" applyAlignment="1" applyProtection="1">
      <alignment horizontal="left" vertical="center"/>
    </xf>
    <xf numFmtId="0" fontId="3" fillId="2" borderId="7" xfId="0" applyNumberFormat="1" applyFont="1" applyFill="1" applyBorder="1" applyAlignment="1" applyProtection="1">
      <alignment horizontal="left" vertical="center"/>
    </xf>
    <xf numFmtId="0" fontId="3" fillId="2" borderId="8" xfId="0" applyNumberFormat="1" applyFont="1" applyFill="1" applyBorder="1" applyAlignment="1" applyProtection="1">
      <alignment horizontal="left" vertical="center"/>
    </xf>
    <xf numFmtId="0" fontId="3" fillId="2" borderId="9" xfId="0" applyNumberFormat="1" applyFont="1" applyFill="1" applyBorder="1" applyAlignment="1" applyProtection="1">
      <alignment horizontal="left" vertical="center"/>
    </xf>
    <xf numFmtId="176" fontId="2" fillId="5" borderId="10" xfId="0" applyFont="1" applyFill="1" applyBorder="1" applyAlignment="1">
      <alignment horizontal="left" vertical="center" wrapText="1"/>
    </xf>
    <xf numFmtId="0" fontId="22" fillId="2" borderId="7" xfId="0" applyNumberFormat="1" applyFont="1" applyFill="1" applyBorder="1" applyAlignment="1" applyProtection="1">
      <alignment horizontal="left" vertical="center" wrapText="1"/>
      <protection locked="0"/>
    </xf>
    <xf numFmtId="0" fontId="22" fillId="2" borderId="8" xfId="0" applyNumberFormat="1" applyFont="1" applyFill="1" applyBorder="1" applyAlignment="1" applyProtection="1">
      <alignment horizontal="left" vertical="center" wrapText="1"/>
      <protection locked="0"/>
    </xf>
    <xf numFmtId="0" fontId="22" fillId="2" borderId="9" xfId="0" applyNumberFormat="1" applyFont="1" applyFill="1" applyBorder="1" applyAlignment="1" applyProtection="1">
      <alignment horizontal="left" vertical="center" wrapText="1"/>
      <protection locked="0"/>
    </xf>
    <xf numFmtId="176" fontId="3" fillId="2" borderId="2" xfId="0" applyFont="1" applyFill="1" applyBorder="1" applyAlignment="1" applyProtection="1">
      <alignment horizontal="left" vertical="center" wrapText="1"/>
    </xf>
    <xf numFmtId="176" fontId="3" fillId="2" borderId="3" xfId="0" applyFont="1" applyFill="1" applyBorder="1" applyAlignment="1" applyProtection="1">
      <alignment horizontal="left" vertical="center" wrapText="1"/>
    </xf>
    <xf numFmtId="176" fontId="3" fillId="2" borderId="3" xfId="0" applyFont="1" applyFill="1" applyBorder="1" applyAlignment="1" applyProtection="1">
      <alignment horizontal="left" vertical="center"/>
    </xf>
    <xf numFmtId="176" fontId="3" fillId="2" borderId="4" xfId="0" applyFont="1" applyFill="1" applyBorder="1" applyAlignment="1" applyProtection="1">
      <alignment horizontal="left" vertical="center"/>
    </xf>
    <xf numFmtId="176" fontId="3" fillId="2" borderId="0" xfId="0" applyFont="1" applyFill="1" applyBorder="1" applyAlignment="1" applyProtection="1">
      <alignment horizontal="center" vertical="center" wrapText="1"/>
      <protection locked="0"/>
    </xf>
    <xf numFmtId="176" fontId="3" fillId="2" borderId="0" xfId="0" applyFont="1" applyFill="1" applyBorder="1" applyAlignment="1" applyProtection="1">
      <alignment horizontal="left" vertical="center" wrapText="1"/>
    </xf>
    <xf numFmtId="0" fontId="3" fillId="2" borderId="5" xfId="0" applyNumberFormat="1" applyFont="1" applyFill="1" applyBorder="1" applyAlignment="1" applyProtection="1">
      <alignment horizontal="left" vertical="center" wrapText="1"/>
    </xf>
    <xf numFmtId="176" fontId="3" fillId="2" borderId="0" xfId="0" applyFont="1" applyFill="1" applyBorder="1" applyAlignment="1" applyProtection="1">
      <alignment horizontal="left" vertical="center"/>
    </xf>
    <xf numFmtId="176" fontId="3" fillId="2" borderId="6" xfId="0" applyFont="1" applyFill="1" applyBorder="1" applyAlignment="1" applyProtection="1">
      <alignment horizontal="left" vertical="center"/>
    </xf>
    <xf numFmtId="176" fontId="3" fillId="2" borderId="7" xfId="0" applyFont="1" applyFill="1" applyBorder="1" applyAlignment="1" applyProtection="1">
      <alignment horizontal="left" vertical="center"/>
    </xf>
    <xf numFmtId="176" fontId="3" fillId="2" borderId="8" xfId="0" applyFont="1" applyFill="1" applyBorder="1" applyAlignment="1" applyProtection="1">
      <alignment horizontal="left" vertical="center"/>
    </xf>
    <xf numFmtId="176" fontId="3" fillId="2" borderId="9" xfId="0" applyFont="1" applyFill="1" applyBorder="1" applyAlignment="1" applyProtection="1">
      <alignment horizontal="left" vertical="center"/>
    </xf>
    <xf numFmtId="0" fontId="3" fillId="2" borderId="5" xfId="0" applyNumberFormat="1" applyFont="1" applyFill="1" applyBorder="1" applyAlignment="1" applyProtection="1">
      <alignment horizontal="right" vertical="center"/>
    </xf>
    <xf numFmtId="0" fontId="3" fillId="2" borderId="7" xfId="0" applyNumberFormat="1" applyFont="1" applyFill="1" applyBorder="1" applyAlignment="1" applyProtection="1">
      <alignment horizontal="center" vertical="center" wrapText="1"/>
    </xf>
    <xf numFmtId="0" fontId="3" fillId="2" borderId="8" xfId="0" applyNumberFormat="1" applyFont="1" applyFill="1" applyBorder="1" applyAlignment="1" applyProtection="1">
      <alignment horizontal="center" vertical="center" wrapText="1"/>
    </xf>
    <xf numFmtId="0" fontId="3" fillId="2" borderId="9" xfId="0" applyNumberFormat="1" applyFont="1" applyFill="1" applyBorder="1" applyAlignment="1" applyProtection="1">
      <alignment horizontal="center" vertical="center" wrapText="1"/>
    </xf>
    <xf numFmtId="176" fontId="9" fillId="4" borderId="2" xfId="0" applyFont="1" applyFill="1" applyBorder="1" applyAlignment="1">
      <alignment horizontal="left" vertical="center" wrapText="1"/>
    </xf>
    <xf numFmtId="176" fontId="9" fillId="4" borderId="3" xfId="0" applyFont="1" applyFill="1" applyBorder="1" applyAlignment="1">
      <alignment horizontal="left" vertical="center" wrapText="1"/>
    </xf>
    <xf numFmtId="176" fontId="9" fillId="4" borderId="5" xfId="0" applyFont="1" applyFill="1" applyBorder="1" applyAlignment="1">
      <alignment horizontal="left" vertical="center" wrapText="1"/>
    </xf>
    <xf numFmtId="176" fontId="9" fillId="4" borderId="0" xfId="0" applyFont="1" applyFill="1" applyBorder="1" applyAlignment="1">
      <alignment horizontal="left" vertical="center" wrapText="1"/>
    </xf>
    <xf numFmtId="176" fontId="9" fillId="4" borderId="7" xfId="0" applyFont="1" applyFill="1" applyBorder="1" applyAlignment="1">
      <alignment horizontal="left" vertical="center" wrapText="1"/>
    </xf>
    <xf numFmtId="176" fontId="9" fillId="4" borderId="8" xfId="0" applyFont="1" applyFill="1" applyBorder="1" applyAlignment="1">
      <alignment horizontal="left" vertical="center" wrapText="1"/>
    </xf>
    <xf numFmtId="0" fontId="3" fillId="2" borderId="2" xfId="0" applyNumberFormat="1" applyFont="1" applyFill="1" applyBorder="1" applyAlignment="1" applyProtection="1">
      <alignment horizontal="center" vertical="center" wrapText="1"/>
    </xf>
    <xf numFmtId="0" fontId="3" fillId="2" borderId="3" xfId="0" applyNumberFormat="1" applyFont="1" applyFill="1" applyBorder="1" applyAlignment="1" applyProtection="1">
      <alignment horizontal="center" vertical="center" wrapText="1"/>
    </xf>
    <xf numFmtId="176" fontId="9" fillId="4" borderId="4" xfId="0" applyFont="1" applyFill="1" applyBorder="1" applyAlignment="1">
      <alignment horizontal="left" vertical="center" wrapText="1"/>
    </xf>
    <xf numFmtId="176" fontId="9" fillId="4" borderId="9" xfId="0" applyFont="1" applyFill="1" applyBorder="1" applyAlignment="1">
      <alignment horizontal="left" vertical="center" wrapText="1"/>
    </xf>
    <xf numFmtId="0" fontId="3" fillId="2" borderId="2" xfId="0" applyNumberFormat="1" applyFont="1" applyFill="1" applyBorder="1" applyAlignment="1">
      <alignment horizontal="left" vertical="center" wrapText="1"/>
    </xf>
    <xf numFmtId="0" fontId="3" fillId="2" borderId="3" xfId="0" applyNumberFormat="1" applyFont="1" applyFill="1" applyBorder="1" applyAlignment="1">
      <alignment horizontal="left" vertical="center" wrapText="1"/>
    </xf>
    <xf numFmtId="0" fontId="3" fillId="2" borderId="4" xfId="0" applyNumberFormat="1" applyFont="1" applyFill="1" applyBorder="1" applyAlignment="1">
      <alignment horizontal="left" vertical="center" wrapText="1"/>
    </xf>
    <xf numFmtId="0" fontId="3" fillId="2" borderId="7" xfId="0" applyNumberFormat="1" applyFont="1" applyFill="1" applyBorder="1" applyAlignment="1">
      <alignment horizontal="left" vertical="center" wrapText="1"/>
    </xf>
    <xf numFmtId="0" fontId="3" fillId="2" borderId="8" xfId="0" applyNumberFormat="1" applyFont="1" applyFill="1" applyBorder="1" applyAlignment="1">
      <alignment horizontal="left" vertical="center" wrapText="1"/>
    </xf>
    <xf numFmtId="0" fontId="3" fillId="2" borderId="9" xfId="0" applyNumberFormat="1" applyFont="1" applyFill="1" applyBorder="1" applyAlignment="1">
      <alignment horizontal="left" vertical="center" wrapText="1"/>
    </xf>
    <xf numFmtId="49" fontId="26" fillId="2" borderId="2" xfId="0" applyNumberFormat="1" applyFont="1" applyFill="1" applyBorder="1" applyAlignment="1" applyProtection="1">
      <alignment horizontal="left" vertical="center" wrapText="1"/>
      <protection locked="0"/>
    </xf>
    <xf numFmtId="49" fontId="26" fillId="2" borderId="3" xfId="0" applyNumberFormat="1" applyFont="1" applyFill="1" applyBorder="1" applyAlignment="1" applyProtection="1">
      <alignment horizontal="left" vertical="center" wrapText="1"/>
      <protection locked="0"/>
    </xf>
    <xf numFmtId="49" fontId="26" fillId="2" borderId="4" xfId="0" applyNumberFormat="1" applyFont="1" applyFill="1" applyBorder="1" applyAlignment="1" applyProtection="1">
      <alignment horizontal="left" vertical="center" wrapText="1"/>
      <protection locked="0"/>
    </xf>
    <xf numFmtId="49" fontId="26" fillId="2" borderId="5" xfId="0" applyNumberFormat="1" applyFont="1" applyFill="1" applyBorder="1" applyAlignment="1" applyProtection="1">
      <alignment horizontal="left" vertical="center" wrapText="1"/>
      <protection locked="0"/>
    </xf>
    <xf numFmtId="49" fontId="26" fillId="2" borderId="0" xfId="0" applyNumberFormat="1" applyFont="1" applyFill="1" applyBorder="1" applyAlignment="1" applyProtection="1">
      <alignment horizontal="left" vertical="center" wrapText="1"/>
      <protection locked="0"/>
    </xf>
    <xf numFmtId="49" fontId="26" fillId="2" borderId="6"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center" vertical="center"/>
    </xf>
    <xf numFmtId="0" fontId="3" fillId="2" borderId="8" xfId="0" applyNumberFormat="1" applyFont="1" applyFill="1" applyBorder="1" applyAlignment="1" applyProtection="1">
      <alignment horizontal="center" vertical="center"/>
    </xf>
    <xf numFmtId="0" fontId="9" fillId="2" borderId="0" xfId="0" applyNumberFormat="1" applyFont="1" applyFill="1" applyBorder="1" applyAlignment="1" applyProtection="1">
      <alignment horizontal="center" vertical="center" wrapText="1"/>
    </xf>
    <xf numFmtId="0" fontId="9" fillId="2" borderId="0" xfId="0" applyNumberFormat="1" applyFont="1" applyFill="1" applyBorder="1" applyAlignment="1" applyProtection="1">
      <alignment horizontal="left" vertical="center" wrapText="1"/>
      <protection locked="0"/>
    </xf>
    <xf numFmtId="0" fontId="9" fillId="2" borderId="0" xfId="0" applyNumberFormat="1" applyFont="1" applyFill="1" applyBorder="1" applyAlignment="1" applyProtection="1">
      <alignment horizontal="left" vertical="center" wrapText="1"/>
    </xf>
    <xf numFmtId="0" fontId="9" fillId="2" borderId="6"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horizontal="right" vertical="center" wrapText="1"/>
    </xf>
    <xf numFmtId="0" fontId="14" fillId="2" borderId="3" xfId="0" applyNumberFormat="1" applyFont="1" applyFill="1" applyBorder="1" applyAlignment="1" applyProtection="1">
      <alignment horizontal="center" vertical="center" wrapText="1"/>
      <protection locked="0"/>
    </xf>
    <xf numFmtId="0" fontId="9" fillId="2" borderId="3" xfId="0" applyNumberFormat="1" applyFont="1" applyFill="1" applyBorder="1" applyAlignment="1" applyProtection="1">
      <alignment horizontal="left" vertical="center" wrapText="1"/>
    </xf>
    <xf numFmtId="0" fontId="3" fillId="2" borderId="3" xfId="0" applyNumberFormat="1" applyFont="1" applyFill="1" applyBorder="1" applyAlignment="1" applyProtection="1">
      <alignment horizontal="right" vertical="center" wrapText="1"/>
    </xf>
    <xf numFmtId="176" fontId="3" fillId="2" borderId="5" xfId="0" applyFont="1" applyFill="1" applyBorder="1" applyAlignment="1" applyProtection="1">
      <alignment horizontal="right" vertical="center" wrapText="1"/>
    </xf>
    <xf numFmtId="0" fontId="26" fillId="2" borderId="10" xfId="0" applyNumberFormat="1" applyFont="1" applyFill="1" applyBorder="1" applyAlignment="1" applyProtection="1">
      <alignment horizontal="left" vertical="center" wrapText="1"/>
      <protection locked="0"/>
    </xf>
    <xf numFmtId="176" fontId="3" fillId="2" borderId="3" xfId="0" applyFont="1" applyFill="1" applyBorder="1" applyAlignment="1" applyProtection="1">
      <alignment horizontal="right" vertical="center" wrapText="1"/>
    </xf>
    <xf numFmtId="176" fontId="3" fillId="2" borderId="0" xfId="0" applyFont="1" applyFill="1" applyBorder="1" applyAlignment="1" applyProtection="1">
      <alignment horizontal="right" vertical="center" wrapText="1"/>
    </xf>
    <xf numFmtId="176" fontId="3" fillId="2" borderId="3" xfId="0" applyFont="1" applyFill="1" applyBorder="1" applyAlignment="1" applyProtection="1">
      <alignment horizontal="center" vertical="center" wrapText="1"/>
      <protection locked="0"/>
    </xf>
    <xf numFmtId="176" fontId="3" fillId="2" borderId="14" xfId="0" applyFont="1" applyFill="1" applyBorder="1" applyAlignment="1" applyProtection="1">
      <alignment horizontal="right" vertical="center" wrapText="1"/>
    </xf>
    <xf numFmtId="176" fontId="3" fillId="2" borderId="15" xfId="0" applyFont="1" applyFill="1" applyBorder="1" applyAlignment="1" applyProtection="1">
      <alignment horizontal="right" vertical="center" wrapText="1"/>
    </xf>
    <xf numFmtId="177" fontId="3" fillId="2" borderId="0" xfId="0" applyNumberFormat="1" applyFont="1" applyFill="1" applyBorder="1" applyAlignment="1" applyProtection="1">
      <alignment horizontal="right" vertical="center" wrapText="1"/>
      <protection locked="0"/>
    </xf>
    <xf numFmtId="177" fontId="3" fillId="2" borderId="15" xfId="0" applyNumberFormat="1" applyFont="1" applyFill="1" applyBorder="1" applyAlignment="1" applyProtection="1">
      <alignment horizontal="right" vertical="center" wrapText="1"/>
      <protection locked="0"/>
    </xf>
    <xf numFmtId="176" fontId="3" fillId="2" borderId="6" xfId="0" applyFont="1" applyFill="1" applyBorder="1" applyAlignment="1" applyProtection="1">
      <alignment horizontal="left" vertical="center" wrapText="1"/>
    </xf>
    <xf numFmtId="176" fontId="3" fillId="2" borderId="15" xfId="0" applyFont="1" applyFill="1" applyBorder="1" applyAlignment="1" applyProtection="1">
      <alignment horizontal="left" vertical="center" wrapText="1"/>
    </xf>
    <xf numFmtId="176" fontId="3" fillId="2" borderId="16" xfId="0" applyFont="1" applyFill="1" applyBorder="1" applyAlignment="1" applyProtection="1">
      <alignment horizontal="left" vertical="center" wrapText="1"/>
    </xf>
    <xf numFmtId="176" fontId="9" fillId="4" borderId="6" xfId="0" applyFont="1" applyFill="1" applyBorder="1" applyAlignment="1">
      <alignment horizontal="left" vertical="center" wrapText="1"/>
    </xf>
    <xf numFmtId="58" fontId="26" fillId="2" borderId="2" xfId="0" applyNumberFormat="1" applyFont="1" applyFill="1" applyBorder="1" applyAlignment="1" applyProtection="1">
      <alignment horizontal="left" vertical="center" wrapText="1"/>
      <protection locked="0"/>
    </xf>
    <xf numFmtId="58" fontId="26" fillId="2" borderId="3" xfId="0" applyNumberFormat="1" applyFont="1" applyFill="1" applyBorder="1" applyAlignment="1" applyProtection="1">
      <alignment horizontal="left" vertical="center" wrapText="1"/>
      <protection locked="0"/>
    </xf>
    <xf numFmtId="58" fontId="26" fillId="2" borderId="4" xfId="0" applyNumberFormat="1" applyFont="1" applyFill="1" applyBorder="1" applyAlignment="1" applyProtection="1">
      <alignment horizontal="left" vertical="center" wrapText="1"/>
      <protection locked="0"/>
    </xf>
    <xf numFmtId="58" fontId="26" fillId="2" borderId="7" xfId="0" applyNumberFormat="1" applyFont="1" applyFill="1" applyBorder="1" applyAlignment="1" applyProtection="1">
      <alignment horizontal="left" vertical="center" wrapText="1"/>
      <protection locked="0"/>
    </xf>
    <xf numFmtId="58" fontId="26" fillId="2" borderId="8" xfId="0" applyNumberFormat="1" applyFont="1" applyFill="1" applyBorder="1" applyAlignment="1" applyProtection="1">
      <alignment horizontal="left" vertical="center" wrapText="1"/>
      <protection locked="0"/>
    </xf>
    <xf numFmtId="58" fontId="26" fillId="2" borderId="9" xfId="0" applyNumberFormat="1" applyFont="1" applyFill="1" applyBorder="1" applyAlignment="1" applyProtection="1">
      <alignment horizontal="left" vertical="center" wrapText="1"/>
      <protection locked="0"/>
    </xf>
    <xf numFmtId="176" fontId="3" fillId="2" borderId="7" xfId="0" applyFont="1" applyFill="1" applyBorder="1" applyAlignment="1" applyProtection="1">
      <alignment horizontal="left" vertical="center" wrapText="1"/>
    </xf>
    <xf numFmtId="176" fontId="3" fillId="2" borderId="8" xfId="0" applyFont="1" applyFill="1" applyBorder="1" applyAlignment="1" applyProtection="1">
      <alignment horizontal="left" vertical="center" wrapText="1"/>
    </xf>
    <xf numFmtId="0" fontId="9" fillId="2" borderId="5" xfId="0" applyNumberFormat="1" applyFont="1" applyFill="1" applyBorder="1" applyAlignment="1" applyProtection="1">
      <alignment horizontal="left" vertical="center" wrapText="1"/>
      <protection locked="0"/>
    </xf>
    <xf numFmtId="0" fontId="9" fillId="2" borderId="6" xfId="0" applyNumberFormat="1" applyFont="1" applyFill="1" applyBorder="1" applyAlignment="1" applyProtection="1">
      <alignment horizontal="left" vertical="center" wrapText="1"/>
      <protection locked="0"/>
    </xf>
    <xf numFmtId="0" fontId="7" fillId="4" borderId="11" xfId="0" applyNumberFormat="1" applyFont="1" applyFill="1" applyBorder="1" applyAlignment="1" applyProtection="1">
      <alignment horizontal="left" vertical="center" wrapText="1"/>
    </xf>
    <xf numFmtId="0" fontId="7" fillId="4" borderId="12" xfId="0" applyNumberFormat="1" applyFont="1" applyFill="1" applyBorder="1" applyAlignment="1" applyProtection="1">
      <alignment horizontal="left" vertical="center" wrapText="1"/>
    </xf>
    <xf numFmtId="0" fontId="7" fillId="4" borderId="13" xfId="0" applyNumberFormat="1" applyFont="1" applyFill="1" applyBorder="1" applyAlignment="1" applyProtection="1">
      <alignment horizontal="left" vertical="center" wrapText="1"/>
    </xf>
    <xf numFmtId="0" fontId="7" fillId="4" borderId="14" xfId="0" applyNumberFormat="1" applyFont="1" applyFill="1" applyBorder="1" applyAlignment="1" applyProtection="1">
      <alignment horizontal="left" vertical="center" wrapText="1"/>
    </xf>
    <xf numFmtId="0" fontId="7" fillId="4" borderId="15" xfId="0" applyNumberFormat="1" applyFont="1" applyFill="1" applyBorder="1" applyAlignment="1" applyProtection="1">
      <alignment horizontal="left" vertical="center" wrapText="1"/>
    </xf>
    <xf numFmtId="0" fontId="7" fillId="4" borderId="16"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protection locked="0"/>
    </xf>
    <xf numFmtId="0" fontId="22" fillId="2" borderId="12" xfId="0" applyNumberFormat="1" applyFont="1" applyFill="1" applyBorder="1" applyAlignment="1" applyProtection="1">
      <alignment horizontal="left" vertical="center" wrapText="1"/>
      <protection locked="0"/>
    </xf>
    <xf numFmtId="0" fontId="22" fillId="2" borderId="13" xfId="0" applyNumberFormat="1" applyFont="1" applyFill="1" applyBorder="1" applyAlignment="1" applyProtection="1">
      <alignment horizontal="left" vertical="center" wrapText="1"/>
      <protection locked="0"/>
    </xf>
    <xf numFmtId="0" fontId="22" fillId="2" borderId="14" xfId="0" applyNumberFormat="1" applyFont="1" applyFill="1" applyBorder="1" applyAlignment="1" applyProtection="1">
      <alignment horizontal="left" vertical="center" wrapText="1"/>
      <protection locked="0"/>
    </xf>
    <xf numFmtId="0" fontId="22" fillId="2" borderId="15" xfId="0" applyNumberFormat="1" applyFont="1" applyFill="1" applyBorder="1" applyAlignment="1" applyProtection="1">
      <alignment horizontal="left" vertical="center" wrapText="1"/>
      <protection locked="0"/>
    </xf>
    <xf numFmtId="0" fontId="22" fillId="2" borderId="16" xfId="0" applyNumberFormat="1" applyFont="1" applyFill="1" applyBorder="1" applyAlignment="1" applyProtection="1">
      <alignment horizontal="left" vertical="center" wrapText="1"/>
      <protection locked="0"/>
    </xf>
    <xf numFmtId="176" fontId="3" fillId="4" borderId="11" xfId="0" applyFont="1" applyFill="1" applyBorder="1" applyAlignment="1">
      <alignment horizontal="left" vertical="center" wrapText="1"/>
    </xf>
    <xf numFmtId="176" fontId="3" fillId="4" borderId="12" xfId="0" applyFont="1" applyFill="1" applyBorder="1" applyAlignment="1">
      <alignment horizontal="left" vertical="center" wrapText="1"/>
    </xf>
    <xf numFmtId="176" fontId="3" fillId="4" borderId="13" xfId="0" applyFont="1" applyFill="1" applyBorder="1" applyAlignment="1">
      <alignment horizontal="left" vertical="center" wrapText="1"/>
    </xf>
    <xf numFmtId="0" fontId="3" fillId="2" borderId="2" xfId="0" applyNumberFormat="1" applyFont="1" applyFill="1" applyBorder="1" applyAlignment="1" applyProtection="1">
      <alignment horizontal="left" vertical="center"/>
    </xf>
    <xf numFmtId="176" fontId="3" fillId="4" borderId="2" xfId="0" applyFont="1" applyFill="1" applyBorder="1" applyAlignment="1">
      <alignment horizontal="center" vertical="center" textRotation="255" wrapText="1"/>
    </xf>
    <xf numFmtId="176" fontId="3" fillId="4" borderId="4" xfId="0" applyFont="1" applyFill="1" applyBorder="1" applyAlignment="1">
      <alignment horizontal="center" vertical="center" textRotation="255" wrapText="1"/>
    </xf>
    <xf numFmtId="176" fontId="3" fillId="4" borderId="5" xfId="0" applyFont="1" applyFill="1" applyBorder="1" applyAlignment="1">
      <alignment horizontal="center" vertical="center" textRotation="255" wrapText="1"/>
    </xf>
    <xf numFmtId="176" fontId="3" fillId="4" borderId="6" xfId="0" applyFont="1" applyFill="1" applyBorder="1" applyAlignment="1">
      <alignment horizontal="center" vertical="center" textRotation="255" wrapText="1"/>
    </xf>
    <xf numFmtId="176" fontId="3" fillId="4" borderId="7" xfId="0" applyFont="1" applyFill="1" applyBorder="1" applyAlignment="1">
      <alignment horizontal="center" vertical="center" textRotation="255" wrapText="1"/>
    </xf>
    <xf numFmtId="176" fontId="3" fillId="4" borderId="9" xfId="0" applyFont="1" applyFill="1" applyBorder="1" applyAlignment="1">
      <alignment horizontal="center" vertical="center" textRotation="255" wrapText="1"/>
    </xf>
    <xf numFmtId="0" fontId="26" fillId="2" borderId="11" xfId="0" applyNumberFormat="1" applyFont="1" applyFill="1" applyBorder="1" applyAlignment="1" applyProtection="1">
      <alignment horizontal="left" vertical="center" wrapText="1"/>
      <protection locked="0"/>
    </xf>
    <xf numFmtId="0" fontId="26" fillId="2" borderId="12" xfId="0" applyNumberFormat="1" applyFont="1" applyFill="1" applyBorder="1" applyAlignment="1" applyProtection="1">
      <alignment horizontal="left" vertical="center" wrapText="1"/>
      <protection locked="0"/>
    </xf>
    <xf numFmtId="0" fontId="26" fillId="2" borderId="13" xfId="0" applyNumberFormat="1" applyFont="1" applyFill="1" applyBorder="1" applyAlignment="1" applyProtection="1">
      <alignment horizontal="left" vertical="center" wrapText="1"/>
      <protection locked="0"/>
    </xf>
    <xf numFmtId="0" fontId="9" fillId="2" borderId="11" xfId="0" applyNumberFormat="1" applyFont="1" applyFill="1" applyBorder="1" applyAlignment="1" applyProtection="1">
      <alignment horizontal="left" vertical="center" wrapText="1"/>
      <protection locked="0"/>
    </xf>
    <xf numFmtId="0" fontId="9" fillId="2" borderId="12" xfId="0" applyNumberFormat="1" applyFont="1" applyFill="1" applyBorder="1" applyAlignment="1" applyProtection="1">
      <alignment horizontal="left" vertical="center" wrapText="1"/>
      <protection locked="0"/>
    </xf>
    <xf numFmtId="0" fontId="9" fillId="2" borderId="13" xfId="0" applyNumberFormat="1" applyFont="1" applyFill="1" applyBorder="1" applyAlignment="1" applyProtection="1">
      <alignment horizontal="left" vertical="center" wrapText="1"/>
      <protection locked="0"/>
    </xf>
    <xf numFmtId="0" fontId="9" fillId="2" borderId="14" xfId="0" applyNumberFormat="1" applyFont="1" applyFill="1" applyBorder="1" applyAlignment="1" applyProtection="1">
      <alignment horizontal="left" vertical="center" wrapText="1"/>
      <protection locked="0"/>
    </xf>
    <xf numFmtId="0" fontId="9" fillId="2" borderId="15" xfId="0" applyNumberFormat="1" applyFont="1" applyFill="1" applyBorder="1" applyAlignment="1" applyProtection="1">
      <alignment horizontal="left" vertical="center" wrapText="1"/>
      <protection locked="0"/>
    </xf>
    <xf numFmtId="0" fontId="9" fillId="2" borderId="16" xfId="0" applyNumberFormat="1" applyFont="1" applyFill="1" applyBorder="1" applyAlignment="1" applyProtection="1">
      <alignment horizontal="left" vertical="center" wrapText="1"/>
      <protection locked="0"/>
    </xf>
    <xf numFmtId="0" fontId="3" fillId="2" borderId="11" xfId="0" applyNumberFormat="1" applyFont="1" applyFill="1" applyBorder="1" applyAlignment="1" applyProtection="1">
      <alignment horizontal="left" vertical="center" wrapText="1"/>
      <protection locked="0"/>
    </xf>
    <xf numFmtId="0" fontId="3" fillId="2" borderId="12" xfId="0" applyNumberFormat="1" applyFont="1" applyFill="1" applyBorder="1" applyAlignment="1" applyProtection="1">
      <alignment horizontal="left" vertical="center" wrapText="1"/>
      <protection locked="0"/>
    </xf>
    <xf numFmtId="0" fontId="3" fillId="2" borderId="13" xfId="0" applyNumberFormat="1" applyFont="1" applyFill="1" applyBorder="1" applyAlignment="1" applyProtection="1">
      <alignment horizontal="left" vertical="center" wrapText="1"/>
      <protection locked="0"/>
    </xf>
    <xf numFmtId="176" fontId="3" fillId="2" borderId="0" xfId="0" applyNumberFormat="1" applyFont="1" applyFill="1" applyBorder="1" applyAlignment="1" applyProtection="1">
      <alignment horizontal="left" vertical="center"/>
    </xf>
    <xf numFmtId="176" fontId="3" fillId="2" borderId="0" xfId="0" applyNumberFormat="1" applyFont="1" applyFill="1" applyBorder="1" applyAlignment="1" applyProtection="1">
      <alignment horizontal="right" vertical="center"/>
    </xf>
    <xf numFmtId="176" fontId="3" fillId="2" borderId="0" xfId="0" applyNumberFormat="1" applyFont="1" applyFill="1" applyBorder="1" applyAlignment="1" applyProtection="1">
      <alignment horizontal="left" vertical="center" wrapText="1"/>
    </xf>
    <xf numFmtId="176" fontId="3" fillId="2" borderId="6" xfId="0" applyNumberFormat="1" applyFont="1" applyFill="1" applyBorder="1" applyAlignment="1" applyProtection="1">
      <alignment horizontal="left" vertical="center" wrapText="1"/>
    </xf>
    <xf numFmtId="176" fontId="3" fillId="2" borderId="5" xfId="0" applyNumberFormat="1" applyFont="1" applyFill="1" applyBorder="1" applyAlignment="1" applyProtection="1">
      <alignment horizontal="right" vertical="center" wrapText="1"/>
    </xf>
    <xf numFmtId="176" fontId="3" fillId="2" borderId="7" xfId="0" applyNumberFormat="1" applyFont="1" applyFill="1" applyBorder="1" applyAlignment="1" applyProtection="1">
      <alignment horizontal="right" vertical="center" wrapText="1"/>
    </xf>
    <xf numFmtId="176" fontId="14" fillId="2" borderId="0" xfId="0" applyNumberFormat="1" applyFont="1" applyFill="1" applyBorder="1" applyAlignment="1" applyProtection="1">
      <alignment horizontal="center" vertical="center" wrapText="1"/>
      <protection locked="0"/>
    </xf>
    <xf numFmtId="176" fontId="3" fillId="2" borderId="15" xfId="0" applyNumberFormat="1" applyFont="1" applyFill="1" applyBorder="1" applyAlignment="1" applyProtection="1">
      <alignment horizontal="left" vertical="center" wrapText="1"/>
    </xf>
    <xf numFmtId="176" fontId="3" fillId="2" borderId="16" xfId="0" applyNumberFormat="1" applyFont="1" applyFill="1" applyBorder="1" applyAlignment="1" applyProtection="1">
      <alignment horizontal="left" vertical="center" wrapText="1"/>
    </xf>
    <xf numFmtId="176" fontId="3" fillId="2" borderId="0" xfId="0" applyNumberFormat="1" applyFont="1" applyFill="1" applyBorder="1" applyAlignment="1" applyProtection="1">
      <alignment horizontal="right" vertical="center" wrapText="1"/>
    </xf>
    <xf numFmtId="0" fontId="15" fillId="4" borderId="11" xfId="0" applyNumberFormat="1" applyFont="1" applyFill="1" applyBorder="1" applyAlignment="1" applyProtection="1">
      <alignment horizontal="left" vertical="center" wrapText="1"/>
    </xf>
    <xf numFmtId="0" fontId="15" fillId="4" borderId="12" xfId="0" applyNumberFormat="1" applyFont="1" applyFill="1" applyBorder="1" applyAlignment="1" applyProtection="1">
      <alignment horizontal="left" vertical="center" wrapText="1"/>
    </xf>
    <xf numFmtId="0" fontId="15" fillId="4" borderId="13" xfId="0" applyNumberFormat="1" applyFont="1" applyFill="1" applyBorder="1" applyAlignment="1" applyProtection="1">
      <alignment horizontal="left" vertical="center" wrapText="1"/>
    </xf>
    <xf numFmtId="0" fontId="15" fillId="4" borderId="14" xfId="0" applyNumberFormat="1" applyFont="1" applyFill="1" applyBorder="1" applyAlignment="1" applyProtection="1">
      <alignment horizontal="left" vertical="center" wrapText="1"/>
    </xf>
    <xf numFmtId="0" fontId="15" fillId="4" borderId="15" xfId="0" applyNumberFormat="1" applyFont="1" applyFill="1" applyBorder="1" applyAlignment="1" applyProtection="1">
      <alignment horizontal="left" vertical="center" wrapText="1"/>
    </xf>
    <xf numFmtId="0" fontId="15" fillId="4" borderId="16" xfId="0" applyNumberFormat="1" applyFont="1" applyFill="1" applyBorder="1" applyAlignment="1" applyProtection="1">
      <alignment horizontal="left" vertical="center" wrapText="1"/>
    </xf>
    <xf numFmtId="0" fontId="26" fillId="2" borderId="14" xfId="0" applyNumberFormat="1" applyFont="1" applyFill="1" applyBorder="1" applyAlignment="1" applyProtection="1">
      <alignment horizontal="left" vertical="center" wrapText="1"/>
      <protection locked="0"/>
    </xf>
    <xf numFmtId="0" fontId="26" fillId="2" borderId="15" xfId="0" applyNumberFormat="1" applyFont="1" applyFill="1" applyBorder="1" applyAlignment="1" applyProtection="1">
      <alignment horizontal="left" vertical="center" wrapText="1"/>
      <protection locked="0"/>
    </xf>
    <xf numFmtId="0" fontId="26" fillId="2" borderId="16" xfId="0" applyNumberFormat="1" applyFont="1" applyFill="1" applyBorder="1" applyAlignment="1" applyProtection="1">
      <alignment horizontal="left" vertical="center" wrapText="1"/>
      <protection locked="0"/>
    </xf>
    <xf numFmtId="0" fontId="3" fillId="2" borderId="5" xfId="0" applyNumberFormat="1" applyFont="1" applyFill="1" applyBorder="1" applyAlignment="1" applyProtection="1">
      <alignment horizontal="left" vertical="center"/>
    </xf>
    <xf numFmtId="0" fontId="26" fillId="0" borderId="2" xfId="0" applyNumberFormat="1" applyFont="1" applyBorder="1" applyAlignment="1" applyProtection="1">
      <alignment horizontal="left" vertical="center" wrapText="1"/>
      <protection locked="0"/>
    </xf>
    <xf numFmtId="0" fontId="26" fillId="0" borderId="3" xfId="0" applyNumberFormat="1" applyFont="1" applyBorder="1" applyAlignment="1" applyProtection="1">
      <alignment horizontal="left" vertical="center" wrapText="1"/>
      <protection locked="0"/>
    </xf>
    <xf numFmtId="0" fontId="26" fillId="0" borderId="4" xfId="0" applyNumberFormat="1" applyFont="1" applyBorder="1" applyAlignment="1" applyProtection="1">
      <alignment horizontal="left" vertical="center" wrapText="1"/>
      <protection locked="0"/>
    </xf>
    <xf numFmtId="0" fontId="26" fillId="0" borderId="5" xfId="0" applyNumberFormat="1" applyFont="1" applyBorder="1" applyAlignment="1" applyProtection="1">
      <alignment horizontal="left" vertical="center" wrapText="1"/>
      <protection locked="0"/>
    </xf>
    <xf numFmtId="0" fontId="26" fillId="0" borderId="0" xfId="0" applyNumberFormat="1" applyFont="1" applyBorder="1" applyAlignment="1" applyProtection="1">
      <alignment horizontal="left" vertical="center" wrapText="1"/>
      <protection locked="0"/>
    </xf>
    <xf numFmtId="0" fontId="26" fillId="0" borderId="6" xfId="0" applyNumberFormat="1" applyFont="1" applyBorder="1" applyAlignment="1" applyProtection="1">
      <alignment horizontal="left" vertical="center" wrapText="1"/>
      <protection locked="0"/>
    </xf>
    <xf numFmtId="0" fontId="26" fillId="0" borderId="7" xfId="0" applyNumberFormat="1" applyFont="1" applyBorder="1" applyAlignment="1" applyProtection="1">
      <alignment horizontal="left" vertical="center" wrapText="1"/>
      <protection locked="0"/>
    </xf>
    <xf numFmtId="0" fontId="26" fillId="0" borderId="8" xfId="0" applyNumberFormat="1" applyFont="1" applyBorder="1" applyAlignment="1" applyProtection="1">
      <alignment horizontal="left" vertical="center" wrapText="1"/>
      <protection locked="0"/>
    </xf>
    <xf numFmtId="0" fontId="26" fillId="0" borderId="9" xfId="0" applyNumberFormat="1" applyFont="1" applyBorder="1" applyAlignment="1" applyProtection="1">
      <alignment horizontal="left" vertical="center" wrapText="1"/>
      <protection locked="0"/>
    </xf>
    <xf numFmtId="0" fontId="3" fillId="2" borderId="1" xfId="0" applyNumberFormat="1" applyFont="1" applyFill="1" applyBorder="1" applyAlignment="1" applyProtection="1">
      <alignment horizontal="left" vertical="center" wrapText="1"/>
      <protection locked="0"/>
    </xf>
    <xf numFmtId="0" fontId="26" fillId="2" borderId="2" xfId="0" applyNumberFormat="1" applyFont="1" applyFill="1" applyBorder="1" applyAlignment="1" applyProtection="1">
      <alignment horizontal="left" vertical="top" wrapText="1"/>
      <protection locked="0"/>
    </xf>
    <xf numFmtId="0" fontId="26" fillId="2" borderId="3" xfId="0" applyNumberFormat="1" applyFont="1" applyFill="1" applyBorder="1" applyAlignment="1" applyProtection="1">
      <alignment horizontal="left" vertical="top" wrapText="1"/>
      <protection locked="0"/>
    </xf>
    <xf numFmtId="0" fontId="26" fillId="2" borderId="4" xfId="0" applyNumberFormat="1" applyFont="1" applyFill="1" applyBorder="1" applyAlignment="1" applyProtection="1">
      <alignment horizontal="left" vertical="top" wrapText="1"/>
      <protection locked="0"/>
    </xf>
    <xf numFmtId="0" fontId="26" fillId="2" borderId="5" xfId="0" applyNumberFormat="1" applyFont="1" applyFill="1" applyBorder="1" applyAlignment="1" applyProtection="1">
      <alignment horizontal="left" vertical="top" wrapText="1"/>
      <protection locked="0"/>
    </xf>
    <xf numFmtId="0" fontId="26" fillId="2" borderId="0" xfId="0" applyNumberFormat="1" applyFont="1" applyFill="1" applyBorder="1" applyAlignment="1" applyProtection="1">
      <alignment horizontal="left" vertical="top" wrapText="1"/>
      <protection locked="0"/>
    </xf>
    <xf numFmtId="0" fontId="26" fillId="2" borderId="6" xfId="0" applyNumberFormat="1" applyFont="1" applyFill="1" applyBorder="1" applyAlignment="1" applyProtection="1">
      <alignment horizontal="left" vertical="top" wrapText="1"/>
      <protection locked="0"/>
    </xf>
    <xf numFmtId="176" fontId="3" fillId="4" borderId="2" xfId="0" applyFont="1" applyFill="1" applyBorder="1" applyAlignment="1" applyProtection="1">
      <alignment horizontal="left" vertical="center" wrapText="1"/>
    </xf>
    <xf numFmtId="176" fontId="3" fillId="4" borderId="3" xfId="0" applyFont="1" applyFill="1" applyBorder="1" applyAlignment="1" applyProtection="1">
      <alignment horizontal="left" vertical="center" wrapText="1"/>
    </xf>
    <xf numFmtId="176" fontId="3" fillId="4" borderId="4" xfId="0" applyFont="1" applyFill="1" applyBorder="1" applyAlignment="1" applyProtection="1">
      <alignment horizontal="left" vertical="center" wrapText="1"/>
    </xf>
    <xf numFmtId="176" fontId="3" fillId="4" borderId="5" xfId="0" applyFont="1" applyFill="1" applyBorder="1" applyAlignment="1" applyProtection="1">
      <alignment horizontal="left" vertical="center" wrapText="1"/>
    </xf>
    <xf numFmtId="176" fontId="3" fillId="4" borderId="0" xfId="0" applyFont="1" applyFill="1" applyBorder="1" applyAlignment="1" applyProtection="1">
      <alignment horizontal="left" vertical="center" wrapText="1"/>
    </xf>
    <xf numFmtId="176" fontId="3" fillId="4" borderId="6" xfId="0" applyFont="1" applyFill="1" applyBorder="1" applyAlignment="1" applyProtection="1">
      <alignment horizontal="left" vertical="center" wrapText="1"/>
    </xf>
    <xf numFmtId="176" fontId="3" fillId="4" borderId="7" xfId="0" applyFont="1" applyFill="1" applyBorder="1" applyAlignment="1" applyProtection="1">
      <alignment horizontal="left" vertical="center" wrapText="1"/>
    </xf>
    <xf numFmtId="176" fontId="3" fillId="4" borderId="9" xfId="0" applyFont="1" applyFill="1" applyBorder="1" applyAlignment="1" applyProtection="1">
      <alignment horizontal="left" vertical="center" wrapText="1"/>
    </xf>
    <xf numFmtId="176" fontId="3" fillId="4" borderId="8" xfId="0" applyFont="1" applyFill="1" applyBorder="1" applyAlignment="1" applyProtection="1">
      <alignment horizontal="left" vertical="center" wrapText="1"/>
    </xf>
    <xf numFmtId="176" fontId="9" fillId="4" borderId="1" xfId="0" applyFont="1" applyFill="1" applyBorder="1" applyAlignment="1" applyProtection="1">
      <alignment horizontal="left" vertical="center" wrapText="1"/>
    </xf>
    <xf numFmtId="176" fontId="3" fillId="2" borderId="2" xfId="0" applyFont="1" applyFill="1" applyBorder="1" applyAlignment="1" applyProtection="1">
      <alignment horizontal="right" vertical="center" wrapText="1"/>
    </xf>
    <xf numFmtId="0" fontId="9" fillId="2" borderId="2" xfId="0" applyNumberFormat="1" applyFont="1" applyFill="1" applyBorder="1" applyAlignment="1" applyProtection="1">
      <alignment horizontal="left" vertical="center" wrapText="1"/>
      <protection locked="0"/>
    </xf>
    <xf numFmtId="0" fontId="9" fillId="2" borderId="3" xfId="0" applyNumberFormat="1" applyFont="1" applyFill="1" applyBorder="1" applyAlignment="1" applyProtection="1">
      <alignment horizontal="left" vertical="center" wrapText="1"/>
      <protection locked="0"/>
    </xf>
    <xf numFmtId="0" fontId="9" fillId="2" borderId="4" xfId="0" applyNumberFormat="1" applyFont="1" applyFill="1" applyBorder="1" applyAlignment="1" applyProtection="1">
      <alignment horizontal="left" vertical="center" wrapText="1"/>
      <protection locked="0"/>
    </xf>
    <xf numFmtId="176" fontId="9" fillId="4" borderId="2" xfId="0" applyFont="1" applyFill="1" applyBorder="1" applyAlignment="1" applyProtection="1">
      <alignment horizontal="left" vertical="center" wrapText="1"/>
    </xf>
    <xf numFmtId="176" fontId="9" fillId="4" borderId="3" xfId="0" applyFont="1" applyFill="1" applyBorder="1" applyAlignment="1" applyProtection="1">
      <alignment horizontal="left" vertical="center" wrapText="1"/>
    </xf>
    <xf numFmtId="176" fontId="9" fillId="4" borderId="4" xfId="0" applyFont="1" applyFill="1" applyBorder="1" applyAlignment="1" applyProtection="1">
      <alignment horizontal="left" vertical="center" wrapText="1"/>
    </xf>
    <xf numFmtId="176" fontId="9" fillId="4" borderId="5" xfId="0" applyFont="1" applyFill="1" applyBorder="1" applyAlignment="1" applyProtection="1">
      <alignment horizontal="left" vertical="center" wrapText="1"/>
    </xf>
    <xf numFmtId="176" fontId="9" fillId="4" borderId="0" xfId="0" applyFont="1" applyFill="1" applyBorder="1" applyAlignment="1" applyProtection="1">
      <alignment horizontal="left" vertical="center" wrapText="1"/>
    </xf>
    <xf numFmtId="176" fontId="9" fillId="4" borderId="6" xfId="0" applyFont="1" applyFill="1" applyBorder="1" applyAlignment="1" applyProtection="1">
      <alignment horizontal="left" vertical="center" wrapText="1"/>
    </xf>
    <xf numFmtId="176" fontId="2" fillId="5" borderId="3" xfId="0" applyFont="1" applyFill="1" applyBorder="1" applyAlignment="1" applyProtection="1">
      <alignment horizontal="left" vertical="center" wrapText="1"/>
    </xf>
    <xf numFmtId="176" fontId="2" fillId="5" borderId="4" xfId="0" applyFont="1" applyFill="1" applyBorder="1" applyAlignment="1" applyProtection="1">
      <alignment horizontal="left" vertical="center" wrapText="1"/>
    </xf>
    <xf numFmtId="176" fontId="2" fillId="5" borderId="8" xfId="0" applyFont="1" applyFill="1" applyBorder="1" applyAlignment="1" applyProtection="1">
      <alignment horizontal="left" vertical="center" wrapText="1"/>
    </xf>
    <xf numFmtId="176" fontId="2" fillId="5" borderId="9" xfId="0" applyFont="1" applyFill="1" applyBorder="1" applyAlignment="1" applyProtection="1">
      <alignment horizontal="left" vertical="center" wrapText="1"/>
    </xf>
    <xf numFmtId="176" fontId="2" fillId="5" borderId="3" xfId="0" applyFont="1" applyFill="1" applyBorder="1" applyAlignment="1" applyProtection="1">
      <alignment horizontal="right" vertical="center" wrapText="1"/>
    </xf>
    <xf numFmtId="176" fontId="2" fillId="5" borderId="8" xfId="0" applyFont="1" applyFill="1" applyBorder="1" applyAlignment="1" applyProtection="1">
      <alignment horizontal="right" vertical="center" wrapText="1"/>
    </xf>
    <xf numFmtId="176" fontId="19" fillId="5" borderId="3" xfId="0" applyFont="1" applyFill="1" applyBorder="1" applyAlignment="1" applyProtection="1">
      <alignment horizontal="center" vertical="center" wrapText="1"/>
      <protection locked="0"/>
    </xf>
    <xf numFmtId="176" fontId="19" fillId="5" borderId="8" xfId="0" applyFont="1" applyFill="1" applyBorder="1" applyAlignment="1" applyProtection="1">
      <alignment horizontal="center" vertical="center" wrapText="1"/>
      <protection locked="0"/>
    </xf>
    <xf numFmtId="176" fontId="3" fillId="4" borderId="1" xfId="0" applyFont="1" applyFill="1" applyBorder="1" applyAlignment="1" applyProtection="1">
      <alignment horizontal="left" vertical="center" wrapText="1"/>
    </xf>
    <xf numFmtId="176" fontId="3" fillId="2" borderId="9" xfId="0" applyFont="1" applyFill="1" applyBorder="1" applyAlignment="1" applyProtection="1">
      <alignment horizontal="left" vertical="center" wrapText="1"/>
    </xf>
    <xf numFmtId="176" fontId="3" fillId="2" borderId="4" xfId="0" applyFont="1" applyFill="1" applyBorder="1" applyAlignment="1" applyProtection="1">
      <alignment horizontal="left" vertical="center" wrapText="1"/>
    </xf>
    <xf numFmtId="176" fontId="2" fillId="5" borderId="1" xfId="0" applyFont="1" applyFill="1" applyBorder="1" applyAlignment="1" applyProtection="1">
      <alignment horizontal="left" vertical="center" wrapText="1"/>
    </xf>
    <xf numFmtId="176" fontId="9" fillId="4" borderId="7" xfId="0" applyFont="1" applyFill="1" applyBorder="1" applyAlignment="1" applyProtection="1">
      <alignment horizontal="left" vertical="center" wrapText="1"/>
    </xf>
    <xf numFmtId="176" fontId="9" fillId="4" borderId="8" xfId="0" applyFont="1" applyFill="1" applyBorder="1" applyAlignment="1" applyProtection="1">
      <alignment horizontal="left" vertical="center" wrapText="1"/>
    </xf>
    <xf numFmtId="176" fontId="9" fillId="4" borderId="9" xfId="0" applyFont="1" applyFill="1" applyBorder="1" applyAlignment="1" applyProtection="1">
      <alignment horizontal="left" vertical="center" wrapText="1"/>
    </xf>
    <xf numFmtId="176" fontId="3" fillId="4" borderId="10" xfId="0" applyFont="1" applyFill="1" applyBorder="1" applyAlignment="1" applyProtection="1">
      <alignment horizontal="left" vertical="center" wrapText="1"/>
    </xf>
    <xf numFmtId="176" fontId="2" fillId="5" borderId="2" xfId="0" applyFont="1" applyFill="1" applyBorder="1" applyAlignment="1" applyProtection="1">
      <alignment horizontal="left" vertical="center" wrapText="1"/>
    </xf>
    <xf numFmtId="176" fontId="2" fillId="5" borderId="7" xfId="0" applyFont="1" applyFill="1" applyBorder="1" applyAlignment="1" applyProtection="1">
      <alignment horizontal="left" vertical="center" wrapText="1"/>
    </xf>
    <xf numFmtId="176" fontId="3" fillId="2" borderId="5" xfId="0" applyFont="1" applyFill="1" applyBorder="1" applyAlignment="1" applyProtection="1">
      <alignment horizontal="left" vertical="center" wrapText="1"/>
    </xf>
    <xf numFmtId="0" fontId="3" fillId="0" borderId="10" xfId="0" applyNumberFormat="1" applyFont="1" applyBorder="1" applyAlignment="1" applyProtection="1">
      <alignment horizontal="left" vertical="center" wrapText="1"/>
      <protection locked="0"/>
    </xf>
    <xf numFmtId="0" fontId="3" fillId="0" borderId="1" xfId="0" applyNumberFormat="1" applyFont="1" applyBorder="1" applyAlignment="1" applyProtection="1">
      <alignment horizontal="left" vertical="center" wrapText="1"/>
      <protection locked="0"/>
    </xf>
    <xf numFmtId="0" fontId="26" fillId="0" borderId="1" xfId="0" applyNumberFormat="1" applyFont="1" applyBorder="1" applyAlignment="1" applyProtection="1">
      <alignment horizontal="left" vertical="center" wrapText="1"/>
      <protection locked="0"/>
    </xf>
    <xf numFmtId="176" fontId="19" fillId="5" borderId="2" xfId="0" applyFont="1" applyFill="1" applyBorder="1" applyAlignment="1" applyProtection="1">
      <alignment horizontal="left" vertical="center" wrapText="1"/>
    </xf>
    <xf numFmtId="176" fontId="19" fillId="5" borderId="3" xfId="0" applyFont="1" applyFill="1" applyBorder="1" applyAlignment="1" applyProtection="1">
      <alignment horizontal="left" vertical="center" wrapText="1"/>
    </xf>
    <xf numFmtId="176" fontId="19" fillId="5" borderId="7" xfId="0" applyFont="1" applyFill="1" applyBorder="1" applyAlignment="1" applyProtection="1">
      <alignment horizontal="left" vertical="center" wrapText="1"/>
    </xf>
    <xf numFmtId="176" fontId="19" fillId="5" borderId="8" xfId="0" applyFont="1" applyFill="1" applyBorder="1" applyAlignment="1" applyProtection="1">
      <alignment horizontal="left" vertical="center" wrapText="1"/>
    </xf>
    <xf numFmtId="176" fontId="3" fillId="2" borderId="3" xfId="0" applyFont="1" applyFill="1" applyBorder="1" applyAlignment="1" applyProtection="1">
      <alignment horizontal="center" vertical="center"/>
      <protection locked="0"/>
    </xf>
    <xf numFmtId="176" fontId="3" fillId="2" borderId="0" xfId="0" applyFont="1" applyFill="1" applyBorder="1" applyAlignment="1" applyProtection="1">
      <alignment horizontal="center" vertical="center"/>
      <protection locked="0"/>
    </xf>
    <xf numFmtId="0" fontId="9" fillId="4" borderId="2" xfId="0" applyNumberFormat="1" applyFont="1" applyFill="1" applyBorder="1" applyAlignment="1" applyProtection="1">
      <alignment horizontal="left" vertical="center" wrapText="1"/>
    </xf>
    <xf numFmtId="0" fontId="9" fillId="4" borderId="3" xfId="0" applyNumberFormat="1" applyFont="1" applyFill="1" applyBorder="1" applyAlignment="1" applyProtection="1">
      <alignment horizontal="left" vertical="center" wrapText="1"/>
    </xf>
    <xf numFmtId="0" fontId="9" fillId="4" borderId="4" xfId="0" applyNumberFormat="1" applyFont="1" applyFill="1" applyBorder="1" applyAlignment="1" applyProtection="1">
      <alignment horizontal="left" vertical="center" wrapText="1"/>
    </xf>
    <xf numFmtId="0" fontId="9" fillId="4" borderId="5" xfId="0" applyNumberFormat="1" applyFont="1" applyFill="1" applyBorder="1" applyAlignment="1" applyProtection="1">
      <alignment horizontal="left" vertical="center" wrapText="1"/>
    </xf>
    <xf numFmtId="0" fontId="9" fillId="4" borderId="0" xfId="0" applyNumberFormat="1" applyFont="1" applyFill="1" applyBorder="1" applyAlignment="1" applyProtection="1">
      <alignment horizontal="left" vertical="center" wrapText="1"/>
    </xf>
    <xf numFmtId="0" fontId="9" fillId="4" borderId="6" xfId="0" applyNumberFormat="1" applyFont="1" applyFill="1" applyBorder="1" applyAlignment="1" applyProtection="1">
      <alignment horizontal="left" vertical="center" wrapText="1"/>
    </xf>
    <xf numFmtId="0" fontId="9" fillId="4" borderId="7" xfId="0" applyNumberFormat="1" applyFont="1" applyFill="1" applyBorder="1" applyAlignment="1" applyProtection="1">
      <alignment horizontal="left" vertical="center" wrapText="1"/>
    </xf>
    <xf numFmtId="0" fontId="9" fillId="4" borderId="8" xfId="0" applyNumberFormat="1" applyFont="1" applyFill="1" applyBorder="1" applyAlignment="1" applyProtection="1">
      <alignment horizontal="left" vertical="center" wrapText="1"/>
    </xf>
    <xf numFmtId="0" fontId="9" fillId="4" borderId="9" xfId="0" applyNumberFormat="1" applyFont="1" applyFill="1" applyBorder="1" applyAlignment="1" applyProtection="1">
      <alignment horizontal="left" vertical="center" wrapText="1"/>
    </xf>
    <xf numFmtId="49" fontId="3" fillId="2" borderId="2" xfId="0" applyNumberFormat="1" applyFont="1" applyFill="1" applyBorder="1" applyAlignment="1" applyProtection="1">
      <alignment horizontal="left" vertical="center" wrapText="1"/>
      <protection locked="0"/>
    </xf>
    <xf numFmtId="49" fontId="3" fillId="2" borderId="3"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left" vertical="center" wrapText="1"/>
      <protection locked="0"/>
    </xf>
    <xf numFmtId="49" fontId="3" fillId="2" borderId="7" xfId="0" applyNumberFormat="1" applyFont="1" applyFill="1" applyBorder="1" applyAlignment="1" applyProtection="1">
      <alignment horizontal="left" vertical="center" wrapText="1"/>
      <protection locked="0"/>
    </xf>
    <xf numFmtId="49" fontId="3" fillId="2" borderId="8" xfId="0" applyNumberFormat="1" applyFont="1" applyFill="1" applyBorder="1" applyAlignment="1" applyProtection="1">
      <alignment horizontal="left" vertical="center" wrapText="1"/>
      <protection locked="0"/>
    </xf>
    <xf numFmtId="49" fontId="3" fillId="2" borderId="9" xfId="0" applyNumberFormat="1" applyFont="1" applyFill="1" applyBorder="1" applyAlignment="1" applyProtection="1">
      <alignment horizontal="left" vertical="center" wrapText="1"/>
      <protection locked="0"/>
    </xf>
    <xf numFmtId="58" fontId="3" fillId="2" borderId="2" xfId="0" applyNumberFormat="1" applyFont="1" applyFill="1" applyBorder="1" applyAlignment="1" applyProtection="1">
      <alignment horizontal="left" vertical="center" wrapText="1"/>
      <protection locked="0"/>
    </xf>
    <xf numFmtId="58" fontId="3" fillId="2" borderId="3" xfId="0" applyNumberFormat="1" applyFont="1" applyFill="1" applyBorder="1" applyAlignment="1" applyProtection="1">
      <alignment horizontal="left" vertical="center" wrapText="1"/>
      <protection locked="0"/>
    </xf>
    <xf numFmtId="58" fontId="3" fillId="2" borderId="4" xfId="0" applyNumberFormat="1" applyFont="1" applyFill="1" applyBorder="1" applyAlignment="1" applyProtection="1">
      <alignment horizontal="left" vertical="center" wrapText="1"/>
      <protection locked="0"/>
    </xf>
    <xf numFmtId="58" fontId="3" fillId="2" borderId="7" xfId="0" applyNumberFormat="1" applyFont="1" applyFill="1" applyBorder="1" applyAlignment="1" applyProtection="1">
      <alignment horizontal="left" vertical="center" wrapText="1"/>
      <protection locked="0"/>
    </xf>
    <xf numFmtId="58" fontId="3" fillId="2" borderId="8" xfId="0" applyNumberFormat="1" applyFont="1" applyFill="1" applyBorder="1" applyAlignment="1" applyProtection="1">
      <alignment horizontal="left" vertical="center" wrapText="1"/>
      <protection locked="0"/>
    </xf>
    <xf numFmtId="58" fontId="3" fillId="2" borderId="9" xfId="0" applyNumberFormat="1" applyFont="1" applyFill="1" applyBorder="1" applyAlignment="1" applyProtection="1">
      <alignment horizontal="left" vertical="center" wrapText="1"/>
      <protection locked="0"/>
    </xf>
    <xf numFmtId="0" fontId="9" fillId="2" borderId="17" xfId="0" applyNumberFormat="1" applyFont="1" applyFill="1" applyBorder="1" applyAlignment="1" applyProtection="1">
      <alignment horizontal="left" vertical="center" wrapText="1"/>
      <protection locked="0"/>
    </xf>
    <xf numFmtId="0" fontId="9" fillId="2" borderId="18" xfId="0" applyNumberFormat="1" applyFont="1" applyFill="1" applyBorder="1" applyAlignment="1" applyProtection="1">
      <alignment horizontal="left" vertical="center" wrapText="1"/>
      <protection locked="0"/>
    </xf>
    <xf numFmtId="0" fontId="9" fillId="2" borderId="19" xfId="0" applyNumberFormat="1" applyFont="1" applyFill="1" applyBorder="1" applyAlignment="1" applyProtection="1">
      <alignment horizontal="left" vertical="center" wrapText="1"/>
      <protection locked="0"/>
    </xf>
    <xf numFmtId="0" fontId="9" fillId="2" borderId="17" xfId="0" applyNumberFormat="1" applyFont="1" applyFill="1" applyBorder="1" applyAlignment="1" applyProtection="1">
      <alignment horizontal="center" vertical="center" wrapText="1"/>
      <protection locked="0"/>
    </xf>
    <xf numFmtId="0" fontId="9" fillId="2" borderId="18" xfId="0" applyNumberFormat="1" applyFont="1" applyFill="1" applyBorder="1" applyAlignment="1" applyProtection="1">
      <alignment horizontal="center" vertical="center" wrapText="1"/>
      <protection locked="0"/>
    </xf>
    <xf numFmtId="0" fontId="9" fillId="2" borderId="19" xfId="0" applyNumberFormat="1" applyFont="1" applyFill="1" applyBorder="1" applyAlignment="1" applyProtection="1">
      <alignment horizontal="center" vertical="center" wrapText="1"/>
      <protection locked="0"/>
    </xf>
    <xf numFmtId="0" fontId="9" fillId="2" borderId="1" xfId="0" applyNumberFormat="1" applyFont="1" applyFill="1" applyBorder="1" applyAlignment="1" applyProtection="1">
      <alignment horizontal="left" vertical="center" wrapText="1"/>
      <protection locked="0"/>
    </xf>
    <xf numFmtId="0" fontId="22" fillId="2" borderId="1" xfId="0" applyNumberFormat="1" applyFont="1" applyFill="1" applyBorder="1" applyAlignment="1" applyProtection="1">
      <alignment horizontal="left" vertical="center" wrapText="1"/>
      <protection locked="0"/>
    </xf>
    <xf numFmtId="0" fontId="22" fillId="2" borderId="17" xfId="0" applyNumberFormat="1" applyFont="1" applyFill="1" applyBorder="1" applyAlignment="1" applyProtection="1">
      <alignment horizontal="left" vertical="center" wrapText="1"/>
      <protection locked="0"/>
    </xf>
    <xf numFmtId="0" fontId="22" fillId="2" borderId="18" xfId="0" applyNumberFormat="1" applyFont="1" applyFill="1" applyBorder="1" applyAlignment="1" applyProtection="1">
      <alignment horizontal="left" vertical="center" wrapText="1"/>
      <protection locked="0"/>
    </xf>
    <xf numFmtId="0" fontId="22" fillId="2" borderId="19" xfId="0" applyNumberFormat="1" applyFont="1" applyFill="1" applyBorder="1" applyAlignment="1" applyProtection="1">
      <alignment horizontal="left" vertical="center" wrapText="1"/>
      <protection locked="0"/>
    </xf>
    <xf numFmtId="0" fontId="22" fillId="2" borderId="17" xfId="0" applyNumberFormat="1" applyFont="1" applyFill="1" applyBorder="1" applyAlignment="1" applyProtection="1">
      <alignment horizontal="center" vertical="center" wrapText="1"/>
      <protection locked="0"/>
    </xf>
    <xf numFmtId="0" fontId="22" fillId="2" borderId="18" xfId="0" applyNumberFormat="1" applyFont="1" applyFill="1" applyBorder="1" applyAlignment="1" applyProtection="1">
      <alignment horizontal="center" vertical="center" wrapText="1"/>
      <protection locked="0"/>
    </xf>
    <xf numFmtId="0" fontId="22" fillId="2" borderId="19" xfId="0" applyNumberFormat="1" applyFont="1" applyFill="1" applyBorder="1" applyAlignment="1" applyProtection="1">
      <alignment horizontal="center" vertical="center" wrapText="1"/>
      <protection locked="0"/>
    </xf>
    <xf numFmtId="58" fontId="22" fillId="2" borderId="17" xfId="0" applyNumberFormat="1" applyFont="1" applyFill="1" applyBorder="1" applyAlignment="1" applyProtection="1">
      <alignment horizontal="left" vertical="center" wrapText="1"/>
      <protection locked="0"/>
    </xf>
    <xf numFmtId="176" fontId="2" fillId="5" borderId="2" xfId="0" applyFont="1" applyFill="1" applyBorder="1" applyAlignment="1">
      <alignment horizontal="center" vertical="center" wrapText="1"/>
    </xf>
    <xf numFmtId="176" fontId="2" fillId="5" borderId="3" xfId="0" applyFont="1" applyFill="1" applyBorder="1" applyAlignment="1">
      <alignment horizontal="center" vertical="center" wrapText="1"/>
    </xf>
    <xf numFmtId="176" fontId="2" fillId="5" borderId="4" xfId="0" applyFont="1" applyFill="1" applyBorder="1" applyAlignment="1">
      <alignment horizontal="center" vertical="center" wrapText="1"/>
    </xf>
    <xf numFmtId="176" fontId="2" fillId="5" borderId="7" xfId="0" applyFont="1" applyFill="1" applyBorder="1" applyAlignment="1">
      <alignment horizontal="center" vertical="center" wrapText="1"/>
    </xf>
    <xf numFmtId="176" fontId="2" fillId="5" borderId="8" xfId="0" applyFont="1" applyFill="1" applyBorder="1" applyAlignment="1">
      <alignment horizontal="center" vertical="center" wrapText="1"/>
    </xf>
    <xf numFmtId="176" fontId="2" fillId="5" borderId="9" xfId="0" applyFont="1" applyFill="1" applyBorder="1" applyAlignment="1">
      <alignment horizontal="center" vertical="center" wrapText="1"/>
    </xf>
    <xf numFmtId="58" fontId="22" fillId="2" borderId="18" xfId="0" applyNumberFormat="1" applyFont="1" applyFill="1" applyBorder="1" applyAlignment="1" applyProtection="1">
      <alignment horizontal="left" vertical="center" wrapText="1"/>
      <protection locked="0"/>
    </xf>
    <xf numFmtId="58" fontId="22" fillId="2" borderId="19" xfId="0" applyNumberFormat="1" applyFont="1" applyFill="1" applyBorder="1" applyAlignment="1" applyProtection="1">
      <alignment horizontal="left" vertical="center" wrapText="1"/>
      <protection locked="0"/>
    </xf>
    <xf numFmtId="58" fontId="22" fillId="2" borderId="17" xfId="0" applyNumberFormat="1" applyFont="1" applyFill="1" applyBorder="1" applyAlignment="1" applyProtection="1">
      <alignment horizontal="center" vertical="center" shrinkToFit="1"/>
      <protection locked="0"/>
    </xf>
    <xf numFmtId="58" fontId="22" fillId="2" borderId="18" xfId="0" applyNumberFormat="1" applyFont="1" applyFill="1" applyBorder="1" applyAlignment="1" applyProtection="1">
      <alignment horizontal="center" vertical="center" shrinkToFit="1"/>
      <protection locked="0"/>
    </xf>
    <xf numFmtId="58" fontId="22" fillId="2" borderId="19" xfId="0" applyNumberFormat="1" applyFont="1" applyFill="1" applyBorder="1" applyAlignment="1" applyProtection="1">
      <alignment horizontal="center" vertical="center" shrinkToFit="1"/>
      <protection locked="0"/>
    </xf>
    <xf numFmtId="176" fontId="9" fillId="2" borderId="17" xfId="0" applyFont="1" applyFill="1" applyBorder="1" applyAlignment="1" applyProtection="1">
      <alignment horizontal="left" vertical="center" wrapText="1"/>
      <protection locked="0"/>
    </xf>
    <xf numFmtId="176" fontId="9" fillId="2" borderId="18" xfId="0" applyFont="1" applyFill="1" applyBorder="1" applyAlignment="1" applyProtection="1">
      <alignment horizontal="left" vertical="center" wrapText="1"/>
      <protection locked="0"/>
    </xf>
    <xf numFmtId="176" fontId="9" fillId="2" borderId="19" xfId="0" applyFont="1" applyFill="1" applyBorder="1" applyAlignment="1" applyProtection="1">
      <alignment horizontal="left" vertical="center" wrapText="1"/>
      <protection locked="0"/>
    </xf>
    <xf numFmtId="58" fontId="9" fillId="2" borderId="17" xfId="0" applyNumberFormat="1" applyFont="1" applyFill="1" applyBorder="1" applyAlignment="1" applyProtection="1">
      <alignment horizontal="center" vertical="center" shrinkToFit="1"/>
      <protection locked="0"/>
    </xf>
    <xf numFmtId="58" fontId="9" fillId="2" borderId="18" xfId="0" applyNumberFormat="1" applyFont="1" applyFill="1" applyBorder="1" applyAlignment="1" applyProtection="1">
      <alignment horizontal="center" vertical="center" shrinkToFit="1"/>
      <protection locked="0"/>
    </xf>
    <xf numFmtId="58" fontId="9" fillId="2" borderId="19" xfId="0" applyNumberFormat="1" applyFont="1" applyFill="1" applyBorder="1" applyAlignment="1" applyProtection="1">
      <alignment horizontal="center" vertical="center" shrinkToFit="1"/>
      <protection locked="0"/>
    </xf>
  </cellXfs>
  <cellStyles count="5">
    <cellStyle name="ハイパーリンク" xfId="1" builtinId="8"/>
    <cellStyle name="標準" xfId="0" builtinId="0"/>
    <cellStyle name="標準 2" xfId="2" xr:uid="{00000000-0005-0000-0000-000002000000}"/>
    <cellStyle name="標準 2 2" xfId="4" xr:uid="{00000000-0005-0000-0000-000003000000}"/>
    <cellStyle name="標準 3" xfId="3" xr:uid="{00000000-0005-0000-0000-000004000000}"/>
  </cellStyles>
  <dxfs count="460">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colors>
    <mruColors>
      <color rgb="FF35A16B"/>
      <color rgb="FFFFFF99"/>
      <color rgb="FF009900"/>
      <color rgb="FFCCFFFF"/>
      <color rgb="FFCCFFCC"/>
      <color rgb="FFFF6600"/>
      <color rgb="FFC52303"/>
      <color rgb="FFFCD2B4"/>
      <color rgb="FFFFCC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28575">
          <a:solidFill>
            <a:sysClr val="windowText" lastClr="000000"/>
          </a:solidFill>
          <a:tailEnd type="arrow"/>
        </a:ln>
      </a:spPr>
      <a:bodyPr/>
      <a:lstStyle/>
      <a:style>
        <a:lnRef idx="1">
          <a:schemeClr val="accent1"/>
        </a:lnRef>
        <a:fillRef idx="0">
          <a:schemeClr val="accent1"/>
        </a:fillRef>
        <a:effectRef idx="0">
          <a:schemeClr val="accent1"/>
        </a:effectRef>
        <a:fontRef idx="minor">
          <a:schemeClr val="tx1"/>
        </a:fontRef>
      </a:style>
    </a:lnDef>
    <a:txDef>
      <a:spPr>
        <a:solidFill>
          <a:schemeClr val="lt1"/>
        </a:solidFill>
        <a:ln w="9525" cmpd="sng">
          <a:noFill/>
        </a:ln>
      </a:spPr>
      <a:bodyPr vertOverflow="clip" horzOverflow="clip" wrap="square" tIns="0" bIns="0" rtlCol="0" anchor="t"/>
      <a:lstStyle>
        <a:defPPr>
          <a:defRPr kumimoji="1" sz="8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I82"/>
  <sheetViews>
    <sheetView tabSelected="1" view="pageBreakPreview" zoomScaleNormal="85" zoomScaleSheetLayoutView="100" zoomScalePageLayoutView="85" workbookViewId="0">
      <selection activeCell="A17" sqref="A17:I22"/>
    </sheetView>
  </sheetViews>
  <sheetFormatPr defaultColWidth="2.375" defaultRowHeight="9.75" customHeight="1" x14ac:dyDescent="0.15"/>
  <cols>
    <col min="1" max="56" width="2.375" style="15"/>
    <col min="57" max="59" width="2.375" style="15" hidden="1" customWidth="1"/>
    <col min="60" max="60" width="2.375" style="18" hidden="1" customWidth="1"/>
    <col min="61" max="61" width="2.375" style="15" hidden="1" customWidth="1"/>
    <col min="62" max="63" width="2.375" style="15" customWidth="1"/>
    <col min="64" max="16384" width="2.375" style="15"/>
  </cols>
  <sheetData>
    <row r="1" spans="1:61" ht="9.75" customHeight="1" x14ac:dyDescent="0.15">
      <c r="A1" s="29"/>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BH1" s="17"/>
      <c r="BI1" s="12" t="str">
        <f>"FORM=3"</f>
        <v>FORM=3</v>
      </c>
    </row>
    <row r="2" spans="1:61" ht="9.75" customHeight="1" x14ac:dyDescent="0.15">
      <c r="A2" s="29"/>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BH2" s="17"/>
      <c r="BI2" s="12" t="str">
        <f>"VER=1.00"</f>
        <v>VER=1.00</v>
      </c>
    </row>
    <row r="3" spans="1:61" ht="9.75" customHeight="1" x14ac:dyDescent="0.15">
      <c r="A3" s="30" t="s">
        <v>339</v>
      </c>
      <c r="B3" s="30"/>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BH3" s="17"/>
      <c r="BI3" s="12" t="str">
        <f>"SHEET=1"</f>
        <v>SHEET=1</v>
      </c>
    </row>
    <row r="4" spans="1:61" ht="9.75" customHeight="1" x14ac:dyDescent="0.15">
      <c r="A4" s="30"/>
      <c r="B4" s="30"/>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BH4" s="17"/>
      <c r="BI4" s="12"/>
    </row>
    <row r="5" spans="1:61" ht="9.75" customHeight="1" x14ac:dyDescent="0.15">
      <c r="A5" s="30"/>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BH5" s="17"/>
      <c r="BI5" s="12"/>
    </row>
    <row r="6" spans="1:61" ht="9.75" customHeight="1" x14ac:dyDescent="0.15">
      <c r="A6" s="30"/>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BH6" s="17"/>
      <c r="BI6" s="12"/>
    </row>
    <row r="7" spans="1:61" ht="9.75" customHeight="1" x14ac:dyDescent="0.15">
      <c r="A7" s="30"/>
      <c r="B7" s="30"/>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BH7" s="17"/>
      <c r="BI7" s="12"/>
    </row>
    <row r="8" spans="1:61" ht="9.75" customHeight="1" x14ac:dyDescent="0.15">
      <c r="A8" s="28"/>
      <c r="B8" s="28"/>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BH8" s="17"/>
      <c r="BI8" s="12"/>
    </row>
    <row r="9" spans="1:61" ht="9.75" customHeight="1" x14ac:dyDescent="0.15">
      <c r="A9" s="28"/>
      <c r="B9" s="28"/>
      <c r="C9" s="28"/>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BH9" s="17"/>
      <c r="BI9" s="12"/>
    </row>
    <row r="10" spans="1:61" ht="9.75" customHeight="1" x14ac:dyDescent="0.15">
      <c r="A10" s="28"/>
      <c r="B10" s="28"/>
      <c r="C10" s="28"/>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BH10" s="17"/>
      <c r="BI10" s="12"/>
    </row>
    <row r="11" spans="1:61" ht="9.75" customHeight="1" x14ac:dyDescent="0.15">
      <c r="A11" s="28"/>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BH11" s="17"/>
      <c r="BI11" s="12"/>
    </row>
    <row r="12" spans="1:61" ht="9.75" customHeight="1" x14ac:dyDescent="0.15">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BH12" s="17"/>
      <c r="BI12" s="12"/>
    </row>
    <row r="13" spans="1:61" ht="9.75" customHeight="1" x14ac:dyDescent="0.15">
      <c r="A13" s="28"/>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BH13" s="17"/>
      <c r="BI13" s="12"/>
    </row>
    <row r="14" spans="1:61" ht="9.75" customHeight="1" x14ac:dyDescent="0.15">
      <c r="A14" s="31" t="s">
        <v>333</v>
      </c>
      <c r="B14" s="31"/>
      <c r="C14" s="31"/>
      <c r="D14" s="31"/>
      <c r="E14" s="31"/>
      <c r="F14" s="31"/>
      <c r="G14" s="31"/>
      <c r="H14" s="31"/>
      <c r="I14" s="31"/>
      <c r="J14" s="32" t="s">
        <v>334</v>
      </c>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BH14" s="17"/>
      <c r="BI14" s="12"/>
    </row>
    <row r="15" spans="1:61" ht="9.75" customHeight="1" x14ac:dyDescent="0.15">
      <c r="A15" s="31"/>
      <c r="B15" s="31"/>
      <c r="C15" s="31"/>
      <c r="D15" s="31"/>
      <c r="E15" s="31"/>
      <c r="F15" s="31"/>
      <c r="G15" s="31"/>
      <c r="H15" s="31"/>
      <c r="I15" s="31"/>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BH15" s="17"/>
      <c r="BI15" s="12"/>
    </row>
    <row r="16" spans="1:61" ht="9.75" customHeight="1" x14ac:dyDescent="0.15">
      <c r="A16" s="31"/>
      <c r="B16" s="31"/>
      <c r="C16" s="31"/>
      <c r="D16" s="31"/>
      <c r="E16" s="31"/>
      <c r="F16" s="31"/>
      <c r="G16" s="31"/>
      <c r="H16" s="31"/>
      <c r="I16" s="31"/>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BH16" s="17"/>
      <c r="BI16" s="12"/>
    </row>
    <row r="17" spans="1:61" ht="9.75" customHeight="1" x14ac:dyDescent="0.15">
      <c r="A17" s="33">
        <v>1</v>
      </c>
      <c r="B17" s="33"/>
      <c r="C17" s="33"/>
      <c r="D17" s="33"/>
      <c r="E17" s="33"/>
      <c r="F17" s="33"/>
      <c r="G17" s="33"/>
      <c r="H17" s="33"/>
      <c r="I17" s="33"/>
      <c r="J17" s="34" t="s">
        <v>602</v>
      </c>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BH17" s="17">
        <v>1</v>
      </c>
      <c r="BI17" s="12" t="str">
        <f>"ITEM"  &amp; BH17 &amp; BG17 &amp;"="&amp; IF(TRIM($A17)="","",$A17)</f>
        <v>ITEM1=1</v>
      </c>
    </row>
    <row r="18" spans="1:61" ht="9.75" customHeight="1" x14ac:dyDescent="0.15">
      <c r="A18" s="33"/>
      <c r="B18" s="33"/>
      <c r="C18" s="33"/>
      <c r="D18" s="33"/>
      <c r="E18" s="33"/>
      <c r="F18" s="33"/>
      <c r="G18" s="33"/>
      <c r="H18" s="33"/>
      <c r="I18" s="33"/>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BH18" s="17">
        <v>2</v>
      </c>
      <c r="BI18" s="12" t="str">
        <f>"ITEM"  &amp; BH18 &amp; BG18 &amp;"="&amp; IF(TRIM($J17)="","",$J17)</f>
        <v>ITEM2=住民基本台帳に関する事務　重点項目評価書</v>
      </c>
    </row>
    <row r="19" spans="1:61" ht="9.75" customHeight="1" x14ac:dyDescent="0.15">
      <c r="A19" s="33"/>
      <c r="B19" s="33"/>
      <c r="C19" s="33"/>
      <c r="D19" s="33"/>
      <c r="E19" s="33"/>
      <c r="F19" s="33"/>
      <c r="G19" s="33"/>
      <c r="H19" s="33"/>
      <c r="I19" s="33"/>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BH19" s="17"/>
      <c r="BI19" s="12"/>
    </row>
    <row r="20" spans="1:61" ht="9.75" customHeight="1" x14ac:dyDescent="0.15">
      <c r="A20" s="33"/>
      <c r="B20" s="33"/>
      <c r="C20" s="33"/>
      <c r="D20" s="33"/>
      <c r="E20" s="33"/>
      <c r="F20" s="33"/>
      <c r="G20" s="33"/>
      <c r="H20" s="33"/>
      <c r="I20" s="33"/>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BH20" s="17"/>
      <c r="BI20" s="12"/>
    </row>
    <row r="21" spans="1:61" ht="9.75" customHeight="1" x14ac:dyDescent="0.15">
      <c r="A21" s="33"/>
      <c r="B21" s="33"/>
      <c r="C21" s="33"/>
      <c r="D21" s="33"/>
      <c r="E21" s="33"/>
      <c r="F21" s="33"/>
      <c r="G21" s="33"/>
      <c r="H21" s="33"/>
      <c r="I21" s="33"/>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BH21" s="17"/>
      <c r="BI21" s="12"/>
    </row>
    <row r="22" spans="1:61" ht="9.75" customHeight="1" x14ac:dyDescent="0.15">
      <c r="A22" s="33"/>
      <c r="B22" s="33"/>
      <c r="C22" s="33"/>
      <c r="D22" s="33"/>
      <c r="E22" s="33"/>
      <c r="F22" s="33"/>
      <c r="G22" s="33"/>
      <c r="H22" s="33"/>
      <c r="I22" s="33"/>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BH22" s="17"/>
      <c r="BI22" s="12"/>
    </row>
    <row r="23" spans="1:61" ht="9.75" customHeight="1" x14ac:dyDescent="0.15">
      <c r="A23" s="35"/>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BH23" s="17"/>
      <c r="BI23" s="12"/>
    </row>
    <row r="24" spans="1:61" ht="9.75" customHeight="1" x14ac:dyDescent="0.15">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BH24" s="17"/>
      <c r="BI24" s="12"/>
    </row>
    <row r="25" spans="1:61" ht="9.75" customHeight="1" x14ac:dyDescent="0.15">
      <c r="A25" s="36" t="s">
        <v>335</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8"/>
      <c r="BH25" s="17"/>
      <c r="BI25" s="12"/>
    </row>
    <row r="26" spans="1:61" ht="9.75" customHeight="1" x14ac:dyDescent="0.15">
      <c r="A26" s="39"/>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1"/>
      <c r="BH26" s="17"/>
      <c r="BI26" s="12"/>
    </row>
    <row r="27" spans="1:61" ht="9.75" customHeight="1" x14ac:dyDescent="0.15">
      <c r="A27" s="42"/>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4"/>
      <c r="BH27" s="17"/>
      <c r="BI27" s="12"/>
    </row>
    <row r="28" spans="1:61" ht="9.75" customHeight="1" x14ac:dyDescent="0.15">
      <c r="A28" s="45" t="s">
        <v>603</v>
      </c>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7"/>
      <c r="BH28" s="17">
        <v>3</v>
      </c>
      <c r="BI28" s="12" t="str">
        <f>"ITEM"  &amp; BH28 &amp; BG28 &amp;"="&amp; IF(TRIM($A28)="","",$A28)</f>
        <v>ITEM3=　大東市は、住民基本台帳に関する事務における特定個人情報ファイルの取り扱いにあたり、特定個人情報ファイルの取り扱いが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v>
      </c>
    </row>
    <row r="29" spans="1:61" ht="9.75" customHeight="1" x14ac:dyDescent="0.15">
      <c r="A29" s="48"/>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50"/>
      <c r="BH29" s="17"/>
      <c r="BI29" s="12"/>
    </row>
    <row r="30" spans="1:61" ht="9.75" customHeight="1" x14ac:dyDescent="0.15">
      <c r="A30" s="48"/>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50"/>
      <c r="BH30" s="17"/>
      <c r="BI30" s="12"/>
    </row>
    <row r="31" spans="1:61" ht="9.75" customHeight="1" x14ac:dyDescent="0.15">
      <c r="A31" s="48"/>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50"/>
      <c r="BH31" s="17"/>
      <c r="BI31" s="12"/>
    </row>
    <row r="32" spans="1:61" ht="9.75" customHeight="1" x14ac:dyDescent="0.15">
      <c r="A32" s="48"/>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c r="AG32" s="49"/>
      <c r="AH32" s="49"/>
      <c r="AI32" s="49"/>
      <c r="AJ32" s="49"/>
      <c r="AK32" s="49"/>
      <c r="AL32" s="49"/>
      <c r="AM32" s="50"/>
      <c r="BH32" s="17"/>
      <c r="BI32" s="12"/>
    </row>
    <row r="33" spans="1:61" ht="9.75" customHeight="1" x14ac:dyDescent="0.15">
      <c r="A33" s="48"/>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50"/>
      <c r="BH33" s="17"/>
      <c r="BI33" s="12"/>
    </row>
    <row r="34" spans="1:61" ht="9.75" customHeight="1" x14ac:dyDescent="0.15">
      <c r="A34" s="48"/>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50"/>
      <c r="BH34" s="17"/>
      <c r="BI34" s="12"/>
    </row>
    <row r="35" spans="1:61" ht="9.75" customHeight="1" x14ac:dyDescent="0.15">
      <c r="A35" s="48"/>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50"/>
      <c r="BH35" s="17"/>
      <c r="BI35" s="12"/>
    </row>
    <row r="36" spans="1:61" ht="9.75" customHeight="1" x14ac:dyDescent="0.15">
      <c r="A36" s="48"/>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50"/>
      <c r="BH36" s="17"/>
      <c r="BI36" s="12"/>
    </row>
    <row r="37" spans="1:61" ht="9.75" customHeight="1" x14ac:dyDescent="0.15">
      <c r="A37" s="48"/>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50"/>
      <c r="BH37" s="17"/>
      <c r="BI37" s="12"/>
    </row>
    <row r="38" spans="1:61" ht="9.75" customHeight="1" x14ac:dyDescent="0.15">
      <c r="A38" s="48"/>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50"/>
      <c r="BH38" s="17"/>
      <c r="BI38" s="12"/>
    </row>
    <row r="39" spans="1:61" ht="9.75" customHeight="1" x14ac:dyDescent="0.15">
      <c r="A39" s="48"/>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50"/>
      <c r="BH39" s="17"/>
      <c r="BI39" s="12"/>
    </row>
    <row r="40" spans="1:61" ht="9.75" customHeight="1" x14ac:dyDescent="0.15">
      <c r="A40" s="51"/>
      <c r="B40" s="52"/>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3"/>
      <c r="BH40" s="17"/>
      <c r="BI40" s="12"/>
    </row>
    <row r="41" spans="1:61" ht="9.75" customHeight="1" x14ac:dyDescent="0.15">
      <c r="A41" s="54" t="s">
        <v>336</v>
      </c>
      <c r="B41" s="55"/>
      <c r="C41" s="55"/>
      <c r="D41" s="55"/>
      <c r="E41" s="55"/>
      <c r="F41" s="55"/>
      <c r="G41" s="56"/>
      <c r="H41" s="63" t="s">
        <v>604</v>
      </c>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BH41" s="17">
        <v>4</v>
      </c>
      <c r="BI41" s="12" t="str">
        <f>"ITEM"  &amp; BH41 &amp; BG41 &amp;"="&amp; IF(TRIM($H41)="","",$H41)</f>
        <v>ITEM4=なし</v>
      </c>
    </row>
    <row r="42" spans="1:61" ht="9.75" customHeight="1" x14ac:dyDescent="0.15">
      <c r="A42" s="57"/>
      <c r="B42" s="58"/>
      <c r="C42" s="58"/>
      <c r="D42" s="58"/>
      <c r="E42" s="58"/>
      <c r="F42" s="58"/>
      <c r="G42" s="59"/>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BH42" s="17"/>
      <c r="BI42" s="12"/>
    </row>
    <row r="43" spans="1:61" ht="9.75" customHeight="1" x14ac:dyDescent="0.15">
      <c r="A43" s="57"/>
      <c r="B43" s="58"/>
      <c r="C43" s="58"/>
      <c r="D43" s="58"/>
      <c r="E43" s="58"/>
      <c r="F43" s="58"/>
      <c r="G43" s="59"/>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BH43" s="17"/>
      <c r="BI43" s="12"/>
    </row>
    <row r="44" spans="1:61" ht="9.75" customHeight="1" x14ac:dyDescent="0.15">
      <c r="A44" s="57"/>
      <c r="B44" s="58"/>
      <c r="C44" s="58"/>
      <c r="D44" s="58"/>
      <c r="E44" s="58"/>
      <c r="F44" s="58"/>
      <c r="G44" s="59"/>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BH44" s="17"/>
      <c r="BI44" s="12"/>
    </row>
    <row r="45" spans="1:61" ht="9.75" customHeight="1" x14ac:dyDescent="0.15">
      <c r="A45" s="57"/>
      <c r="B45" s="58"/>
      <c r="C45" s="58"/>
      <c r="D45" s="58"/>
      <c r="E45" s="58"/>
      <c r="F45" s="58"/>
      <c r="G45" s="59"/>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BH45" s="17"/>
      <c r="BI45" s="12"/>
    </row>
    <row r="46" spans="1:61" ht="9.75" customHeight="1" x14ac:dyDescent="0.15">
      <c r="A46" s="60"/>
      <c r="B46" s="61"/>
      <c r="C46" s="61"/>
      <c r="D46" s="61"/>
      <c r="E46" s="61"/>
      <c r="F46" s="61"/>
      <c r="G46" s="62"/>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BH46" s="17"/>
      <c r="BI46" s="12"/>
    </row>
    <row r="47" spans="1:61" ht="9.75" customHeight="1" x14ac:dyDescent="0.15">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BH47" s="17"/>
      <c r="BI47" s="12"/>
    </row>
    <row r="48" spans="1:61" ht="9.75" customHeight="1" x14ac:dyDescent="0.15">
      <c r="A48" s="32" t="s">
        <v>337</v>
      </c>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BH48" s="17"/>
      <c r="BI48" s="12"/>
    </row>
    <row r="49" spans="1:61" ht="9.75" customHeight="1" x14ac:dyDescent="0.15">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BH49" s="17"/>
      <c r="BI49" s="12"/>
    </row>
    <row r="50" spans="1:61" ht="9.75" customHeight="1" x14ac:dyDescent="0.15">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BH50" s="17"/>
      <c r="BI50" s="12"/>
    </row>
    <row r="51" spans="1:61" ht="9.75" customHeight="1" x14ac:dyDescent="0.15">
      <c r="A51" s="34" t="s">
        <v>605</v>
      </c>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BH51" s="17">
        <v>5</v>
      </c>
      <c r="BI51" s="12" t="str">
        <f>"ITEM"  &amp; BH51 &amp; BG51 &amp;"="&amp; IF(TRIM($A51)="","",$A51)</f>
        <v>ITEM5=大東市長</v>
      </c>
    </row>
    <row r="52" spans="1:61" ht="9.75" customHeight="1" x14ac:dyDescent="0.15">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BH52" s="17"/>
      <c r="BI52" s="12"/>
    </row>
    <row r="53" spans="1:61" ht="9.75" customHeight="1" x14ac:dyDescent="0.15">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BH53" s="17"/>
      <c r="BI53" s="12"/>
    </row>
    <row r="54" spans="1:61" ht="9.75" customHeight="1" x14ac:dyDescent="0.15">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BH54" s="17"/>
      <c r="BI54" s="12"/>
    </row>
    <row r="55" spans="1:61" ht="9.75" customHeight="1" x14ac:dyDescent="0.15">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BH55" s="17"/>
      <c r="BI55" s="12"/>
    </row>
    <row r="56" spans="1:61" ht="9.75" customHeight="1" x14ac:dyDescent="0.15">
      <c r="A56" s="32" t="s">
        <v>338</v>
      </c>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BH56" s="17"/>
      <c r="BI56" s="12"/>
    </row>
    <row r="57" spans="1:61" ht="9.75" customHeight="1" x14ac:dyDescent="0.15">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BH57" s="17"/>
      <c r="BI57" s="12"/>
    </row>
    <row r="58" spans="1:61" ht="9.75" customHeight="1" x14ac:dyDescent="0.15">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BH58" s="17"/>
      <c r="BI58" s="16"/>
    </row>
    <row r="59" spans="1:61" ht="9.75" customHeight="1" x14ac:dyDescent="0.15">
      <c r="A59" s="66">
        <v>45471</v>
      </c>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BH59" s="17">
        <v>6</v>
      </c>
      <c r="BI59" s="12" t="str">
        <f>"ITEM"  &amp; BH59 &amp; BG59 &amp;"="&amp; IF(TRIM($A59)="","",TEXT($A59,"yyyymmdd"))</f>
        <v>ITEM6=20240628</v>
      </c>
    </row>
    <row r="60" spans="1:61" ht="9.75" customHeight="1" x14ac:dyDescent="0.15">
      <c r="A60" s="66"/>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BH60" s="17"/>
      <c r="BI60" s="12"/>
    </row>
    <row r="61" spans="1:61" ht="9.75" customHeight="1" x14ac:dyDescent="0.15">
      <c r="A61" s="66"/>
      <c r="B61" s="66"/>
      <c r="C61" s="66"/>
      <c r="D61" s="66"/>
      <c r="E61" s="66"/>
      <c r="F61" s="66"/>
      <c r="G61" s="66"/>
      <c r="H61" s="66"/>
      <c r="I61" s="66"/>
      <c r="J61" s="66"/>
      <c r="K61" s="66"/>
      <c r="L61" s="66"/>
      <c r="M61" s="6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BH61" s="17"/>
      <c r="BI61" s="12"/>
    </row>
    <row r="62" spans="1:61" ht="9.75" customHeight="1" x14ac:dyDescent="0.15">
      <c r="A62" s="67"/>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BH62" s="17"/>
      <c r="BI62" s="12"/>
    </row>
    <row r="63" spans="1:61" ht="9.75" customHeight="1" x14ac:dyDescent="0.15">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BH63" s="17"/>
    </row>
    <row r="64" spans="1:61" ht="9.75" customHeight="1" x14ac:dyDescent="0.15">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BH64" s="17"/>
    </row>
    <row r="65" spans="1:61" ht="9.75" customHeight="1" x14ac:dyDescent="0.15">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BH65" s="17"/>
    </row>
    <row r="66" spans="1:61" ht="9.75" customHeight="1" x14ac:dyDescent="0.15">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BH66" s="17"/>
    </row>
    <row r="67" spans="1:61" ht="9.75" customHeight="1" x14ac:dyDescent="0.15">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BH67" s="17"/>
    </row>
    <row r="68" spans="1:61" ht="9.75" customHeight="1" x14ac:dyDescent="0.15">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BH68" s="17"/>
    </row>
    <row r="69" spans="1:61" ht="9.75" customHeight="1" x14ac:dyDescent="0.15">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5" t="s">
        <v>574</v>
      </c>
      <c r="AG69" s="65"/>
      <c r="AH69" s="65"/>
      <c r="AI69" s="65"/>
      <c r="AJ69" s="65"/>
      <c r="AK69" s="65"/>
      <c r="AL69" s="65"/>
      <c r="AM69" s="65"/>
      <c r="BH69" s="17"/>
    </row>
    <row r="70" spans="1:61" ht="9.75" customHeight="1" x14ac:dyDescent="0.15">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5"/>
      <c r="AG70" s="65"/>
      <c r="AH70" s="65"/>
      <c r="AI70" s="65"/>
      <c r="AJ70" s="65"/>
      <c r="AK70" s="65"/>
      <c r="AL70" s="65"/>
      <c r="AM70" s="65"/>
      <c r="BH70" s="17"/>
    </row>
    <row r="71" spans="1:61" ht="9.75" customHeight="1" x14ac:dyDescent="0.15">
      <c r="BI71" s="15" t="s">
        <v>546</v>
      </c>
    </row>
    <row r="80" spans="1:61" ht="9.75" customHeight="1" x14ac:dyDescent="0.15">
      <c r="BI80" s="27"/>
    </row>
    <row r="81" spans="61:61" ht="9.75" customHeight="1" x14ac:dyDescent="0.15">
      <c r="BI81" s="27"/>
    </row>
    <row r="82" spans="61:61" ht="9.75" customHeight="1" x14ac:dyDescent="0.15">
      <c r="BI82" s="27"/>
    </row>
  </sheetData>
  <sheetProtection password="9DD3" sheet="1" objects="1" scenarios="1" formatRows="0" selectLockedCells="1"/>
  <mergeCells count="21">
    <mergeCell ref="A69:AE70"/>
    <mergeCell ref="AF69:AM70"/>
    <mergeCell ref="A48:AM50"/>
    <mergeCell ref="A51:AM54"/>
    <mergeCell ref="A55:AM55"/>
    <mergeCell ref="A56:AM58"/>
    <mergeCell ref="A59:AM61"/>
    <mergeCell ref="A62:AM68"/>
    <mergeCell ref="A47:AM47"/>
    <mergeCell ref="A1:AM2"/>
    <mergeCell ref="A3:AM7"/>
    <mergeCell ref="A8:AM13"/>
    <mergeCell ref="A14:I16"/>
    <mergeCell ref="J14:AM16"/>
    <mergeCell ref="A17:I22"/>
    <mergeCell ref="J17:AM22"/>
    <mergeCell ref="A23:AM24"/>
    <mergeCell ref="A25:AM27"/>
    <mergeCell ref="A28:AM40"/>
    <mergeCell ref="A41:G46"/>
    <mergeCell ref="H41:AM46"/>
  </mergeCells>
  <phoneticPr fontId="1"/>
  <dataValidations count="5">
    <dataValidation type="date" allowBlank="1" showInputMessage="1" showErrorMessage="1" sqref="A62" xr:uid="{00000000-0002-0000-0000-000000000000}">
      <formula1>32874</formula1>
      <formula2>55153</formula2>
    </dataValidation>
    <dataValidation type="date" allowBlank="1" showInputMessage="1" showErrorMessage="1" errorTitle="日付入力エラー" error="正しい日付を入力してください。_x000a_（例：平成２６年４月１日、2014/4/1）" sqref="A59:AM61" xr:uid="{00000000-0002-0000-0000-000001000000}">
      <formula1>18264</formula1>
      <formula2>73415</formula2>
    </dataValidation>
    <dataValidation type="whole" imeMode="halfAlpha" allowBlank="1" showInputMessage="1" showErrorMessage="1" errorTitle="入力エラー" error="評価書番号は半角数字で入力してください。" sqref="A17:I22" xr:uid="{00000000-0002-0000-0000-000002000000}">
      <formula1>1</formula1>
      <formula2>1000000</formula2>
    </dataValidation>
    <dataValidation imeMode="hiragana" allowBlank="1" showInputMessage="1" showErrorMessage="1" sqref="A51:AM54 H41:AM46 A28:AM40 J17:AM22" xr:uid="{00000000-0002-0000-0000-000003000000}"/>
    <dataValidation type="date" allowBlank="1" showInputMessage="1" showErrorMessage="1" sqref="BI58" xr:uid="{00000000-0002-0000-0000-000004000000}">
      <formula1>1</formula1>
      <formula2>109575</formula2>
    </dataValidation>
  </dataValidations>
  <pageMargins left="0.78740157480314965" right="0.27559055118110237" top="0.74803149606299213" bottom="0.7480314960629921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O227"/>
  <sheetViews>
    <sheetView view="pageBreakPreview" zoomScaleNormal="100" zoomScaleSheetLayoutView="100" zoomScalePageLayoutView="85" workbookViewId="0">
      <selection activeCell="J11" sqref="J11:AM14"/>
    </sheetView>
  </sheetViews>
  <sheetFormatPr defaultColWidth="2.375" defaultRowHeight="9.75" customHeight="1" x14ac:dyDescent="0.15"/>
  <cols>
    <col min="1" max="39" width="2.375" style="4"/>
    <col min="40" max="51" width="2.375" style="4" customWidth="1"/>
    <col min="52" max="53" width="2.375" style="12" customWidth="1"/>
    <col min="54" max="56" width="2.375" style="4" customWidth="1"/>
    <col min="57" max="58" width="2.375" style="4" hidden="1" customWidth="1"/>
    <col min="59" max="60" width="2.375" style="22" hidden="1" customWidth="1"/>
    <col min="61" max="61" width="2.375" style="4" hidden="1" customWidth="1"/>
    <col min="62" max="62" width="2.375" style="4" customWidth="1"/>
    <col min="63" max="63" width="2.375" style="22" customWidth="1"/>
    <col min="64" max="78" width="2.375" style="4" customWidth="1"/>
    <col min="79" max="87" width="2.375" style="4" hidden="1" customWidth="1"/>
    <col min="88" max="91" width="2.375" style="4" customWidth="1"/>
    <col min="92" max="108" width="2.375" style="4"/>
    <col min="109" max="109" width="2.375" style="4" customWidth="1"/>
    <col min="110" max="16384" width="2.375" style="4"/>
  </cols>
  <sheetData>
    <row r="1" spans="1:93" ht="9.75" customHeight="1" x14ac:dyDescent="0.15">
      <c r="A1" s="92" t="s">
        <v>431</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Z1" s="7"/>
      <c r="BI1" s="12" t="str">
        <f>"FORM=3"</f>
        <v>FORM=3</v>
      </c>
      <c r="BJ1" s="23"/>
      <c r="BM1" s="23"/>
    </row>
    <row r="2" spans="1:93" ht="9.75" customHeight="1" x14ac:dyDescent="0.15">
      <c r="A2" s="92"/>
      <c r="B2" s="92"/>
      <c r="C2" s="92"/>
      <c r="D2" s="92"/>
      <c r="E2" s="92"/>
      <c r="F2" s="92"/>
      <c r="G2" s="92"/>
      <c r="H2" s="92"/>
      <c r="I2" s="92"/>
      <c r="J2" s="92"/>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Z2" s="7"/>
      <c r="BI2" s="12" t="str">
        <f>"VER=1.00"</f>
        <v>VER=1.00</v>
      </c>
      <c r="BJ2" s="23"/>
      <c r="BM2" s="23"/>
      <c r="BR2" s="12"/>
      <c r="BS2" s="12"/>
      <c r="BT2" s="12"/>
      <c r="BU2" s="12"/>
      <c r="BV2" s="12"/>
      <c r="BW2" s="12"/>
      <c r="BX2" s="12"/>
      <c r="BY2" s="12"/>
      <c r="BZ2" s="12"/>
      <c r="CA2" s="12"/>
      <c r="CB2" s="12"/>
    </row>
    <row r="3" spans="1:93" s="12" customFormat="1" ht="9.75" customHeight="1" x14ac:dyDescent="0.15">
      <c r="A3" s="352" t="s">
        <v>303</v>
      </c>
      <c r="B3" s="352"/>
      <c r="C3" s="352"/>
      <c r="D3" s="352"/>
      <c r="E3" s="352"/>
      <c r="F3" s="352"/>
      <c r="G3" s="352"/>
      <c r="H3" s="352"/>
      <c r="I3" s="352"/>
      <c r="J3" s="352"/>
      <c r="K3" s="352"/>
      <c r="L3" s="352"/>
      <c r="M3" s="352"/>
      <c r="N3" s="352"/>
      <c r="O3" s="352"/>
      <c r="P3" s="352"/>
      <c r="Q3" s="352"/>
      <c r="R3" s="352"/>
      <c r="S3" s="352"/>
      <c r="T3" s="352"/>
      <c r="U3" s="352"/>
      <c r="V3" s="352"/>
      <c r="W3" s="352"/>
      <c r="X3" s="352"/>
      <c r="Y3" s="352"/>
      <c r="Z3" s="352"/>
      <c r="AA3" s="352"/>
      <c r="AB3" s="352"/>
      <c r="AC3" s="352"/>
      <c r="AD3" s="352"/>
      <c r="AE3" s="352"/>
      <c r="AF3" s="352"/>
      <c r="AG3" s="352"/>
      <c r="AH3" s="352"/>
      <c r="AI3" s="352"/>
      <c r="AJ3" s="352"/>
      <c r="AK3" s="352"/>
      <c r="AL3" s="352"/>
      <c r="AM3" s="352"/>
      <c r="AZ3" s="7"/>
      <c r="BG3" s="22"/>
      <c r="BH3" s="22"/>
      <c r="BI3" s="12" t="str">
        <f>"SHEET=5"</f>
        <v>SHEET=5</v>
      </c>
      <c r="BJ3" s="23"/>
      <c r="BK3" s="22"/>
      <c r="BM3" s="23"/>
      <c r="BP3" s="4"/>
      <c r="BQ3" s="4"/>
      <c r="CA3" s="12" t="s">
        <v>251</v>
      </c>
      <c r="CB3" s="12" t="s">
        <v>252</v>
      </c>
      <c r="CC3" s="12" t="s">
        <v>253</v>
      </c>
      <c r="CD3" s="12" t="s">
        <v>163</v>
      </c>
      <c r="CE3" s="12" t="s">
        <v>163</v>
      </c>
      <c r="CF3" s="12" t="s">
        <v>254</v>
      </c>
      <c r="CG3" s="12" t="s">
        <v>251</v>
      </c>
      <c r="CH3" s="12" t="s">
        <v>271</v>
      </c>
      <c r="CI3" s="12" t="s">
        <v>299</v>
      </c>
      <c r="CJ3" s="4"/>
      <c r="CL3" s="4"/>
      <c r="CM3" s="4"/>
      <c r="CN3" s="4"/>
      <c r="CO3" s="4"/>
    </row>
    <row r="4" spans="1:93" s="12" customFormat="1" ht="9.75" customHeight="1" x14ac:dyDescent="0.15">
      <c r="A4" s="352"/>
      <c r="B4" s="352"/>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Z4" s="7"/>
      <c r="BG4" s="22"/>
      <c r="BH4" s="22"/>
      <c r="BJ4" s="23"/>
      <c r="BK4" s="22"/>
      <c r="BM4" s="23"/>
      <c r="BP4" s="4"/>
      <c r="BQ4" s="4"/>
      <c r="CA4" s="12" t="s">
        <v>255</v>
      </c>
      <c r="CB4" s="12" t="s">
        <v>256</v>
      </c>
      <c r="CC4" s="12" t="s">
        <v>257</v>
      </c>
      <c r="CD4" s="12" t="s">
        <v>260</v>
      </c>
      <c r="CE4" s="12" t="s">
        <v>165</v>
      </c>
      <c r="CF4" s="12" t="s">
        <v>258</v>
      </c>
      <c r="CG4" s="12" t="s">
        <v>255</v>
      </c>
      <c r="CI4" s="12" t="s">
        <v>300</v>
      </c>
      <c r="CJ4" s="4"/>
      <c r="CL4" s="4"/>
      <c r="CM4" s="4"/>
    </row>
    <row r="5" spans="1:93" s="12" customFormat="1" ht="9.75" customHeight="1" x14ac:dyDescent="0.15">
      <c r="A5" s="118" t="s">
        <v>751</v>
      </c>
      <c r="B5" s="119"/>
      <c r="C5" s="119"/>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20"/>
      <c r="AZ5" s="7"/>
      <c r="BG5" s="22"/>
      <c r="BH5" s="22">
        <v>1</v>
      </c>
      <c r="BI5" s="4" t="str">
        <f>"ITEM"&amp;BH5&amp; BG5 &amp;"="&amp; IF(TRIM($A5)="","",$A5)</f>
        <v>ITEM1=　３　送付先情報ファイル</v>
      </c>
      <c r="BJ5" s="23"/>
      <c r="BK5" s="22"/>
      <c r="BM5" s="23"/>
      <c r="BP5" s="4"/>
      <c r="BQ5" s="4"/>
      <c r="CA5" s="12" t="s">
        <v>259</v>
      </c>
      <c r="CB5" s="14"/>
      <c r="CD5" s="12" t="s">
        <v>262</v>
      </c>
      <c r="CE5" s="12" t="s">
        <v>164</v>
      </c>
      <c r="CG5" s="12" t="s">
        <v>166</v>
      </c>
      <c r="CJ5" s="4"/>
      <c r="CL5" s="4"/>
      <c r="CM5" s="4"/>
    </row>
    <row r="6" spans="1:93" s="12" customFormat="1" ht="9.75" customHeight="1" x14ac:dyDescent="0.15">
      <c r="A6" s="177"/>
      <c r="B6" s="178"/>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9"/>
      <c r="AZ6" s="7"/>
      <c r="BG6" s="22"/>
      <c r="BH6" s="22" t="s">
        <v>432</v>
      </c>
      <c r="BI6" s="13"/>
      <c r="BJ6" s="23"/>
      <c r="BK6" s="22"/>
      <c r="BM6" s="23"/>
      <c r="BO6" s="4"/>
      <c r="BP6" s="4"/>
      <c r="BQ6" s="4"/>
      <c r="CD6" s="12" t="s">
        <v>261</v>
      </c>
      <c r="CJ6" s="4"/>
      <c r="CL6" s="4"/>
      <c r="CM6" s="4"/>
    </row>
    <row r="7" spans="1:93" ht="9.75" customHeight="1" x14ac:dyDescent="0.15">
      <c r="A7" s="352" t="s">
        <v>305</v>
      </c>
      <c r="B7" s="352"/>
      <c r="C7" s="352"/>
      <c r="D7" s="352"/>
      <c r="E7" s="352"/>
      <c r="F7" s="352"/>
      <c r="G7" s="352"/>
      <c r="H7" s="352"/>
      <c r="I7" s="352"/>
      <c r="J7" s="352"/>
      <c r="K7" s="352"/>
      <c r="L7" s="352"/>
      <c r="M7" s="352"/>
      <c r="N7" s="352"/>
      <c r="O7" s="352"/>
      <c r="P7" s="352"/>
      <c r="Q7" s="352"/>
      <c r="R7" s="352"/>
      <c r="S7" s="352"/>
      <c r="T7" s="352"/>
      <c r="U7" s="352"/>
      <c r="V7" s="352"/>
      <c r="W7" s="352"/>
      <c r="X7" s="352"/>
      <c r="Y7" s="352"/>
      <c r="Z7" s="352"/>
      <c r="AA7" s="352"/>
      <c r="AB7" s="352"/>
      <c r="AC7" s="352"/>
      <c r="AD7" s="352"/>
      <c r="AE7" s="352"/>
      <c r="AF7" s="352"/>
      <c r="AG7" s="352"/>
      <c r="AH7" s="352"/>
      <c r="AI7" s="352"/>
      <c r="AJ7" s="352"/>
      <c r="AK7" s="352"/>
      <c r="AL7" s="352"/>
      <c r="AM7" s="352"/>
      <c r="BB7" s="12"/>
      <c r="BC7" s="12"/>
      <c r="BD7" s="12"/>
      <c r="BF7" s="12"/>
      <c r="BH7" s="22" t="s">
        <v>432</v>
      </c>
      <c r="BJ7" s="23"/>
      <c r="BL7" s="12"/>
      <c r="BM7" s="23"/>
      <c r="BN7" s="12"/>
      <c r="BO7" s="12"/>
      <c r="BR7" s="12"/>
      <c r="BS7" s="12"/>
      <c r="BT7" s="12"/>
      <c r="BU7" s="12"/>
      <c r="BV7" s="12"/>
      <c r="BW7" s="12"/>
      <c r="BX7" s="12"/>
      <c r="BY7" s="12"/>
      <c r="BZ7" s="12"/>
      <c r="CA7" s="12"/>
      <c r="CB7" s="12"/>
      <c r="CC7" s="12"/>
      <c r="CD7" s="12"/>
      <c r="CE7" s="12"/>
      <c r="CF7" s="12"/>
      <c r="CG7" s="12"/>
      <c r="CH7" s="12"/>
      <c r="CI7" s="12"/>
      <c r="CJ7" s="12"/>
      <c r="CK7" s="12"/>
      <c r="CL7" s="12"/>
      <c r="CM7" s="12"/>
      <c r="CN7" s="12"/>
      <c r="CO7" s="12"/>
    </row>
    <row r="8" spans="1:93" ht="9.75" customHeight="1" x14ac:dyDescent="0.15">
      <c r="A8" s="352"/>
      <c r="B8" s="352"/>
      <c r="C8" s="352"/>
      <c r="D8" s="352"/>
      <c r="E8" s="352"/>
      <c r="F8" s="352"/>
      <c r="G8" s="352"/>
      <c r="H8" s="352"/>
      <c r="I8" s="352"/>
      <c r="J8" s="352"/>
      <c r="K8" s="352"/>
      <c r="L8" s="352"/>
      <c r="M8" s="352"/>
      <c r="N8" s="352"/>
      <c r="O8" s="352"/>
      <c r="P8" s="352"/>
      <c r="Q8" s="352"/>
      <c r="R8" s="352"/>
      <c r="S8" s="352"/>
      <c r="T8" s="352"/>
      <c r="U8" s="352"/>
      <c r="V8" s="352"/>
      <c r="W8" s="352"/>
      <c r="X8" s="352"/>
      <c r="Y8" s="352"/>
      <c r="Z8" s="352"/>
      <c r="AA8" s="352"/>
      <c r="AB8" s="352"/>
      <c r="AC8" s="352"/>
      <c r="AD8" s="352"/>
      <c r="AE8" s="352"/>
      <c r="AF8" s="352"/>
      <c r="AG8" s="352"/>
      <c r="AH8" s="352"/>
      <c r="AI8" s="352"/>
      <c r="AJ8" s="352"/>
      <c r="AK8" s="352"/>
      <c r="AL8" s="352"/>
      <c r="AM8" s="352"/>
      <c r="BB8" s="12"/>
      <c r="BC8" s="12"/>
      <c r="BD8" s="12"/>
      <c r="BF8" s="12"/>
      <c r="BH8" s="22" t="s">
        <v>432</v>
      </c>
      <c r="BJ8" s="23"/>
      <c r="BL8" s="12"/>
      <c r="BM8" s="23"/>
      <c r="BN8" s="12"/>
      <c r="BO8" s="12"/>
      <c r="BR8" s="12"/>
      <c r="BS8" s="12"/>
      <c r="BT8" s="12"/>
      <c r="BU8" s="12"/>
      <c r="BV8" s="12"/>
      <c r="BW8" s="12"/>
      <c r="BX8" s="12"/>
      <c r="BY8" s="12"/>
      <c r="BZ8" s="12"/>
    </row>
    <row r="9" spans="1:93" ht="9.75" customHeight="1" x14ac:dyDescent="0.15">
      <c r="A9" s="321" t="s">
        <v>27</v>
      </c>
      <c r="B9" s="322"/>
      <c r="C9" s="322"/>
      <c r="D9" s="322"/>
      <c r="E9" s="322"/>
      <c r="F9" s="322"/>
      <c r="G9" s="322"/>
      <c r="H9" s="322"/>
      <c r="I9" s="322"/>
      <c r="J9" s="322"/>
      <c r="K9" s="322"/>
      <c r="L9" s="322"/>
      <c r="M9" s="322"/>
      <c r="N9" s="322"/>
      <c r="O9" s="322"/>
      <c r="P9" s="322"/>
      <c r="Q9" s="322"/>
      <c r="R9" s="322"/>
      <c r="S9" s="322"/>
      <c r="T9" s="322"/>
      <c r="U9" s="322"/>
      <c r="V9" s="322"/>
      <c r="W9" s="322"/>
      <c r="X9" s="322"/>
      <c r="Y9" s="322"/>
      <c r="Z9" s="322"/>
      <c r="AA9" s="322"/>
      <c r="AB9" s="322"/>
      <c r="AC9" s="322"/>
      <c r="AD9" s="322"/>
      <c r="AE9" s="322"/>
      <c r="AF9" s="322"/>
      <c r="AG9" s="322"/>
      <c r="AH9" s="322"/>
      <c r="AI9" s="322"/>
      <c r="AJ9" s="322"/>
      <c r="AK9" s="322"/>
      <c r="AL9" s="322"/>
      <c r="AM9" s="323"/>
      <c r="BH9" s="22" t="s">
        <v>432</v>
      </c>
      <c r="BJ9" s="23"/>
      <c r="BM9" s="23"/>
      <c r="BR9" s="12"/>
      <c r="BS9" s="12"/>
      <c r="BT9" s="12"/>
      <c r="BU9" s="12"/>
      <c r="BV9" s="12"/>
      <c r="BW9" s="12"/>
      <c r="BX9" s="12"/>
      <c r="BY9" s="12"/>
      <c r="BZ9" s="12"/>
    </row>
    <row r="10" spans="1:93" ht="9.75" customHeight="1" x14ac:dyDescent="0.15">
      <c r="A10" s="327"/>
      <c r="B10" s="329"/>
      <c r="C10" s="329"/>
      <c r="D10" s="329"/>
      <c r="E10" s="329"/>
      <c r="F10" s="329"/>
      <c r="G10" s="329"/>
      <c r="H10" s="329"/>
      <c r="I10" s="329"/>
      <c r="J10" s="329"/>
      <c r="K10" s="329"/>
      <c r="L10" s="329"/>
      <c r="M10" s="329"/>
      <c r="N10" s="329"/>
      <c r="O10" s="329"/>
      <c r="P10" s="329"/>
      <c r="Q10" s="329"/>
      <c r="R10" s="329"/>
      <c r="S10" s="329"/>
      <c r="T10" s="329"/>
      <c r="U10" s="329"/>
      <c r="V10" s="329"/>
      <c r="W10" s="329"/>
      <c r="X10" s="329"/>
      <c r="Y10" s="329"/>
      <c r="Z10" s="329"/>
      <c r="AA10" s="329"/>
      <c r="AB10" s="329"/>
      <c r="AC10" s="329"/>
      <c r="AD10" s="329"/>
      <c r="AE10" s="329"/>
      <c r="AF10" s="329"/>
      <c r="AG10" s="329"/>
      <c r="AH10" s="329"/>
      <c r="AI10" s="329"/>
      <c r="AJ10" s="329"/>
      <c r="AK10" s="329"/>
      <c r="AL10" s="329"/>
      <c r="AM10" s="328"/>
      <c r="BB10" s="12"/>
      <c r="BC10" s="12"/>
      <c r="BD10" s="12"/>
      <c r="BF10" s="12"/>
      <c r="BH10" s="22" t="s">
        <v>432</v>
      </c>
      <c r="BJ10" s="23"/>
      <c r="BL10" s="12"/>
      <c r="BM10" s="23"/>
      <c r="BN10" s="12"/>
      <c r="BO10" s="12"/>
      <c r="BP10" s="12"/>
      <c r="BQ10" s="12"/>
      <c r="BR10" s="12"/>
      <c r="BS10" s="12"/>
      <c r="BT10" s="12"/>
      <c r="BU10" s="12"/>
      <c r="BV10" s="12"/>
      <c r="BW10" s="12"/>
      <c r="BX10" s="12"/>
      <c r="BY10" s="12"/>
      <c r="BZ10" s="12"/>
    </row>
    <row r="11" spans="1:93" ht="77.25" customHeight="1" x14ac:dyDescent="0.15">
      <c r="A11" s="338" t="s">
        <v>28</v>
      </c>
      <c r="B11" s="339"/>
      <c r="C11" s="339"/>
      <c r="D11" s="339"/>
      <c r="E11" s="339"/>
      <c r="F11" s="339"/>
      <c r="G11" s="339"/>
      <c r="H11" s="339"/>
      <c r="I11" s="340"/>
      <c r="J11" s="305" t="s">
        <v>752</v>
      </c>
      <c r="K11" s="306"/>
      <c r="L11" s="306"/>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6"/>
      <c r="AL11" s="306"/>
      <c r="AM11" s="307"/>
      <c r="BB11" s="12"/>
      <c r="BC11" s="12"/>
      <c r="BD11" s="12"/>
      <c r="BF11" s="10"/>
      <c r="BH11" s="22">
        <v>2</v>
      </c>
      <c r="BI11" s="4" t="str">
        <f>"ITEM"&amp;BH11&amp; BG11 &amp;"="&amp; IF(TRIM($J11)="","",$J11)</f>
        <v>ITEM2=届出・申請窓口において、届出・申請内容や本人確認書類（身分証明書等）の確認を厳格に行い、対象者以外の情報の入手の防止に努める。
総務省告示第３３４号（第６-７　本人確認情報の通知及び記録）等により市町村CSにおいて既存住基システムを通じて入手することとされている情報以外を入手できないことを、システム上で担保する。
正当な利用目的以外の目的にデータベースが構成されることを防止するため、本人確認情報の検索を行う際の検索条件として、少なくとも性別を除く２情報以上（氏名＋住所または氏名＋生年月日）の指定を必須とする。</v>
      </c>
      <c r="BJ11" s="23"/>
      <c r="BL11" s="11"/>
      <c r="BM11" s="23"/>
      <c r="BN11" s="11"/>
      <c r="BO11" s="12"/>
      <c r="BP11" s="12"/>
      <c r="BQ11" s="12"/>
      <c r="BR11" s="12"/>
      <c r="BS11" s="12"/>
      <c r="BT11" s="12"/>
      <c r="BU11" s="12"/>
      <c r="BV11" s="12"/>
      <c r="BW11" s="12"/>
      <c r="BX11" s="12"/>
      <c r="BY11" s="12"/>
      <c r="BZ11" s="12"/>
    </row>
    <row r="12" spans="1:93" ht="9.75" customHeight="1" x14ac:dyDescent="0.15">
      <c r="A12" s="338"/>
      <c r="B12" s="339"/>
      <c r="C12" s="339"/>
      <c r="D12" s="339"/>
      <c r="E12" s="339"/>
      <c r="F12" s="339"/>
      <c r="G12" s="339"/>
      <c r="H12" s="339"/>
      <c r="I12" s="340"/>
      <c r="J12" s="308"/>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309"/>
      <c r="AI12" s="309"/>
      <c r="AJ12" s="309"/>
      <c r="AK12" s="309"/>
      <c r="AL12" s="309"/>
      <c r="AM12" s="310"/>
      <c r="BB12" s="12"/>
      <c r="BC12" s="12"/>
      <c r="BD12" s="12"/>
      <c r="BF12" s="10"/>
      <c r="BH12" s="22" t="s">
        <v>432</v>
      </c>
      <c r="BI12" s="11"/>
      <c r="BJ12" s="23"/>
      <c r="BL12" s="11"/>
      <c r="BM12" s="23"/>
      <c r="BN12" s="11"/>
      <c r="BO12" s="12"/>
      <c r="BP12" s="12"/>
      <c r="BQ12" s="12"/>
      <c r="BR12" s="12"/>
      <c r="BS12" s="12"/>
      <c r="BT12" s="12"/>
      <c r="BU12" s="12"/>
      <c r="BV12" s="12"/>
      <c r="BW12" s="12"/>
      <c r="BX12" s="12"/>
      <c r="BY12" s="12"/>
      <c r="BZ12" s="12"/>
    </row>
    <row r="13" spans="1:93" ht="9.75" customHeight="1" x14ac:dyDescent="0.15">
      <c r="A13" s="338"/>
      <c r="B13" s="339"/>
      <c r="C13" s="339"/>
      <c r="D13" s="339"/>
      <c r="E13" s="339"/>
      <c r="F13" s="339"/>
      <c r="G13" s="339"/>
      <c r="H13" s="339"/>
      <c r="I13" s="340"/>
      <c r="J13" s="308"/>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309"/>
      <c r="AI13" s="309"/>
      <c r="AJ13" s="309"/>
      <c r="AK13" s="309"/>
      <c r="AL13" s="309"/>
      <c r="AM13" s="310"/>
      <c r="BF13" s="10"/>
      <c r="BH13" s="22" t="s">
        <v>432</v>
      </c>
      <c r="BI13" s="11"/>
      <c r="BJ13" s="23"/>
      <c r="BL13" s="11"/>
      <c r="BM13" s="23"/>
      <c r="BN13" s="11"/>
      <c r="BO13" s="10"/>
      <c r="BP13" s="11"/>
      <c r="BQ13" s="11"/>
      <c r="BR13" s="11"/>
      <c r="BS13" s="12"/>
      <c r="BT13" s="12"/>
      <c r="BU13" s="12"/>
      <c r="BV13" s="12"/>
      <c r="BW13" s="12"/>
      <c r="BX13" s="12"/>
      <c r="BY13" s="12"/>
      <c r="BZ13" s="12"/>
    </row>
    <row r="14" spans="1:93" ht="9.75" customHeight="1" x14ac:dyDescent="0.15">
      <c r="A14" s="338"/>
      <c r="B14" s="339"/>
      <c r="C14" s="339"/>
      <c r="D14" s="339"/>
      <c r="E14" s="339"/>
      <c r="F14" s="339"/>
      <c r="G14" s="339"/>
      <c r="H14" s="339"/>
      <c r="I14" s="340"/>
      <c r="J14" s="308"/>
      <c r="K14" s="309"/>
      <c r="L14" s="309"/>
      <c r="M14" s="309"/>
      <c r="N14" s="309"/>
      <c r="O14" s="309"/>
      <c r="P14" s="309"/>
      <c r="Q14" s="309"/>
      <c r="R14" s="309"/>
      <c r="S14" s="309"/>
      <c r="T14" s="309"/>
      <c r="U14" s="309"/>
      <c r="V14" s="309"/>
      <c r="W14" s="309"/>
      <c r="X14" s="309"/>
      <c r="Y14" s="309"/>
      <c r="Z14" s="309"/>
      <c r="AA14" s="309"/>
      <c r="AB14" s="309"/>
      <c r="AC14" s="309"/>
      <c r="AD14" s="309"/>
      <c r="AE14" s="309"/>
      <c r="AF14" s="309"/>
      <c r="AG14" s="309"/>
      <c r="AH14" s="309"/>
      <c r="AI14" s="309"/>
      <c r="AJ14" s="309"/>
      <c r="AK14" s="309"/>
      <c r="AL14" s="309"/>
      <c r="AM14" s="310"/>
      <c r="BH14" s="22" t="s">
        <v>432</v>
      </c>
      <c r="BJ14" s="23"/>
      <c r="BM14" s="23"/>
      <c r="BO14" s="10"/>
      <c r="BP14" s="11"/>
      <c r="BQ14" s="11"/>
      <c r="BR14" s="11"/>
    </row>
    <row r="15" spans="1:93" ht="9.75" customHeight="1" x14ac:dyDescent="0.15">
      <c r="A15" s="335" t="s">
        <v>295</v>
      </c>
      <c r="B15" s="336"/>
      <c r="C15" s="336"/>
      <c r="D15" s="336"/>
      <c r="E15" s="336"/>
      <c r="F15" s="336"/>
      <c r="G15" s="336"/>
      <c r="H15" s="336"/>
      <c r="I15" s="336"/>
      <c r="J15" s="331" t="s">
        <v>127</v>
      </c>
      <c r="K15" s="232" t="s">
        <v>689</v>
      </c>
      <c r="L15" s="232"/>
      <c r="M15" s="232"/>
      <c r="N15" s="232"/>
      <c r="O15" s="232"/>
      <c r="P15" s="232"/>
      <c r="Q15" s="232"/>
      <c r="R15" s="232"/>
      <c r="S15" s="232"/>
      <c r="T15" s="181" t="s">
        <v>129</v>
      </c>
      <c r="U15" s="181"/>
      <c r="V15" s="170" t="s">
        <v>116</v>
      </c>
      <c r="W15" s="170"/>
      <c r="X15" s="170"/>
      <c r="Y15" s="170"/>
      <c r="Z15" s="170"/>
      <c r="AA15" s="170"/>
      <c r="AB15" s="170"/>
      <c r="AC15" s="170"/>
      <c r="AD15" s="170"/>
      <c r="AE15" s="170"/>
      <c r="AF15" s="170"/>
      <c r="AG15" s="170"/>
      <c r="AH15" s="170"/>
      <c r="AI15" s="170"/>
      <c r="AJ15" s="170"/>
      <c r="AK15" s="170"/>
      <c r="AL15" s="170"/>
      <c r="AM15" s="171"/>
      <c r="BE15" s="4" t="str">
        <f ca="1">MID(CELL("address",$CA$2),2,2)</f>
        <v>CA</v>
      </c>
      <c r="BF15" s="14">
        <f>IF(TRIM($K15)="","",IF(ISERROR(MATCH($K15,$CA$3:$CA$5,0)),"INPUT_ERROR",MATCH($K15,$CA$3:$CA$5,0)))</f>
        <v>2</v>
      </c>
      <c r="BH15" s="22">
        <v>3</v>
      </c>
      <c r="BI15" s="4" t="str">
        <f>"ITEM"&amp;BH15&amp; BG15 &amp;"=" &amp; $BF15</f>
        <v>ITEM3=2</v>
      </c>
      <c r="BJ15" s="23"/>
      <c r="BM15" s="23"/>
    </row>
    <row r="16" spans="1:93" ht="9.75" customHeight="1" x14ac:dyDescent="0.15">
      <c r="A16" s="338"/>
      <c r="B16" s="339"/>
      <c r="C16" s="339"/>
      <c r="D16" s="339"/>
      <c r="E16" s="339"/>
      <c r="F16" s="339"/>
      <c r="G16" s="339"/>
      <c r="H16" s="339"/>
      <c r="I16" s="339"/>
      <c r="J16" s="228"/>
      <c r="K16" s="184"/>
      <c r="L16" s="184"/>
      <c r="M16" s="184"/>
      <c r="N16" s="184"/>
      <c r="O16" s="184"/>
      <c r="P16" s="184"/>
      <c r="Q16" s="184"/>
      <c r="R16" s="184"/>
      <c r="S16" s="184"/>
      <c r="T16" s="185"/>
      <c r="U16" s="185"/>
      <c r="V16" s="187" t="s">
        <v>242</v>
      </c>
      <c r="W16" s="187"/>
      <c r="X16" s="187"/>
      <c r="Y16" s="187"/>
      <c r="Z16" s="187"/>
      <c r="AA16" s="187"/>
      <c r="AB16" s="187"/>
      <c r="AC16" s="187"/>
      <c r="AD16" s="187"/>
      <c r="AE16" s="187" t="s">
        <v>243</v>
      </c>
      <c r="AF16" s="187"/>
      <c r="AG16" s="187"/>
      <c r="AH16" s="187"/>
      <c r="AI16" s="187"/>
      <c r="AJ16" s="187"/>
      <c r="AK16" s="187"/>
      <c r="AL16" s="187"/>
      <c r="AM16" s="188"/>
      <c r="BH16" s="22" t="s">
        <v>432</v>
      </c>
      <c r="BJ16" s="23"/>
      <c r="BM16" s="23"/>
    </row>
    <row r="17" spans="1:65" ht="9.75" customHeight="1" x14ac:dyDescent="0.15">
      <c r="A17" s="353"/>
      <c r="B17" s="354"/>
      <c r="C17" s="354"/>
      <c r="D17" s="354"/>
      <c r="E17" s="354"/>
      <c r="F17" s="354"/>
      <c r="G17" s="354"/>
      <c r="H17" s="354"/>
      <c r="I17" s="354"/>
      <c r="J17" s="247"/>
      <c r="K17" s="248"/>
      <c r="L17" s="248"/>
      <c r="M17" s="248"/>
      <c r="N17" s="248"/>
      <c r="O17" s="248"/>
      <c r="P17" s="248"/>
      <c r="Q17" s="248"/>
      <c r="R17" s="248"/>
      <c r="S17" s="248"/>
      <c r="T17" s="248"/>
      <c r="U17" s="248"/>
      <c r="V17" s="190" t="s">
        <v>244</v>
      </c>
      <c r="W17" s="190"/>
      <c r="X17" s="190"/>
      <c r="Y17" s="190"/>
      <c r="Z17" s="190"/>
      <c r="AA17" s="190"/>
      <c r="AB17" s="190"/>
      <c r="AC17" s="190"/>
      <c r="AD17" s="190"/>
      <c r="AE17" s="190"/>
      <c r="AF17" s="190"/>
      <c r="AG17" s="190"/>
      <c r="AH17" s="190"/>
      <c r="AI17" s="190"/>
      <c r="AJ17" s="190"/>
      <c r="AK17" s="190"/>
      <c r="AL17" s="190"/>
      <c r="AM17" s="191"/>
      <c r="BH17" s="22" t="s">
        <v>432</v>
      </c>
      <c r="BJ17" s="23"/>
      <c r="BM17" s="23"/>
    </row>
    <row r="18" spans="1:65" ht="9.75" customHeight="1" x14ac:dyDescent="0.15">
      <c r="A18" s="356" t="s">
        <v>29</v>
      </c>
      <c r="B18" s="356"/>
      <c r="C18" s="356"/>
      <c r="D18" s="356"/>
      <c r="E18" s="356"/>
      <c r="F18" s="356"/>
      <c r="G18" s="356"/>
      <c r="H18" s="356"/>
      <c r="I18" s="356"/>
      <c r="J18" s="356"/>
      <c r="K18" s="356"/>
      <c r="L18" s="356"/>
      <c r="M18" s="356"/>
      <c r="N18" s="356"/>
      <c r="O18" s="356"/>
      <c r="P18" s="356"/>
      <c r="Q18" s="356"/>
      <c r="R18" s="356"/>
      <c r="S18" s="356"/>
      <c r="T18" s="356"/>
      <c r="U18" s="356"/>
      <c r="V18" s="356"/>
      <c r="W18" s="356"/>
      <c r="X18" s="356"/>
      <c r="Y18" s="356"/>
      <c r="Z18" s="356"/>
      <c r="AA18" s="356"/>
      <c r="AB18" s="356"/>
      <c r="AC18" s="356"/>
      <c r="AD18" s="356"/>
      <c r="AE18" s="356"/>
      <c r="AF18" s="356"/>
      <c r="AG18" s="356"/>
      <c r="AH18" s="356"/>
      <c r="AI18" s="356"/>
      <c r="AJ18" s="356"/>
      <c r="AK18" s="356"/>
      <c r="AL18" s="356"/>
      <c r="AM18" s="356"/>
      <c r="BA18" s="4"/>
      <c r="BH18" s="22" t="s">
        <v>432</v>
      </c>
      <c r="BJ18" s="23"/>
      <c r="BM18" s="23"/>
    </row>
    <row r="19" spans="1:65" ht="9.75" customHeight="1" x14ac:dyDescent="0.15">
      <c r="A19" s="349"/>
      <c r="B19" s="349"/>
      <c r="C19" s="349"/>
      <c r="D19" s="349"/>
      <c r="E19" s="349"/>
      <c r="F19" s="349"/>
      <c r="G19" s="349"/>
      <c r="H19" s="349"/>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BA19" s="4"/>
      <c r="BH19" s="22" t="s">
        <v>432</v>
      </c>
      <c r="BJ19" s="23"/>
      <c r="BM19" s="23"/>
    </row>
    <row r="20" spans="1:65" ht="9.75" customHeight="1" x14ac:dyDescent="0.15">
      <c r="A20" s="332"/>
      <c r="B20" s="333"/>
      <c r="C20" s="333"/>
      <c r="D20" s="333"/>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4"/>
      <c r="BA20" s="4"/>
      <c r="BH20" s="22" t="s">
        <v>450</v>
      </c>
      <c r="BI20" s="4" t="str">
        <f>"ITEM"&amp;BH20&amp; BG20 &amp;"="&amp; IF(TRIM($A20)="","",$A20)</f>
        <v>ITEM4_1=</v>
      </c>
      <c r="BJ20" s="23"/>
      <c r="BM20" s="23"/>
    </row>
    <row r="21" spans="1:65" ht="9.75" customHeight="1" x14ac:dyDescent="0.15">
      <c r="A21" s="249"/>
      <c r="B21" s="221"/>
      <c r="C21" s="221"/>
      <c r="D21" s="221"/>
      <c r="E21" s="221"/>
      <c r="F21" s="221"/>
      <c r="G21" s="221"/>
      <c r="H21" s="221"/>
      <c r="I21" s="221"/>
      <c r="J21" s="221"/>
      <c r="K21" s="221"/>
      <c r="L21" s="221"/>
      <c r="M21" s="221"/>
      <c r="N21" s="221"/>
      <c r="O21" s="221"/>
      <c r="P21" s="221"/>
      <c r="Q21" s="221"/>
      <c r="R21" s="221"/>
      <c r="S21" s="221"/>
      <c r="T21" s="221"/>
      <c r="U21" s="221"/>
      <c r="V21" s="221"/>
      <c r="W21" s="221"/>
      <c r="X21" s="221"/>
      <c r="Y21" s="221"/>
      <c r="Z21" s="221"/>
      <c r="AA21" s="221"/>
      <c r="AB21" s="221"/>
      <c r="AC21" s="221"/>
      <c r="AD21" s="221"/>
      <c r="AE21" s="221"/>
      <c r="AF21" s="221"/>
      <c r="AG21" s="221"/>
      <c r="AH21" s="221"/>
      <c r="AI21" s="221"/>
      <c r="AJ21" s="221"/>
      <c r="AK21" s="221"/>
      <c r="AL21" s="221"/>
      <c r="AM21" s="250"/>
      <c r="BA21" s="4"/>
      <c r="BE21" s="8"/>
      <c r="BH21" s="22" t="s">
        <v>432</v>
      </c>
      <c r="BJ21" s="23"/>
      <c r="BM21" s="23"/>
    </row>
    <row r="22" spans="1:65" ht="9.75" customHeight="1" x14ac:dyDescent="0.15">
      <c r="A22" s="249"/>
      <c r="B22" s="221"/>
      <c r="C22" s="221"/>
      <c r="D22" s="221"/>
      <c r="E22" s="221"/>
      <c r="F22" s="221"/>
      <c r="G22" s="221"/>
      <c r="H22" s="221"/>
      <c r="I22" s="221"/>
      <c r="J22" s="221"/>
      <c r="K22" s="221"/>
      <c r="L22" s="221"/>
      <c r="M22" s="221"/>
      <c r="N22" s="221"/>
      <c r="O22" s="221"/>
      <c r="P22" s="221"/>
      <c r="Q22" s="221"/>
      <c r="R22" s="221"/>
      <c r="S22" s="221"/>
      <c r="T22" s="221"/>
      <c r="U22" s="221"/>
      <c r="V22" s="221"/>
      <c r="W22" s="221"/>
      <c r="X22" s="221"/>
      <c r="Y22" s="221"/>
      <c r="Z22" s="221"/>
      <c r="AA22" s="221"/>
      <c r="AB22" s="221"/>
      <c r="AC22" s="221"/>
      <c r="AD22" s="221"/>
      <c r="AE22" s="221"/>
      <c r="AF22" s="221"/>
      <c r="AG22" s="221"/>
      <c r="AH22" s="221"/>
      <c r="AI22" s="221"/>
      <c r="AJ22" s="221"/>
      <c r="AK22" s="221"/>
      <c r="AL22" s="221"/>
      <c r="AM22" s="250"/>
      <c r="BA22" s="4"/>
      <c r="BE22" s="8"/>
      <c r="BH22" s="22" t="s">
        <v>432</v>
      </c>
      <c r="BJ22" s="23"/>
      <c r="BM22" s="23"/>
    </row>
    <row r="23" spans="1:65" ht="9.75" customHeight="1" x14ac:dyDescent="0.15">
      <c r="A23" s="249"/>
      <c r="B23" s="221"/>
      <c r="C23" s="221"/>
      <c r="D23" s="221"/>
      <c r="E23" s="221"/>
      <c r="F23" s="221"/>
      <c r="G23" s="221"/>
      <c r="H23" s="221"/>
      <c r="I23" s="221"/>
      <c r="J23" s="221"/>
      <c r="K23" s="221"/>
      <c r="L23" s="221"/>
      <c r="M23" s="221"/>
      <c r="N23" s="221"/>
      <c r="O23" s="221"/>
      <c r="P23" s="221"/>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50"/>
      <c r="BA23" s="4"/>
      <c r="BH23" s="22" t="s">
        <v>432</v>
      </c>
      <c r="BJ23" s="23"/>
      <c r="BM23" s="23"/>
    </row>
    <row r="24" spans="1:65" ht="9.75" customHeight="1" x14ac:dyDescent="0.15">
      <c r="A24" s="249"/>
      <c r="B24" s="221"/>
      <c r="C24" s="221"/>
      <c r="D24" s="221"/>
      <c r="E24" s="221"/>
      <c r="F24" s="221"/>
      <c r="G24" s="221"/>
      <c r="H24" s="221"/>
      <c r="I24" s="221"/>
      <c r="J24" s="221"/>
      <c r="K24" s="221"/>
      <c r="L24" s="221"/>
      <c r="M24" s="221"/>
      <c r="N24" s="221"/>
      <c r="O24" s="221"/>
      <c r="P24" s="221"/>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50"/>
      <c r="BA24" s="4"/>
      <c r="BH24" s="22" t="s">
        <v>432</v>
      </c>
      <c r="BJ24" s="23"/>
      <c r="BM24" s="23"/>
    </row>
    <row r="25" spans="1:65" ht="9.75" customHeight="1" x14ac:dyDescent="0.15">
      <c r="A25" s="249"/>
      <c r="B25" s="221"/>
      <c r="C25" s="221"/>
      <c r="D25" s="221"/>
      <c r="E25" s="221"/>
      <c r="F25" s="221"/>
      <c r="G25" s="221"/>
      <c r="H25" s="221"/>
      <c r="I25" s="221"/>
      <c r="J25" s="221"/>
      <c r="K25" s="221"/>
      <c r="L25" s="221"/>
      <c r="M25" s="221"/>
      <c r="N25" s="221"/>
      <c r="O25" s="221"/>
      <c r="P25" s="221"/>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50"/>
      <c r="BA25" s="4"/>
      <c r="BH25" s="22" t="s">
        <v>432</v>
      </c>
      <c r="BJ25" s="23"/>
      <c r="BM25" s="23"/>
    </row>
    <row r="26" spans="1:65" ht="9.75" customHeight="1" x14ac:dyDescent="0.15">
      <c r="A26" s="249"/>
      <c r="B26" s="221"/>
      <c r="C26" s="221"/>
      <c r="D26" s="221"/>
      <c r="E26" s="221"/>
      <c r="F26" s="221"/>
      <c r="G26" s="221"/>
      <c r="H26" s="221"/>
      <c r="I26" s="221"/>
      <c r="J26" s="221"/>
      <c r="K26" s="221"/>
      <c r="L26" s="221"/>
      <c r="M26" s="221"/>
      <c r="N26" s="221"/>
      <c r="O26" s="221"/>
      <c r="P26" s="221"/>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50"/>
      <c r="BA26" s="4"/>
      <c r="BH26" s="22" t="s">
        <v>451</v>
      </c>
      <c r="BI26" s="4" t="str">
        <f>"ITEM"&amp;BH26&amp; BG26 &amp;"="&amp; IF(TRIM($A26)="","",$A26)</f>
        <v>ITEM4_2=</v>
      </c>
      <c r="BJ26" s="23"/>
      <c r="BM26" s="23"/>
    </row>
    <row r="27" spans="1:65" ht="9.75" customHeight="1" x14ac:dyDescent="0.15">
      <c r="A27" s="124"/>
      <c r="B27" s="125"/>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6"/>
      <c r="BH27" s="22" t="s">
        <v>452</v>
      </c>
      <c r="BI27" s="4" t="str">
        <f>"ITEM"&amp;BH27&amp; BG27 &amp;"="&amp; IF(TRIM($A27)="","",$A27)</f>
        <v>ITEM4_3=</v>
      </c>
      <c r="BJ27" s="23"/>
      <c r="BM27" s="23"/>
    </row>
    <row r="28" spans="1:65" ht="9.75" customHeight="1" x14ac:dyDescent="0.15">
      <c r="A28" s="352" t="s">
        <v>306</v>
      </c>
      <c r="B28" s="352"/>
      <c r="C28" s="352"/>
      <c r="D28" s="352"/>
      <c r="E28" s="352"/>
      <c r="F28" s="352"/>
      <c r="G28" s="352"/>
      <c r="H28" s="352"/>
      <c r="I28" s="352"/>
      <c r="J28" s="352"/>
      <c r="K28" s="352"/>
      <c r="L28" s="352"/>
      <c r="M28" s="352"/>
      <c r="N28" s="352"/>
      <c r="O28" s="352"/>
      <c r="P28" s="352"/>
      <c r="Q28" s="352"/>
      <c r="R28" s="352"/>
      <c r="S28" s="352"/>
      <c r="T28" s="352"/>
      <c r="U28" s="352"/>
      <c r="V28" s="352"/>
      <c r="W28" s="352"/>
      <c r="X28" s="352"/>
      <c r="Y28" s="352"/>
      <c r="Z28" s="352"/>
      <c r="AA28" s="352"/>
      <c r="AB28" s="352"/>
      <c r="AC28" s="352"/>
      <c r="AD28" s="352"/>
      <c r="AE28" s="352"/>
      <c r="AF28" s="352"/>
      <c r="AG28" s="352"/>
      <c r="AH28" s="352"/>
      <c r="AI28" s="352"/>
      <c r="AJ28" s="352"/>
      <c r="AK28" s="352"/>
      <c r="AL28" s="352"/>
      <c r="AM28" s="352"/>
      <c r="BH28" s="22" t="s">
        <v>432</v>
      </c>
      <c r="BJ28" s="23"/>
      <c r="BM28" s="23"/>
    </row>
    <row r="29" spans="1:65" ht="9.75" customHeight="1" x14ac:dyDescent="0.15">
      <c r="A29" s="352"/>
      <c r="B29" s="352"/>
      <c r="C29" s="352"/>
      <c r="D29" s="352"/>
      <c r="E29" s="352"/>
      <c r="F29" s="35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2"/>
      <c r="AI29" s="352"/>
      <c r="AJ29" s="352"/>
      <c r="AK29" s="352"/>
      <c r="AL29" s="352"/>
      <c r="AM29" s="352"/>
      <c r="BH29" s="22" t="s">
        <v>432</v>
      </c>
      <c r="BJ29" s="23"/>
      <c r="BM29" s="23"/>
    </row>
    <row r="30" spans="1:65" ht="9.75" customHeight="1" x14ac:dyDescent="0.15">
      <c r="A30" s="335" t="s">
        <v>314</v>
      </c>
      <c r="B30" s="336"/>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c r="AG30" s="336"/>
      <c r="AH30" s="336"/>
      <c r="AI30" s="336"/>
      <c r="AJ30" s="336"/>
      <c r="AK30" s="336"/>
      <c r="AL30" s="336"/>
      <c r="AM30" s="337"/>
      <c r="BH30" s="22" t="s">
        <v>432</v>
      </c>
      <c r="BJ30" s="23"/>
      <c r="BM30" s="23"/>
    </row>
    <row r="31" spans="1:65" ht="9.75" customHeight="1" x14ac:dyDescent="0.15">
      <c r="A31" s="353"/>
      <c r="B31" s="354"/>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c r="AE31" s="354"/>
      <c r="AF31" s="354"/>
      <c r="AG31" s="354"/>
      <c r="AH31" s="354"/>
      <c r="AI31" s="354"/>
      <c r="AJ31" s="354"/>
      <c r="AK31" s="354"/>
      <c r="AL31" s="354"/>
      <c r="AM31" s="355"/>
      <c r="BH31" s="22" t="s">
        <v>432</v>
      </c>
      <c r="BJ31" s="23"/>
      <c r="BM31" s="23"/>
    </row>
    <row r="32" spans="1:65" ht="9.75" customHeight="1" x14ac:dyDescent="0.15">
      <c r="A32" s="338" t="s">
        <v>49</v>
      </c>
      <c r="B32" s="339"/>
      <c r="C32" s="339"/>
      <c r="D32" s="339"/>
      <c r="E32" s="339"/>
      <c r="F32" s="339"/>
      <c r="G32" s="339"/>
      <c r="H32" s="339"/>
      <c r="I32" s="340"/>
      <c r="J32" s="115" t="s">
        <v>690</v>
      </c>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16"/>
      <c r="AL32" s="116"/>
      <c r="AM32" s="117"/>
      <c r="BH32" s="22">
        <v>5</v>
      </c>
      <c r="BI32" s="4" t="str">
        <f>"ITEM"&amp;BH32&amp; BG32 &amp;"="&amp; IF(TRIM($J32)="","",$J32)</f>
        <v>ITEM5=個人番号を保有するシステムにアクセスする場合は、アクセス制御を行うことによりアクセスできる情報の制御を行っている。</v>
      </c>
      <c r="BJ32" s="23"/>
      <c r="BM32" s="23"/>
    </row>
    <row r="33" spans="1:65" ht="9.75" customHeight="1" x14ac:dyDescent="0.15">
      <c r="A33" s="338"/>
      <c r="B33" s="339"/>
      <c r="C33" s="339"/>
      <c r="D33" s="339"/>
      <c r="E33" s="339"/>
      <c r="F33" s="339"/>
      <c r="G33" s="339"/>
      <c r="H33" s="339"/>
      <c r="I33" s="340"/>
      <c r="J33" s="109"/>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1"/>
      <c r="BH33" s="22" t="s">
        <v>432</v>
      </c>
      <c r="BJ33" s="23"/>
      <c r="BM33" s="23"/>
    </row>
    <row r="34" spans="1:65" ht="9.75" customHeight="1" x14ac:dyDescent="0.15">
      <c r="A34" s="338"/>
      <c r="B34" s="339"/>
      <c r="C34" s="339"/>
      <c r="D34" s="339"/>
      <c r="E34" s="339"/>
      <c r="F34" s="339"/>
      <c r="G34" s="339"/>
      <c r="H34" s="339"/>
      <c r="I34" s="340"/>
      <c r="J34" s="109"/>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c r="AL34" s="110"/>
      <c r="AM34" s="111"/>
      <c r="BH34" s="22" t="s">
        <v>432</v>
      </c>
      <c r="BJ34" s="23"/>
      <c r="BM34" s="23"/>
    </row>
    <row r="35" spans="1:65" ht="9.75" customHeight="1" x14ac:dyDescent="0.15">
      <c r="A35" s="338"/>
      <c r="B35" s="339"/>
      <c r="C35" s="339"/>
      <c r="D35" s="339"/>
      <c r="E35" s="339"/>
      <c r="F35" s="339"/>
      <c r="G35" s="339"/>
      <c r="H35" s="339"/>
      <c r="I35" s="340"/>
      <c r="J35" s="109"/>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1"/>
      <c r="BH35" s="22" t="s">
        <v>432</v>
      </c>
      <c r="BJ35" s="23"/>
      <c r="BM35" s="23"/>
    </row>
    <row r="36" spans="1:65" ht="9.75" customHeight="1" x14ac:dyDescent="0.15">
      <c r="A36" s="335" t="s">
        <v>296</v>
      </c>
      <c r="B36" s="336"/>
      <c r="C36" s="336"/>
      <c r="D36" s="336"/>
      <c r="E36" s="336"/>
      <c r="F36" s="336"/>
      <c r="G36" s="336"/>
      <c r="H36" s="336"/>
      <c r="I36" s="337"/>
      <c r="J36" s="331" t="s">
        <v>127</v>
      </c>
      <c r="K36" s="232" t="s">
        <v>689</v>
      </c>
      <c r="L36" s="232"/>
      <c r="M36" s="232"/>
      <c r="N36" s="232"/>
      <c r="O36" s="232"/>
      <c r="P36" s="232"/>
      <c r="Q36" s="232"/>
      <c r="R36" s="232"/>
      <c r="S36" s="232"/>
      <c r="T36" s="181" t="s">
        <v>129</v>
      </c>
      <c r="U36" s="181"/>
      <c r="V36" s="170" t="s">
        <v>116</v>
      </c>
      <c r="W36" s="170"/>
      <c r="X36" s="170"/>
      <c r="Y36" s="170"/>
      <c r="Z36" s="170"/>
      <c r="AA36" s="170"/>
      <c r="AB36" s="170"/>
      <c r="AC36" s="170"/>
      <c r="AD36" s="170"/>
      <c r="AE36" s="170"/>
      <c r="AF36" s="170"/>
      <c r="AG36" s="170"/>
      <c r="AH36" s="170"/>
      <c r="AI36" s="170"/>
      <c r="AJ36" s="170"/>
      <c r="AK36" s="170"/>
      <c r="AL36" s="170"/>
      <c r="AM36" s="171"/>
      <c r="BE36" s="4" t="str">
        <f ca="1">MID(CELL("address",$CA$2),2,2)</f>
        <v>CA</v>
      </c>
      <c r="BF36" s="14">
        <f>IF(TRIM($K36)="","",IF(ISERROR(MATCH($K36,$CA$3:$CA$5,0)),"INPUT_ERROR",MATCH($K36,$CA$3:$CA$5,0)))</f>
        <v>2</v>
      </c>
      <c r="BH36" s="22">
        <v>6</v>
      </c>
      <c r="BI36" s="4" t="str">
        <f>"ITEM"&amp;BH36&amp; BG36 &amp;"=" &amp; $BF36</f>
        <v>ITEM6=2</v>
      </c>
      <c r="BJ36" s="23"/>
      <c r="BM36" s="23"/>
    </row>
    <row r="37" spans="1:65" ht="9.75" customHeight="1" x14ac:dyDescent="0.15">
      <c r="A37" s="338"/>
      <c r="B37" s="339"/>
      <c r="C37" s="339"/>
      <c r="D37" s="339"/>
      <c r="E37" s="339"/>
      <c r="F37" s="339"/>
      <c r="G37" s="339"/>
      <c r="H37" s="339"/>
      <c r="I37" s="340"/>
      <c r="J37" s="228"/>
      <c r="K37" s="184"/>
      <c r="L37" s="184"/>
      <c r="M37" s="184"/>
      <c r="N37" s="184"/>
      <c r="O37" s="184"/>
      <c r="P37" s="184"/>
      <c r="Q37" s="184"/>
      <c r="R37" s="184"/>
      <c r="S37" s="184"/>
      <c r="T37" s="185"/>
      <c r="U37" s="185"/>
      <c r="V37" s="187" t="s">
        <v>242</v>
      </c>
      <c r="W37" s="187"/>
      <c r="X37" s="187"/>
      <c r="Y37" s="187"/>
      <c r="Z37" s="187"/>
      <c r="AA37" s="187"/>
      <c r="AB37" s="187"/>
      <c r="AC37" s="187"/>
      <c r="AD37" s="187"/>
      <c r="AE37" s="187" t="s">
        <v>243</v>
      </c>
      <c r="AF37" s="187"/>
      <c r="AG37" s="187"/>
      <c r="AH37" s="187"/>
      <c r="AI37" s="187"/>
      <c r="AJ37" s="187"/>
      <c r="AK37" s="187"/>
      <c r="AL37" s="187"/>
      <c r="AM37" s="188"/>
      <c r="BH37" s="22" t="s">
        <v>432</v>
      </c>
      <c r="BJ37" s="23"/>
      <c r="BM37" s="23"/>
    </row>
    <row r="38" spans="1:65" ht="9.75" customHeight="1" x14ac:dyDescent="0.15">
      <c r="A38" s="338"/>
      <c r="B38" s="339"/>
      <c r="C38" s="339"/>
      <c r="D38" s="339"/>
      <c r="E38" s="339"/>
      <c r="F38" s="339"/>
      <c r="G38" s="339"/>
      <c r="H38" s="339"/>
      <c r="I38" s="340"/>
      <c r="J38" s="247"/>
      <c r="K38" s="248"/>
      <c r="L38" s="248"/>
      <c r="M38" s="248"/>
      <c r="N38" s="248"/>
      <c r="O38" s="248"/>
      <c r="P38" s="248"/>
      <c r="Q38" s="248"/>
      <c r="R38" s="248"/>
      <c r="S38" s="248"/>
      <c r="T38" s="248"/>
      <c r="U38" s="248"/>
      <c r="V38" s="190" t="s">
        <v>244</v>
      </c>
      <c r="W38" s="190"/>
      <c r="X38" s="190"/>
      <c r="Y38" s="190"/>
      <c r="Z38" s="190"/>
      <c r="AA38" s="190"/>
      <c r="AB38" s="190"/>
      <c r="AC38" s="190"/>
      <c r="AD38" s="190"/>
      <c r="AE38" s="190"/>
      <c r="AF38" s="190"/>
      <c r="AG38" s="190"/>
      <c r="AH38" s="190"/>
      <c r="AI38" s="190"/>
      <c r="AJ38" s="190"/>
      <c r="AK38" s="190"/>
      <c r="AL38" s="190"/>
      <c r="AM38" s="191"/>
      <c r="BH38" s="22" t="s">
        <v>432</v>
      </c>
      <c r="BJ38" s="23"/>
      <c r="BM38" s="23"/>
    </row>
    <row r="39" spans="1:65" ht="9.75" customHeight="1" x14ac:dyDescent="0.15">
      <c r="A39" s="330" t="s">
        <v>50</v>
      </c>
      <c r="B39" s="330"/>
      <c r="C39" s="330"/>
      <c r="D39" s="330"/>
      <c r="E39" s="330"/>
      <c r="F39" s="330"/>
      <c r="G39" s="330"/>
      <c r="H39" s="330"/>
      <c r="I39" s="330"/>
      <c r="J39" s="330"/>
      <c r="K39" s="330"/>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BH39" s="22" t="s">
        <v>432</v>
      </c>
      <c r="BJ39" s="23"/>
      <c r="BM39" s="23"/>
    </row>
    <row r="40" spans="1:65" ht="9.75" customHeight="1" x14ac:dyDescent="0.15">
      <c r="A40" s="330"/>
      <c r="B40" s="330"/>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330"/>
      <c r="AM40" s="330"/>
      <c r="BH40" s="22" t="s">
        <v>432</v>
      </c>
      <c r="BJ40" s="23"/>
      <c r="BM40" s="23"/>
    </row>
    <row r="41" spans="1:65" ht="9.75" customHeight="1" x14ac:dyDescent="0.15">
      <c r="A41" s="321" t="s">
        <v>72</v>
      </c>
      <c r="B41" s="322"/>
      <c r="C41" s="322"/>
      <c r="D41" s="322"/>
      <c r="E41" s="322"/>
      <c r="F41" s="322"/>
      <c r="G41" s="322"/>
      <c r="H41" s="322"/>
      <c r="I41" s="323"/>
      <c r="J41" s="331" t="s">
        <v>127</v>
      </c>
      <c r="K41" s="232" t="s">
        <v>691</v>
      </c>
      <c r="L41" s="232"/>
      <c r="M41" s="232"/>
      <c r="N41" s="232"/>
      <c r="O41" s="232"/>
      <c r="P41" s="181" t="s">
        <v>129</v>
      </c>
      <c r="Q41" s="181"/>
      <c r="R41" s="181"/>
      <c r="S41" s="181"/>
      <c r="T41" s="181"/>
      <c r="U41" s="181"/>
      <c r="V41" s="170" t="s">
        <v>116</v>
      </c>
      <c r="W41" s="170"/>
      <c r="X41" s="170"/>
      <c r="Y41" s="170"/>
      <c r="Z41" s="170"/>
      <c r="AA41" s="170"/>
      <c r="AB41" s="170"/>
      <c r="AC41" s="170"/>
      <c r="AD41" s="170"/>
      <c r="AE41" s="170"/>
      <c r="AF41" s="170"/>
      <c r="AG41" s="170"/>
      <c r="AH41" s="170"/>
      <c r="AI41" s="170"/>
      <c r="AJ41" s="170"/>
      <c r="AK41" s="170"/>
      <c r="AL41" s="170"/>
      <c r="AM41" s="171"/>
      <c r="BE41" s="4" t="str">
        <f ca="1">MID(CELL("address",$CB$2),2,2)</f>
        <v>CB</v>
      </c>
      <c r="BF41" s="14">
        <f>IF(TRIM($K41)="","",IF(ISERROR(MATCH($K41,$CB$3:$CB$4,0)),"INPUT_ERROR",MATCH($K41,$CB$3:$CB$4,0)))</f>
        <v>1</v>
      </c>
      <c r="BH41" s="22">
        <v>7</v>
      </c>
      <c r="BI41" s="4" t="str">
        <f>"ITEM"&amp;BH41&amp; BG41 &amp;"=" &amp; $BF41</f>
        <v>ITEM7=1</v>
      </c>
      <c r="BJ41" s="23"/>
      <c r="BM41" s="23"/>
    </row>
    <row r="42" spans="1:65" ht="9.75" customHeight="1" x14ac:dyDescent="0.15">
      <c r="A42" s="324"/>
      <c r="B42" s="325"/>
      <c r="C42" s="325"/>
      <c r="D42" s="325"/>
      <c r="E42" s="325"/>
      <c r="F42" s="325"/>
      <c r="G42" s="325"/>
      <c r="H42" s="325"/>
      <c r="I42" s="326"/>
      <c r="J42" s="228"/>
      <c r="K42" s="184"/>
      <c r="L42" s="184"/>
      <c r="M42" s="184"/>
      <c r="N42" s="184"/>
      <c r="O42" s="184"/>
      <c r="P42" s="248"/>
      <c r="Q42" s="248"/>
      <c r="R42" s="248"/>
      <c r="S42" s="248"/>
      <c r="T42" s="248"/>
      <c r="U42" s="248"/>
      <c r="V42" s="190" t="s">
        <v>245</v>
      </c>
      <c r="W42" s="190"/>
      <c r="X42" s="190"/>
      <c r="Y42" s="190"/>
      <c r="Z42" s="190"/>
      <c r="AA42" s="190"/>
      <c r="AB42" s="190"/>
      <c r="AC42" s="190"/>
      <c r="AD42" s="190"/>
      <c r="AE42" s="190" t="s">
        <v>246</v>
      </c>
      <c r="AF42" s="190"/>
      <c r="AG42" s="190"/>
      <c r="AH42" s="190"/>
      <c r="AI42" s="190"/>
      <c r="AJ42" s="190"/>
      <c r="AK42" s="190"/>
      <c r="AL42" s="190"/>
      <c r="AM42" s="191"/>
      <c r="BH42" s="22" t="s">
        <v>432</v>
      </c>
      <c r="BJ42" s="23"/>
      <c r="BM42" s="23"/>
    </row>
    <row r="43" spans="1:65" ht="9.75" customHeight="1" x14ac:dyDescent="0.15">
      <c r="A43" s="324"/>
      <c r="B43" s="326"/>
      <c r="C43" s="321" t="s">
        <v>51</v>
      </c>
      <c r="D43" s="322"/>
      <c r="E43" s="322"/>
      <c r="F43" s="322"/>
      <c r="G43" s="322"/>
      <c r="H43" s="322"/>
      <c r="I43" s="323"/>
      <c r="J43" s="115" t="s">
        <v>692</v>
      </c>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7"/>
      <c r="BH43" s="22">
        <v>8</v>
      </c>
      <c r="BI43" s="4" t="str">
        <f>"ITEM"&amp;BH43&amp; BG43 &amp;"="&amp; IF(TRIM($J43)="","",$J43)</f>
        <v>ITEM8=生体認証により、操作者は個人まで特定できる。</v>
      </c>
      <c r="BJ43" s="23"/>
      <c r="BM43" s="23"/>
    </row>
    <row r="44" spans="1:65" ht="9.75" customHeight="1" x14ac:dyDescent="0.15">
      <c r="A44" s="324"/>
      <c r="B44" s="326"/>
      <c r="C44" s="324"/>
      <c r="D44" s="325"/>
      <c r="E44" s="325"/>
      <c r="F44" s="325"/>
      <c r="G44" s="325"/>
      <c r="H44" s="325"/>
      <c r="I44" s="326"/>
      <c r="J44" s="109"/>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1"/>
      <c r="BH44" s="22" t="s">
        <v>432</v>
      </c>
      <c r="BJ44" s="23"/>
      <c r="BM44" s="23"/>
    </row>
    <row r="45" spans="1:65" ht="9.75" customHeight="1" x14ac:dyDescent="0.15">
      <c r="A45" s="327"/>
      <c r="B45" s="328"/>
      <c r="C45" s="327"/>
      <c r="D45" s="329"/>
      <c r="E45" s="329"/>
      <c r="F45" s="329"/>
      <c r="G45" s="329"/>
      <c r="H45" s="329"/>
      <c r="I45" s="328"/>
      <c r="J45" s="112"/>
      <c r="K45" s="113"/>
      <c r="L45" s="113"/>
      <c r="M45" s="113"/>
      <c r="N45" s="113"/>
      <c r="O45" s="113"/>
      <c r="P45" s="113"/>
      <c r="Q45" s="113"/>
      <c r="R45" s="113"/>
      <c r="S45" s="113"/>
      <c r="T45" s="113"/>
      <c r="U45" s="113"/>
      <c r="V45" s="113"/>
      <c r="W45" s="113"/>
      <c r="X45" s="113"/>
      <c r="Y45" s="113"/>
      <c r="Z45" s="113"/>
      <c r="AA45" s="113"/>
      <c r="AB45" s="113"/>
      <c r="AC45" s="113"/>
      <c r="AD45" s="113"/>
      <c r="AE45" s="113"/>
      <c r="AF45" s="113"/>
      <c r="AG45" s="113"/>
      <c r="AH45" s="113"/>
      <c r="AI45" s="113"/>
      <c r="AJ45" s="113"/>
      <c r="AK45" s="113"/>
      <c r="AL45" s="113"/>
      <c r="AM45" s="114"/>
      <c r="BH45" s="22" t="s">
        <v>432</v>
      </c>
      <c r="BJ45" s="23"/>
      <c r="BM45" s="23"/>
    </row>
    <row r="46" spans="1:65" ht="41.25" customHeight="1" x14ac:dyDescent="0.15">
      <c r="A46" s="330" t="s">
        <v>52</v>
      </c>
      <c r="B46" s="330"/>
      <c r="C46" s="330"/>
      <c r="D46" s="330"/>
      <c r="E46" s="330"/>
      <c r="F46" s="330"/>
      <c r="G46" s="330"/>
      <c r="H46" s="330"/>
      <c r="I46" s="330"/>
      <c r="J46" s="115" t="s">
        <v>748</v>
      </c>
      <c r="K46" s="116"/>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c r="AL46" s="116"/>
      <c r="AM46" s="117"/>
      <c r="BH46" s="22">
        <v>9</v>
      </c>
      <c r="BI46" s="4" t="str">
        <f>"ITEM"&amp;BH46&amp; BG46 &amp;"="&amp; IF(TRIM($J46)="","",$J46)</f>
        <v>ITEM9=システムへのログイン記録、個人を特定した検索及び特定後の操作ログの記録を行う。操作者は個人まで特定でき、記録は５年間保存している。また、記録は月１回セキュリティ責任者が検査・分析を行い、不正なアクセスがないことを確認している。</v>
      </c>
      <c r="BJ46" s="23"/>
      <c r="BM46" s="23"/>
    </row>
    <row r="47" spans="1:65" ht="9.75" customHeight="1" x14ac:dyDescent="0.15">
      <c r="A47" s="330"/>
      <c r="B47" s="330"/>
      <c r="C47" s="330"/>
      <c r="D47" s="330"/>
      <c r="E47" s="330"/>
      <c r="F47" s="330"/>
      <c r="G47" s="330"/>
      <c r="H47" s="330"/>
      <c r="I47" s="330"/>
      <c r="J47" s="109"/>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1"/>
      <c r="BJ47" s="23"/>
      <c r="BM47" s="23"/>
    </row>
    <row r="48" spans="1:65" ht="9.75" customHeight="1" x14ac:dyDescent="0.15">
      <c r="A48" s="330"/>
      <c r="B48" s="330"/>
      <c r="C48" s="330"/>
      <c r="D48" s="330"/>
      <c r="E48" s="330"/>
      <c r="F48" s="330"/>
      <c r="G48" s="330"/>
      <c r="H48" s="330"/>
      <c r="I48" s="330"/>
      <c r="J48" s="112"/>
      <c r="K48" s="113"/>
      <c r="L48" s="113"/>
      <c r="M48" s="113"/>
      <c r="N48" s="113"/>
      <c r="O48" s="113"/>
      <c r="P48" s="113"/>
      <c r="Q48" s="113"/>
      <c r="R48" s="113"/>
      <c r="S48" s="113"/>
      <c r="T48" s="113"/>
      <c r="U48" s="113"/>
      <c r="V48" s="113"/>
      <c r="W48" s="113"/>
      <c r="X48" s="113"/>
      <c r="Y48" s="113"/>
      <c r="Z48" s="113"/>
      <c r="AA48" s="113"/>
      <c r="AB48" s="113"/>
      <c r="AC48" s="113"/>
      <c r="AD48" s="113"/>
      <c r="AE48" s="113"/>
      <c r="AF48" s="113"/>
      <c r="AG48" s="113"/>
      <c r="AH48" s="113"/>
      <c r="AI48" s="113"/>
      <c r="AJ48" s="113"/>
      <c r="AK48" s="113"/>
      <c r="AL48" s="113"/>
      <c r="AM48" s="114"/>
      <c r="BH48" s="22" t="s">
        <v>432</v>
      </c>
      <c r="BJ48" s="23"/>
      <c r="BM48" s="23"/>
    </row>
    <row r="49" spans="1:65" ht="9.75" customHeight="1" x14ac:dyDescent="0.15">
      <c r="A49" s="335" t="s">
        <v>295</v>
      </c>
      <c r="B49" s="336"/>
      <c r="C49" s="336"/>
      <c r="D49" s="336"/>
      <c r="E49" s="336"/>
      <c r="F49" s="336"/>
      <c r="G49" s="336"/>
      <c r="H49" s="336"/>
      <c r="I49" s="337"/>
      <c r="J49" s="331" t="s">
        <v>127</v>
      </c>
      <c r="K49" s="232" t="s">
        <v>689</v>
      </c>
      <c r="L49" s="232"/>
      <c r="M49" s="232"/>
      <c r="N49" s="232"/>
      <c r="O49" s="232"/>
      <c r="P49" s="232"/>
      <c r="Q49" s="232"/>
      <c r="R49" s="232"/>
      <c r="S49" s="232"/>
      <c r="T49" s="181" t="s">
        <v>129</v>
      </c>
      <c r="U49" s="181"/>
      <c r="V49" s="170" t="s">
        <v>116</v>
      </c>
      <c r="W49" s="170"/>
      <c r="X49" s="170"/>
      <c r="Y49" s="170"/>
      <c r="Z49" s="170"/>
      <c r="AA49" s="170"/>
      <c r="AB49" s="170"/>
      <c r="AC49" s="170"/>
      <c r="AD49" s="170"/>
      <c r="AE49" s="170"/>
      <c r="AF49" s="170"/>
      <c r="AG49" s="170"/>
      <c r="AH49" s="170"/>
      <c r="AI49" s="170"/>
      <c r="AJ49" s="170"/>
      <c r="AK49" s="170"/>
      <c r="AL49" s="170"/>
      <c r="AM49" s="171"/>
      <c r="BE49" s="4" t="str">
        <f ca="1">MID(CELL("address",$CA$2),2,2)</f>
        <v>CA</v>
      </c>
      <c r="BF49" s="14">
        <f>IF(TRIM($K49)="","",IF(ISERROR(MATCH($K49,$CA$3:$CA$5,0)),"INPUT_ERROR",MATCH($K49,$CA$3:$CA$5,0)))</f>
        <v>2</v>
      </c>
      <c r="BH49" s="22">
        <v>10</v>
      </c>
      <c r="BI49" s="4" t="str">
        <f>"ITEM"&amp;BH49&amp; BG49 &amp;"=" &amp; $BF49</f>
        <v>ITEM10=2</v>
      </c>
      <c r="BJ49" s="23"/>
      <c r="BM49" s="23"/>
    </row>
    <row r="50" spans="1:65" ht="9.75" customHeight="1" x14ac:dyDescent="0.15">
      <c r="A50" s="338"/>
      <c r="B50" s="339"/>
      <c r="C50" s="339"/>
      <c r="D50" s="339"/>
      <c r="E50" s="339"/>
      <c r="F50" s="339"/>
      <c r="G50" s="339"/>
      <c r="H50" s="339"/>
      <c r="I50" s="340"/>
      <c r="J50" s="228"/>
      <c r="K50" s="184"/>
      <c r="L50" s="184"/>
      <c r="M50" s="184"/>
      <c r="N50" s="184"/>
      <c r="O50" s="184"/>
      <c r="P50" s="184"/>
      <c r="Q50" s="184"/>
      <c r="R50" s="184"/>
      <c r="S50" s="184"/>
      <c r="T50" s="185"/>
      <c r="U50" s="185"/>
      <c r="V50" s="187" t="s">
        <v>242</v>
      </c>
      <c r="W50" s="187"/>
      <c r="X50" s="187"/>
      <c r="Y50" s="187"/>
      <c r="Z50" s="187"/>
      <c r="AA50" s="187"/>
      <c r="AB50" s="187"/>
      <c r="AC50" s="187"/>
      <c r="AD50" s="187"/>
      <c r="AE50" s="187" t="s">
        <v>243</v>
      </c>
      <c r="AF50" s="187"/>
      <c r="AG50" s="187"/>
      <c r="AH50" s="187"/>
      <c r="AI50" s="187"/>
      <c r="AJ50" s="187"/>
      <c r="AK50" s="187"/>
      <c r="AL50" s="187"/>
      <c r="AM50" s="188"/>
      <c r="BH50" s="22" t="s">
        <v>432</v>
      </c>
      <c r="BJ50" s="23"/>
      <c r="BM50" s="23"/>
    </row>
    <row r="51" spans="1:65" ht="9.75" customHeight="1" x14ac:dyDescent="0.15">
      <c r="A51" s="338"/>
      <c r="B51" s="339"/>
      <c r="C51" s="339"/>
      <c r="D51" s="339"/>
      <c r="E51" s="339"/>
      <c r="F51" s="339"/>
      <c r="G51" s="339"/>
      <c r="H51" s="339"/>
      <c r="I51" s="340"/>
      <c r="J51" s="247"/>
      <c r="K51" s="248"/>
      <c r="L51" s="248"/>
      <c r="M51" s="248"/>
      <c r="N51" s="248"/>
      <c r="O51" s="248"/>
      <c r="P51" s="248"/>
      <c r="Q51" s="248"/>
      <c r="R51" s="248"/>
      <c r="S51" s="248"/>
      <c r="T51" s="248"/>
      <c r="U51" s="248"/>
      <c r="V51" s="190" t="s">
        <v>244</v>
      </c>
      <c r="W51" s="190"/>
      <c r="X51" s="190"/>
      <c r="Y51" s="190"/>
      <c r="Z51" s="190"/>
      <c r="AA51" s="190"/>
      <c r="AB51" s="190"/>
      <c r="AC51" s="190"/>
      <c r="AD51" s="190"/>
      <c r="AE51" s="190"/>
      <c r="AF51" s="190"/>
      <c r="AG51" s="190"/>
      <c r="AH51" s="190"/>
      <c r="AI51" s="190"/>
      <c r="AJ51" s="190"/>
      <c r="AK51" s="190"/>
      <c r="AL51" s="190"/>
      <c r="AM51" s="191"/>
      <c r="BH51" s="22" t="s">
        <v>432</v>
      </c>
      <c r="BJ51" s="23"/>
      <c r="BM51" s="23"/>
    </row>
    <row r="52" spans="1:65" ht="9.75" customHeight="1" x14ac:dyDescent="0.15">
      <c r="A52" s="321" t="s">
        <v>53</v>
      </c>
      <c r="B52" s="322"/>
      <c r="C52" s="322"/>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322"/>
      <c r="AE52" s="322"/>
      <c r="AF52" s="322"/>
      <c r="AG52" s="322"/>
      <c r="AH52" s="322"/>
      <c r="AI52" s="322"/>
      <c r="AJ52" s="322"/>
      <c r="AK52" s="322"/>
      <c r="AL52" s="322"/>
      <c r="AM52" s="323"/>
      <c r="BH52" s="22" t="s">
        <v>432</v>
      </c>
      <c r="BJ52" s="23"/>
      <c r="BM52" s="23"/>
    </row>
    <row r="53" spans="1:65" ht="9.75" customHeight="1" x14ac:dyDescent="0.15">
      <c r="A53" s="327"/>
      <c r="B53" s="329"/>
      <c r="C53" s="329"/>
      <c r="D53" s="329"/>
      <c r="E53" s="329"/>
      <c r="F53" s="329"/>
      <c r="G53" s="329"/>
      <c r="H53" s="329"/>
      <c r="I53" s="329"/>
      <c r="J53" s="329"/>
      <c r="K53" s="329"/>
      <c r="L53" s="329"/>
      <c r="M53" s="329"/>
      <c r="N53" s="329"/>
      <c r="O53" s="329"/>
      <c r="P53" s="329"/>
      <c r="Q53" s="329"/>
      <c r="R53" s="329"/>
      <c r="S53" s="329"/>
      <c r="T53" s="329"/>
      <c r="U53" s="329"/>
      <c r="V53" s="329"/>
      <c r="W53" s="329"/>
      <c r="X53" s="329"/>
      <c r="Y53" s="329"/>
      <c r="Z53" s="329"/>
      <c r="AA53" s="329"/>
      <c r="AB53" s="329"/>
      <c r="AC53" s="329"/>
      <c r="AD53" s="329"/>
      <c r="AE53" s="329"/>
      <c r="AF53" s="329"/>
      <c r="AG53" s="329"/>
      <c r="AH53" s="329"/>
      <c r="AI53" s="329"/>
      <c r="AJ53" s="329"/>
      <c r="AK53" s="329"/>
      <c r="AL53" s="329"/>
      <c r="AM53" s="328"/>
      <c r="BH53" s="22" t="s">
        <v>432</v>
      </c>
      <c r="BJ53" s="23"/>
      <c r="BM53" s="23"/>
    </row>
    <row r="54" spans="1:65" ht="9.75" customHeight="1" x14ac:dyDescent="0.15">
      <c r="A54" s="332"/>
      <c r="B54" s="333"/>
      <c r="C54" s="333"/>
      <c r="D54" s="333"/>
      <c r="E54" s="333"/>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c r="AH54" s="333"/>
      <c r="AI54" s="333"/>
      <c r="AJ54" s="333"/>
      <c r="AK54" s="333"/>
      <c r="AL54" s="333"/>
      <c r="AM54" s="334"/>
      <c r="BH54" s="22" t="s">
        <v>549</v>
      </c>
      <c r="BI54" s="4" t="str">
        <f>"ITEM"&amp;BH54&amp; BG54 &amp;"="&amp; IF(TRIM($A54)="","",$A54)</f>
        <v>ITEM11_1=</v>
      </c>
      <c r="BJ54" s="23"/>
      <c r="BM54" s="23"/>
    </row>
    <row r="55" spans="1:65" ht="9.75" customHeight="1" x14ac:dyDescent="0.15">
      <c r="A55" s="249"/>
      <c r="B55" s="221"/>
      <c r="C55" s="221"/>
      <c r="D55" s="221"/>
      <c r="E55" s="221"/>
      <c r="F55" s="221"/>
      <c r="G55" s="221"/>
      <c r="H55" s="221"/>
      <c r="I55" s="221"/>
      <c r="J55" s="221"/>
      <c r="K55" s="221"/>
      <c r="L55" s="221"/>
      <c r="M55" s="221"/>
      <c r="N55" s="221"/>
      <c r="O55" s="221"/>
      <c r="P55" s="221"/>
      <c r="Q55" s="221"/>
      <c r="R55" s="221"/>
      <c r="S55" s="221"/>
      <c r="T55" s="221"/>
      <c r="U55" s="221"/>
      <c r="V55" s="221"/>
      <c r="W55" s="221"/>
      <c r="X55" s="221"/>
      <c r="Y55" s="221"/>
      <c r="Z55" s="221"/>
      <c r="AA55" s="221"/>
      <c r="AB55" s="221"/>
      <c r="AC55" s="221"/>
      <c r="AD55" s="221"/>
      <c r="AE55" s="221"/>
      <c r="AF55" s="221"/>
      <c r="AG55" s="221"/>
      <c r="AH55" s="221"/>
      <c r="AI55" s="221"/>
      <c r="AJ55" s="221"/>
      <c r="AK55" s="221"/>
      <c r="AL55" s="221"/>
      <c r="AM55" s="250"/>
      <c r="BH55" s="22" t="s">
        <v>432</v>
      </c>
      <c r="BJ55" s="23"/>
      <c r="BM55" s="23"/>
    </row>
    <row r="56" spans="1:65" ht="9.75" customHeight="1" x14ac:dyDescent="0.15">
      <c r="A56" s="249"/>
      <c r="B56" s="221"/>
      <c r="C56" s="221"/>
      <c r="D56" s="221"/>
      <c r="E56" s="221"/>
      <c r="F56" s="221"/>
      <c r="G56" s="221"/>
      <c r="H56" s="221"/>
      <c r="I56" s="221"/>
      <c r="J56" s="221"/>
      <c r="K56" s="221"/>
      <c r="L56" s="221"/>
      <c r="M56" s="221"/>
      <c r="N56" s="221"/>
      <c r="O56" s="221"/>
      <c r="P56" s="221"/>
      <c r="Q56" s="221"/>
      <c r="R56" s="221"/>
      <c r="S56" s="221"/>
      <c r="T56" s="221"/>
      <c r="U56" s="221"/>
      <c r="V56" s="221"/>
      <c r="W56" s="221"/>
      <c r="X56" s="221"/>
      <c r="Y56" s="221"/>
      <c r="Z56" s="221"/>
      <c r="AA56" s="221"/>
      <c r="AB56" s="221"/>
      <c r="AC56" s="221"/>
      <c r="AD56" s="221"/>
      <c r="AE56" s="221"/>
      <c r="AF56" s="221"/>
      <c r="AG56" s="221"/>
      <c r="AH56" s="221"/>
      <c r="AI56" s="221"/>
      <c r="AJ56" s="221"/>
      <c r="AK56" s="221"/>
      <c r="AL56" s="221"/>
      <c r="AM56" s="250"/>
      <c r="BH56" s="22" t="s">
        <v>432</v>
      </c>
      <c r="BJ56" s="23"/>
      <c r="BM56" s="23"/>
    </row>
    <row r="57" spans="1:65" ht="9.75" customHeight="1" x14ac:dyDescent="0.15">
      <c r="A57" s="249"/>
      <c r="B57" s="221"/>
      <c r="C57" s="221"/>
      <c r="D57" s="221"/>
      <c r="E57" s="221"/>
      <c r="F57" s="221"/>
      <c r="G57" s="221"/>
      <c r="H57" s="221"/>
      <c r="I57" s="221"/>
      <c r="J57" s="221"/>
      <c r="K57" s="221"/>
      <c r="L57" s="221"/>
      <c r="M57" s="221"/>
      <c r="N57" s="221"/>
      <c r="O57" s="221"/>
      <c r="P57" s="221"/>
      <c r="Q57" s="221"/>
      <c r="R57" s="221"/>
      <c r="S57" s="221"/>
      <c r="T57" s="221"/>
      <c r="U57" s="221"/>
      <c r="V57" s="221"/>
      <c r="W57" s="221"/>
      <c r="X57" s="221"/>
      <c r="Y57" s="221"/>
      <c r="Z57" s="221"/>
      <c r="AA57" s="221"/>
      <c r="AB57" s="221"/>
      <c r="AC57" s="221"/>
      <c r="AD57" s="221"/>
      <c r="AE57" s="221"/>
      <c r="AF57" s="221"/>
      <c r="AG57" s="221"/>
      <c r="AH57" s="221"/>
      <c r="AI57" s="221"/>
      <c r="AJ57" s="221"/>
      <c r="AK57" s="221"/>
      <c r="AL57" s="221"/>
      <c r="AM57" s="250"/>
      <c r="BH57" s="22" t="s">
        <v>432</v>
      </c>
      <c r="BJ57" s="23"/>
      <c r="BM57" s="23"/>
    </row>
    <row r="58" spans="1:65" ht="9.75" customHeight="1" x14ac:dyDescent="0.15">
      <c r="A58" s="249"/>
      <c r="B58" s="221"/>
      <c r="C58" s="221"/>
      <c r="D58" s="221"/>
      <c r="E58" s="221"/>
      <c r="F58" s="221"/>
      <c r="G58" s="221"/>
      <c r="H58" s="221"/>
      <c r="I58" s="221"/>
      <c r="J58" s="221"/>
      <c r="K58" s="221"/>
      <c r="L58" s="221"/>
      <c r="M58" s="221"/>
      <c r="N58" s="221"/>
      <c r="O58" s="221"/>
      <c r="P58" s="221"/>
      <c r="Q58" s="221"/>
      <c r="R58" s="221"/>
      <c r="S58" s="221"/>
      <c r="T58" s="221"/>
      <c r="U58" s="221"/>
      <c r="V58" s="221"/>
      <c r="W58" s="221"/>
      <c r="X58" s="221"/>
      <c r="Y58" s="221"/>
      <c r="Z58" s="221"/>
      <c r="AA58" s="221"/>
      <c r="AB58" s="221"/>
      <c r="AC58" s="221"/>
      <c r="AD58" s="221"/>
      <c r="AE58" s="221"/>
      <c r="AF58" s="221"/>
      <c r="AG58" s="221"/>
      <c r="AH58" s="221"/>
      <c r="AI58" s="221"/>
      <c r="AJ58" s="221"/>
      <c r="AK58" s="221"/>
      <c r="AL58" s="221"/>
      <c r="AM58" s="250"/>
      <c r="BH58" s="22" t="s">
        <v>432</v>
      </c>
      <c r="BJ58" s="23"/>
      <c r="BM58" s="23"/>
    </row>
    <row r="59" spans="1:65" ht="9.75" customHeight="1" x14ac:dyDescent="0.15">
      <c r="A59" s="249"/>
      <c r="B59" s="221"/>
      <c r="C59" s="221"/>
      <c r="D59" s="221"/>
      <c r="E59" s="221"/>
      <c r="F59" s="221"/>
      <c r="G59" s="221"/>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21"/>
      <c r="AL59" s="221"/>
      <c r="AM59" s="250"/>
      <c r="BH59" s="22" t="s">
        <v>432</v>
      </c>
      <c r="BJ59" s="23"/>
      <c r="BM59" s="23"/>
    </row>
    <row r="60" spans="1:65" ht="9.75" customHeight="1" x14ac:dyDescent="0.15">
      <c r="A60" s="249"/>
      <c r="B60" s="221"/>
      <c r="C60" s="221"/>
      <c r="D60" s="221"/>
      <c r="E60" s="221"/>
      <c r="F60" s="221"/>
      <c r="G60" s="221"/>
      <c r="H60" s="221"/>
      <c r="I60" s="221"/>
      <c r="J60" s="221"/>
      <c r="K60" s="221"/>
      <c r="L60" s="221"/>
      <c r="M60" s="221"/>
      <c r="N60" s="221"/>
      <c r="O60" s="221"/>
      <c r="P60" s="221"/>
      <c r="Q60" s="221"/>
      <c r="R60" s="221"/>
      <c r="S60" s="221"/>
      <c r="T60" s="221"/>
      <c r="U60" s="221"/>
      <c r="V60" s="221"/>
      <c r="W60" s="221"/>
      <c r="X60" s="221"/>
      <c r="Y60" s="221"/>
      <c r="Z60" s="221"/>
      <c r="AA60" s="221"/>
      <c r="AB60" s="221"/>
      <c r="AC60" s="221"/>
      <c r="AD60" s="221"/>
      <c r="AE60" s="221"/>
      <c r="AF60" s="221"/>
      <c r="AG60" s="221"/>
      <c r="AH60" s="221"/>
      <c r="AI60" s="221"/>
      <c r="AJ60" s="221"/>
      <c r="AK60" s="221"/>
      <c r="AL60" s="221"/>
      <c r="AM60" s="250"/>
      <c r="BH60" s="22" t="s">
        <v>550</v>
      </c>
      <c r="BI60" s="4" t="str">
        <f>"ITEM"&amp;BH60&amp; BG60 &amp;"="&amp; IF(TRIM($A60)="","",$A60)</f>
        <v>ITEM11_2=</v>
      </c>
      <c r="BJ60" s="23"/>
      <c r="BM60" s="23"/>
    </row>
    <row r="61" spans="1:65" ht="9.75" customHeight="1" x14ac:dyDescent="0.15">
      <c r="A61" s="124"/>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6"/>
      <c r="BH61" s="22" t="s">
        <v>551</v>
      </c>
      <c r="BI61" s="4" t="str">
        <f>"ITEM"&amp;BH61&amp; BG61 &amp;"="&amp; IF(TRIM($A61)="","",$A61)</f>
        <v>ITEM11_3=</v>
      </c>
      <c r="BJ61" s="23"/>
      <c r="BM61" s="23"/>
    </row>
    <row r="62" spans="1:65" ht="9.75" customHeight="1" x14ac:dyDescent="0.15">
      <c r="A62" s="357" t="s">
        <v>307</v>
      </c>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c r="AA62" s="341"/>
      <c r="AB62" s="341"/>
      <c r="AC62" s="341"/>
      <c r="AD62" s="341"/>
      <c r="AE62" s="345" t="s">
        <v>316</v>
      </c>
      <c r="AF62" s="347"/>
      <c r="AG62" s="341" t="s">
        <v>317</v>
      </c>
      <c r="AH62" s="341"/>
      <c r="AI62" s="341"/>
      <c r="AJ62" s="341"/>
      <c r="AK62" s="341"/>
      <c r="AL62" s="341"/>
      <c r="AM62" s="342"/>
      <c r="BF62" s="6" t="b">
        <f>IF($AF62="○",TRUE,IF($AF62="",FALSE,"INPUT_ERROR"))</f>
        <v>0</v>
      </c>
      <c r="BH62" s="22">
        <v>12</v>
      </c>
      <c r="BI62" s="4" t="str">
        <f>"ITEM"&amp;BH62&amp; BG62 &amp;"=" &amp; $BF62</f>
        <v>ITEM12=FALSE</v>
      </c>
      <c r="BJ62" s="23"/>
      <c r="BM62" s="23"/>
    </row>
    <row r="63" spans="1:65" ht="9.75" customHeight="1" x14ac:dyDescent="0.15">
      <c r="A63" s="358"/>
      <c r="B63" s="343"/>
      <c r="C63" s="343"/>
      <c r="D63" s="343"/>
      <c r="E63" s="343"/>
      <c r="F63" s="343"/>
      <c r="G63" s="343"/>
      <c r="H63" s="343"/>
      <c r="I63" s="343"/>
      <c r="J63" s="343"/>
      <c r="K63" s="343"/>
      <c r="L63" s="343"/>
      <c r="M63" s="343"/>
      <c r="N63" s="343"/>
      <c r="O63" s="343"/>
      <c r="P63" s="343"/>
      <c r="Q63" s="343"/>
      <c r="R63" s="343"/>
      <c r="S63" s="343"/>
      <c r="T63" s="343"/>
      <c r="U63" s="343"/>
      <c r="V63" s="343"/>
      <c r="W63" s="343"/>
      <c r="X63" s="343"/>
      <c r="Y63" s="343"/>
      <c r="Z63" s="343"/>
      <c r="AA63" s="343"/>
      <c r="AB63" s="343"/>
      <c r="AC63" s="343"/>
      <c r="AD63" s="343"/>
      <c r="AE63" s="346"/>
      <c r="AF63" s="348"/>
      <c r="AG63" s="343"/>
      <c r="AH63" s="343"/>
      <c r="AI63" s="343"/>
      <c r="AJ63" s="343"/>
      <c r="AK63" s="343"/>
      <c r="AL63" s="343"/>
      <c r="AM63" s="344"/>
      <c r="BH63" s="22" t="s">
        <v>432</v>
      </c>
      <c r="BJ63" s="23"/>
      <c r="BM63" s="23"/>
    </row>
    <row r="64" spans="1:65" ht="9.75" customHeight="1" x14ac:dyDescent="0.15">
      <c r="A64" s="321" t="s">
        <v>54</v>
      </c>
      <c r="B64" s="322"/>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322"/>
      <c r="AE64" s="322"/>
      <c r="AF64" s="322"/>
      <c r="AG64" s="322"/>
      <c r="AH64" s="322"/>
      <c r="AI64" s="322"/>
      <c r="AJ64" s="322"/>
      <c r="AK64" s="322"/>
      <c r="AL64" s="322"/>
      <c r="AM64" s="323"/>
      <c r="BH64" s="22" t="s">
        <v>432</v>
      </c>
      <c r="BJ64" s="23"/>
      <c r="BM64" s="23"/>
    </row>
    <row r="65" spans="1:65" ht="9.75" customHeight="1" x14ac:dyDescent="0.15">
      <c r="A65" s="324"/>
      <c r="B65" s="325"/>
      <c r="C65" s="325"/>
      <c r="D65" s="325"/>
      <c r="E65" s="325"/>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6"/>
      <c r="BH65" s="22" t="s">
        <v>432</v>
      </c>
      <c r="BJ65" s="23"/>
      <c r="BM65" s="23"/>
    </row>
    <row r="66" spans="1:65" ht="9.75" customHeight="1" x14ac:dyDescent="0.15">
      <c r="A66" s="321" t="s">
        <v>55</v>
      </c>
      <c r="B66" s="322"/>
      <c r="C66" s="322"/>
      <c r="D66" s="322"/>
      <c r="E66" s="322"/>
      <c r="F66" s="322"/>
      <c r="G66" s="322"/>
      <c r="H66" s="322"/>
      <c r="I66" s="322"/>
      <c r="J66" s="180"/>
      <c r="K66" s="181"/>
      <c r="L66" s="181"/>
      <c r="M66" s="181"/>
      <c r="N66" s="181"/>
      <c r="O66" s="181"/>
      <c r="P66" s="181"/>
      <c r="Q66" s="181"/>
      <c r="R66" s="181"/>
      <c r="S66" s="181"/>
      <c r="T66" s="181"/>
      <c r="U66" s="181"/>
      <c r="V66" s="181"/>
      <c r="W66" s="181"/>
      <c r="X66" s="181"/>
      <c r="Y66" s="181"/>
      <c r="Z66" s="181"/>
      <c r="AA66" s="181"/>
      <c r="AB66" s="181"/>
      <c r="AC66" s="181"/>
      <c r="AD66" s="181"/>
      <c r="AE66" s="181"/>
      <c r="AF66" s="181"/>
      <c r="AG66" s="181"/>
      <c r="AH66" s="181"/>
      <c r="AI66" s="181"/>
      <c r="AJ66" s="181"/>
      <c r="AK66" s="181"/>
      <c r="AL66" s="181"/>
      <c r="AM66" s="351"/>
      <c r="BH66" s="22" t="s">
        <v>432</v>
      </c>
      <c r="BJ66" s="23"/>
      <c r="BM66" s="23"/>
    </row>
    <row r="67" spans="1:65" ht="9.75" customHeight="1" x14ac:dyDescent="0.15">
      <c r="A67" s="324"/>
      <c r="B67" s="325"/>
      <c r="C67" s="325"/>
      <c r="D67" s="325"/>
      <c r="E67" s="325"/>
      <c r="F67" s="325"/>
      <c r="G67" s="325"/>
      <c r="H67" s="325"/>
      <c r="I67" s="325"/>
      <c r="J67" s="228" t="s">
        <v>298</v>
      </c>
      <c r="K67" s="184" t="s">
        <v>299</v>
      </c>
      <c r="L67" s="184"/>
      <c r="M67" s="184"/>
      <c r="N67" s="184"/>
      <c r="O67" s="184"/>
      <c r="P67" s="184"/>
      <c r="Q67" s="184"/>
      <c r="R67" s="184"/>
      <c r="S67" s="184"/>
      <c r="T67" s="185" t="s">
        <v>297</v>
      </c>
      <c r="U67" s="185"/>
      <c r="V67" s="169" t="s">
        <v>116</v>
      </c>
      <c r="W67" s="169"/>
      <c r="X67" s="169"/>
      <c r="Y67" s="169"/>
      <c r="Z67" s="169"/>
      <c r="AA67" s="169"/>
      <c r="AB67" s="169"/>
      <c r="AC67" s="169"/>
      <c r="AD67" s="169"/>
      <c r="AE67" s="169"/>
      <c r="AF67" s="169"/>
      <c r="AG67" s="169"/>
      <c r="AH67" s="169"/>
      <c r="AI67" s="169"/>
      <c r="AJ67" s="169"/>
      <c r="AK67" s="169"/>
      <c r="AL67" s="169"/>
      <c r="AM67" s="172"/>
      <c r="BE67" s="4" t="str">
        <f ca="1">MID(CELL("address",$CI$2),2,2)</f>
        <v>CI</v>
      </c>
      <c r="BF67" s="14">
        <f>IF(TRIM($K67)="","",IF(ISERROR(MATCH($K67,$CI$3:$CI$4,0)),"INPUT_ERROR",MATCH($K67,$CI$3:$CI$4,0)))</f>
        <v>1</v>
      </c>
      <c r="BH67" s="22">
        <v>13</v>
      </c>
      <c r="BI67" s="4" t="str">
        <f>"ITEM"&amp;BH67&amp; BG67 &amp;"=" &amp; $BF67</f>
        <v>ITEM13=1</v>
      </c>
      <c r="BJ67" s="23"/>
      <c r="BM67" s="23"/>
    </row>
    <row r="68" spans="1:65" ht="9.75" customHeight="1" x14ac:dyDescent="0.15">
      <c r="A68" s="324"/>
      <c r="B68" s="325"/>
      <c r="C68" s="325"/>
      <c r="D68" s="325"/>
      <c r="E68" s="325"/>
      <c r="F68" s="325"/>
      <c r="G68" s="325"/>
      <c r="H68" s="325"/>
      <c r="I68" s="325"/>
      <c r="J68" s="228"/>
      <c r="K68" s="184"/>
      <c r="L68" s="184"/>
      <c r="M68" s="184"/>
      <c r="N68" s="184"/>
      <c r="O68" s="184"/>
      <c r="P68" s="184"/>
      <c r="Q68" s="184"/>
      <c r="R68" s="184"/>
      <c r="S68" s="184"/>
      <c r="T68" s="185"/>
      <c r="U68" s="185"/>
      <c r="V68" s="187" t="s">
        <v>263</v>
      </c>
      <c r="W68" s="187"/>
      <c r="X68" s="187"/>
      <c r="Y68" s="187"/>
      <c r="Z68" s="187"/>
      <c r="AA68" s="187"/>
      <c r="AB68" s="187"/>
      <c r="AC68" s="187"/>
      <c r="AD68" s="187"/>
      <c r="AE68" s="187" t="s">
        <v>264</v>
      </c>
      <c r="AF68" s="187"/>
      <c r="AG68" s="187"/>
      <c r="AH68" s="187"/>
      <c r="AI68" s="187"/>
      <c r="AJ68" s="187"/>
      <c r="AK68" s="187"/>
      <c r="AL68" s="187"/>
      <c r="AM68" s="188"/>
      <c r="BH68" s="22" t="s">
        <v>432</v>
      </c>
      <c r="BJ68" s="23"/>
      <c r="BM68" s="23"/>
    </row>
    <row r="69" spans="1:65" ht="9.75" customHeight="1" x14ac:dyDescent="0.15">
      <c r="A69" s="324"/>
      <c r="B69" s="325"/>
      <c r="C69" s="325"/>
      <c r="D69" s="325"/>
      <c r="E69" s="325"/>
      <c r="F69" s="325"/>
      <c r="G69" s="325"/>
      <c r="H69" s="325"/>
      <c r="I69" s="325"/>
      <c r="J69" s="247"/>
      <c r="K69" s="248"/>
      <c r="L69" s="248"/>
      <c r="M69" s="248"/>
      <c r="N69" s="248"/>
      <c r="O69" s="248"/>
      <c r="P69" s="248"/>
      <c r="Q69" s="248"/>
      <c r="R69" s="248"/>
      <c r="S69" s="248"/>
      <c r="T69" s="248"/>
      <c r="U69" s="248"/>
      <c r="V69" s="248"/>
      <c r="W69" s="248"/>
      <c r="X69" s="248"/>
      <c r="Y69" s="248"/>
      <c r="Z69" s="248"/>
      <c r="AA69" s="248"/>
      <c r="AB69" s="248"/>
      <c r="AC69" s="248"/>
      <c r="AD69" s="248"/>
      <c r="AE69" s="248"/>
      <c r="AF69" s="248"/>
      <c r="AG69" s="248"/>
      <c r="AH69" s="248"/>
      <c r="AI69" s="248"/>
      <c r="AJ69" s="248"/>
      <c r="AK69" s="248"/>
      <c r="AL69" s="248"/>
      <c r="AM69" s="350"/>
      <c r="BH69" s="22" t="s">
        <v>432</v>
      </c>
      <c r="BJ69" s="23"/>
      <c r="BM69" s="23"/>
    </row>
    <row r="70" spans="1:65" ht="83.25" customHeight="1" x14ac:dyDescent="0.15">
      <c r="A70" s="324"/>
      <c r="B70" s="326"/>
      <c r="C70" s="321" t="s">
        <v>56</v>
      </c>
      <c r="D70" s="322"/>
      <c r="E70" s="322"/>
      <c r="F70" s="322"/>
      <c r="G70" s="322"/>
      <c r="H70" s="322"/>
      <c r="I70" s="323"/>
      <c r="J70" s="109" t="s">
        <v>749</v>
      </c>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1"/>
      <c r="BH70" s="22">
        <v>14</v>
      </c>
      <c r="BI70" s="4" t="str">
        <f>"ITEM"&amp;BH70&amp; BG70 &amp;"="&amp; IF(TRIM($J70)="","",$J70)</f>
        <v>ITEM14=以下を定めている。
・第三者への提供・開示・漏洩の禁止
・目的外利用の禁止
・無断複製の禁止
・契約終了後の返還・廃棄・消去
・安全管理体制の整備・確保・報告</v>
      </c>
      <c r="BJ70" s="23"/>
      <c r="BM70" s="23"/>
    </row>
    <row r="71" spans="1:65" ht="9.75" customHeight="1" x14ac:dyDescent="0.15">
      <c r="A71" s="324"/>
      <c r="B71" s="326"/>
      <c r="C71" s="324"/>
      <c r="D71" s="325"/>
      <c r="E71" s="325"/>
      <c r="F71" s="325"/>
      <c r="G71" s="325"/>
      <c r="H71" s="325"/>
      <c r="I71" s="326"/>
      <c r="J71" s="109"/>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c r="AH71" s="110"/>
      <c r="AI71" s="110"/>
      <c r="AJ71" s="110"/>
      <c r="AK71" s="110"/>
      <c r="AL71" s="110"/>
      <c r="AM71" s="111"/>
      <c r="BH71" s="22" t="s">
        <v>432</v>
      </c>
      <c r="BJ71" s="23"/>
      <c r="BM71" s="23"/>
    </row>
    <row r="72" spans="1:65" ht="13.5" x14ac:dyDescent="0.15">
      <c r="A72" s="327"/>
      <c r="B72" s="328"/>
      <c r="C72" s="327"/>
      <c r="D72" s="329"/>
      <c r="E72" s="329"/>
      <c r="F72" s="329"/>
      <c r="G72" s="329"/>
      <c r="H72" s="329"/>
      <c r="I72" s="328"/>
      <c r="J72" s="112"/>
      <c r="K72" s="113"/>
      <c r="L72" s="113"/>
      <c r="M72" s="113"/>
      <c r="N72" s="113"/>
      <c r="O72" s="113"/>
      <c r="P72" s="113"/>
      <c r="Q72" s="113"/>
      <c r="R72" s="113"/>
      <c r="S72" s="113"/>
      <c r="T72" s="113"/>
      <c r="U72" s="113"/>
      <c r="V72" s="113"/>
      <c r="W72" s="113"/>
      <c r="X72" s="113"/>
      <c r="Y72" s="113"/>
      <c r="Z72" s="113"/>
      <c r="AA72" s="113"/>
      <c r="AB72" s="113"/>
      <c r="AC72" s="113"/>
      <c r="AD72" s="113"/>
      <c r="AE72" s="113"/>
      <c r="AF72" s="113"/>
      <c r="AG72" s="113"/>
      <c r="AH72" s="113"/>
      <c r="AI72" s="113"/>
      <c r="AJ72" s="113"/>
      <c r="AK72" s="113"/>
      <c r="AL72" s="113"/>
      <c r="AM72" s="114"/>
      <c r="BH72" s="22" t="s">
        <v>432</v>
      </c>
      <c r="BJ72" s="23"/>
      <c r="BM72" s="23"/>
    </row>
    <row r="73" spans="1:65" ht="9.75" customHeight="1" x14ac:dyDescent="0.15">
      <c r="A73" s="321" t="s">
        <v>57</v>
      </c>
      <c r="B73" s="322"/>
      <c r="C73" s="322"/>
      <c r="D73" s="322"/>
      <c r="E73" s="322"/>
      <c r="F73" s="322"/>
      <c r="G73" s="322"/>
      <c r="H73" s="322"/>
      <c r="I73" s="323"/>
      <c r="J73" s="180"/>
      <c r="K73" s="181"/>
      <c r="L73" s="181"/>
      <c r="M73" s="181"/>
      <c r="N73" s="181"/>
      <c r="O73" s="181"/>
      <c r="P73" s="181"/>
      <c r="Q73" s="181"/>
      <c r="R73" s="181"/>
      <c r="S73" s="181"/>
      <c r="T73" s="181"/>
      <c r="U73" s="181"/>
      <c r="V73" s="170" t="s">
        <v>116</v>
      </c>
      <c r="W73" s="170"/>
      <c r="X73" s="170"/>
      <c r="Y73" s="170"/>
      <c r="Z73" s="170"/>
      <c r="AA73" s="170"/>
      <c r="AB73" s="170"/>
      <c r="AC73" s="170"/>
      <c r="AD73" s="170"/>
      <c r="AE73" s="170"/>
      <c r="AF73" s="170"/>
      <c r="AG73" s="170"/>
      <c r="AH73" s="170"/>
      <c r="AI73" s="170"/>
      <c r="AJ73" s="170"/>
      <c r="AK73" s="170"/>
      <c r="AL73" s="170"/>
      <c r="AM73" s="171"/>
      <c r="BE73" s="4" t="str">
        <f ca="1">MID(CELL("address",$CD$2),2,2)</f>
        <v>CD</v>
      </c>
      <c r="BF73" s="14">
        <f>IF(TRIM($K74)="","",IF(ISERROR(MATCH($K74,$CD$3:$CD$6,0)),"INPUT_ERROR",MATCH($K74,$CD$3:$CD$6,0)))</f>
        <v>4</v>
      </c>
      <c r="BH73" s="22">
        <v>15</v>
      </c>
      <c r="BI73" s="4" t="str">
        <f>"ITEM"&amp;BH73&amp; BG73 &amp;"=" &amp; $BF73</f>
        <v>ITEM15=4</v>
      </c>
      <c r="BJ73" s="23"/>
      <c r="BM73" s="23"/>
    </row>
    <row r="74" spans="1:65" ht="9.75" customHeight="1" x14ac:dyDescent="0.15">
      <c r="A74" s="324"/>
      <c r="B74" s="325"/>
      <c r="C74" s="325"/>
      <c r="D74" s="325"/>
      <c r="E74" s="325"/>
      <c r="F74" s="325"/>
      <c r="G74" s="325"/>
      <c r="H74" s="325"/>
      <c r="I74" s="326"/>
      <c r="J74" s="231" t="s">
        <v>167</v>
      </c>
      <c r="K74" s="184" t="s">
        <v>695</v>
      </c>
      <c r="L74" s="184"/>
      <c r="M74" s="184"/>
      <c r="N74" s="184"/>
      <c r="O74" s="184"/>
      <c r="P74" s="184"/>
      <c r="Q74" s="184"/>
      <c r="R74" s="184"/>
      <c r="S74" s="184"/>
      <c r="T74" s="185" t="s">
        <v>168</v>
      </c>
      <c r="U74" s="185"/>
      <c r="V74" s="187" t="s">
        <v>439</v>
      </c>
      <c r="W74" s="187"/>
      <c r="X74" s="187"/>
      <c r="Y74" s="187"/>
      <c r="Z74" s="187"/>
      <c r="AA74" s="187"/>
      <c r="AB74" s="187"/>
      <c r="AC74" s="187"/>
      <c r="AD74" s="187"/>
      <c r="AE74" s="187" t="s">
        <v>248</v>
      </c>
      <c r="AF74" s="187"/>
      <c r="AG74" s="187"/>
      <c r="AH74" s="187"/>
      <c r="AI74" s="187"/>
      <c r="AJ74" s="187"/>
      <c r="AK74" s="187"/>
      <c r="AL74" s="187"/>
      <c r="AM74" s="188"/>
      <c r="BH74" s="22" t="s">
        <v>432</v>
      </c>
      <c r="BJ74" s="23"/>
      <c r="BM74" s="23"/>
    </row>
    <row r="75" spans="1:65" ht="9.75" customHeight="1" x14ac:dyDescent="0.15">
      <c r="A75" s="324"/>
      <c r="B75" s="325"/>
      <c r="C75" s="325"/>
      <c r="D75" s="325"/>
      <c r="E75" s="325"/>
      <c r="F75" s="325"/>
      <c r="G75" s="325"/>
      <c r="H75" s="325"/>
      <c r="I75" s="326"/>
      <c r="J75" s="231"/>
      <c r="K75" s="184"/>
      <c r="L75" s="184"/>
      <c r="M75" s="184"/>
      <c r="N75" s="184"/>
      <c r="O75" s="184"/>
      <c r="P75" s="184"/>
      <c r="Q75" s="184"/>
      <c r="R75" s="184"/>
      <c r="S75" s="184"/>
      <c r="T75" s="185"/>
      <c r="U75" s="185"/>
      <c r="V75" s="187" t="s">
        <v>249</v>
      </c>
      <c r="W75" s="187"/>
      <c r="X75" s="187"/>
      <c r="Y75" s="187"/>
      <c r="Z75" s="187"/>
      <c r="AA75" s="187"/>
      <c r="AB75" s="187"/>
      <c r="AC75" s="187"/>
      <c r="AD75" s="187"/>
      <c r="AE75" s="187" t="s">
        <v>250</v>
      </c>
      <c r="AF75" s="187"/>
      <c r="AG75" s="187"/>
      <c r="AH75" s="187"/>
      <c r="AI75" s="187"/>
      <c r="AJ75" s="187"/>
      <c r="AK75" s="187"/>
      <c r="AL75" s="187"/>
      <c r="AM75" s="188"/>
      <c r="BH75" s="22" t="s">
        <v>432</v>
      </c>
      <c r="BJ75" s="23"/>
      <c r="BM75" s="23"/>
    </row>
    <row r="76" spans="1:65" ht="9.75" customHeight="1" x14ac:dyDescent="0.15">
      <c r="A76" s="324"/>
      <c r="B76" s="325"/>
      <c r="C76" s="329"/>
      <c r="D76" s="329"/>
      <c r="E76" s="329"/>
      <c r="F76" s="329"/>
      <c r="G76" s="329"/>
      <c r="H76" s="329"/>
      <c r="I76" s="328"/>
      <c r="J76" s="247"/>
      <c r="K76" s="248"/>
      <c r="L76" s="248"/>
      <c r="M76" s="248"/>
      <c r="N76" s="248"/>
      <c r="O76" s="248"/>
      <c r="P76" s="248"/>
      <c r="Q76" s="248"/>
      <c r="R76" s="248"/>
      <c r="S76" s="248"/>
      <c r="T76" s="248"/>
      <c r="U76" s="248"/>
      <c r="V76" s="248"/>
      <c r="W76" s="248"/>
      <c r="X76" s="248"/>
      <c r="Y76" s="248"/>
      <c r="Z76" s="248"/>
      <c r="AA76" s="248"/>
      <c r="AB76" s="248"/>
      <c r="AC76" s="248"/>
      <c r="AD76" s="248"/>
      <c r="AE76" s="248"/>
      <c r="AF76" s="248"/>
      <c r="AG76" s="248"/>
      <c r="AH76" s="248"/>
      <c r="AI76" s="248"/>
      <c r="AJ76" s="248"/>
      <c r="AK76" s="248"/>
      <c r="AL76" s="248"/>
      <c r="AM76" s="350"/>
      <c r="BH76" s="22" t="s">
        <v>432</v>
      </c>
      <c r="BJ76" s="23"/>
      <c r="BM76" s="23"/>
    </row>
    <row r="77" spans="1:65" ht="9.75" customHeight="1" x14ac:dyDescent="0.15">
      <c r="A77" s="324"/>
      <c r="B77" s="326"/>
      <c r="C77" s="324" t="s">
        <v>58</v>
      </c>
      <c r="D77" s="325"/>
      <c r="E77" s="325"/>
      <c r="F77" s="325"/>
      <c r="G77" s="325"/>
      <c r="H77" s="325"/>
      <c r="I77" s="326"/>
      <c r="J77" s="86"/>
      <c r="K77" s="87"/>
      <c r="L77" s="87"/>
      <c r="M77" s="87"/>
      <c r="N77" s="87"/>
      <c r="O77" s="87"/>
      <c r="P77" s="87"/>
      <c r="Q77" s="87"/>
      <c r="R77" s="87"/>
      <c r="S77" s="87"/>
      <c r="T77" s="87"/>
      <c r="U77" s="87"/>
      <c r="V77" s="87"/>
      <c r="W77" s="87"/>
      <c r="X77" s="87"/>
      <c r="Y77" s="87"/>
      <c r="Z77" s="87"/>
      <c r="AA77" s="87"/>
      <c r="AB77" s="87"/>
      <c r="AC77" s="87"/>
      <c r="AD77" s="87"/>
      <c r="AE77" s="87"/>
      <c r="AF77" s="87"/>
      <c r="AG77" s="87"/>
      <c r="AH77" s="87"/>
      <c r="AI77" s="87"/>
      <c r="AJ77" s="87"/>
      <c r="AK77" s="87"/>
      <c r="AL77" s="87"/>
      <c r="AM77" s="88"/>
      <c r="BH77" s="22">
        <v>16</v>
      </c>
      <c r="BI77" s="4" t="str">
        <f>"ITEM"&amp;BH77&amp; BG77 &amp;"="&amp; IF(TRIM($J77)="","",$J77)</f>
        <v>ITEM16=</v>
      </c>
      <c r="BJ77" s="23"/>
      <c r="BM77" s="23"/>
    </row>
    <row r="78" spans="1:65" ht="9.75" customHeight="1" x14ac:dyDescent="0.15">
      <c r="A78" s="324"/>
      <c r="B78" s="326"/>
      <c r="C78" s="324"/>
      <c r="D78" s="325"/>
      <c r="E78" s="325"/>
      <c r="F78" s="325"/>
      <c r="G78" s="325"/>
      <c r="H78" s="325"/>
      <c r="I78" s="326"/>
      <c r="J78" s="127"/>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9"/>
      <c r="BH78" s="22" t="s">
        <v>432</v>
      </c>
      <c r="BJ78" s="23"/>
      <c r="BM78" s="23"/>
    </row>
    <row r="79" spans="1:65" ht="9.75" customHeight="1" x14ac:dyDescent="0.15">
      <c r="A79" s="327"/>
      <c r="B79" s="328"/>
      <c r="C79" s="327"/>
      <c r="D79" s="329"/>
      <c r="E79" s="329"/>
      <c r="F79" s="329"/>
      <c r="G79" s="329"/>
      <c r="H79" s="329"/>
      <c r="I79" s="328"/>
      <c r="J79" s="89"/>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1"/>
      <c r="BH79" s="22" t="s">
        <v>432</v>
      </c>
      <c r="BJ79" s="23"/>
      <c r="BM79" s="23"/>
    </row>
    <row r="80" spans="1:65" ht="9.75" customHeight="1" x14ac:dyDescent="0.15">
      <c r="A80" s="330" t="s">
        <v>52</v>
      </c>
      <c r="B80" s="330"/>
      <c r="C80" s="330"/>
      <c r="D80" s="330"/>
      <c r="E80" s="330"/>
      <c r="F80" s="330"/>
      <c r="G80" s="330"/>
      <c r="H80" s="330"/>
      <c r="I80" s="330"/>
      <c r="J80" s="314"/>
      <c r="K80" s="314"/>
      <c r="L80" s="314"/>
      <c r="M80" s="314"/>
      <c r="N80" s="314"/>
      <c r="O80" s="314"/>
      <c r="P80" s="314"/>
      <c r="Q80" s="314"/>
      <c r="R80" s="314"/>
      <c r="S80" s="314"/>
      <c r="T80" s="314"/>
      <c r="U80" s="314"/>
      <c r="V80" s="314"/>
      <c r="W80" s="314"/>
      <c r="X80" s="314"/>
      <c r="Y80" s="314"/>
      <c r="Z80" s="314"/>
      <c r="AA80" s="314"/>
      <c r="AB80" s="314"/>
      <c r="AC80" s="314"/>
      <c r="AD80" s="314"/>
      <c r="AE80" s="314"/>
      <c r="AF80" s="314"/>
      <c r="AG80" s="314"/>
      <c r="AH80" s="314"/>
      <c r="AI80" s="314"/>
      <c r="AJ80" s="314"/>
      <c r="AK80" s="314"/>
      <c r="AL80" s="314"/>
      <c r="AM80" s="314"/>
      <c r="BH80" s="22">
        <v>17</v>
      </c>
      <c r="BI80" s="4" t="str">
        <f>"ITEM"&amp;BH80&amp; BG80 &amp;"="&amp; IF(TRIM($J80)="","",$J80)</f>
        <v>ITEM17=</v>
      </c>
      <c r="BJ80" s="23"/>
      <c r="BM80" s="23"/>
    </row>
    <row r="81" spans="1:65" ht="9.75" customHeight="1" x14ac:dyDescent="0.15">
      <c r="A81" s="330"/>
      <c r="B81" s="330"/>
      <c r="C81" s="330"/>
      <c r="D81" s="330"/>
      <c r="E81" s="330"/>
      <c r="F81" s="330"/>
      <c r="G81" s="330"/>
      <c r="H81" s="330"/>
      <c r="I81" s="330"/>
      <c r="J81" s="314"/>
      <c r="K81" s="314"/>
      <c r="L81" s="314"/>
      <c r="M81" s="314"/>
      <c r="N81" s="314"/>
      <c r="O81" s="314"/>
      <c r="P81" s="314"/>
      <c r="Q81" s="314"/>
      <c r="R81" s="314"/>
      <c r="S81" s="314"/>
      <c r="T81" s="314"/>
      <c r="U81" s="314"/>
      <c r="V81" s="314"/>
      <c r="W81" s="314"/>
      <c r="X81" s="314"/>
      <c r="Y81" s="314"/>
      <c r="Z81" s="314"/>
      <c r="AA81" s="314"/>
      <c r="AB81" s="314"/>
      <c r="AC81" s="314"/>
      <c r="AD81" s="314"/>
      <c r="AE81" s="314"/>
      <c r="AF81" s="314"/>
      <c r="AG81" s="314"/>
      <c r="AH81" s="314"/>
      <c r="AI81" s="314"/>
      <c r="AJ81" s="314"/>
      <c r="AK81" s="314"/>
      <c r="AL81" s="314"/>
      <c r="AM81" s="314"/>
      <c r="BH81" s="22" t="s">
        <v>432</v>
      </c>
      <c r="BJ81" s="23"/>
      <c r="BM81" s="23"/>
    </row>
    <row r="82" spans="1:65" ht="9.75" customHeight="1" x14ac:dyDescent="0.15">
      <c r="A82" s="330"/>
      <c r="B82" s="330"/>
      <c r="C82" s="330"/>
      <c r="D82" s="330"/>
      <c r="E82" s="330"/>
      <c r="F82" s="330"/>
      <c r="G82" s="330"/>
      <c r="H82" s="330"/>
      <c r="I82" s="330"/>
      <c r="J82" s="314"/>
      <c r="K82" s="314"/>
      <c r="L82" s="314"/>
      <c r="M82" s="314"/>
      <c r="N82" s="314"/>
      <c r="O82" s="314"/>
      <c r="P82" s="314"/>
      <c r="Q82" s="314"/>
      <c r="R82" s="314"/>
      <c r="S82" s="314"/>
      <c r="T82" s="314"/>
      <c r="U82" s="314"/>
      <c r="V82" s="314"/>
      <c r="W82" s="314"/>
      <c r="X82" s="314"/>
      <c r="Y82" s="314"/>
      <c r="Z82" s="314"/>
      <c r="AA82" s="314"/>
      <c r="AB82" s="314"/>
      <c r="AC82" s="314"/>
      <c r="AD82" s="314"/>
      <c r="AE82" s="314"/>
      <c r="AF82" s="314"/>
      <c r="AG82" s="314"/>
      <c r="AH82" s="314"/>
      <c r="AI82" s="314"/>
      <c r="AJ82" s="314"/>
      <c r="AK82" s="314"/>
      <c r="AL82" s="314"/>
      <c r="AM82" s="314"/>
      <c r="BH82" s="22" t="s">
        <v>432</v>
      </c>
      <c r="BJ82" s="23"/>
      <c r="BM82" s="23"/>
    </row>
    <row r="83" spans="1:65" ht="9.75" customHeight="1" x14ac:dyDescent="0.15">
      <c r="A83" s="335" t="s">
        <v>295</v>
      </c>
      <c r="B83" s="336"/>
      <c r="C83" s="336"/>
      <c r="D83" s="336"/>
      <c r="E83" s="336"/>
      <c r="F83" s="336"/>
      <c r="G83" s="336"/>
      <c r="H83" s="336"/>
      <c r="I83" s="337"/>
      <c r="J83" s="331" t="s">
        <v>167</v>
      </c>
      <c r="K83" s="232" t="s">
        <v>689</v>
      </c>
      <c r="L83" s="232"/>
      <c r="M83" s="232"/>
      <c r="N83" s="232"/>
      <c r="O83" s="232"/>
      <c r="P83" s="232"/>
      <c r="Q83" s="232"/>
      <c r="R83" s="232"/>
      <c r="S83" s="232"/>
      <c r="T83" s="181" t="s">
        <v>168</v>
      </c>
      <c r="U83" s="181"/>
      <c r="V83" s="170" t="s">
        <v>116</v>
      </c>
      <c r="W83" s="170"/>
      <c r="X83" s="170"/>
      <c r="Y83" s="170"/>
      <c r="Z83" s="170"/>
      <c r="AA83" s="170"/>
      <c r="AB83" s="170"/>
      <c r="AC83" s="170"/>
      <c r="AD83" s="170"/>
      <c r="AE83" s="170"/>
      <c r="AF83" s="170"/>
      <c r="AG83" s="170"/>
      <c r="AH83" s="170"/>
      <c r="AI83" s="170"/>
      <c r="AJ83" s="170"/>
      <c r="AK83" s="170"/>
      <c r="AL83" s="170"/>
      <c r="AM83" s="171"/>
      <c r="BE83" s="4" t="str">
        <f ca="1">MID(CELL("address",$CA$2),2,2)</f>
        <v>CA</v>
      </c>
      <c r="BF83" s="14">
        <f>IF(TRIM($K83)="","",IF(ISERROR(MATCH($K83,$CA$3:$CA$5,0)),"INPUT_ERROR",MATCH($K83,$CA$3:$CA$5,0)))</f>
        <v>2</v>
      </c>
      <c r="BH83" s="22">
        <v>18</v>
      </c>
      <c r="BI83" s="4" t="str">
        <f>"ITEM"&amp;BH83&amp; BG83 &amp;"=" &amp; $BF83</f>
        <v>ITEM18=2</v>
      </c>
      <c r="BJ83" s="23"/>
      <c r="BM83" s="23"/>
    </row>
    <row r="84" spans="1:65" ht="9.75" customHeight="1" x14ac:dyDescent="0.15">
      <c r="A84" s="338"/>
      <c r="B84" s="339"/>
      <c r="C84" s="339"/>
      <c r="D84" s="339"/>
      <c r="E84" s="339"/>
      <c r="F84" s="339"/>
      <c r="G84" s="339"/>
      <c r="H84" s="339"/>
      <c r="I84" s="340"/>
      <c r="J84" s="228"/>
      <c r="K84" s="184"/>
      <c r="L84" s="184"/>
      <c r="M84" s="184"/>
      <c r="N84" s="184"/>
      <c r="O84" s="184"/>
      <c r="P84" s="184"/>
      <c r="Q84" s="184"/>
      <c r="R84" s="184"/>
      <c r="S84" s="184"/>
      <c r="T84" s="185"/>
      <c r="U84" s="185"/>
      <c r="V84" s="187" t="s">
        <v>242</v>
      </c>
      <c r="W84" s="187"/>
      <c r="X84" s="187"/>
      <c r="Y84" s="187"/>
      <c r="Z84" s="187"/>
      <c r="AA84" s="187"/>
      <c r="AB84" s="187"/>
      <c r="AC84" s="187"/>
      <c r="AD84" s="187"/>
      <c r="AE84" s="187" t="s">
        <v>243</v>
      </c>
      <c r="AF84" s="187"/>
      <c r="AG84" s="187"/>
      <c r="AH84" s="187"/>
      <c r="AI84" s="187"/>
      <c r="AJ84" s="187"/>
      <c r="AK84" s="187"/>
      <c r="AL84" s="187"/>
      <c r="AM84" s="188"/>
      <c r="BH84" s="22" t="s">
        <v>432</v>
      </c>
      <c r="BJ84" s="23"/>
      <c r="BM84" s="23"/>
    </row>
    <row r="85" spans="1:65" ht="9.75" customHeight="1" x14ac:dyDescent="0.15">
      <c r="A85" s="338"/>
      <c r="B85" s="339"/>
      <c r="C85" s="339"/>
      <c r="D85" s="339"/>
      <c r="E85" s="339"/>
      <c r="F85" s="339"/>
      <c r="G85" s="339"/>
      <c r="H85" s="339"/>
      <c r="I85" s="340"/>
      <c r="J85" s="247"/>
      <c r="K85" s="248"/>
      <c r="L85" s="248"/>
      <c r="M85" s="248"/>
      <c r="N85" s="248"/>
      <c r="O85" s="248"/>
      <c r="P85" s="248"/>
      <c r="Q85" s="248"/>
      <c r="R85" s="248"/>
      <c r="S85" s="248"/>
      <c r="T85" s="248"/>
      <c r="U85" s="248"/>
      <c r="V85" s="190" t="s">
        <v>244</v>
      </c>
      <c r="W85" s="190"/>
      <c r="X85" s="190"/>
      <c r="Y85" s="190"/>
      <c r="Z85" s="190"/>
      <c r="AA85" s="190"/>
      <c r="AB85" s="190"/>
      <c r="AC85" s="190"/>
      <c r="AD85" s="190"/>
      <c r="AE85" s="190"/>
      <c r="AF85" s="190"/>
      <c r="AG85" s="190"/>
      <c r="AH85" s="190"/>
      <c r="AI85" s="190"/>
      <c r="AJ85" s="190"/>
      <c r="AK85" s="190"/>
      <c r="AL85" s="190"/>
      <c r="AM85" s="191"/>
      <c r="BH85" s="22" t="s">
        <v>432</v>
      </c>
      <c r="BJ85" s="23"/>
      <c r="BM85" s="23"/>
    </row>
    <row r="86" spans="1:65" ht="9.75" customHeight="1" x14ac:dyDescent="0.15">
      <c r="A86" s="349" t="s">
        <v>59</v>
      </c>
      <c r="B86" s="349"/>
      <c r="C86" s="349"/>
      <c r="D86" s="349"/>
      <c r="E86" s="349"/>
      <c r="F86" s="349"/>
      <c r="G86" s="349"/>
      <c r="H86" s="349"/>
      <c r="I86" s="349"/>
      <c r="J86" s="349"/>
      <c r="K86" s="349"/>
      <c r="L86" s="349"/>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BH86" s="22" t="s">
        <v>432</v>
      </c>
      <c r="BJ86" s="23"/>
      <c r="BM86" s="23"/>
    </row>
    <row r="87" spans="1:65" ht="9.75" customHeight="1" x14ac:dyDescent="0.15">
      <c r="A87" s="349"/>
      <c r="B87" s="349"/>
      <c r="C87" s="349"/>
      <c r="D87" s="349"/>
      <c r="E87" s="349"/>
      <c r="F87" s="349"/>
      <c r="G87" s="349"/>
      <c r="H87" s="349"/>
      <c r="I87" s="349"/>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BH87" s="22" t="s">
        <v>432</v>
      </c>
      <c r="BJ87" s="23"/>
      <c r="BM87" s="23"/>
    </row>
    <row r="88" spans="1:65" ht="9.75" customHeight="1" x14ac:dyDescent="0.15">
      <c r="A88" s="332"/>
      <c r="B88" s="333"/>
      <c r="C88" s="333"/>
      <c r="D88" s="333"/>
      <c r="E88" s="333"/>
      <c r="F88" s="333"/>
      <c r="G88" s="333"/>
      <c r="H88" s="333"/>
      <c r="I88" s="333"/>
      <c r="J88" s="333"/>
      <c r="K88" s="333"/>
      <c r="L88" s="333"/>
      <c r="M88" s="333"/>
      <c r="N88" s="333"/>
      <c r="O88" s="333"/>
      <c r="P88" s="333"/>
      <c r="Q88" s="333"/>
      <c r="R88" s="333"/>
      <c r="S88" s="333"/>
      <c r="T88" s="333"/>
      <c r="U88" s="333"/>
      <c r="V88" s="333"/>
      <c r="W88" s="333"/>
      <c r="X88" s="333"/>
      <c r="Y88" s="333"/>
      <c r="Z88" s="333"/>
      <c r="AA88" s="333"/>
      <c r="AB88" s="333"/>
      <c r="AC88" s="333"/>
      <c r="AD88" s="333"/>
      <c r="AE88" s="333"/>
      <c r="AF88" s="333"/>
      <c r="AG88" s="333"/>
      <c r="AH88" s="333"/>
      <c r="AI88" s="333"/>
      <c r="AJ88" s="333"/>
      <c r="AK88" s="333"/>
      <c r="AL88" s="333"/>
      <c r="AM88" s="334"/>
      <c r="BH88" s="22" t="s">
        <v>552</v>
      </c>
      <c r="BI88" s="4" t="str">
        <f>"ITEM"&amp;BH88&amp; BG88 &amp;"="&amp; IF(TRIM($A88)="","",$A88)</f>
        <v>ITEM19_1=</v>
      </c>
      <c r="BJ88" s="23"/>
      <c r="BM88" s="23"/>
    </row>
    <row r="89" spans="1:65" ht="9.75" customHeight="1" x14ac:dyDescent="0.15">
      <c r="A89" s="249"/>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50"/>
      <c r="BH89" s="22" t="s">
        <v>432</v>
      </c>
      <c r="BJ89" s="23"/>
      <c r="BM89" s="23"/>
    </row>
    <row r="90" spans="1:65" ht="9.75" customHeight="1" x14ac:dyDescent="0.15">
      <c r="A90" s="249"/>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50"/>
      <c r="BH90" s="22" t="s">
        <v>432</v>
      </c>
      <c r="BJ90" s="23"/>
      <c r="BM90" s="23"/>
    </row>
    <row r="91" spans="1:65" ht="9.75" customHeight="1" x14ac:dyDescent="0.15">
      <c r="A91" s="249"/>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50"/>
      <c r="BH91" s="22" t="s">
        <v>432</v>
      </c>
      <c r="BJ91" s="23"/>
      <c r="BM91" s="23"/>
    </row>
    <row r="92" spans="1:65" ht="9.75" customHeight="1" x14ac:dyDescent="0.15">
      <c r="A92" s="249"/>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50"/>
      <c r="BH92" s="22" t="s">
        <v>432</v>
      </c>
      <c r="BJ92" s="23"/>
      <c r="BM92" s="23"/>
    </row>
    <row r="93" spans="1:65" ht="9.75" customHeight="1" x14ac:dyDescent="0.15">
      <c r="A93" s="249"/>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50"/>
      <c r="BH93" s="22" t="s">
        <v>432</v>
      </c>
      <c r="BJ93" s="23"/>
      <c r="BM93" s="23"/>
    </row>
    <row r="94" spans="1:65" ht="9.75" customHeight="1" x14ac:dyDescent="0.15">
      <c r="A94" s="249"/>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50"/>
      <c r="BH94" s="22" t="s">
        <v>553</v>
      </c>
      <c r="BI94" s="4" t="str">
        <f>"ITEM"&amp;BH94&amp; BG94 &amp;"="&amp; IF(TRIM($A94)="","",$A94)</f>
        <v>ITEM19_2=</v>
      </c>
      <c r="BJ94" s="23"/>
      <c r="BM94" s="23"/>
    </row>
    <row r="95" spans="1:65" ht="9.75" customHeight="1" x14ac:dyDescent="0.15">
      <c r="A95" s="124"/>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5"/>
      <c r="AC95" s="125"/>
      <c r="AD95" s="125"/>
      <c r="AE95" s="125"/>
      <c r="AF95" s="125"/>
      <c r="AG95" s="125"/>
      <c r="AH95" s="125"/>
      <c r="AI95" s="125"/>
      <c r="AJ95" s="125"/>
      <c r="AK95" s="125"/>
      <c r="AL95" s="125"/>
      <c r="AM95" s="126"/>
      <c r="BH95" s="22" t="s">
        <v>554</v>
      </c>
      <c r="BI95" s="4" t="str">
        <f>"ITEM"&amp;BH95&amp; BG95 &amp;"="&amp; IF(TRIM($A95)="","",$A95)</f>
        <v>ITEM19_3=</v>
      </c>
      <c r="BJ95" s="23"/>
      <c r="BM95" s="23"/>
    </row>
    <row r="96" spans="1:65" ht="9.75" customHeight="1" x14ac:dyDescent="0.15">
      <c r="A96" s="363" t="s">
        <v>308</v>
      </c>
      <c r="B96" s="364"/>
      <c r="C96" s="364"/>
      <c r="D96" s="364"/>
      <c r="E96" s="364"/>
      <c r="F96" s="364"/>
      <c r="G96" s="364"/>
      <c r="H96" s="364"/>
      <c r="I96" s="364"/>
      <c r="J96" s="364"/>
      <c r="K96" s="364"/>
      <c r="L96" s="364"/>
      <c r="M96" s="364"/>
      <c r="N96" s="364"/>
      <c r="O96" s="364"/>
      <c r="P96" s="364"/>
      <c r="Q96" s="364"/>
      <c r="R96" s="364"/>
      <c r="S96" s="364"/>
      <c r="T96" s="364"/>
      <c r="U96" s="364"/>
      <c r="V96" s="364"/>
      <c r="W96" s="364"/>
      <c r="X96" s="364"/>
      <c r="Y96" s="364"/>
      <c r="Z96" s="364"/>
      <c r="AA96" s="364"/>
      <c r="AB96" s="364"/>
      <c r="AC96" s="364"/>
      <c r="AD96" s="364"/>
      <c r="AE96" s="345" t="s">
        <v>316</v>
      </c>
      <c r="AF96" s="347"/>
      <c r="AG96" s="341" t="s">
        <v>318</v>
      </c>
      <c r="AH96" s="341"/>
      <c r="AI96" s="341"/>
      <c r="AJ96" s="341"/>
      <c r="AK96" s="341"/>
      <c r="AL96" s="341"/>
      <c r="AM96" s="342"/>
      <c r="BF96" s="6" t="b">
        <f>IF($AF96="○",TRUE,IF($AF96="",FALSE,"INPUT_ERROR"))</f>
        <v>0</v>
      </c>
      <c r="BH96" s="22">
        <v>20</v>
      </c>
      <c r="BI96" s="4" t="str">
        <f>"ITEM"&amp;BH96&amp; BG96 &amp;"=" &amp; $BF96</f>
        <v>ITEM20=FALSE</v>
      </c>
      <c r="BJ96" s="23"/>
      <c r="BM96" s="23"/>
    </row>
    <row r="97" spans="1:65" ht="9.75" customHeight="1" x14ac:dyDescent="0.15">
      <c r="A97" s="365"/>
      <c r="B97" s="366"/>
      <c r="C97" s="366"/>
      <c r="D97" s="366"/>
      <c r="E97" s="366"/>
      <c r="F97" s="366"/>
      <c r="G97" s="366"/>
      <c r="H97" s="366"/>
      <c r="I97" s="366"/>
      <c r="J97" s="366"/>
      <c r="K97" s="366"/>
      <c r="L97" s="366"/>
      <c r="M97" s="366"/>
      <c r="N97" s="366"/>
      <c r="O97" s="366"/>
      <c r="P97" s="366"/>
      <c r="Q97" s="366"/>
      <c r="R97" s="366"/>
      <c r="S97" s="366"/>
      <c r="T97" s="366"/>
      <c r="U97" s="366"/>
      <c r="V97" s="366"/>
      <c r="W97" s="366"/>
      <c r="X97" s="366"/>
      <c r="Y97" s="366"/>
      <c r="Z97" s="366"/>
      <c r="AA97" s="366"/>
      <c r="AB97" s="366"/>
      <c r="AC97" s="366"/>
      <c r="AD97" s="366"/>
      <c r="AE97" s="346"/>
      <c r="AF97" s="348"/>
      <c r="AG97" s="343"/>
      <c r="AH97" s="343"/>
      <c r="AI97" s="343"/>
      <c r="AJ97" s="343"/>
      <c r="AK97" s="343"/>
      <c r="AL97" s="343"/>
      <c r="AM97" s="344"/>
      <c r="BH97" s="22" t="s">
        <v>432</v>
      </c>
      <c r="BJ97" s="23"/>
      <c r="BM97" s="23"/>
    </row>
    <row r="98" spans="1:65" ht="9.75" customHeight="1" x14ac:dyDescent="0.15">
      <c r="A98" s="321" t="s">
        <v>73</v>
      </c>
      <c r="B98" s="322"/>
      <c r="C98" s="322"/>
      <c r="D98" s="322"/>
      <c r="E98" s="322"/>
      <c r="F98" s="322"/>
      <c r="G98" s="322"/>
      <c r="H98" s="322"/>
      <c r="I98" s="322"/>
      <c r="J98" s="322"/>
      <c r="K98" s="322"/>
      <c r="L98" s="322"/>
      <c r="M98" s="322"/>
      <c r="N98" s="322"/>
      <c r="O98" s="322"/>
      <c r="P98" s="322"/>
      <c r="Q98" s="322"/>
      <c r="R98" s="322"/>
      <c r="S98" s="322"/>
      <c r="T98" s="322"/>
      <c r="U98" s="322"/>
      <c r="V98" s="322"/>
      <c r="W98" s="322"/>
      <c r="X98" s="322"/>
      <c r="Y98" s="322"/>
      <c r="Z98" s="322"/>
      <c r="AA98" s="322"/>
      <c r="AB98" s="322"/>
      <c r="AC98" s="322"/>
      <c r="AD98" s="322"/>
      <c r="AE98" s="322"/>
      <c r="AF98" s="322"/>
      <c r="AG98" s="322"/>
      <c r="AH98" s="322"/>
      <c r="AI98" s="322"/>
      <c r="AJ98" s="322"/>
      <c r="AK98" s="322"/>
      <c r="AL98" s="322"/>
      <c r="AM98" s="323"/>
      <c r="BH98" s="22" t="s">
        <v>432</v>
      </c>
      <c r="BJ98" s="23"/>
      <c r="BM98" s="23"/>
    </row>
    <row r="99" spans="1:65" ht="9.75" customHeight="1" x14ac:dyDescent="0.15">
      <c r="A99" s="324"/>
      <c r="B99" s="325"/>
      <c r="C99" s="325"/>
      <c r="D99" s="325"/>
      <c r="E99" s="325"/>
      <c r="F99" s="325"/>
      <c r="G99" s="325"/>
      <c r="H99" s="325"/>
      <c r="I99" s="325"/>
      <c r="J99" s="325"/>
      <c r="K99" s="325"/>
      <c r="L99" s="325"/>
      <c r="M99" s="325"/>
      <c r="N99" s="325"/>
      <c r="O99" s="325"/>
      <c r="P99" s="325"/>
      <c r="Q99" s="325"/>
      <c r="R99" s="325"/>
      <c r="S99" s="325"/>
      <c r="T99" s="325"/>
      <c r="U99" s="325"/>
      <c r="V99" s="325"/>
      <c r="W99" s="325"/>
      <c r="X99" s="325"/>
      <c r="Y99" s="325"/>
      <c r="Z99" s="325"/>
      <c r="AA99" s="325"/>
      <c r="AB99" s="325"/>
      <c r="AC99" s="325"/>
      <c r="AD99" s="325"/>
      <c r="AE99" s="325"/>
      <c r="AF99" s="325"/>
      <c r="AG99" s="325"/>
      <c r="AH99" s="325"/>
      <c r="AI99" s="325"/>
      <c r="AJ99" s="325"/>
      <c r="AK99" s="325"/>
      <c r="AL99" s="325"/>
      <c r="AM99" s="326"/>
      <c r="BH99" s="22" t="s">
        <v>432</v>
      </c>
      <c r="BJ99" s="23"/>
      <c r="BM99" s="23"/>
    </row>
    <row r="100" spans="1:65" ht="9.75" customHeight="1" x14ac:dyDescent="0.15">
      <c r="A100" s="321" t="s">
        <v>60</v>
      </c>
      <c r="B100" s="322"/>
      <c r="C100" s="322"/>
      <c r="D100" s="322"/>
      <c r="E100" s="322"/>
      <c r="F100" s="322"/>
      <c r="G100" s="322"/>
      <c r="H100" s="322"/>
      <c r="I100" s="323"/>
      <c r="J100" s="331" t="s">
        <v>167</v>
      </c>
      <c r="K100" s="232" t="s">
        <v>696</v>
      </c>
      <c r="L100" s="232"/>
      <c r="M100" s="232"/>
      <c r="N100" s="232"/>
      <c r="O100" s="232"/>
      <c r="P100" s="232"/>
      <c r="Q100" s="232"/>
      <c r="R100" s="232"/>
      <c r="S100" s="232"/>
      <c r="T100" s="181" t="s">
        <v>168</v>
      </c>
      <c r="U100" s="181"/>
      <c r="V100" s="170" t="s">
        <v>116</v>
      </c>
      <c r="W100" s="170"/>
      <c r="X100" s="170"/>
      <c r="Y100" s="170"/>
      <c r="Z100" s="170"/>
      <c r="AA100" s="170"/>
      <c r="AB100" s="170"/>
      <c r="AC100" s="170"/>
      <c r="AD100" s="170"/>
      <c r="AE100" s="170"/>
      <c r="AF100" s="170"/>
      <c r="AG100" s="170"/>
      <c r="AH100" s="170"/>
      <c r="AI100" s="170"/>
      <c r="AJ100" s="170"/>
      <c r="AK100" s="170"/>
      <c r="AL100" s="170"/>
      <c r="AM100" s="171"/>
      <c r="BE100" s="4" t="str">
        <f ca="1">MID(CELL("address",$CI$2),2,2)</f>
        <v>CI</v>
      </c>
      <c r="BF100" s="14">
        <f>IF(TRIM($K100)="","",IF(ISERROR(MATCH($K100,$CI$3:$CI$4,0)),"INPUT_ERROR",MATCH($K100,$CI$3:$CI$4,0)))</f>
        <v>1</v>
      </c>
      <c r="BH100" s="22">
        <v>21</v>
      </c>
      <c r="BI100" s="4" t="str">
        <f>"ITEM"&amp;BH100&amp; BG100 &amp;"=" &amp; $BF100</f>
        <v>ITEM21=1</v>
      </c>
      <c r="BJ100" s="23"/>
      <c r="BM100" s="23"/>
    </row>
    <row r="101" spans="1:65" ht="9.75" customHeight="1" x14ac:dyDescent="0.15">
      <c r="A101" s="324"/>
      <c r="B101" s="325"/>
      <c r="C101" s="325"/>
      <c r="D101" s="325"/>
      <c r="E101" s="325"/>
      <c r="F101" s="325"/>
      <c r="G101" s="325"/>
      <c r="H101" s="325"/>
      <c r="I101" s="326"/>
      <c r="J101" s="228"/>
      <c r="K101" s="184"/>
      <c r="L101" s="184"/>
      <c r="M101" s="184"/>
      <c r="N101" s="184"/>
      <c r="O101" s="184"/>
      <c r="P101" s="184"/>
      <c r="Q101" s="184"/>
      <c r="R101" s="184"/>
      <c r="S101" s="184"/>
      <c r="T101" s="185"/>
      <c r="U101" s="185"/>
      <c r="V101" s="187" t="s">
        <v>263</v>
      </c>
      <c r="W101" s="187"/>
      <c r="X101" s="187"/>
      <c r="Y101" s="187"/>
      <c r="Z101" s="187"/>
      <c r="AA101" s="187"/>
      <c r="AB101" s="187"/>
      <c r="AC101" s="187"/>
      <c r="AD101" s="187"/>
      <c r="AE101" s="187" t="s">
        <v>264</v>
      </c>
      <c r="AF101" s="187"/>
      <c r="AG101" s="187"/>
      <c r="AH101" s="187"/>
      <c r="AI101" s="187"/>
      <c r="AJ101" s="187"/>
      <c r="AK101" s="187"/>
      <c r="AL101" s="187"/>
      <c r="AM101" s="188"/>
      <c r="BH101" s="22" t="s">
        <v>432</v>
      </c>
      <c r="BJ101" s="23"/>
      <c r="BM101" s="23"/>
    </row>
    <row r="102" spans="1:65" ht="9.75" customHeight="1" x14ac:dyDescent="0.15">
      <c r="A102" s="324"/>
      <c r="B102" s="325"/>
      <c r="C102" s="325"/>
      <c r="D102" s="325"/>
      <c r="E102" s="325"/>
      <c r="F102" s="325"/>
      <c r="G102" s="325"/>
      <c r="H102" s="325"/>
      <c r="I102" s="326"/>
      <c r="J102" s="247"/>
      <c r="K102" s="248"/>
      <c r="L102" s="248"/>
      <c r="M102" s="248"/>
      <c r="N102" s="248"/>
      <c r="O102" s="248"/>
      <c r="P102" s="248"/>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350"/>
      <c r="BH102" s="22" t="s">
        <v>432</v>
      </c>
      <c r="BJ102" s="23"/>
      <c r="BM102" s="23"/>
    </row>
    <row r="103" spans="1:65" ht="32.25" customHeight="1" x14ac:dyDescent="0.15">
      <c r="A103" s="324"/>
      <c r="B103" s="326"/>
      <c r="C103" s="321" t="s">
        <v>61</v>
      </c>
      <c r="D103" s="322"/>
      <c r="E103" s="322"/>
      <c r="F103" s="322"/>
      <c r="G103" s="322"/>
      <c r="H103" s="322"/>
      <c r="I103" s="323"/>
      <c r="J103" s="305" t="s">
        <v>697</v>
      </c>
      <c r="K103" s="306"/>
      <c r="L103" s="306"/>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6"/>
      <c r="AL103" s="306"/>
      <c r="AM103" s="307"/>
      <c r="BH103" s="22">
        <v>22</v>
      </c>
      <c r="BI103" s="4" t="str">
        <f>"ITEM"&amp;BH103&amp; BG103 &amp;"="&amp; IF(TRIM($J103)="","",$J103)</f>
        <v>ITEM22=　番号法及び住基法並びに個人情報保護条例の規定に基づき認められる特定個人情報の移転について、本業務では具体的マニュアルを整備し、提供を実施する。</v>
      </c>
      <c r="BJ103" s="23"/>
      <c r="BM103" s="23"/>
    </row>
    <row r="104" spans="1:65" ht="9.75" customHeight="1" x14ac:dyDescent="0.15">
      <c r="A104" s="324"/>
      <c r="B104" s="326"/>
      <c r="C104" s="324"/>
      <c r="D104" s="325"/>
      <c r="E104" s="325"/>
      <c r="F104" s="325"/>
      <c r="G104" s="325"/>
      <c r="H104" s="325"/>
      <c r="I104" s="326"/>
      <c r="J104" s="308"/>
      <c r="K104" s="309"/>
      <c r="L104" s="309"/>
      <c r="M104" s="309"/>
      <c r="N104" s="309"/>
      <c r="O104" s="309"/>
      <c r="P104" s="309"/>
      <c r="Q104" s="309"/>
      <c r="R104" s="309"/>
      <c r="S104" s="309"/>
      <c r="T104" s="309"/>
      <c r="U104" s="309"/>
      <c r="V104" s="309"/>
      <c r="W104" s="309"/>
      <c r="X104" s="309"/>
      <c r="Y104" s="309"/>
      <c r="Z104" s="309"/>
      <c r="AA104" s="309"/>
      <c r="AB104" s="309"/>
      <c r="AC104" s="309"/>
      <c r="AD104" s="309"/>
      <c r="AE104" s="309"/>
      <c r="AF104" s="309"/>
      <c r="AG104" s="309"/>
      <c r="AH104" s="309"/>
      <c r="AI104" s="309"/>
      <c r="AJ104" s="309"/>
      <c r="AK104" s="309"/>
      <c r="AL104" s="309"/>
      <c r="AM104" s="310"/>
      <c r="BH104" s="22" t="s">
        <v>432</v>
      </c>
      <c r="BJ104" s="23"/>
      <c r="BM104" s="23"/>
    </row>
    <row r="105" spans="1:65" ht="9.75" customHeight="1" x14ac:dyDescent="0.15">
      <c r="A105" s="324"/>
      <c r="B105" s="326"/>
      <c r="C105" s="324"/>
      <c r="D105" s="325"/>
      <c r="E105" s="325"/>
      <c r="F105" s="325"/>
      <c r="G105" s="325"/>
      <c r="H105" s="325"/>
      <c r="I105" s="326"/>
      <c r="J105" s="308"/>
      <c r="K105" s="309"/>
      <c r="L105" s="309"/>
      <c r="M105" s="309"/>
      <c r="N105" s="309"/>
      <c r="O105" s="309"/>
      <c r="P105" s="309"/>
      <c r="Q105" s="309"/>
      <c r="R105" s="309"/>
      <c r="S105" s="309"/>
      <c r="T105" s="309"/>
      <c r="U105" s="309"/>
      <c r="V105" s="309"/>
      <c r="W105" s="309"/>
      <c r="X105" s="309"/>
      <c r="Y105" s="309"/>
      <c r="Z105" s="309"/>
      <c r="AA105" s="309"/>
      <c r="AB105" s="309"/>
      <c r="AC105" s="309"/>
      <c r="AD105" s="309"/>
      <c r="AE105" s="309"/>
      <c r="AF105" s="309"/>
      <c r="AG105" s="309"/>
      <c r="AH105" s="309"/>
      <c r="AI105" s="309"/>
      <c r="AJ105" s="309"/>
      <c r="AK105" s="309"/>
      <c r="AL105" s="309"/>
      <c r="AM105" s="310"/>
      <c r="BH105" s="22" t="s">
        <v>432</v>
      </c>
      <c r="BJ105" s="23"/>
      <c r="BM105" s="23"/>
    </row>
    <row r="106" spans="1:65" ht="9.75" customHeight="1" x14ac:dyDescent="0.15">
      <c r="A106" s="327"/>
      <c r="B106" s="328"/>
      <c r="C106" s="327"/>
      <c r="D106" s="329"/>
      <c r="E106" s="329"/>
      <c r="F106" s="329"/>
      <c r="G106" s="329"/>
      <c r="H106" s="329"/>
      <c r="I106" s="328"/>
      <c r="J106" s="311"/>
      <c r="K106" s="312"/>
      <c r="L106" s="312"/>
      <c r="M106" s="312"/>
      <c r="N106" s="312"/>
      <c r="O106" s="312"/>
      <c r="P106" s="312"/>
      <c r="Q106" s="312"/>
      <c r="R106" s="312"/>
      <c r="S106" s="312"/>
      <c r="T106" s="312"/>
      <c r="U106" s="312"/>
      <c r="V106" s="312"/>
      <c r="W106" s="312"/>
      <c r="X106" s="312"/>
      <c r="Y106" s="312"/>
      <c r="Z106" s="312"/>
      <c r="AA106" s="312"/>
      <c r="AB106" s="312"/>
      <c r="AC106" s="312"/>
      <c r="AD106" s="312"/>
      <c r="AE106" s="312"/>
      <c r="AF106" s="312"/>
      <c r="AG106" s="312"/>
      <c r="AH106" s="312"/>
      <c r="AI106" s="312"/>
      <c r="AJ106" s="312"/>
      <c r="AK106" s="312"/>
      <c r="AL106" s="312"/>
      <c r="AM106" s="313"/>
      <c r="BH106" s="22" t="s">
        <v>432</v>
      </c>
      <c r="BJ106" s="23"/>
      <c r="BM106" s="23"/>
    </row>
    <row r="107" spans="1:65" ht="9.75" customHeight="1" x14ac:dyDescent="0.15">
      <c r="A107" s="330" t="s">
        <v>52</v>
      </c>
      <c r="B107" s="330"/>
      <c r="C107" s="330"/>
      <c r="D107" s="330"/>
      <c r="E107" s="330"/>
      <c r="F107" s="330"/>
      <c r="G107" s="330"/>
      <c r="H107" s="330"/>
      <c r="I107" s="330"/>
      <c r="J107" s="362" t="s">
        <v>698</v>
      </c>
      <c r="K107" s="362"/>
      <c r="L107" s="362"/>
      <c r="M107" s="362"/>
      <c r="N107" s="362"/>
      <c r="O107" s="362"/>
      <c r="P107" s="362"/>
      <c r="Q107" s="362"/>
      <c r="R107" s="362"/>
      <c r="S107" s="362"/>
      <c r="T107" s="362"/>
      <c r="U107" s="362"/>
      <c r="V107" s="362"/>
      <c r="W107" s="362"/>
      <c r="X107" s="362"/>
      <c r="Y107" s="362"/>
      <c r="Z107" s="362"/>
      <c r="AA107" s="362"/>
      <c r="AB107" s="362"/>
      <c r="AC107" s="362"/>
      <c r="AD107" s="362"/>
      <c r="AE107" s="362"/>
      <c r="AF107" s="362"/>
      <c r="AG107" s="362"/>
      <c r="AH107" s="362"/>
      <c r="AI107" s="362"/>
      <c r="AJ107" s="362"/>
      <c r="AK107" s="362"/>
      <c r="AL107" s="362"/>
      <c r="AM107" s="362"/>
      <c r="BH107" s="22">
        <v>23</v>
      </c>
      <c r="BI107" s="4" t="str">
        <f>"ITEM"&amp;BH107&amp; BG107 &amp;"="&amp; IF(TRIM($J107)="","",$J107)</f>
        <v>ITEM23=サーバー室への入退室及びシステムへのアクセス権を厳格に管理し、原則情報の持ち出しを制限する。</v>
      </c>
      <c r="BJ107" s="23"/>
      <c r="BM107" s="23"/>
    </row>
    <row r="108" spans="1:65" ht="9.75" customHeight="1" x14ac:dyDescent="0.15">
      <c r="A108" s="330"/>
      <c r="B108" s="330"/>
      <c r="C108" s="330"/>
      <c r="D108" s="330"/>
      <c r="E108" s="330"/>
      <c r="F108" s="330"/>
      <c r="G108" s="330"/>
      <c r="H108" s="330"/>
      <c r="I108" s="330"/>
      <c r="J108" s="362"/>
      <c r="K108" s="362"/>
      <c r="L108" s="362"/>
      <c r="M108" s="362"/>
      <c r="N108" s="362"/>
      <c r="O108" s="362"/>
      <c r="P108" s="362"/>
      <c r="Q108" s="362"/>
      <c r="R108" s="362"/>
      <c r="S108" s="362"/>
      <c r="T108" s="362"/>
      <c r="U108" s="362"/>
      <c r="V108" s="362"/>
      <c r="W108" s="362"/>
      <c r="X108" s="362"/>
      <c r="Y108" s="362"/>
      <c r="Z108" s="362"/>
      <c r="AA108" s="362"/>
      <c r="AB108" s="362"/>
      <c r="AC108" s="362"/>
      <c r="AD108" s="362"/>
      <c r="AE108" s="362"/>
      <c r="AF108" s="362"/>
      <c r="AG108" s="362"/>
      <c r="AH108" s="362"/>
      <c r="AI108" s="362"/>
      <c r="AJ108" s="362"/>
      <c r="AK108" s="362"/>
      <c r="AL108" s="362"/>
      <c r="AM108" s="362"/>
      <c r="BH108" s="22" t="s">
        <v>432</v>
      </c>
      <c r="BJ108" s="23"/>
      <c r="BM108" s="23"/>
    </row>
    <row r="109" spans="1:65" ht="9.75" customHeight="1" x14ac:dyDescent="0.15">
      <c r="A109" s="330"/>
      <c r="B109" s="330"/>
      <c r="C109" s="330"/>
      <c r="D109" s="330"/>
      <c r="E109" s="330"/>
      <c r="F109" s="330"/>
      <c r="G109" s="330"/>
      <c r="H109" s="330"/>
      <c r="I109" s="330"/>
      <c r="J109" s="362"/>
      <c r="K109" s="362"/>
      <c r="L109" s="362"/>
      <c r="M109" s="362"/>
      <c r="N109" s="362"/>
      <c r="O109" s="362"/>
      <c r="P109" s="362"/>
      <c r="Q109" s="362"/>
      <c r="R109" s="362"/>
      <c r="S109" s="362"/>
      <c r="T109" s="362"/>
      <c r="U109" s="362"/>
      <c r="V109" s="362"/>
      <c r="W109" s="362"/>
      <c r="X109" s="362"/>
      <c r="Y109" s="362"/>
      <c r="Z109" s="362"/>
      <c r="AA109" s="362"/>
      <c r="AB109" s="362"/>
      <c r="AC109" s="362"/>
      <c r="AD109" s="362"/>
      <c r="AE109" s="362"/>
      <c r="AF109" s="362"/>
      <c r="AG109" s="362"/>
      <c r="AH109" s="362"/>
      <c r="AI109" s="362"/>
      <c r="AJ109" s="362"/>
      <c r="AK109" s="362"/>
      <c r="AL109" s="362"/>
      <c r="AM109" s="362"/>
      <c r="BH109" s="22" t="s">
        <v>432</v>
      </c>
      <c r="BJ109" s="23"/>
      <c r="BM109" s="23"/>
    </row>
    <row r="110" spans="1:65" ht="9.75" customHeight="1" x14ac:dyDescent="0.15">
      <c r="A110" s="335" t="s">
        <v>295</v>
      </c>
      <c r="B110" s="336"/>
      <c r="C110" s="336"/>
      <c r="D110" s="336"/>
      <c r="E110" s="336"/>
      <c r="F110" s="336"/>
      <c r="G110" s="336"/>
      <c r="H110" s="336"/>
      <c r="I110" s="337"/>
      <c r="J110" s="331" t="s">
        <v>167</v>
      </c>
      <c r="K110" s="232" t="s">
        <v>689</v>
      </c>
      <c r="L110" s="232"/>
      <c r="M110" s="232"/>
      <c r="N110" s="232"/>
      <c r="O110" s="232"/>
      <c r="P110" s="232"/>
      <c r="Q110" s="232"/>
      <c r="R110" s="232"/>
      <c r="S110" s="232"/>
      <c r="T110" s="181" t="s">
        <v>168</v>
      </c>
      <c r="U110" s="181"/>
      <c r="V110" s="170" t="s">
        <v>116</v>
      </c>
      <c r="W110" s="170"/>
      <c r="X110" s="170"/>
      <c r="Y110" s="170"/>
      <c r="Z110" s="170"/>
      <c r="AA110" s="170"/>
      <c r="AB110" s="170"/>
      <c r="AC110" s="170"/>
      <c r="AD110" s="170"/>
      <c r="AE110" s="170"/>
      <c r="AF110" s="170"/>
      <c r="AG110" s="170"/>
      <c r="AH110" s="170"/>
      <c r="AI110" s="170"/>
      <c r="AJ110" s="170"/>
      <c r="AK110" s="170"/>
      <c r="AL110" s="170"/>
      <c r="AM110" s="171"/>
      <c r="BE110" s="4" t="str">
        <f ca="1">MID(CELL("address",$CA$2),2,2)</f>
        <v>CA</v>
      </c>
      <c r="BF110" s="14">
        <f>IF(TRIM($K110)="","",IF(ISERROR(MATCH($K110,$CA$3:$CA$5,0)),"INPUT_ERROR",MATCH($K110,$CA$3:$CA$5,0)))</f>
        <v>2</v>
      </c>
      <c r="BH110" s="22">
        <v>24</v>
      </c>
      <c r="BI110" s="4" t="str">
        <f>"ITEM"&amp;BH110&amp; BG110 &amp;"=" &amp; $BF110</f>
        <v>ITEM24=2</v>
      </c>
      <c r="BJ110" s="23"/>
      <c r="BM110" s="23"/>
    </row>
    <row r="111" spans="1:65" ht="9.75" customHeight="1" x14ac:dyDescent="0.15">
      <c r="A111" s="338"/>
      <c r="B111" s="339"/>
      <c r="C111" s="339"/>
      <c r="D111" s="339"/>
      <c r="E111" s="339"/>
      <c r="F111" s="339"/>
      <c r="G111" s="339"/>
      <c r="H111" s="339"/>
      <c r="I111" s="340"/>
      <c r="J111" s="228"/>
      <c r="K111" s="184"/>
      <c r="L111" s="184"/>
      <c r="M111" s="184"/>
      <c r="N111" s="184"/>
      <c r="O111" s="184"/>
      <c r="P111" s="184"/>
      <c r="Q111" s="184"/>
      <c r="R111" s="184"/>
      <c r="S111" s="184"/>
      <c r="T111" s="185"/>
      <c r="U111" s="185"/>
      <c r="V111" s="187" t="s">
        <v>242</v>
      </c>
      <c r="W111" s="187"/>
      <c r="X111" s="187"/>
      <c r="Y111" s="187"/>
      <c r="Z111" s="187"/>
      <c r="AA111" s="187"/>
      <c r="AB111" s="187"/>
      <c r="AC111" s="187"/>
      <c r="AD111" s="187"/>
      <c r="AE111" s="187" t="s">
        <v>243</v>
      </c>
      <c r="AF111" s="187"/>
      <c r="AG111" s="187"/>
      <c r="AH111" s="187"/>
      <c r="AI111" s="187"/>
      <c r="AJ111" s="187"/>
      <c r="AK111" s="187"/>
      <c r="AL111" s="187"/>
      <c r="AM111" s="188"/>
      <c r="BH111" s="22" t="s">
        <v>432</v>
      </c>
      <c r="BJ111" s="23"/>
      <c r="BM111" s="23"/>
    </row>
    <row r="112" spans="1:65" ht="9.75" customHeight="1" x14ac:dyDescent="0.15">
      <c r="A112" s="338"/>
      <c r="B112" s="339"/>
      <c r="C112" s="339"/>
      <c r="D112" s="339"/>
      <c r="E112" s="339"/>
      <c r="F112" s="339"/>
      <c r="G112" s="339"/>
      <c r="H112" s="339"/>
      <c r="I112" s="340"/>
      <c r="J112" s="247"/>
      <c r="K112" s="248"/>
      <c r="L112" s="248"/>
      <c r="M112" s="248"/>
      <c r="N112" s="248"/>
      <c r="O112" s="248"/>
      <c r="P112" s="248"/>
      <c r="Q112" s="248"/>
      <c r="R112" s="248"/>
      <c r="S112" s="248"/>
      <c r="T112" s="248"/>
      <c r="U112" s="248"/>
      <c r="V112" s="190" t="s">
        <v>244</v>
      </c>
      <c r="W112" s="190"/>
      <c r="X112" s="190"/>
      <c r="Y112" s="190"/>
      <c r="Z112" s="190"/>
      <c r="AA112" s="190"/>
      <c r="AB112" s="190"/>
      <c r="AC112" s="190"/>
      <c r="AD112" s="190"/>
      <c r="AE112" s="190"/>
      <c r="AF112" s="190"/>
      <c r="AG112" s="190"/>
      <c r="AH112" s="190"/>
      <c r="AI112" s="190"/>
      <c r="AJ112" s="190"/>
      <c r="AK112" s="190"/>
      <c r="AL112" s="190"/>
      <c r="AM112" s="191"/>
      <c r="BH112" s="22" t="s">
        <v>432</v>
      </c>
      <c r="BJ112" s="23"/>
      <c r="BM112" s="23"/>
    </row>
    <row r="113" spans="1:65" ht="9.75" customHeight="1" x14ac:dyDescent="0.15">
      <c r="A113" s="321" t="s">
        <v>62</v>
      </c>
      <c r="B113" s="322"/>
      <c r="C113" s="322"/>
      <c r="D113" s="322"/>
      <c r="E113" s="322"/>
      <c r="F113" s="322"/>
      <c r="G113" s="322"/>
      <c r="H113" s="322"/>
      <c r="I113" s="322"/>
      <c r="J113" s="322"/>
      <c r="K113" s="322"/>
      <c r="L113" s="322"/>
      <c r="M113" s="322"/>
      <c r="N113" s="322"/>
      <c r="O113" s="322"/>
      <c r="P113" s="322"/>
      <c r="Q113" s="322"/>
      <c r="R113" s="322"/>
      <c r="S113" s="322"/>
      <c r="T113" s="322"/>
      <c r="U113" s="322"/>
      <c r="V113" s="322"/>
      <c r="W113" s="322"/>
      <c r="X113" s="322"/>
      <c r="Y113" s="322"/>
      <c r="Z113" s="322"/>
      <c r="AA113" s="322"/>
      <c r="AB113" s="322"/>
      <c r="AC113" s="322"/>
      <c r="AD113" s="322"/>
      <c r="AE113" s="322"/>
      <c r="AF113" s="322"/>
      <c r="AG113" s="322"/>
      <c r="AH113" s="322"/>
      <c r="AI113" s="322"/>
      <c r="AJ113" s="322"/>
      <c r="AK113" s="322"/>
      <c r="AL113" s="322"/>
      <c r="AM113" s="323"/>
      <c r="BH113" s="22" t="s">
        <v>432</v>
      </c>
      <c r="BJ113" s="23"/>
      <c r="BM113" s="23"/>
    </row>
    <row r="114" spans="1:65" ht="9.75" customHeight="1" x14ac:dyDescent="0.15">
      <c r="A114" s="324"/>
      <c r="B114" s="325"/>
      <c r="C114" s="325"/>
      <c r="D114" s="325"/>
      <c r="E114" s="325"/>
      <c r="F114" s="325"/>
      <c r="G114" s="325"/>
      <c r="H114" s="325"/>
      <c r="I114" s="325"/>
      <c r="J114" s="325"/>
      <c r="K114" s="325"/>
      <c r="L114" s="325"/>
      <c r="M114" s="325"/>
      <c r="N114" s="325"/>
      <c r="O114" s="325"/>
      <c r="P114" s="325"/>
      <c r="Q114" s="325"/>
      <c r="R114" s="325"/>
      <c r="S114" s="325"/>
      <c r="T114" s="325"/>
      <c r="U114" s="325"/>
      <c r="V114" s="325"/>
      <c r="W114" s="325"/>
      <c r="X114" s="325"/>
      <c r="Y114" s="325"/>
      <c r="Z114" s="325"/>
      <c r="AA114" s="325"/>
      <c r="AB114" s="325"/>
      <c r="AC114" s="325"/>
      <c r="AD114" s="325"/>
      <c r="AE114" s="325"/>
      <c r="AF114" s="325"/>
      <c r="AG114" s="325"/>
      <c r="AH114" s="325"/>
      <c r="AI114" s="325"/>
      <c r="AJ114" s="325"/>
      <c r="AK114" s="325"/>
      <c r="AL114" s="325"/>
      <c r="AM114" s="326"/>
      <c r="BH114" s="22" t="s">
        <v>432</v>
      </c>
      <c r="BJ114" s="23"/>
      <c r="BM114" s="23"/>
    </row>
    <row r="115" spans="1:65" ht="9.75" customHeight="1" x14ac:dyDescent="0.15">
      <c r="A115" s="327"/>
      <c r="B115" s="329"/>
      <c r="C115" s="329"/>
      <c r="D115" s="329"/>
      <c r="E115" s="329"/>
      <c r="F115" s="329"/>
      <c r="G115" s="329"/>
      <c r="H115" s="329"/>
      <c r="I115" s="329"/>
      <c r="J115" s="329"/>
      <c r="K115" s="329"/>
      <c r="L115" s="329"/>
      <c r="M115" s="329"/>
      <c r="N115" s="329"/>
      <c r="O115" s="329"/>
      <c r="P115" s="329"/>
      <c r="Q115" s="329"/>
      <c r="R115" s="329"/>
      <c r="S115" s="329"/>
      <c r="T115" s="329"/>
      <c r="U115" s="329"/>
      <c r="V115" s="329"/>
      <c r="W115" s="329"/>
      <c r="X115" s="329"/>
      <c r="Y115" s="329"/>
      <c r="Z115" s="329"/>
      <c r="AA115" s="329"/>
      <c r="AB115" s="329"/>
      <c r="AC115" s="329"/>
      <c r="AD115" s="329"/>
      <c r="AE115" s="329"/>
      <c r="AF115" s="329"/>
      <c r="AG115" s="329"/>
      <c r="AH115" s="329"/>
      <c r="AI115" s="329"/>
      <c r="AJ115" s="329"/>
      <c r="AK115" s="329"/>
      <c r="AL115" s="329"/>
      <c r="AM115" s="328"/>
      <c r="BH115" s="22" t="s">
        <v>432</v>
      </c>
      <c r="BJ115" s="23"/>
      <c r="BM115" s="23"/>
    </row>
    <row r="116" spans="1:65" ht="9.75" customHeight="1" x14ac:dyDescent="0.15">
      <c r="A116" s="332"/>
      <c r="B116" s="333"/>
      <c r="C116" s="333"/>
      <c r="D116" s="333"/>
      <c r="E116" s="333"/>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c r="AE116" s="333"/>
      <c r="AF116" s="333"/>
      <c r="AG116" s="333"/>
      <c r="AH116" s="333"/>
      <c r="AI116" s="333"/>
      <c r="AJ116" s="333"/>
      <c r="AK116" s="333"/>
      <c r="AL116" s="333"/>
      <c r="AM116" s="334"/>
      <c r="BH116" s="22" t="s">
        <v>555</v>
      </c>
      <c r="BI116" s="4" t="str">
        <f>"ITEM"&amp;BH116&amp; BG116 &amp;"="&amp; IF(TRIM($A116)="","",$A116)</f>
        <v>ITEM25_1=</v>
      </c>
      <c r="BJ116" s="23"/>
      <c r="BM116" s="23"/>
    </row>
    <row r="117" spans="1:65" ht="9.75" customHeight="1" x14ac:dyDescent="0.15">
      <c r="A117" s="249"/>
      <c r="B117" s="221"/>
      <c r="C117" s="221"/>
      <c r="D117" s="221"/>
      <c r="E117" s="221"/>
      <c r="F117" s="221"/>
      <c r="G117" s="221"/>
      <c r="H117" s="221"/>
      <c r="I117" s="221"/>
      <c r="J117" s="221"/>
      <c r="K117" s="221"/>
      <c r="L117" s="221"/>
      <c r="M117" s="221"/>
      <c r="N117" s="221"/>
      <c r="O117" s="221"/>
      <c r="P117" s="221"/>
      <c r="Q117" s="221"/>
      <c r="R117" s="221"/>
      <c r="S117" s="221"/>
      <c r="T117" s="221"/>
      <c r="U117" s="221"/>
      <c r="V117" s="221"/>
      <c r="W117" s="221"/>
      <c r="X117" s="221"/>
      <c r="Y117" s="221"/>
      <c r="Z117" s="221"/>
      <c r="AA117" s="221"/>
      <c r="AB117" s="221"/>
      <c r="AC117" s="221"/>
      <c r="AD117" s="221"/>
      <c r="AE117" s="221"/>
      <c r="AF117" s="221"/>
      <c r="AG117" s="221"/>
      <c r="AH117" s="221"/>
      <c r="AI117" s="221"/>
      <c r="AJ117" s="221"/>
      <c r="AK117" s="221"/>
      <c r="AL117" s="221"/>
      <c r="AM117" s="250"/>
      <c r="BH117" s="22" t="s">
        <v>432</v>
      </c>
      <c r="BJ117" s="23"/>
      <c r="BM117" s="23"/>
    </row>
    <row r="118" spans="1:65" ht="9.75" customHeight="1" x14ac:dyDescent="0.15">
      <c r="A118" s="249"/>
      <c r="B118" s="221"/>
      <c r="C118" s="221"/>
      <c r="D118" s="221"/>
      <c r="E118" s="221"/>
      <c r="F118" s="221"/>
      <c r="G118" s="221"/>
      <c r="H118" s="221"/>
      <c r="I118" s="221"/>
      <c r="J118" s="221"/>
      <c r="K118" s="221"/>
      <c r="L118" s="221"/>
      <c r="M118" s="221"/>
      <c r="N118" s="221"/>
      <c r="O118" s="221"/>
      <c r="P118" s="221"/>
      <c r="Q118" s="221"/>
      <c r="R118" s="221"/>
      <c r="S118" s="221"/>
      <c r="T118" s="221"/>
      <c r="U118" s="221"/>
      <c r="V118" s="221"/>
      <c r="W118" s="221"/>
      <c r="X118" s="221"/>
      <c r="Y118" s="221"/>
      <c r="Z118" s="221"/>
      <c r="AA118" s="221"/>
      <c r="AB118" s="221"/>
      <c r="AC118" s="221"/>
      <c r="AD118" s="221"/>
      <c r="AE118" s="221"/>
      <c r="AF118" s="221"/>
      <c r="AG118" s="221"/>
      <c r="AH118" s="221"/>
      <c r="AI118" s="221"/>
      <c r="AJ118" s="221"/>
      <c r="AK118" s="221"/>
      <c r="AL118" s="221"/>
      <c r="AM118" s="250"/>
      <c r="BH118" s="22" t="s">
        <v>432</v>
      </c>
      <c r="BJ118" s="23"/>
      <c r="BM118" s="23"/>
    </row>
    <row r="119" spans="1:65" ht="9.75" customHeight="1" x14ac:dyDescent="0.15">
      <c r="A119" s="249"/>
      <c r="B119" s="221"/>
      <c r="C119" s="221"/>
      <c r="D119" s="221"/>
      <c r="E119" s="221"/>
      <c r="F119" s="221"/>
      <c r="G119" s="221"/>
      <c r="H119" s="221"/>
      <c r="I119" s="221"/>
      <c r="J119" s="221"/>
      <c r="K119" s="221"/>
      <c r="L119" s="221"/>
      <c r="M119" s="221"/>
      <c r="N119" s="221"/>
      <c r="O119" s="221"/>
      <c r="P119" s="221"/>
      <c r="Q119" s="221"/>
      <c r="R119" s="221"/>
      <c r="S119" s="221"/>
      <c r="T119" s="221"/>
      <c r="U119" s="221"/>
      <c r="V119" s="221"/>
      <c r="W119" s="221"/>
      <c r="X119" s="221"/>
      <c r="Y119" s="221"/>
      <c r="Z119" s="221"/>
      <c r="AA119" s="221"/>
      <c r="AB119" s="221"/>
      <c r="AC119" s="221"/>
      <c r="AD119" s="221"/>
      <c r="AE119" s="221"/>
      <c r="AF119" s="221"/>
      <c r="AG119" s="221"/>
      <c r="AH119" s="221"/>
      <c r="AI119" s="221"/>
      <c r="AJ119" s="221"/>
      <c r="AK119" s="221"/>
      <c r="AL119" s="221"/>
      <c r="AM119" s="250"/>
      <c r="BH119" s="22" t="s">
        <v>432</v>
      </c>
      <c r="BJ119" s="23"/>
      <c r="BM119" s="23"/>
    </row>
    <row r="120" spans="1:65" ht="9.75" customHeight="1" x14ac:dyDescent="0.15">
      <c r="A120" s="249"/>
      <c r="B120" s="221"/>
      <c r="C120" s="221"/>
      <c r="D120" s="221"/>
      <c r="E120" s="221"/>
      <c r="F120" s="221"/>
      <c r="G120" s="221"/>
      <c r="H120" s="221"/>
      <c r="I120" s="221"/>
      <c r="J120" s="221"/>
      <c r="K120" s="221"/>
      <c r="L120" s="221"/>
      <c r="M120" s="221"/>
      <c r="N120" s="221"/>
      <c r="O120" s="221"/>
      <c r="P120" s="221"/>
      <c r="Q120" s="221"/>
      <c r="R120" s="221"/>
      <c r="S120" s="221"/>
      <c r="T120" s="221"/>
      <c r="U120" s="221"/>
      <c r="V120" s="221"/>
      <c r="W120" s="221"/>
      <c r="X120" s="221"/>
      <c r="Y120" s="221"/>
      <c r="Z120" s="221"/>
      <c r="AA120" s="221"/>
      <c r="AB120" s="221"/>
      <c r="AC120" s="221"/>
      <c r="AD120" s="221"/>
      <c r="AE120" s="221"/>
      <c r="AF120" s="221"/>
      <c r="AG120" s="221"/>
      <c r="AH120" s="221"/>
      <c r="AI120" s="221"/>
      <c r="AJ120" s="221"/>
      <c r="AK120" s="221"/>
      <c r="AL120" s="221"/>
      <c r="AM120" s="250"/>
      <c r="BH120" s="22" t="s">
        <v>432</v>
      </c>
      <c r="BJ120" s="23"/>
      <c r="BM120" s="23"/>
    </row>
    <row r="121" spans="1:65" ht="9.75" customHeight="1" x14ac:dyDescent="0.15">
      <c r="A121" s="249"/>
      <c r="B121" s="221"/>
      <c r="C121" s="221"/>
      <c r="D121" s="221"/>
      <c r="E121" s="221"/>
      <c r="F121" s="221"/>
      <c r="G121" s="221"/>
      <c r="H121" s="221"/>
      <c r="I121" s="221"/>
      <c r="J121" s="221"/>
      <c r="K121" s="221"/>
      <c r="L121" s="221"/>
      <c r="M121" s="221"/>
      <c r="N121" s="221"/>
      <c r="O121" s="221"/>
      <c r="P121" s="221"/>
      <c r="Q121" s="221"/>
      <c r="R121" s="221"/>
      <c r="S121" s="221"/>
      <c r="T121" s="221"/>
      <c r="U121" s="221"/>
      <c r="V121" s="221"/>
      <c r="W121" s="221"/>
      <c r="X121" s="221"/>
      <c r="Y121" s="221"/>
      <c r="Z121" s="221"/>
      <c r="AA121" s="221"/>
      <c r="AB121" s="221"/>
      <c r="AC121" s="221"/>
      <c r="AD121" s="221"/>
      <c r="AE121" s="221"/>
      <c r="AF121" s="221"/>
      <c r="AG121" s="221"/>
      <c r="AH121" s="221"/>
      <c r="AI121" s="221"/>
      <c r="AJ121" s="221"/>
      <c r="AK121" s="221"/>
      <c r="AL121" s="221"/>
      <c r="AM121" s="250"/>
      <c r="BH121" s="22" t="s">
        <v>432</v>
      </c>
      <c r="BJ121" s="23"/>
      <c r="BM121" s="23"/>
    </row>
    <row r="122" spans="1:65" ht="9.75" customHeight="1" x14ac:dyDescent="0.15">
      <c r="A122" s="249"/>
      <c r="B122" s="221"/>
      <c r="C122" s="221"/>
      <c r="D122" s="221"/>
      <c r="E122" s="221"/>
      <c r="F122" s="221"/>
      <c r="G122" s="221"/>
      <c r="H122" s="221"/>
      <c r="I122" s="221"/>
      <c r="J122" s="221"/>
      <c r="K122" s="221"/>
      <c r="L122" s="221"/>
      <c r="M122" s="221"/>
      <c r="N122" s="221"/>
      <c r="O122" s="221"/>
      <c r="P122" s="221"/>
      <c r="Q122" s="221"/>
      <c r="R122" s="221"/>
      <c r="S122" s="221"/>
      <c r="T122" s="221"/>
      <c r="U122" s="221"/>
      <c r="V122" s="221"/>
      <c r="W122" s="221"/>
      <c r="X122" s="221"/>
      <c r="Y122" s="221"/>
      <c r="Z122" s="221"/>
      <c r="AA122" s="221"/>
      <c r="AB122" s="221"/>
      <c r="AC122" s="221"/>
      <c r="AD122" s="221"/>
      <c r="AE122" s="221"/>
      <c r="AF122" s="221"/>
      <c r="AG122" s="221"/>
      <c r="AH122" s="221"/>
      <c r="AI122" s="221"/>
      <c r="AJ122" s="221"/>
      <c r="AK122" s="221"/>
      <c r="AL122" s="221"/>
      <c r="AM122" s="250"/>
      <c r="BH122" s="22" t="s">
        <v>432</v>
      </c>
      <c r="BJ122" s="23"/>
      <c r="BM122" s="23"/>
    </row>
    <row r="123" spans="1:65" ht="9.75" customHeight="1" x14ac:dyDescent="0.15">
      <c r="A123" s="249"/>
      <c r="B123" s="221"/>
      <c r="C123" s="221"/>
      <c r="D123" s="221"/>
      <c r="E123" s="221"/>
      <c r="F123" s="221"/>
      <c r="G123" s="221"/>
      <c r="H123" s="221"/>
      <c r="I123" s="221"/>
      <c r="J123" s="221"/>
      <c r="K123" s="221"/>
      <c r="L123" s="221"/>
      <c r="M123" s="221"/>
      <c r="N123" s="221"/>
      <c r="O123" s="221"/>
      <c r="P123" s="221"/>
      <c r="Q123" s="221"/>
      <c r="R123" s="221"/>
      <c r="S123" s="221"/>
      <c r="T123" s="221"/>
      <c r="U123" s="221"/>
      <c r="V123" s="221"/>
      <c r="W123" s="221"/>
      <c r="X123" s="221"/>
      <c r="Y123" s="221"/>
      <c r="Z123" s="221"/>
      <c r="AA123" s="221"/>
      <c r="AB123" s="221"/>
      <c r="AC123" s="221"/>
      <c r="AD123" s="221"/>
      <c r="AE123" s="221"/>
      <c r="AF123" s="221"/>
      <c r="AG123" s="221"/>
      <c r="AH123" s="221"/>
      <c r="AI123" s="221"/>
      <c r="AJ123" s="221"/>
      <c r="AK123" s="221"/>
      <c r="AL123" s="221"/>
      <c r="AM123" s="250"/>
      <c r="BH123" s="22" t="s">
        <v>432</v>
      </c>
      <c r="BJ123" s="23"/>
      <c r="BM123" s="23"/>
    </row>
    <row r="124" spans="1:65" ht="9.75" customHeight="1" x14ac:dyDescent="0.15">
      <c r="A124" s="249"/>
      <c r="B124" s="221"/>
      <c r="C124" s="221"/>
      <c r="D124" s="221"/>
      <c r="E124" s="221"/>
      <c r="F124" s="221"/>
      <c r="G124" s="221"/>
      <c r="H124" s="221"/>
      <c r="I124" s="221"/>
      <c r="J124" s="221"/>
      <c r="K124" s="221"/>
      <c r="L124" s="221"/>
      <c r="M124" s="221"/>
      <c r="N124" s="221"/>
      <c r="O124" s="221"/>
      <c r="P124" s="221"/>
      <c r="Q124" s="221"/>
      <c r="R124" s="221"/>
      <c r="S124" s="221"/>
      <c r="T124" s="221"/>
      <c r="U124" s="221"/>
      <c r="V124" s="221"/>
      <c r="W124" s="221"/>
      <c r="X124" s="221"/>
      <c r="Y124" s="221"/>
      <c r="Z124" s="221"/>
      <c r="AA124" s="221"/>
      <c r="AB124" s="221"/>
      <c r="AC124" s="221"/>
      <c r="AD124" s="221"/>
      <c r="AE124" s="221"/>
      <c r="AF124" s="221"/>
      <c r="AG124" s="221"/>
      <c r="AH124" s="221"/>
      <c r="AI124" s="221"/>
      <c r="AJ124" s="221"/>
      <c r="AK124" s="221"/>
      <c r="AL124" s="221"/>
      <c r="AM124" s="250"/>
      <c r="BH124" s="22" t="s">
        <v>432</v>
      </c>
      <c r="BJ124" s="23"/>
      <c r="BM124" s="23"/>
    </row>
    <row r="125" spans="1:65" ht="9.75" customHeight="1" x14ac:dyDescent="0.15">
      <c r="A125" s="249"/>
      <c r="B125" s="221"/>
      <c r="C125" s="221"/>
      <c r="D125" s="221"/>
      <c r="E125" s="221"/>
      <c r="F125" s="221"/>
      <c r="G125" s="221"/>
      <c r="H125" s="221"/>
      <c r="I125" s="221"/>
      <c r="J125" s="221"/>
      <c r="K125" s="221"/>
      <c r="L125" s="221"/>
      <c r="M125" s="221"/>
      <c r="N125" s="221"/>
      <c r="O125" s="221"/>
      <c r="P125" s="221"/>
      <c r="Q125" s="221"/>
      <c r="R125" s="221"/>
      <c r="S125" s="221"/>
      <c r="T125" s="221"/>
      <c r="U125" s="221"/>
      <c r="V125" s="221"/>
      <c r="W125" s="221"/>
      <c r="X125" s="221"/>
      <c r="Y125" s="221"/>
      <c r="Z125" s="221"/>
      <c r="AA125" s="221"/>
      <c r="AB125" s="221"/>
      <c r="AC125" s="221"/>
      <c r="AD125" s="221"/>
      <c r="AE125" s="221"/>
      <c r="AF125" s="221"/>
      <c r="AG125" s="221"/>
      <c r="AH125" s="221"/>
      <c r="AI125" s="221"/>
      <c r="AJ125" s="221"/>
      <c r="AK125" s="221"/>
      <c r="AL125" s="221"/>
      <c r="AM125" s="250"/>
      <c r="BH125" s="22" t="s">
        <v>432</v>
      </c>
      <c r="BJ125" s="23"/>
      <c r="BM125" s="23"/>
    </row>
    <row r="126" spans="1:65" ht="9.75" customHeight="1" x14ac:dyDescent="0.15">
      <c r="A126" s="249"/>
      <c r="B126" s="221"/>
      <c r="C126" s="221"/>
      <c r="D126" s="221"/>
      <c r="E126" s="221"/>
      <c r="F126" s="221"/>
      <c r="G126" s="221"/>
      <c r="H126" s="221"/>
      <c r="I126" s="221"/>
      <c r="J126" s="221"/>
      <c r="K126" s="221"/>
      <c r="L126" s="221"/>
      <c r="M126" s="221"/>
      <c r="N126" s="221"/>
      <c r="O126" s="221"/>
      <c r="P126" s="221"/>
      <c r="Q126" s="221"/>
      <c r="R126" s="221"/>
      <c r="S126" s="221"/>
      <c r="T126" s="221"/>
      <c r="U126" s="221"/>
      <c r="V126" s="221"/>
      <c r="W126" s="221"/>
      <c r="X126" s="221"/>
      <c r="Y126" s="221"/>
      <c r="Z126" s="221"/>
      <c r="AA126" s="221"/>
      <c r="AB126" s="221"/>
      <c r="AC126" s="221"/>
      <c r="AD126" s="221"/>
      <c r="AE126" s="221"/>
      <c r="AF126" s="221"/>
      <c r="AG126" s="221"/>
      <c r="AH126" s="221"/>
      <c r="AI126" s="221"/>
      <c r="AJ126" s="221"/>
      <c r="AK126" s="221"/>
      <c r="AL126" s="221"/>
      <c r="AM126" s="250"/>
      <c r="BH126" s="22" t="s">
        <v>556</v>
      </c>
      <c r="BI126" s="4" t="str">
        <f>"ITEM"&amp;BH126&amp; BG126 &amp;"="&amp; IF(TRIM($A126)="","",$A126)</f>
        <v>ITEM25_2=</v>
      </c>
      <c r="BJ126" s="23"/>
      <c r="BM126" s="23"/>
    </row>
    <row r="127" spans="1:65" ht="9.75" customHeight="1" x14ac:dyDescent="0.15">
      <c r="A127" s="124"/>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6"/>
      <c r="BH127" s="22" t="s">
        <v>557</v>
      </c>
      <c r="BI127" s="4" t="str">
        <f>"ITEM"&amp;BH127&amp; BG127 &amp;"="&amp; IF(TRIM($A127)="","",$A127)</f>
        <v>ITEM25_3=</v>
      </c>
      <c r="BJ127" s="23"/>
      <c r="BM127" s="23"/>
    </row>
    <row r="128" spans="1:65" ht="9.75" customHeight="1" x14ac:dyDescent="0.15">
      <c r="A128" s="357" t="s">
        <v>309</v>
      </c>
      <c r="B128" s="341"/>
      <c r="C128" s="341"/>
      <c r="D128" s="341"/>
      <c r="E128" s="341"/>
      <c r="F128" s="341"/>
      <c r="G128" s="341"/>
      <c r="H128" s="341"/>
      <c r="I128" s="341"/>
      <c r="J128" s="341"/>
      <c r="K128" s="341"/>
      <c r="L128" s="341"/>
      <c r="M128" s="341"/>
      <c r="N128" s="341"/>
      <c r="O128" s="341"/>
      <c r="P128" s="341"/>
      <c r="Q128" s="341"/>
      <c r="R128" s="341"/>
      <c r="S128" s="341"/>
      <c r="T128" s="341"/>
      <c r="U128" s="341"/>
      <c r="V128" s="345" t="s">
        <v>316</v>
      </c>
      <c r="W128" s="347" t="s">
        <v>610</v>
      </c>
      <c r="X128" s="341" t="s">
        <v>319</v>
      </c>
      <c r="Y128" s="341"/>
      <c r="Z128" s="341"/>
      <c r="AA128" s="341"/>
      <c r="AB128" s="341"/>
      <c r="AC128" s="341"/>
      <c r="AD128" s="341"/>
      <c r="AE128" s="345" t="s">
        <v>316</v>
      </c>
      <c r="AF128" s="347" t="s">
        <v>610</v>
      </c>
      <c r="AG128" s="341" t="s">
        <v>320</v>
      </c>
      <c r="AH128" s="341"/>
      <c r="AI128" s="341"/>
      <c r="AJ128" s="341"/>
      <c r="AK128" s="341"/>
      <c r="AL128" s="341"/>
      <c r="AM128" s="342"/>
      <c r="AN128" s="6"/>
      <c r="AO128" s="6"/>
      <c r="AQ128" s="6"/>
      <c r="BF128" s="6" t="b">
        <f>IF($W128="○",TRUE,IF($W128="",FALSE,"INPUT_ERROR"))</f>
        <v>1</v>
      </c>
      <c r="BH128" s="22">
        <v>26</v>
      </c>
      <c r="BI128" s="4" t="str">
        <f>"ITEM"&amp;BH128&amp; BG128 &amp;"=" &amp; $BF128</f>
        <v>ITEM26=TRUE</v>
      </c>
      <c r="BJ128" s="23"/>
      <c r="BM128" s="23"/>
    </row>
    <row r="129" spans="1:65" ht="9.75" customHeight="1" x14ac:dyDescent="0.15">
      <c r="A129" s="358"/>
      <c r="B129" s="343"/>
      <c r="C129" s="343"/>
      <c r="D129" s="343"/>
      <c r="E129" s="343"/>
      <c r="F129" s="343"/>
      <c r="G129" s="343"/>
      <c r="H129" s="343"/>
      <c r="I129" s="343"/>
      <c r="J129" s="343"/>
      <c r="K129" s="343"/>
      <c r="L129" s="343"/>
      <c r="M129" s="343"/>
      <c r="N129" s="343"/>
      <c r="O129" s="343"/>
      <c r="P129" s="343"/>
      <c r="Q129" s="343"/>
      <c r="R129" s="343"/>
      <c r="S129" s="343"/>
      <c r="T129" s="343"/>
      <c r="U129" s="343"/>
      <c r="V129" s="346"/>
      <c r="W129" s="348"/>
      <c r="X129" s="343"/>
      <c r="Y129" s="343"/>
      <c r="Z129" s="343"/>
      <c r="AA129" s="343"/>
      <c r="AB129" s="343"/>
      <c r="AC129" s="343"/>
      <c r="AD129" s="343"/>
      <c r="AE129" s="346"/>
      <c r="AF129" s="348"/>
      <c r="AG129" s="343"/>
      <c r="AH129" s="343"/>
      <c r="AI129" s="343"/>
      <c r="AJ129" s="343"/>
      <c r="AK129" s="343"/>
      <c r="AL129" s="343"/>
      <c r="AM129" s="344"/>
      <c r="AN129" s="6"/>
      <c r="AO129" s="6"/>
      <c r="AQ129" s="6"/>
      <c r="BF129" s="6" t="b">
        <f>IF($AF128="○",TRUE,IF($AF128="",FALSE,"INPUT_ERROR"))</f>
        <v>1</v>
      </c>
      <c r="BH129" s="22">
        <v>27</v>
      </c>
      <c r="BI129" s="4" t="str">
        <f>"ITEM"&amp;BH129&amp; BG129 &amp;"=" &amp; $BF129</f>
        <v>ITEM27=TRUE</v>
      </c>
      <c r="BJ129" s="23"/>
      <c r="BM129" s="23"/>
    </row>
    <row r="130" spans="1:65" ht="9.75" customHeight="1" x14ac:dyDescent="0.15">
      <c r="A130" s="349" t="s">
        <v>63</v>
      </c>
      <c r="B130" s="349"/>
      <c r="C130" s="349"/>
      <c r="D130" s="349"/>
      <c r="E130" s="349"/>
      <c r="F130" s="349"/>
      <c r="G130" s="349"/>
      <c r="H130" s="349"/>
      <c r="I130" s="349"/>
      <c r="J130" s="349"/>
      <c r="K130" s="349"/>
      <c r="L130" s="349"/>
      <c r="M130" s="349"/>
      <c r="N130" s="349"/>
      <c r="O130" s="349"/>
      <c r="P130" s="349"/>
      <c r="Q130" s="349"/>
      <c r="R130" s="349"/>
      <c r="S130" s="349"/>
      <c r="T130" s="349"/>
      <c r="U130" s="349"/>
      <c r="V130" s="349"/>
      <c r="W130" s="349"/>
      <c r="X130" s="349"/>
      <c r="Y130" s="349"/>
      <c r="Z130" s="349"/>
      <c r="AA130" s="349"/>
      <c r="AB130" s="349"/>
      <c r="AC130" s="349"/>
      <c r="AD130" s="349"/>
      <c r="AE130" s="349"/>
      <c r="AF130" s="349"/>
      <c r="AG130" s="349"/>
      <c r="AH130" s="349"/>
      <c r="AI130" s="349"/>
      <c r="AJ130" s="349"/>
      <c r="AK130" s="349"/>
      <c r="AL130" s="349"/>
      <c r="AM130" s="349"/>
      <c r="AN130" s="6"/>
      <c r="AO130" s="6"/>
      <c r="AQ130" s="6"/>
      <c r="BF130" s="6" t="b">
        <f>IF($BF$128=TRUE,IF($BF$129=TRUE,TRUE,FALSE),FALSE)</f>
        <v>1</v>
      </c>
      <c r="BH130" s="22" t="s">
        <v>432</v>
      </c>
      <c r="BJ130" s="23"/>
      <c r="BM130" s="23"/>
    </row>
    <row r="131" spans="1:65" ht="9.75" customHeight="1" x14ac:dyDescent="0.15">
      <c r="A131" s="349"/>
      <c r="B131" s="349"/>
      <c r="C131" s="349"/>
      <c r="D131" s="349"/>
      <c r="E131" s="349"/>
      <c r="F131" s="349"/>
      <c r="G131" s="349"/>
      <c r="H131" s="349"/>
      <c r="I131" s="349"/>
      <c r="J131" s="349"/>
      <c r="K131" s="349"/>
      <c r="L131" s="349"/>
      <c r="M131" s="349"/>
      <c r="N131" s="349"/>
      <c r="O131" s="349"/>
      <c r="P131" s="349"/>
      <c r="Q131" s="349"/>
      <c r="R131" s="349"/>
      <c r="S131" s="349"/>
      <c r="T131" s="349"/>
      <c r="U131" s="349"/>
      <c r="V131" s="349"/>
      <c r="W131" s="349"/>
      <c r="X131" s="349"/>
      <c r="Y131" s="349"/>
      <c r="Z131" s="349"/>
      <c r="AA131" s="349"/>
      <c r="AB131" s="349"/>
      <c r="AC131" s="349"/>
      <c r="AD131" s="349"/>
      <c r="AE131" s="349"/>
      <c r="AF131" s="349"/>
      <c r="AG131" s="349"/>
      <c r="AH131" s="349"/>
      <c r="AI131" s="349"/>
      <c r="AJ131" s="349"/>
      <c r="AK131" s="349"/>
      <c r="AL131" s="349"/>
      <c r="AM131" s="349"/>
      <c r="AN131" s="6"/>
      <c r="AO131" s="6"/>
      <c r="AP131" s="6"/>
      <c r="AQ131" s="6"/>
      <c r="BH131" s="22" t="s">
        <v>432</v>
      </c>
      <c r="BJ131" s="23"/>
      <c r="BM131" s="23"/>
    </row>
    <row r="132" spans="1:65" ht="9.75" customHeight="1" x14ac:dyDescent="0.15">
      <c r="A132" s="338" t="s">
        <v>28</v>
      </c>
      <c r="B132" s="339"/>
      <c r="C132" s="339"/>
      <c r="D132" s="339"/>
      <c r="E132" s="339"/>
      <c r="F132" s="339"/>
      <c r="G132" s="339"/>
      <c r="H132" s="339"/>
      <c r="I132" s="340"/>
      <c r="J132" s="86"/>
      <c r="K132" s="87"/>
      <c r="L132" s="87"/>
      <c r="M132" s="87"/>
      <c r="N132" s="87"/>
      <c r="O132" s="87"/>
      <c r="P132" s="87"/>
      <c r="Q132" s="87"/>
      <c r="R132" s="87"/>
      <c r="S132" s="87"/>
      <c r="T132" s="87"/>
      <c r="U132" s="87"/>
      <c r="V132" s="87"/>
      <c r="W132" s="87"/>
      <c r="X132" s="87"/>
      <c r="Y132" s="87"/>
      <c r="Z132" s="87"/>
      <c r="AA132" s="87"/>
      <c r="AB132" s="87"/>
      <c r="AC132" s="87"/>
      <c r="AD132" s="87"/>
      <c r="AE132" s="87"/>
      <c r="AF132" s="87"/>
      <c r="AG132" s="87"/>
      <c r="AH132" s="87"/>
      <c r="AI132" s="87"/>
      <c r="AJ132" s="87"/>
      <c r="AK132" s="87"/>
      <c r="AL132" s="87"/>
      <c r="AM132" s="88"/>
      <c r="BH132" s="22">
        <v>28</v>
      </c>
      <c r="BI132" s="4" t="str">
        <f>"ITEM"&amp;BH132&amp; BG132 &amp;"="&amp; IF(TRIM($J132)="","",$J132)</f>
        <v>ITEM28=</v>
      </c>
      <c r="BJ132" s="23"/>
      <c r="BM132" s="23"/>
    </row>
    <row r="133" spans="1:65" ht="9.75" customHeight="1" x14ac:dyDescent="0.15">
      <c r="A133" s="338"/>
      <c r="B133" s="339"/>
      <c r="C133" s="339"/>
      <c r="D133" s="339"/>
      <c r="E133" s="339"/>
      <c r="F133" s="339"/>
      <c r="G133" s="339"/>
      <c r="H133" s="339"/>
      <c r="I133" s="340"/>
      <c r="J133" s="127"/>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9"/>
      <c r="BH133" s="22" t="s">
        <v>432</v>
      </c>
      <c r="BJ133" s="23"/>
      <c r="BM133" s="23"/>
    </row>
    <row r="134" spans="1:65" ht="9.75" customHeight="1" x14ac:dyDescent="0.15">
      <c r="A134" s="338"/>
      <c r="B134" s="339"/>
      <c r="C134" s="339"/>
      <c r="D134" s="339"/>
      <c r="E134" s="339"/>
      <c r="F134" s="339"/>
      <c r="G134" s="339"/>
      <c r="H134" s="339"/>
      <c r="I134" s="340"/>
      <c r="J134" s="127"/>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9"/>
      <c r="AN134" s="6"/>
      <c r="AO134" s="6"/>
      <c r="AP134" s="6"/>
      <c r="AQ134" s="6"/>
      <c r="BH134" s="22" t="s">
        <v>432</v>
      </c>
      <c r="BJ134" s="23"/>
      <c r="BM134" s="23"/>
    </row>
    <row r="135" spans="1:65" ht="9.75" customHeight="1" x14ac:dyDescent="0.15">
      <c r="A135" s="338"/>
      <c r="B135" s="339"/>
      <c r="C135" s="339"/>
      <c r="D135" s="339"/>
      <c r="E135" s="339"/>
      <c r="F135" s="339"/>
      <c r="G135" s="339"/>
      <c r="H135" s="339"/>
      <c r="I135" s="340"/>
      <c r="J135" s="127"/>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9"/>
      <c r="AN135" s="6"/>
      <c r="AO135" s="6"/>
      <c r="AP135" s="6"/>
      <c r="AQ135" s="6"/>
      <c r="BH135" s="22" t="s">
        <v>432</v>
      </c>
      <c r="BJ135" s="23"/>
      <c r="BM135" s="23"/>
    </row>
    <row r="136" spans="1:65" ht="9.75" customHeight="1" x14ac:dyDescent="0.15">
      <c r="A136" s="335" t="s">
        <v>295</v>
      </c>
      <c r="B136" s="336"/>
      <c r="C136" s="336"/>
      <c r="D136" s="336"/>
      <c r="E136" s="336"/>
      <c r="F136" s="336"/>
      <c r="G136" s="336"/>
      <c r="H136" s="336"/>
      <c r="I136" s="337"/>
      <c r="J136" s="331" t="s">
        <v>167</v>
      </c>
      <c r="K136" s="232"/>
      <c r="L136" s="232"/>
      <c r="M136" s="232"/>
      <c r="N136" s="232"/>
      <c r="O136" s="232"/>
      <c r="P136" s="232"/>
      <c r="Q136" s="232"/>
      <c r="R136" s="232"/>
      <c r="S136" s="232"/>
      <c r="T136" s="181" t="s">
        <v>168</v>
      </c>
      <c r="U136" s="181"/>
      <c r="V136" s="170" t="s">
        <v>116</v>
      </c>
      <c r="W136" s="170"/>
      <c r="X136" s="170"/>
      <c r="Y136" s="170"/>
      <c r="Z136" s="170"/>
      <c r="AA136" s="170"/>
      <c r="AB136" s="170"/>
      <c r="AC136" s="170"/>
      <c r="AD136" s="170"/>
      <c r="AE136" s="170"/>
      <c r="AF136" s="170"/>
      <c r="AG136" s="170"/>
      <c r="AH136" s="170"/>
      <c r="AI136" s="170"/>
      <c r="AJ136" s="170"/>
      <c r="AK136" s="170"/>
      <c r="AL136" s="170"/>
      <c r="AM136" s="171"/>
      <c r="AN136" s="6"/>
      <c r="AO136" s="6"/>
      <c r="AP136" s="6"/>
      <c r="AQ136" s="6"/>
      <c r="BE136" s="4" t="str">
        <f ca="1">MID(CELL("address",$CA$2),2,2)</f>
        <v>CA</v>
      </c>
      <c r="BF136" s="14" t="str">
        <f>IF(TRIM($K136)="","",IF(ISERROR(MATCH($K136,$CA$3:$CA$5,0)),"INPUT_ERROR",MATCH($K136,$CA$3:$CA$5,0)))</f>
        <v/>
      </c>
      <c r="BH136" s="22">
        <v>29</v>
      </c>
      <c r="BI136" s="4" t="str">
        <f>"ITEM"&amp;BH136&amp; BG136 &amp;"=" &amp; $BF136</f>
        <v>ITEM29=</v>
      </c>
      <c r="BJ136" s="23"/>
      <c r="BM136" s="23"/>
    </row>
    <row r="137" spans="1:65" ht="9.75" customHeight="1" x14ac:dyDescent="0.15">
      <c r="A137" s="338"/>
      <c r="B137" s="339"/>
      <c r="C137" s="339"/>
      <c r="D137" s="339"/>
      <c r="E137" s="339"/>
      <c r="F137" s="339"/>
      <c r="G137" s="339"/>
      <c r="H137" s="339"/>
      <c r="I137" s="340"/>
      <c r="J137" s="228"/>
      <c r="K137" s="184"/>
      <c r="L137" s="184"/>
      <c r="M137" s="184"/>
      <c r="N137" s="184"/>
      <c r="O137" s="184"/>
      <c r="P137" s="184"/>
      <c r="Q137" s="184"/>
      <c r="R137" s="184"/>
      <c r="S137" s="184"/>
      <c r="T137" s="185"/>
      <c r="U137" s="185"/>
      <c r="V137" s="187" t="s">
        <v>242</v>
      </c>
      <c r="W137" s="187"/>
      <c r="X137" s="187"/>
      <c r="Y137" s="187"/>
      <c r="Z137" s="187"/>
      <c r="AA137" s="187"/>
      <c r="AB137" s="187"/>
      <c r="AC137" s="187"/>
      <c r="AD137" s="187"/>
      <c r="AE137" s="187" t="s">
        <v>243</v>
      </c>
      <c r="AF137" s="187"/>
      <c r="AG137" s="187"/>
      <c r="AH137" s="187"/>
      <c r="AI137" s="187"/>
      <c r="AJ137" s="187"/>
      <c r="AK137" s="187"/>
      <c r="AL137" s="187"/>
      <c r="AM137" s="188"/>
      <c r="AN137" s="6"/>
      <c r="AO137" s="6"/>
      <c r="AP137" s="6"/>
      <c r="AQ137" s="6"/>
      <c r="BH137" s="22" t="s">
        <v>432</v>
      </c>
      <c r="BJ137" s="23"/>
      <c r="BM137" s="23"/>
    </row>
    <row r="138" spans="1:65" ht="9.75" customHeight="1" x14ac:dyDescent="0.15">
      <c r="A138" s="338"/>
      <c r="B138" s="339"/>
      <c r="C138" s="339"/>
      <c r="D138" s="339"/>
      <c r="E138" s="339"/>
      <c r="F138" s="339"/>
      <c r="G138" s="339"/>
      <c r="H138" s="339"/>
      <c r="I138" s="340"/>
      <c r="J138" s="247"/>
      <c r="K138" s="248"/>
      <c r="L138" s="248"/>
      <c r="M138" s="248"/>
      <c r="N138" s="248"/>
      <c r="O138" s="248"/>
      <c r="P138" s="248"/>
      <c r="Q138" s="248"/>
      <c r="R138" s="248"/>
      <c r="S138" s="248"/>
      <c r="T138" s="248"/>
      <c r="U138" s="248"/>
      <c r="V138" s="190" t="s">
        <v>244</v>
      </c>
      <c r="W138" s="190"/>
      <c r="X138" s="190"/>
      <c r="Y138" s="190"/>
      <c r="Z138" s="190"/>
      <c r="AA138" s="190"/>
      <c r="AB138" s="190"/>
      <c r="AC138" s="190"/>
      <c r="AD138" s="190"/>
      <c r="AE138" s="190"/>
      <c r="AF138" s="190"/>
      <c r="AG138" s="190"/>
      <c r="AH138" s="190"/>
      <c r="AI138" s="190"/>
      <c r="AJ138" s="190"/>
      <c r="AK138" s="190"/>
      <c r="AL138" s="190"/>
      <c r="AM138" s="191"/>
      <c r="AN138" s="6"/>
      <c r="AO138" s="6"/>
      <c r="AP138" s="6"/>
      <c r="AQ138" s="6"/>
      <c r="BH138" s="22" t="s">
        <v>432</v>
      </c>
      <c r="BJ138" s="23"/>
      <c r="BM138" s="23"/>
    </row>
    <row r="139" spans="1:65" ht="9.75" customHeight="1" x14ac:dyDescent="0.15">
      <c r="A139" s="321" t="s">
        <v>74</v>
      </c>
      <c r="B139" s="322"/>
      <c r="C139" s="322"/>
      <c r="D139" s="322"/>
      <c r="E139" s="322"/>
      <c r="F139" s="322"/>
      <c r="G139" s="322"/>
      <c r="H139" s="322"/>
      <c r="I139" s="322"/>
      <c r="J139" s="322"/>
      <c r="K139" s="322"/>
      <c r="L139" s="322"/>
      <c r="M139" s="322"/>
      <c r="N139" s="322"/>
      <c r="O139" s="322"/>
      <c r="P139" s="322"/>
      <c r="Q139" s="322"/>
      <c r="R139" s="322"/>
      <c r="S139" s="322"/>
      <c r="T139" s="322"/>
      <c r="U139" s="322"/>
      <c r="V139" s="322"/>
      <c r="W139" s="322"/>
      <c r="X139" s="322"/>
      <c r="Y139" s="322"/>
      <c r="Z139" s="322"/>
      <c r="AA139" s="322"/>
      <c r="AB139" s="322"/>
      <c r="AC139" s="322"/>
      <c r="AD139" s="322"/>
      <c r="AE139" s="322"/>
      <c r="AF139" s="322"/>
      <c r="AG139" s="322"/>
      <c r="AH139" s="322"/>
      <c r="AI139" s="322"/>
      <c r="AJ139" s="322"/>
      <c r="AK139" s="322"/>
      <c r="AL139" s="322"/>
      <c r="AM139" s="323"/>
      <c r="AN139" s="6"/>
      <c r="BH139" s="22" t="s">
        <v>432</v>
      </c>
      <c r="BJ139" s="23"/>
      <c r="BM139" s="23"/>
    </row>
    <row r="140" spans="1:65" ht="9.75" customHeight="1" x14ac:dyDescent="0.15">
      <c r="A140" s="324"/>
      <c r="B140" s="325"/>
      <c r="C140" s="325"/>
      <c r="D140" s="325"/>
      <c r="E140" s="325"/>
      <c r="F140" s="325"/>
      <c r="G140" s="325"/>
      <c r="H140" s="325"/>
      <c r="I140" s="325"/>
      <c r="J140" s="325"/>
      <c r="K140" s="325"/>
      <c r="L140" s="325"/>
      <c r="M140" s="325"/>
      <c r="N140" s="325"/>
      <c r="O140" s="325"/>
      <c r="P140" s="325"/>
      <c r="Q140" s="325"/>
      <c r="R140" s="325"/>
      <c r="S140" s="325"/>
      <c r="T140" s="325"/>
      <c r="U140" s="325"/>
      <c r="V140" s="325"/>
      <c r="W140" s="325"/>
      <c r="X140" s="325"/>
      <c r="Y140" s="325"/>
      <c r="Z140" s="325"/>
      <c r="AA140" s="325"/>
      <c r="AB140" s="325"/>
      <c r="AC140" s="325"/>
      <c r="AD140" s="325"/>
      <c r="AE140" s="325"/>
      <c r="AF140" s="325"/>
      <c r="AG140" s="325"/>
      <c r="AH140" s="325"/>
      <c r="AI140" s="325"/>
      <c r="AJ140" s="325"/>
      <c r="AK140" s="325"/>
      <c r="AL140" s="325"/>
      <c r="AM140" s="326"/>
      <c r="AN140" s="6"/>
      <c r="BH140" s="22" t="s">
        <v>432</v>
      </c>
      <c r="BJ140" s="23"/>
      <c r="BM140" s="23"/>
    </row>
    <row r="141" spans="1:65" ht="9.75" customHeight="1" x14ac:dyDescent="0.15">
      <c r="A141" s="330" t="s">
        <v>49</v>
      </c>
      <c r="B141" s="330"/>
      <c r="C141" s="330"/>
      <c r="D141" s="330"/>
      <c r="E141" s="330"/>
      <c r="F141" s="330"/>
      <c r="G141" s="330"/>
      <c r="H141" s="330"/>
      <c r="I141" s="330"/>
      <c r="J141" s="102"/>
      <c r="K141" s="102"/>
      <c r="L141" s="102"/>
      <c r="M141" s="102"/>
      <c r="N141" s="102"/>
      <c r="O141" s="102"/>
      <c r="P141" s="102"/>
      <c r="Q141" s="102"/>
      <c r="R141" s="102"/>
      <c r="S141" s="102"/>
      <c r="T141" s="102"/>
      <c r="U141" s="102"/>
      <c r="V141" s="102"/>
      <c r="W141" s="102"/>
      <c r="X141" s="102"/>
      <c r="Y141" s="102"/>
      <c r="Z141" s="102"/>
      <c r="AA141" s="102"/>
      <c r="AB141" s="102"/>
      <c r="AC141" s="102"/>
      <c r="AD141" s="102"/>
      <c r="AE141" s="102"/>
      <c r="AF141" s="102"/>
      <c r="AG141" s="102"/>
      <c r="AH141" s="102"/>
      <c r="AI141" s="102"/>
      <c r="AJ141" s="102"/>
      <c r="AK141" s="102"/>
      <c r="AL141" s="102"/>
      <c r="AM141" s="102"/>
      <c r="AN141" s="6"/>
      <c r="BH141" s="22">
        <v>30</v>
      </c>
      <c r="BI141" s="4" t="str">
        <f>"ITEM"&amp;BH141&amp; BG141 &amp;"="&amp; IF(TRIM($J141)="","",$J141)</f>
        <v>ITEM30=</v>
      </c>
      <c r="BJ141" s="23"/>
      <c r="BM141" s="23"/>
    </row>
    <row r="142" spans="1:65" ht="9.75" customHeight="1" x14ac:dyDescent="0.15">
      <c r="A142" s="330"/>
      <c r="B142" s="330"/>
      <c r="C142" s="330"/>
      <c r="D142" s="330"/>
      <c r="E142" s="330"/>
      <c r="F142" s="330"/>
      <c r="G142" s="330"/>
      <c r="H142" s="330"/>
      <c r="I142" s="330"/>
      <c r="J142" s="102"/>
      <c r="K142" s="102"/>
      <c r="L142" s="102"/>
      <c r="M142" s="102"/>
      <c r="N142" s="102"/>
      <c r="O142" s="102"/>
      <c r="P142" s="102"/>
      <c r="Q142" s="102"/>
      <c r="R142" s="102"/>
      <c r="S142" s="102"/>
      <c r="T142" s="102"/>
      <c r="U142" s="102"/>
      <c r="V142" s="102"/>
      <c r="W142" s="102"/>
      <c r="X142" s="102"/>
      <c r="Y142" s="102"/>
      <c r="Z142" s="102"/>
      <c r="AA142" s="102"/>
      <c r="AB142" s="102"/>
      <c r="AC142" s="102"/>
      <c r="AD142" s="102"/>
      <c r="AE142" s="102"/>
      <c r="AF142" s="102"/>
      <c r="AG142" s="102"/>
      <c r="AH142" s="102"/>
      <c r="AI142" s="102"/>
      <c r="AJ142" s="102"/>
      <c r="AK142" s="102"/>
      <c r="AL142" s="102"/>
      <c r="AM142" s="102"/>
      <c r="AN142" s="6"/>
      <c r="BH142" s="22" t="s">
        <v>432</v>
      </c>
      <c r="BJ142" s="23"/>
      <c r="BM142" s="23"/>
    </row>
    <row r="143" spans="1:65" ht="9.75" customHeight="1" x14ac:dyDescent="0.15">
      <c r="A143" s="330"/>
      <c r="B143" s="330"/>
      <c r="C143" s="330"/>
      <c r="D143" s="330"/>
      <c r="E143" s="330"/>
      <c r="F143" s="330"/>
      <c r="G143" s="330"/>
      <c r="H143" s="330"/>
      <c r="I143" s="330"/>
      <c r="J143" s="102"/>
      <c r="K143" s="102"/>
      <c r="L143" s="102"/>
      <c r="M143" s="102"/>
      <c r="N143" s="102"/>
      <c r="O143" s="102"/>
      <c r="P143" s="102"/>
      <c r="Q143" s="102"/>
      <c r="R143" s="102"/>
      <c r="S143" s="102"/>
      <c r="T143" s="102"/>
      <c r="U143" s="102"/>
      <c r="V143" s="102"/>
      <c r="W143" s="102"/>
      <c r="X143" s="102"/>
      <c r="Y143" s="102"/>
      <c r="Z143" s="102"/>
      <c r="AA143" s="102"/>
      <c r="AB143" s="102"/>
      <c r="AC143" s="102"/>
      <c r="AD143" s="102"/>
      <c r="AE143" s="102"/>
      <c r="AF143" s="102"/>
      <c r="AG143" s="102"/>
      <c r="AH143" s="102"/>
      <c r="AI143" s="102"/>
      <c r="AJ143" s="102"/>
      <c r="AK143" s="102"/>
      <c r="AL143" s="102"/>
      <c r="AM143" s="102"/>
      <c r="AN143" s="6"/>
      <c r="AO143" s="6"/>
      <c r="AP143" s="6"/>
      <c r="AQ143" s="6"/>
      <c r="BH143" s="22" t="s">
        <v>432</v>
      </c>
      <c r="BJ143" s="23"/>
      <c r="BM143" s="23"/>
    </row>
    <row r="144" spans="1:65" ht="132.75" customHeight="1" x14ac:dyDescent="0.15">
      <c r="A144" s="330"/>
      <c r="B144" s="330"/>
      <c r="C144" s="330"/>
      <c r="D144" s="330"/>
      <c r="E144" s="330"/>
      <c r="F144" s="330"/>
      <c r="G144" s="330"/>
      <c r="H144" s="330"/>
      <c r="I144" s="330"/>
      <c r="J144" s="102"/>
      <c r="K144" s="102"/>
      <c r="L144" s="102"/>
      <c r="M144" s="102"/>
      <c r="N144" s="102"/>
      <c r="O144" s="102"/>
      <c r="P144" s="102"/>
      <c r="Q144" s="102"/>
      <c r="R144" s="102"/>
      <c r="S144" s="102"/>
      <c r="T144" s="102"/>
      <c r="U144" s="102"/>
      <c r="V144" s="102"/>
      <c r="W144" s="102"/>
      <c r="X144" s="102"/>
      <c r="Y144" s="102"/>
      <c r="Z144" s="102"/>
      <c r="AA144" s="102"/>
      <c r="AB144" s="102"/>
      <c r="AC144" s="102"/>
      <c r="AD144" s="102"/>
      <c r="AE144" s="102"/>
      <c r="AF144" s="102"/>
      <c r="AG144" s="102"/>
      <c r="AH144" s="102"/>
      <c r="AI144" s="102"/>
      <c r="AJ144" s="102"/>
      <c r="AK144" s="102"/>
      <c r="AL144" s="102"/>
      <c r="AM144" s="102"/>
      <c r="AN144" s="6"/>
      <c r="AO144" s="6"/>
      <c r="AP144" s="6"/>
      <c r="AQ144" s="6"/>
      <c r="BH144" s="22" t="s">
        <v>432</v>
      </c>
      <c r="BJ144" s="23"/>
      <c r="BM144" s="23"/>
    </row>
    <row r="145" spans="1:65" ht="9.75" customHeight="1" x14ac:dyDescent="0.15">
      <c r="A145" s="335" t="s">
        <v>295</v>
      </c>
      <c r="B145" s="336"/>
      <c r="C145" s="336"/>
      <c r="D145" s="336"/>
      <c r="E145" s="336"/>
      <c r="F145" s="336"/>
      <c r="G145" s="336"/>
      <c r="H145" s="336"/>
      <c r="I145" s="337"/>
      <c r="J145" s="331" t="s">
        <v>167</v>
      </c>
      <c r="K145" s="232"/>
      <c r="L145" s="232"/>
      <c r="M145" s="232"/>
      <c r="N145" s="232"/>
      <c r="O145" s="232"/>
      <c r="P145" s="232"/>
      <c r="Q145" s="232"/>
      <c r="R145" s="232"/>
      <c r="S145" s="232"/>
      <c r="T145" s="181" t="s">
        <v>168</v>
      </c>
      <c r="U145" s="9"/>
      <c r="V145" s="170" t="s">
        <v>116</v>
      </c>
      <c r="W145" s="170"/>
      <c r="X145" s="170"/>
      <c r="Y145" s="170"/>
      <c r="Z145" s="170"/>
      <c r="AA145" s="170"/>
      <c r="AB145" s="170"/>
      <c r="AC145" s="170"/>
      <c r="AD145" s="170"/>
      <c r="AE145" s="170"/>
      <c r="AF145" s="170"/>
      <c r="AG145" s="170"/>
      <c r="AH145" s="170"/>
      <c r="AI145" s="170"/>
      <c r="AJ145" s="170"/>
      <c r="AK145" s="170"/>
      <c r="AL145" s="170"/>
      <c r="AM145" s="171"/>
      <c r="AN145" s="6"/>
      <c r="AO145" s="6"/>
      <c r="AP145" s="6"/>
      <c r="AQ145" s="6"/>
      <c r="BE145" s="4" t="str">
        <f ca="1">MID(CELL("address",$CA$2),2,2)</f>
        <v>CA</v>
      </c>
      <c r="BF145" s="14" t="str">
        <f>IF(TRIM($K145)="","",IF(ISERROR(MATCH($K145,$CA$3:$CA$5,0)),"INPUT_ERROR",MATCH($K145,$CA$3:$CA$5,0)))</f>
        <v/>
      </c>
      <c r="BH145" s="22">
        <v>31</v>
      </c>
      <c r="BI145" s="4" t="str">
        <f>"ITEM"&amp;BH145&amp; BG145 &amp;"=" &amp; $BF145</f>
        <v>ITEM31=</v>
      </c>
      <c r="BJ145" s="23"/>
      <c r="BM145" s="23"/>
    </row>
    <row r="146" spans="1:65" ht="9.75" customHeight="1" x14ac:dyDescent="0.15">
      <c r="A146" s="338"/>
      <c r="B146" s="339"/>
      <c r="C146" s="339"/>
      <c r="D146" s="339"/>
      <c r="E146" s="339"/>
      <c r="F146" s="339"/>
      <c r="G146" s="339"/>
      <c r="H146" s="339"/>
      <c r="I146" s="340"/>
      <c r="J146" s="228"/>
      <c r="K146" s="184"/>
      <c r="L146" s="184"/>
      <c r="M146" s="184"/>
      <c r="N146" s="184"/>
      <c r="O146" s="184"/>
      <c r="P146" s="184"/>
      <c r="Q146" s="184"/>
      <c r="R146" s="184"/>
      <c r="S146" s="184"/>
      <c r="T146" s="185"/>
      <c r="U146" s="11"/>
      <c r="V146" s="187" t="s">
        <v>242</v>
      </c>
      <c r="W146" s="187"/>
      <c r="X146" s="187"/>
      <c r="Y146" s="187"/>
      <c r="Z146" s="187"/>
      <c r="AA146" s="187"/>
      <c r="AB146" s="187"/>
      <c r="AC146" s="187"/>
      <c r="AD146" s="187"/>
      <c r="AE146" s="187" t="s">
        <v>243</v>
      </c>
      <c r="AF146" s="187"/>
      <c r="AG146" s="187"/>
      <c r="AH146" s="187"/>
      <c r="AI146" s="187"/>
      <c r="AJ146" s="187"/>
      <c r="AK146" s="187"/>
      <c r="AL146" s="187"/>
      <c r="AM146" s="188"/>
      <c r="AN146" s="6"/>
      <c r="AO146" s="6"/>
      <c r="AP146" s="6"/>
      <c r="AQ146" s="6"/>
      <c r="BH146" s="22" t="s">
        <v>432</v>
      </c>
      <c r="BJ146" s="23"/>
      <c r="BM146" s="23"/>
    </row>
    <row r="147" spans="1:65" ht="9.75" customHeight="1" x14ac:dyDescent="0.15">
      <c r="A147" s="338"/>
      <c r="B147" s="339"/>
      <c r="C147" s="339"/>
      <c r="D147" s="339"/>
      <c r="E147" s="339"/>
      <c r="F147" s="339"/>
      <c r="G147" s="339"/>
      <c r="H147" s="339"/>
      <c r="I147" s="340"/>
      <c r="J147" s="247"/>
      <c r="K147" s="248"/>
      <c r="L147" s="248"/>
      <c r="M147" s="248"/>
      <c r="N147" s="248"/>
      <c r="O147" s="248"/>
      <c r="P147" s="248"/>
      <c r="Q147" s="248"/>
      <c r="R147" s="248"/>
      <c r="S147" s="248"/>
      <c r="T147" s="248"/>
      <c r="U147" s="248"/>
      <c r="V147" s="190" t="s">
        <v>244</v>
      </c>
      <c r="W147" s="190"/>
      <c r="X147" s="190"/>
      <c r="Y147" s="190"/>
      <c r="Z147" s="190"/>
      <c r="AA147" s="190"/>
      <c r="AB147" s="190"/>
      <c r="AC147" s="190"/>
      <c r="AD147" s="190"/>
      <c r="AE147" s="190"/>
      <c r="AF147" s="190"/>
      <c r="AG147" s="190"/>
      <c r="AH147" s="190"/>
      <c r="AI147" s="190"/>
      <c r="AJ147" s="190"/>
      <c r="AK147" s="190"/>
      <c r="AL147" s="190"/>
      <c r="AM147" s="191"/>
      <c r="AN147" s="6"/>
      <c r="AO147" s="6"/>
      <c r="AP147" s="6"/>
      <c r="AQ147" s="6"/>
      <c r="BH147" s="22" t="s">
        <v>432</v>
      </c>
      <c r="BJ147" s="23"/>
      <c r="BM147" s="23"/>
    </row>
    <row r="148" spans="1:65" ht="9.75" customHeight="1" x14ac:dyDescent="0.15">
      <c r="A148" s="349" t="s">
        <v>75</v>
      </c>
      <c r="B148" s="349"/>
      <c r="C148" s="349"/>
      <c r="D148" s="349"/>
      <c r="E148" s="349"/>
      <c r="F148" s="349"/>
      <c r="G148" s="349"/>
      <c r="H148" s="349"/>
      <c r="I148" s="349"/>
      <c r="J148" s="349"/>
      <c r="K148" s="349"/>
      <c r="L148" s="349"/>
      <c r="M148" s="349"/>
      <c r="N148" s="349"/>
      <c r="O148" s="349"/>
      <c r="P148" s="349"/>
      <c r="Q148" s="349"/>
      <c r="R148" s="349"/>
      <c r="S148" s="349"/>
      <c r="T148" s="349"/>
      <c r="U148" s="349"/>
      <c r="V148" s="349"/>
      <c r="W148" s="349"/>
      <c r="X148" s="349"/>
      <c r="Y148" s="349"/>
      <c r="Z148" s="349"/>
      <c r="AA148" s="349"/>
      <c r="AB148" s="349"/>
      <c r="AC148" s="349"/>
      <c r="AD148" s="349"/>
      <c r="AE148" s="349"/>
      <c r="AF148" s="349"/>
      <c r="AG148" s="349"/>
      <c r="AH148" s="349"/>
      <c r="AI148" s="349"/>
      <c r="AJ148" s="349"/>
      <c r="AK148" s="349"/>
      <c r="AL148" s="349"/>
      <c r="AM148" s="349"/>
      <c r="AN148" s="6"/>
      <c r="AO148" s="6"/>
      <c r="AP148" s="6"/>
      <c r="AQ148" s="6"/>
      <c r="BH148" s="22" t="s">
        <v>432</v>
      </c>
      <c r="BJ148" s="23"/>
      <c r="BM148" s="23"/>
    </row>
    <row r="149" spans="1:65" ht="9.75" customHeight="1" x14ac:dyDescent="0.15">
      <c r="A149" s="349"/>
      <c r="B149" s="349"/>
      <c r="C149" s="349"/>
      <c r="D149" s="349"/>
      <c r="E149" s="349"/>
      <c r="F149" s="349"/>
      <c r="G149" s="349"/>
      <c r="H149" s="349"/>
      <c r="I149" s="349"/>
      <c r="J149" s="349"/>
      <c r="K149" s="349"/>
      <c r="L149" s="349"/>
      <c r="M149" s="349"/>
      <c r="N149" s="349"/>
      <c r="O149" s="349"/>
      <c r="P149" s="349"/>
      <c r="Q149" s="349"/>
      <c r="R149" s="349"/>
      <c r="S149" s="349"/>
      <c r="T149" s="349"/>
      <c r="U149" s="349"/>
      <c r="V149" s="349"/>
      <c r="W149" s="349"/>
      <c r="X149" s="349"/>
      <c r="Y149" s="349"/>
      <c r="Z149" s="349"/>
      <c r="AA149" s="349"/>
      <c r="AB149" s="349"/>
      <c r="AC149" s="349"/>
      <c r="AD149" s="349"/>
      <c r="AE149" s="349"/>
      <c r="AF149" s="349"/>
      <c r="AG149" s="349"/>
      <c r="AH149" s="349"/>
      <c r="AI149" s="349"/>
      <c r="AJ149" s="349"/>
      <c r="AK149" s="349"/>
      <c r="AL149" s="349"/>
      <c r="AM149" s="349"/>
      <c r="AN149" s="6"/>
      <c r="AO149" s="6"/>
      <c r="AP149" s="6"/>
      <c r="AQ149" s="6"/>
      <c r="BH149" s="22" t="s">
        <v>432</v>
      </c>
      <c r="BJ149" s="23"/>
      <c r="BM149" s="23"/>
    </row>
    <row r="150" spans="1:65" ht="9.75" customHeight="1" x14ac:dyDescent="0.15">
      <c r="A150" s="118"/>
      <c r="B150" s="119"/>
      <c r="C150" s="119"/>
      <c r="D150" s="119"/>
      <c r="E150" s="119"/>
      <c r="F150" s="119"/>
      <c r="G150" s="119"/>
      <c r="H150" s="119"/>
      <c r="I150" s="119"/>
      <c r="J150" s="119"/>
      <c r="K150" s="119"/>
      <c r="L150" s="119"/>
      <c r="M150" s="119"/>
      <c r="N150" s="119"/>
      <c r="O150" s="119"/>
      <c r="P150" s="119"/>
      <c r="Q150" s="119"/>
      <c r="R150" s="119"/>
      <c r="S150" s="119"/>
      <c r="T150" s="119"/>
      <c r="U150" s="119"/>
      <c r="V150" s="119"/>
      <c r="W150" s="119"/>
      <c r="X150" s="119"/>
      <c r="Y150" s="119"/>
      <c r="Z150" s="119"/>
      <c r="AA150" s="119"/>
      <c r="AB150" s="119"/>
      <c r="AC150" s="119"/>
      <c r="AD150" s="119"/>
      <c r="AE150" s="119"/>
      <c r="AF150" s="119"/>
      <c r="AG150" s="119"/>
      <c r="AH150" s="119"/>
      <c r="AI150" s="119"/>
      <c r="AJ150" s="119"/>
      <c r="AK150" s="119"/>
      <c r="AL150" s="119"/>
      <c r="AM150" s="120"/>
      <c r="AN150" s="6"/>
      <c r="AO150" s="6"/>
      <c r="AP150" s="6"/>
      <c r="AQ150" s="6"/>
      <c r="BH150" s="22" t="s">
        <v>558</v>
      </c>
      <c r="BI150" s="4" t="str">
        <f>"ITEM"&amp;BH150&amp; BG150 &amp;"="&amp; IF(TRIM($A150)="","",$A150)</f>
        <v>ITEM32_1=</v>
      </c>
      <c r="BJ150" s="23"/>
      <c r="BM150" s="23"/>
    </row>
    <row r="151" spans="1:65" ht="9.75" customHeight="1" x14ac:dyDescent="0.15">
      <c r="A151" s="121"/>
      <c r="B151" s="122"/>
      <c r="C151" s="122"/>
      <c r="D151" s="122"/>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3"/>
      <c r="AN151" s="6"/>
      <c r="AO151" s="6"/>
      <c r="AP151" s="6"/>
      <c r="AQ151" s="6"/>
      <c r="BH151" s="22" t="s">
        <v>432</v>
      </c>
      <c r="BJ151" s="23"/>
      <c r="BM151" s="23"/>
    </row>
    <row r="152" spans="1:65" ht="9.75" customHeight="1" x14ac:dyDescent="0.15">
      <c r="A152" s="121"/>
      <c r="B152" s="122"/>
      <c r="C152" s="122"/>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3"/>
      <c r="AN152" s="6"/>
      <c r="AO152" s="6"/>
      <c r="AP152" s="6"/>
      <c r="AQ152" s="6"/>
      <c r="BH152" s="22" t="s">
        <v>432</v>
      </c>
      <c r="BJ152" s="23"/>
      <c r="BM152" s="23"/>
    </row>
    <row r="153" spans="1:65" ht="9.75" customHeight="1" x14ac:dyDescent="0.15">
      <c r="A153" s="121"/>
      <c r="B153" s="122"/>
      <c r="C153" s="122"/>
      <c r="D153" s="122"/>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3"/>
      <c r="AN153" s="6"/>
      <c r="AO153" s="6"/>
      <c r="AP153" s="6"/>
      <c r="AQ153" s="6"/>
      <c r="BH153" s="22" t="s">
        <v>432</v>
      </c>
      <c r="BJ153" s="23"/>
      <c r="BM153" s="23"/>
    </row>
    <row r="154" spans="1:65" ht="9.75" customHeight="1" x14ac:dyDescent="0.15">
      <c r="A154" s="121"/>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3"/>
      <c r="AN154" s="6"/>
      <c r="AO154" s="6"/>
      <c r="AP154" s="6"/>
      <c r="AQ154" s="6"/>
      <c r="BH154" s="22" t="s">
        <v>432</v>
      </c>
      <c r="BJ154" s="23"/>
      <c r="BM154" s="23"/>
    </row>
    <row r="155" spans="1:65" ht="9.75" customHeight="1" x14ac:dyDescent="0.15">
      <c r="A155" s="121"/>
      <c r="B155" s="122"/>
      <c r="C155" s="122"/>
      <c r="D155" s="122"/>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3"/>
      <c r="AN155" s="6"/>
      <c r="AO155" s="6"/>
      <c r="AP155" s="6"/>
      <c r="AQ155" s="6"/>
      <c r="BH155" s="22" t="s">
        <v>432</v>
      </c>
      <c r="BJ155" s="23"/>
      <c r="BM155" s="23"/>
    </row>
    <row r="156" spans="1:65" ht="9.75" customHeight="1" x14ac:dyDescent="0.15">
      <c r="A156" s="121"/>
      <c r="B156" s="122"/>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3"/>
      <c r="AN156" s="6"/>
      <c r="AO156" s="6"/>
      <c r="AP156" s="6"/>
      <c r="AQ156" s="6"/>
      <c r="BH156" s="22" t="s">
        <v>432</v>
      </c>
      <c r="BJ156" s="23"/>
      <c r="BM156" s="23"/>
    </row>
    <row r="157" spans="1:65" ht="9.75" customHeight="1" x14ac:dyDescent="0.15">
      <c r="A157" s="121"/>
      <c r="B157" s="122"/>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3"/>
      <c r="AN157" s="6"/>
      <c r="AO157" s="6"/>
      <c r="AP157" s="6"/>
      <c r="AQ157" s="6"/>
      <c r="BH157" s="22" t="s">
        <v>432</v>
      </c>
      <c r="BJ157" s="23"/>
      <c r="BM157" s="23"/>
    </row>
    <row r="158" spans="1:65" ht="9.75" customHeight="1" x14ac:dyDescent="0.15">
      <c r="A158" s="121"/>
      <c r="B158" s="122"/>
      <c r="C158" s="122"/>
      <c r="D158" s="122"/>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3"/>
      <c r="AN158" s="6"/>
      <c r="AO158" s="6"/>
      <c r="AP158" s="6"/>
      <c r="AQ158" s="6"/>
      <c r="BH158" s="22" t="s">
        <v>432</v>
      </c>
      <c r="BJ158" s="23"/>
      <c r="BM158" s="23"/>
    </row>
    <row r="159" spans="1:65" ht="9.75" customHeight="1" x14ac:dyDescent="0.15">
      <c r="A159" s="249"/>
      <c r="B159" s="221"/>
      <c r="C159" s="221"/>
      <c r="D159" s="221"/>
      <c r="E159" s="221"/>
      <c r="F159" s="221"/>
      <c r="G159" s="221"/>
      <c r="H159" s="221"/>
      <c r="I159" s="221"/>
      <c r="J159" s="221"/>
      <c r="K159" s="221"/>
      <c r="L159" s="221"/>
      <c r="M159" s="221"/>
      <c r="N159" s="221"/>
      <c r="O159" s="221"/>
      <c r="P159" s="221"/>
      <c r="Q159" s="221"/>
      <c r="R159" s="221"/>
      <c r="S159" s="221"/>
      <c r="T159" s="221"/>
      <c r="U159" s="221"/>
      <c r="V159" s="221"/>
      <c r="W159" s="221"/>
      <c r="X159" s="221"/>
      <c r="Y159" s="221"/>
      <c r="Z159" s="221"/>
      <c r="AA159" s="221"/>
      <c r="AB159" s="221"/>
      <c r="AC159" s="221"/>
      <c r="AD159" s="221"/>
      <c r="AE159" s="221"/>
      <c r="AF159" s="221"/>
      <c r="AG159" s="221"/>
      <c r="AH159" s="221"/>
      <c r="AI159" s="221"/>
      <c r="AJ159" s="221"/>
      <c r="AK159" s="221"/>
      <c r="AL159" s="221"/>
      <c r="AM159" s="250"/>
      <c r="AN159" s="6"/>
      <c r="AO159" s="6"/>
      <c r="AP159" s="6"/>
      <c r="AQ159" s="6"/>
      <c r="BH159" s="22" t="s">
        <v>559</v>
      </c>
      <c r="BI159" s="4" t="str">
        <f>"ITEM"&amp;BH159&amp; BG159 &amp;"="&amp; IF(TRIM($A159)="","",$A159)</f>
        <v>ITEM32_2=</v>
      </c>
      <c r="BJ159" s="23"/>
      <c r="BM159" s="23"/>
    </row>
    <row r="160" spans="1:65" ht="9.75" customHeight="1" x14ac:dyDescent="0.15">
      <c r="A160" s="124"/>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6"/>
      <c r="AN160" s="6"/>
      <c r="AO160" s="6"/>
      <c r="AP160" s="6"/>
      <c r="AQ160" s="6"/>
      <c r="BH160" s="22" t="s">
        <v>560</v>
      </c>
      <c r="BI160" s="4" t="str">
        <f>"ITEM"&amp;BH160&amp; BG160 &amp;"="&amp; IF(TRIM($A160)="","",$A160)</f>
        <v>ITEM32_3=</v>
      </c>
      <c r="BJ160" s="23"/>
      <c r="BM160" s="23"/>
    </row>
    <row r="161" spans="1:65" ht="9.75" customHeight="1" x14ac:dyDescent="0.15">
      <c r="A161" s="352" t="s">
        <v>310</v>
      </c>
      <c r="B161" s="352"/>
      <c r="C161" s="352"/>
      <c r="D161" s="352"/>
      <c r="E161" s="352"/>
      <c r="F161" s="352"/>
      <c r="G161" s="352"/>
      <c r="H161" s="352"/>
      <c r="I161" s="352"/>
      <c r="J161" s="352"/>
      <c r="K161" s="352"/>
      <c r="L161" s="352"/>
      <c r="M161" s="352"/>
      <c r="N161" s="352"/>
      <c r="O161" s="352"/>
      <c r="P161" s="352"/>
      <c r="Q161" s="352"/>
      <c r="R161" s="352"/>
      <c r="S161" s="352"/>
      <c r="T161" s="352"/>
      <c r="U161" s="352"/>
      <c r="V161" s="352"/>
      <c r="W161" s="352"/>
      <c r="X161" s="352"/>
      <c r="Y161" s="352"/>
      <c r="Z161" s="352"/>
      <c r="AA161" s="352"/>
      <c r="AB161" s="352"/>
      <c r="AC161" s="352"/>
      <c r="AD161" s="352"/>
      <c r="AE161" s="352"/>
      <c r="AF161" s="352"/>
      <c r="AG161" s="352"/>
      <c r="AH161" s="352"/>
      <c r="AI161" s="352"/>
      <c r="AJ161" s="352"/>
      <c r="AK161" s="352"/>
      <c r="AL161" s="352"/>
      <c r="AM161" s="352"/>
      <c r="AN161" s="6"/>
      <c r="AO161" s="6"/>
      <c r="AP161" s="6"/>
      <c r="AQ161" s="6"/>
      <c r="BH161" s="22" t="s">
        <v>432</v>
      </c>
      <c r="BJ161" s="23"/>
      <c r="BM161" s="23"/>
    </row>
    <row r="162" spans="1:65" ht="9.75" customHeight="1" x14ac:dyDescent="0.15">
      <c r="A162" s="352"/>
      <c r="B162" s="352"/>
      <c r="C162" s="352"/>
      <c r="D162" s="352"/>
      <c r="E162" s="352"/>
      <c r="F162" s="352"/>
      <c r="G162" s="352"/>
      <c r="H162" s="352"/>
      <c r="I162" s="352"/>
      <c r="J162" s="352"/>
      <c r="K162" s="352"/>
      <c r="L162" s="352"/>
      <c r="M162" s="352"/>
      <c r="N162" s="352"/>
      <c r="O162" s="352"/>
      <c r="P162" s="352"/>
      <c r="Q162" s="352"/>
      <c r="R162" s="352"/>
      <c r="S162" s="352"/>
      <c r="T162" s="352"/>
      <c r="U162" s="352"/>
      <c r="V162" s="352"/>
      <c r="W162" s="352"/>
      <c r="X162" s="352"/>
      <c r="Y162" s="352"/>
      <c r="Z162" s="352"/>
      <c r="AA162" s="352"/>
      <c r="AB162" s="352"/>
      <c r="AC162" s="352"/>
      <c r="AD162" s="352"/>
      <c r="AE162" s="352"/>
      <c r="AF162" s="352"/>
      <c r="AG162" s="352"/>
      <c r="AH162" s="352"/>
      <c r="AI162" s="352"/>
      <c r="AJ162" s="352"/>
      <c r="AK162" s="352"/>
      <c r="AL162" s="352"/>
      <c r="AM162" s="352"/>
      <c r="AN162" s="6"/>
      <c r="AO162" s="6"/>
      <c r="AP162" s="6"/>
      <c r="AQ162" s="6"/>
      <c r="BH162" s="22" t="s">
        <v>432</v>
      </c>
      <c r="BJ162" s="23"/>
      <c r="BM162" s="23"/>
    </row>
    <row r="163" spans="1:65" ht="9.75" customHeight="1" x14ac:dyDescent="0.15">
      <c r="A163" s="321" t="s">
        <v>65</v>
      </c>
      <c r="B163" s="322"/>
      <c r="C163" s="322"/>
      <c r="D163" s="322"/>
      <c r="E163" s="322"/>
      <c r="F163" s="322"/>
      <c r="G163" s="322"/>
      <c r="H163" s="322"/>
      <c r="I163" s="322"/>
      <c r="J163" s="322"/>
      <c r="K163" s="322"/>
      <c r="L163" s="322"/>
      <c r="M163" s="322"/>
      <c r="N163" s="322"/>
      <c r="O163" s="322"/>
      <c r="P163" s="322"/>
      <c r="Q163" s="322"/>
      <c r="R163" s="322"/>
      <c r="S163" s="322"/>
      <c r="T163" s="322"/>
      <c r="U163" s="322"/>
      <c r="V163" s="322"/>
      <c r="W163" s="322"/>
      <c r="X163" s="322"/>
      <c r="Y163" s="322"/>
      <c r="Z163" s="322"/>
      <c r="AA163" s="322"/>
      <c r="AB163" s="322"/>
      <c r="AC163" s="322"/>
      <c r="AD163" s="322"/>
      <c r="AE163" s="322"/>
      <c r="AF163" s="322"/>
      <c r="AG163" s="322"/>
      <c r="AH163" s="322"/>
      <c r="AI163" s="322"/>
      <c r="AJ163" s="322"/>
      <c r="AK163" s="322"/>
      <c r="AL163" s="322"/>
      <c r="AM163" s="323"/>
      <c r="AN163" s="6"/>
      <c r="AO163" s="6"/>
      <c r="AP163" s="6"/>
      <c r="AQ163" s="6"/>
      <c r="BH163" s="22" t="s">
        <v>432</v>
      </c>
      <c r="BJ163" s="23"/>
      <c r="BM163" s="23"/>
    </row>
    <row r="164" spans="1:65" ht="9.75" customHeight="1" x14ac:dyDescent="0.15">
      <c r="A164" s="327"/>
      <c r="B164" s="329"/>
      <c r="C164" s="329"/>
      <c r="D164" s="329"/>
      <c r="E164" s="329"/>
      <c r="F164" s="329"/>
      <c r="G164" s="329"/>
      <c r="H164" s="329"/>
      <c r="I164" s="329"/>
      <c r="J164" s="329"/>
      <c r="K164" s="329"/>
      <c r="L164" s="329"/>
      <c r="M164" s="329"/>
      <c r="N164" s="329"/>
      <c r="O164" s="329"/>
      <c r="P164" s="329"/>
      <c r="Q164" s="329"/>
      <c r="R164" s="329"/>
      <c r="S164" s="329"/>
      <c r="T164" s="329"/>
      <c r="U164" s="329"/>
      <c r="V164" s="329"/>
      <c r="W164" s="329"/>
      <c r="X164" s="329"/>
      <c r="Y164" s="329"/>
      <c r="Z164" s="329"/>
      <c r="AA164" s="329"/>
      <c r="AB164" s="329"/>
      <c r="AC164" s="329"/>
      <c r="AD164" s="329"/>
      <c r="AE164" s="329"/>
      <c r="AF164" s="329"/>
      <c r="AG164" s="329"/>
      <c r="AH164" s="329"/>
      <c r="AI164" s="329"/>
      <c r="AJ164" s="329"/>
      <c r="AK164" s="329"/>
      <c r="AL164" s="329"/>
      <c r="AM164" s="328"/>
      <c r="BH164" s="22" t="s">
        <v>432</v>
      </c>
      <c r="BJ164" s="23"/>
      <c r="BM164" s="23"/>
    </row>
    <row r="165" spans="1:65" ht="9.75" customHeight="1" x14ac:dyDescent="0.15">
      <c r="A165" s="321" t="s">
        <v>66</v>
      </c>
      <c r="B165" s="322"/>
      <c r="C165" s="322"/>
      <c r="D165" s="322"/>
      <c r="E165" s="322"/>
      <c r="F165" s="322"/>
      <c r="G165" s="322"/>
      <c r="H165" s="322"/>
      <c r="I165" s="323"/>
      <c r="J165" s="331" t="s">
        <v>229</v>
      </c>
      <c r="K165" s="232" t="s">
        <v>165</v>
      </c>
      <c r="L165" s="232"/>
      <c r="M165" s="232"/>
      <c r="N165" s="232"/>
      <c r="O165" s="232"/>
      <c r="P165" s="232"/>
      <c r="Q165" s="232"/>
      <c r="R165" s="232"/>
      <c r="S165" s="232"/>
      <c r="T165" s="181" t="s">
        <v>129</v>
      </c>
      <c r="U165" s="181"/>
      <c r="V165" s="170" t="s">
        <v>116</v>
      </c>
      <c r="W165" s="170"/>
      <c r="X165" s="170"/>
      <c r="Y165" s="170"/>
      <c r="Z165" s="170"/>
      <c r="AA165" s="170"/>
      <c r="AB165" s="170"/>
      <c r="AC165" s="170"/>
      <c r="AD165" s="170"/>
      <c r="AE165" s="170"/>
      <c r="AF165" s="170"/>
      <c r="AG165" s="170"/>
      <c r="AH165" s="170"/>
      <c r="AI165" s="170"/>
      <c r="AJ165" s="170"/>
      <c r="AK165" s="170"/>
      <c r="AL165" s="170"/>
      <c r="AM165" s="171"/>
      <c r="BE165" s="4" t="str">
        <f ca="1">MID(CELL("address",$CE$2),2,2)</f>
        <v>CE</v>
      </c>
      <c r="BF165" s="14">
        <f>IF(TRIM($K165)="","",IF(ISERROR(MATCH($K165,$CE$3:$CE$5,0)),"INPUT_ERROR",MATCH($K165,$CE$3:$CE$5,0)))</f>
        <v>2</v>
      </c>
      <c r="BH165" s="22">
        <v>33</v>
      </c>
      <c r="BI165" s="4" t="str">
        <f>"ITEM"&amp;BH165&amp; BG165 &amp;"=" &amp; $BF165</f>
        <v>ITEM33=2</v>
      </c>
      <c r="BJ165" s="23"/>
      <c r="BM165" s="23"/>
    </row>
    <row r="166" spans="1:65" ht="9.75" customHeight="1" x14ac:dyDescent="0.15">
      <c r="A166" s="324"/>
      <c r="B166" s="325"/>
      <c r="C166" s="325"/>
      <c r="D166" s="325"/>
      <c r="E166" s="325"/>
      <c r="F166" s="325"/>
      <c r="G166" s="325"/>
      <c r="H166" s="325"/>
      <c r="I166" s="326"/>
      <c r="J166" s="228"/>
      <c r="K166" s="184"/>
      <c r="L166" s="184"/>
      <c r="M166" s="184"/>
      <c r="N166" s="184"/>
      <c r="O166" s="184"/>
      <c r="P166" s="184"/>
      <c r="Q166" s="184"/>
      <c r="R166" s="184"/>
      <c r="S166" s="184"/>
      <c r="T166" s="185"/>
      <c r="U166" s="185"/>
      <c r="V166" s="187" t="s">
        <v>247</v>
      </c>
      <c r="W166" s="187"/>
      <c r="X166" s="187"/>
      <c r="Y166" s="187"/>
      <c r="Z166" s="187"/>
      <c r="AA166" s="187"/>
      <c r="AB166" s="187"/>
      <c r="AC166" s="187"/>
      <c r="AD166" s="187"/>
      <c r="AE166" s="187" t="s">
        <v>248</v>
      </c>
      <c r="AF166" s="187"/>
      <c r="AG166" s="187"/>
      <c r="AH166" s="187"/>
      <c r="AI166" s="187"/>
      <c r="AJ166" s="187"/>
      <c r="AK166" s="187"/>
      <c r="AL166" s="187"/>
      <c r="AM166" s="188"/>
      <c r="BH166" s="22" t="s">
        <v>432</v>
      </c>
      <c r="BJ166" s="23"/>
      <c r="BM166" s="23"/>
    </row>
    <row r="167" spans="1:65" ht="9.75" customHeight="1" x14ac:dyDescent="0.15">
      <c r="A167" s="327"/>
      <c r="B167" s="329"/>
      <c r="C167" s="329"/>
      <c r="D167" s="329"/>
      <c r="E167" s="329"/>
      <c r="F167" s="329"/>
      <c r="G167" s="329"/>
      <c r="H167" s="329"/>
      <c r="I167" s="328"/>
      <c r="J167" s="247"/>
      <c r="K167" s="248"/>
      <c r="L167" s="248"/>
      <c r="M167" s="248"/>
      <c r="N167" s="248"/>
      <c r="O167" s="248"/>
      <c r="P167" s="248"/>
      <c r="Q167" s="248"/>
      <c r="R167" s="248"/>
      <c r="S167" s="248"/>
      <c r="T167" s="248"/>
      <c r="U167" s="248"/>
      <c r="V167" s="190" t="s">
        <v>249</v>
      </c>
      <c r="W167" s="190"/>
      <c r="X167" s="190"/>
      <c r="Y167" s="190"/>
      <c r="Z167" s="190"/>
      <c r="AA167" s="190"/>
      <c r="AB167" s="190"/>
      <c r="AC167" s="190"/>
      <c r="AD167" s="190"/>
      <c r="AE167" s="190"/>
      <c r="AF167" s="190"/>
      <c r="AG167" s="190"/>
      <c r="AH167" s="190"/>
      <c r="AI167" s="190"/>
      <c r="AJ167" s="190"/>
      <c r="AK167" s="190"/>
      <c r="AL167" s="190"/>
      <c r="AM167" s="191"/>
      <c r="BH167" s="22" t="s">
        <v>432</v>
      </c>
      <c r="BJ167" s="23"/>
      <c r="BM167" s="23"/>
    </row>
    <row r="168" spans="1:65" ht="9.75" customHeight="1" x14ac:dyDescent="0.15">
      <c r="A168" s="321" t="s">
        <v>67</v>
      </c>
      <c r="B168" s="322"/>
      <c r="C168" s="322"/>
      <c r="D168" s="322"/>
      <c r="E168" s="322"/>
      <c r="F168" s="322"/>
      <c r="G168" s="322"/>
      <c r="H168" s="322"/>
      <c r="I168" s="322"/>
      <c r="J168" s="180"/>
      <c r="K168" s="181"/>
      <c r="L168" s="181"/>
      <c r="M168" s="181"/>
      <c r="N168" s="181"/>
      <c r="O168" s="181"/>
      <c r="P168" s="181"/>
      <c r="Q168" s="181"/>
      <c r="R168" s="181"/>
      <c r="S168" s="181"/>
      <c r="T168" s="181"/>
      <c r="U168" s="181"/>
      <c r="V168" s="181"/>
      <c r="W168" s="181"/>
      <c r="X168" s="181"/>
      <c r="Y168" s="181"/>
      <c r="Z168" s="181"/>
      <c r="AA168" s="181"/>
      <c r="AB168" s="181"/>
      <c r="AC168" s="181"/>
      <c r="AD168" s="181"/>
      <c r="AE168" s="181"/>
      <c r="AF168" s="181"/>
      <c r="AG168" s="181"/>
      <c r="AH168" s="181"/>
      <c r="AI168" s="181"/>
      <c r="AJ168" s="181"/>
      <c r="AK168" s="181"/>
      <c r="AL168" s="181"/>
      <c r="AM168" s="351"/>
      <c r="BH168" s="22" t="s">
        <v>432</v>
      </c>
      <c r="BJ168" s="23"/>
      <c r="BM168" s="23"/>
    </row>
    <row r="169" spans="1:65" ht="9.75" customHeight="1" x14ac:dyDescent="0.15">
      <c r="A169" s="324"/>
      <c r="B169" s="325"/>
      <c r="C169" s="325"/>
      <c r="D169" s="325"/>
      <c r="E169" s="325"/>
      <c r="F169" s="325"/>
      <c r="G169" s="325"/>
      <c r="H169" s="325"/>
      <c r="I169" s="325"/>
      <c r="J169" s="228" t="s">
        <v>127</v>
      </c>
      <c r="K169" s="184" t="s">
        <v>701</v>
      </c>
      <c r="L169" s="184"/>
      <c r="M169" s="184"/>
      <c r="N169" s="184"/>
      <c r="O169" s="184"/>
      <c r="P169" s="185" t="s">
        <v>129</v>
      </c>
      <c r="Q169" s="185"/>
      <c r="R169" s="185"/>
      <c r="S169" s="185"/>
      <c r="T169" s="185"/>
      <c r="U169" s="185"/>
      <c r="V169" s="169" t="s">
        <v>116</v>
      </c>
      <c r="W169" s="169"/>
      <c r="X169" s="169"/>
      <c r="Y169" s="169"/>
      <c r="Z169" s="169"/>
      <c r="AA169" s="169"/>
      <c r="AB169" s="169"/>
      <c r="AC169" s="169"/>
      <c r="AD169" s="169"/>
      <c r="AE169" s="169"/>
      <c r="AF169" s="169"/>
      <c r="AG169" s="169"/>
      <c r="AH169" s="169"/>
      <c r="AI169" s="169"/>
      <c r="AJ169" s="169"/>
      <c r="AK169" s="169"/>
      <c r="AL169" s="169"/>
      <c r="AM169" s="172"/>
      <c r="BE169" s="4" t="str">
        <f ca="1">MID(CELL("address",$CF$2),2,2)</f>
        <v>CF</v>
      </c>
      <c r="BF169" s="14">
        <f>IF(TRIM($K169)="","",IF(ISERROR(MATCH($K169,$CF$3:$CF$4,0)),"INPUT_ERROR",MATCH($K169,$CF$3:$CF$4,0)))</f>
        <v>2</v>
      </c>
      <c r="BH169" s="22">
        <v>34</v>
      </c>
      <c r="BI169" s="4" t="str">
        <f>"ITEM"&amp;BH169&amp; BG169 &amp;"=" &amp; $BF169</f>
        <v>ITEM34=2</v>
      </c>
      <c r="BJ169" s="23"/>
      <c r="BM169" s="23"/>
    </row>
    <row r="170" spans="1:65" ht="9.75" customHeight="1" x14ac:dyDescent="0.15">
      <c r="A170" s="324"/>
      <c r="B170" s="325"/>
      <c r="C170" s="325"/>
      <c r="D170" s="325"/>
      <c r="E170" s="325"/>
      <c r="F170" s="325"/>
      <c r="G170" s="325"/>
      <c r="H170" s="325"/>
      <c r="I170" s="325"/>
      <c r="J170" s="228"/>
      <c r="K170" s="184"/>
      <c r="L170" s="184"/>
      <c r="M170" s="184"/>
      <c r="N170" s="184"/>
      <c r="O170" s="184"/>
      <c r="P170" s="185"/>
      <c r="Q170" s="185"/>
      <c r="R170" s="185"/>
      <c r="S170" s="185"/>
      <c r="T170" s="185"/>
      <c r="U170" s="185"/>
      <c r="V170" s="187" t="s">
        <v>266</v>
      </c>
      <c r="W170" s="187"/>
      <c r="X170" s="187"/>
      <c r="Y170" s="187"/>
      <c r="Z170" s="187"/>
      <c r="AA170" s="187"/>
      <c r="AB170" s="187"/>
      <c r="AC170" s="187"/>
      <c r="AD170" s="187"/>
      <c r="AE170" s="187" t="s">
        <v>267</v>
      </c>
      <c r="AF170" s="187"/>
      <c r="AG170" s="187"/>
      <c r="AH170" s="187"/>
      <c r="AI170" s="187"/>
      <c r="AJ170" s="187"/>
      <c r="AK170" s="187"/>
      <c r="AL170" s="187"/>
      <c r="AM170" s="188"/>
      <c r="BH170" s="22" t="s">
        <v>432</v>
      </c>
      <c r="BJ170" s="23"/>
      <c r="BM170" s="23"/>
    </row>
    <row r="171" spans="1:65" ht="9.75" customHeight="1" x14ac:dyDescent="0.15">
      <c r="A171" s="324"/>
      <c r="B171" s="325"/>
      <c r="C171" s="325"/>
      <c r="D171" s="325"/>
      <c r="E171" s="325"/>
      <c r="F171" s="325"/>
      <c r="G171" s="325"/>
      <c r="H171" s="325"/>
      <c r="I171" s="325"/>
      <c r="J171" s="359"/>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237"/>
      <c r="BH171" s="22" t="s">
        <v>432</v>
      </c>
      <c r="BJ171" s="23"/>
      <c r="BM171" s="23"/>
    </row>
    <row r="172" spans="1:65" ht="9.75" customHeight="1" x14ac:dyDescent="0.15">
      <c r="A172" s="324"/>
      <c r="B172" s="325"/>
      <c r="C172" s="325"/>
      <c r="D172" s="325"/>
      <c r="E172" s="325"/>
      <c r="F172" s="325"/>
      <c r="G172" s="325"/>
      <c r="H172" s="325"/>
      <c r="I172" s="325"/>
      <c r="J172" s="247"/>
      <c r="K172" s="248"/>
      <c r="L172" s="248"/>
      <c r="M172" s="248"/>
      <c r="N172" s="248"/>
      <c r="O172" s="248"/>
      <c r="P172" s="248"/>
      <c r="Q172" s="248"/>
      <c r="R172" s="248"/>
      <c r="S172" s="248"/>
      <c r="T172" s="248"/>
      <c r="U172" s="248"/>
      <c r="V172" s="248"/>
      <c r="W172" s="248"/>
      <c r="X172" s="248"/>
      <c r="Y172" s="248"/>
      <c r="Z172" s="248"/>
      <c r="AA172" s="248"/>
      <c r="AB172" s="248"/>
      <c r="AC172" s="248"/>
      <c r="AD172" s="248"/>
      <c r="AE172" s="248"/>
      <c r="AF172" s="248"/>
      <c r="AG172" s="248"/>
      <c r="AH172" s="248"/>
      <c r="AI172" s="248"/>
      <c r="AJ172" s="248"/>
      <c r="AK172" s="248"/>
      <c r="AL172" s="248"/>
      <c r="AM172" s="350"/>
      <c r="BH172" s="22" t="s">
        <v>432</v>
      </c>
      <c r="BJ172" s="23"/>
      <c r="BM172" s="23"/>
    </row>
    <row r="173" spans="1:65" ht="9.75" customHeight="1" x14ac:dyDescent="0.15">
      <c r="A173" s="324"/>
      <c r="B173" s="326"/>
      <c r="C173" s="321" t="s">
        <v>68</v>
      </c>
      <c r="D173" s="322"/>
      <c r="E173" s="322"/>
      <c r="F173" s="322"/>
      <c r="G173" s="322"/>
      <c r="H173" s="322"/>
      <c r="I173" s="323"/>
      <c r="J173" s="360"/>
      <c r="K173" s="360"/>
      <c r="L173" s="360"/>
      <c r="M173" s="360"/>
      <c r="N173" s="360"/>
      <c r="O173" s="360"/>
      <c r="P173" s="360"/>
      <c r="Q173" s="360"/>
      <c r="R173" s="360"/>
      <c r="S173" s="360"/>
      <c r="T173" s="360"/>
      <c r="U173" s="360"/>
      <c r="V173" s="360"/>
      <c r="W173" s="360"/>
      <c r="X173" s="360"/>
      <c r="Y173" s="360"/>
      <c r="Z173" s="360"/>
      <c r="AA173" s="360"/>
      <c r="AB173" s="360"/>
      <c r="AC173" s="360"/>
      <c r="AD173" s="360"/>
      <c r="AE173" s="360"/>
      <c r="AF173" s="360"/>
      <c r="AG173" s="360"/>
      <c r="AH173" s="360"/>
      <c r="AI173" s="360"/>
      <c r="AJ173" s="360"/>
      <c r="AK173" s="360"/>
      <c r="AL173" s="360"/>
      <c r="AM173" s="360"/>
      <c r="BH173" s="22">
        <v>35</v>
      </c>
      <c r="BI173" s="4" t="str">
        <f>"ITEM"&amp;BH173&amp; BG173 &amp;"="&amp; IF(TRIM($J173)="","",$J173)</f>
        <v>ITEM35=</v>
      </c>
      <c r="BJ173" s="23"/>
      <c r="BM173" s="23"/>
    </row>
    <row r="174" spans="1:65" ht="9.75" customHeight="1" x14ac:dyDescent="0.15">
      <c r="A174" s="324"/>
      <c r="B174" s="326"/>
      <c r="C174" s="324"/>
      <c r="D174" s="325"/>
      <c r="E174" s="325"/>
      <c r="F174" s="325"/>
      <c r="G174" s="325"/>
      <c r="H174" s="325"/>
      <c r="I174" s="326"/>
      <c r="J174" s="361"/>
      <c r="K174" s="361"/>
      <c r="L174" s="361"/>
      <c r="M174" s="361"/>
      <c r="N174" s="361"/>
      <c r="O174" s="361"/>
      <c r="P174" s="361"/>
      <c r="Q174" s="361"/>
      <c r="R174" s="361"/>
      <c r="S174" s="361"/>
      <c r="T174" s="361"/>
      <c r="U174" s="361"/>
      <c r="V174" s="361"/>
      <c r="W174" s="361"/>
      <c r="X174" s="361"/>
      <c r="Y174" s="361"/>
      <c r="Z174" s="361"/>
      <c r="AA174" s="361"/>
      <c r="AB174" s="361"/>
      <c r="AC174" s="361"/>
      <c r="AD174" s="361"/>
      <c r="AE174" s="361"/>
      <c r="AF174" s="361"/>
      <c r="AG174" s="361"/>
      <c r="AH174" s="361"/>
      <c r="AI174" s="361"/>
      <c r="AJ174" s="361"/>
      <c r="AK174" s="361"/>
      <c r="AL174" s="361"/>
      <c r="AM174" s="361"/>
      <c r="BH174" s="22" t="s">
        <v>432</v>
      </c>
      <c r="BJ174" s="23"/>
      <c r="BM174" s="23"/>
    </row>
    <row r="175" spans="1:65" ht="9.75" customHeight="1" x14ac:dyDescent="0.15">
      <c r="A175" s="324"/>
      <c r="B175" s="326"/>
      <c r="C175" s="324"/>
      <c r="D175" s="325"/>
      <c r="E175" s="325"/>
      <c r="F175" s="325"/>
      <c r="G175" s="325"/>
      <c r="H175" s="325"/>
      <c r="I175" s="326"/>
      <c r="J175" s="361"/>
      <c r="K175" s="361"/>
      <c r="L175" s="361"/>
      <c r="M175" s="361"/>
      <c r="N175" s="361"/>
      <c r="O175" s="361"/>
      <c r="P175" s="361"/>
      <c r="Q175" s="361"/>
      <c r="R175" s="361"/>
      <c r="S175" s="361"/>
      <c r="T175" s="361"/>
      <c r="U175" s="361"/>
      <c r="V175" s="361"/>
      <c r="W175" s="361"/>
      <c r="X175" s="361"/>
      <c r="Y175" s="361"/>
      <c r="Z175" s="361"/>
      <c r="AA175" s="361"/>
      <c r="AB175" s="361"/>
      <c r="AC175" s="361"/>
      <c r="AD175" s="361"/>
      <c r="AE175" s="361"/>
      <c r="AF175" s="361"/>
      <c r="AG175" s="361"/>
      <c r="AH175" s="361"/>
      <c r="AI175" s="361"/>
      <c r="AJ175" s="361"/>
      <c r="AK175" s="361"/>
      <c r="AL175" s="361"/>
      <c r="AM175" s="361"/>
      <c r="BH175" s="22" t="s">
        <v>432</v>
      </c>
      <c r="BJ175" s="23"/>
      <c r="BM175" s="23"/>
    </row>
    <row r="176" spans="1:65" ht="9.75" customHeight="1" x14ac:dyDescent="0.15">
      <c r="A176" s="324"/>
      <c r="B176" s="326"/>
      <c r="C176" s="321" t="s">
        <v>69</v>
      </c>
      <c r="D176" s="322"/>
      <c r="E176" s="322"/>
      <c r="F176" s="322"/>
      <c r="G176" s="322"/>
      <c r="H176" s="322"/>
      <c r="I176" s="323"/>
      <c r="J176" s="361"/>
      <c r="K176" s="361"/>
      <c r="L176" s="361"/>
      <c r="M176" s="361"/>
      <c r="N176" s="361"/>
      <c r="O176" s="361"/>
      <c r="P176" s="361"/>
      <c r="Q176" s="361"/>
      <c r="R176" s="361"/>
      <c r="S176" s="361"/>
      <c r="T176" s="361"/>
      <c r="U176" s="361"/>
      <c r="V176" s="361"/>
      <c r="W176" s="361"/>
      <c r="X176" s="361"/>
      <c r="Y176" s="361"/>
      <c r="Z176" s="361"/>
      <c r="AA176" s="361"/>
      <c r="AB176" s="361"/>
      <c r="AC176" s="361"/>
      <c r="AD176" s="361"/>
      <c r="AE176" s="361"/>
      <c r="AF176" s="361"/>
      <c r="AG176" s="361"/>
      <c r="AH176" s="361"/>
      <c r="AI176" s="361"/>
      <c r="AJ176" s="361"/>
      <c r="AK176" s="361"/>
      <c r="AL176" s="361"/>
      <c r="AM176" s="361"/>
      <c r="BH176" s="22">
        <v>36</v>
      </c>
      <c r="BI176" s="4" t="str">
        <f>"ITEM"&amp;BH176&amp; BG176 &amp;"="&amp; IF(TRIM($J176)="","",$J176)</f>
        <v>ITEM36=</v>
      </c>
      <c r="BJ176" s="23"/>
      <c r="BM176" s="23"/>
    </row>
    <row r="177" spans="1:65" ht="9.75" customHeight="1" x14ac:dyDescent="0.15">
      <c r="A177" s="324"/>
      <c r="B177" s="326"/>
      <c r="C177" s="324"/>
      <c r="D177" s="325"/>
      <c r="E177" s="325"/>
      <c r="F177" s="325"/>
      <c r="G177" s="325"/>
      <c r="H177" s="325"/>
      <c r="I177" s="326"/>
      <c r="J177" s="361"/>
      <c r="K177" s="361"/>
      <c r="L177" s="361"/>
      <c r="M177" s="361"/>
      <c r="N177" s="361"/>
      <c r="O177" s="361"/>
      <c r="P177" s="361"/>
      <c r="Q177" s="361"/>
      <c r="R177" s="361"/>
      <c r="S177" s="361"/>
      <c r="T177" s="361"/>
      <c r="U177" s="361"/>
      <c r="V177" s="361"/>
      <c r="W177" s="361"/>
      <c r="X177" s="361"/>
      <c r="Y177" s="361"/>
      <c r="Z177" s="361"/>
      <c r="AA177" s="361"/>
      <c r="AB177" s="361"/>
      <c r="AC177" s="361"/>
      <c r="AD177" s="361"/>
      <c r="AE177" s="361"/>
      <c r="AF177" s="361"/>
      <c r="AG177" s="361"/>
      <c r="AH177" s="361"/>
      <c r="AI177" s="361"/>
      <c r="AJ177" s="361"/>
      <c r="AK177" s="361"/>
      <c r="AL177" s="361"/>
      <c r="AM177" s="361"/>
      <c r="BH177" s="22" t="s">
        <v>432</v>
      </c>
      <c r="BJ177" s="23"/>
      <c r="BM177" s="23"/>
    </row>
    <row r="178" spans="1:65" ht="9.75" customHeight="1" x14ac:dyDescent="0.15">
      <c r="A178" s="327"/>
      <c r="B178" s="328"/>
      <c r="C178" s="324"/>
      <c r="D178" s="325"/>
      <c r="E178" s="325"/>
      <c r="F178" s="325"/>
      <c r="G178" s="325"/>
      <c r="H178" s="325"/>
      <c r="I178" s="326"/>
      <c r="J178" s="361"/>
      <c r="K178" s="361"/>
      <c r="L178" s="361"/>
      <c r="M178" s="361"/>
      <c r="N178" s="361"/>
      <c r="O178" s="361"/>
      <c r="P178" s="361"/>
      <c r="Q178" s="361"/>
      <c r="R178" s="361"/>
      <c r="S178" s="361"/>
      <c r="T178" s="361"/>
      <c r="U178" s="361"/>
      <c r="V178" s="361"/>
      <c r="W178" s="361"/>
      <c r="X178" s="361"/>
      <c r="Y178" s="361"/>
      <c r="Z178" s="361"/>
      <c r="AA178" s="361"/>
      <c r="AB178" s="361"/>
      <c r="AC178" s="361"/>
      <c r="AD178" s="361"/>
      <c r="AE178" s="361"/>
      <c r="AF178" s="361"/>
      <c r="AG178" s="361"/>
      <c r="AH178" s="361"/>
      <c r="AI178" s="361"/>
      <c r="AJ178" s="361"/>
      <c r="AK178" s="361"/>
      <c r="AL178" s="361"/>
      <c r="AM178" s="361"/>
      <c r="BH178" s="22" t="s">
        <v>432</v>
      </c>
      <c r="BJ178" s="23"/>
      <c r="BM178" s="23"/>
    </row>
    <row r="179" spans="1:65" ht="9.75" customHeight="1" x14ac:dyDescent="0.15">
      <c r="A179" s="330" t="s">
        <v>52</v>
      </c>
      <c r="B179" s="330"/>
      <c r="C179" s="330"/>
      <c r="D179" s="330"/>
      <c r="E179" s="330"/>
      <c r="F179" s="330"/>
      <c r="G179" s="330"/>
      <c r="H179" s="330"/>
      <c r="I179" s="330"/>
      <c r="J179" s="361"/>
      <c r="K179" s="361"/>
      <c r="L179" s="361"/>
      <c r="M179" s="361"/>
      <c r="N179" s="361"/>
      <c r="O179" s="361"/>
      <c r="P179" s="361"/>
      <c r="Q179" s="361"/>
      <c r="R179" s="361"/>
      <c r="S179" s="361"/>
      <c r="T179" s="361"/>
      <c r="U179" s="361"/>
      <c r="V179" s="361"/>
      <c r="W179" s="361"/>
      <c r="X179" s="361"/>
      <c r="Y179" s="361"/>
      <c r="Z179" s="361"/>
      <c r="AA179" s="361"/>
      <c r="AB179" s="361"/>
      <c r="AC179" s="361"/>
      <c r="AD179" s="361"/>
      <c r="AE179" s="361"/>
      <c r="AF179" s="361"/>
      <c r="AG179" s="361"/>
      <c r="AH179" s="361"/>
      <c r="AI179" s="361"/>
      <c r="AJ179" s="361"/>
      <c r="AK179" s="361"/>
      <c r="AL179" s="361"/>
      <c r="AM179" s="361"/>
      <c r="BH179" s="22">
        <v>37</v>
      </c>
      <c r="BI179" s="4" t="str">
        <f>"ITEM"&amp;BH179&amp; BG179 &amp;"="&amp; IF(TRIM($J179)="","",$J179)</f>
        <v>ITEM37=</v>
      </c>
      <c r="BJ179" s="23"/>
      <c r="BM179" s="23"/>
    </row>
    <row r="180" spans="1:65" ht="9.75" customHeight="1" x14ac:dyDescent="0.15">
      <c r="A180" s="330"/>
      <c r="B180" s="330"/>
      <c r="C180" s="330"/>
      <c r="D180" s="330"/>
      <c r="E180" s="330"/>
      <c r="F180" s="330"/>
      <c r="G180" s="330"/>
      <c r="H180" s="330"/>
      <c r="I180" s="330"/>
      <c r="J180" s="361"/>
      <c r="K180" s="361"/>
      <c r="L180" s="361"/>
      <c r="M180" s="361"/>
      <c r="N180" s="361"/>
      <c r="O180" s="361"/>
      <c r="P180" s="361"/>
      <c r="Q180" s="361"/>
      <c r="R180" s="361"/>
      <c r="S180" s="361"/>
      <c r="T180" s="361"/>
      <c r="U180" s="361"/>
      <c r="V180" s="361"/>
      <c r="W180" s="361"/>
      <c r="X180" s="361"/>
      <c r="Y180" s="361"/>
      <c r="Z180" s="361"/>
      <c r="AA180" s="361"/>
      <c r="AB180" s="361"/>
      <c r="AC180" s="361"/>
      <c r="AD180" s="361"/>
      <c r="AE180" s="361"/>
      <c r="AF180" s="361"/>
      <c r="AG180" s="361"/>
      <c r="AH180" s="361"/>
      <c r="AI180" s="361"/>
      <c r="AJ180" s="361"/>
      <c r="AK180" s="361"/>
      <c r="AL180" s="361"/>
      <c r="AM180" s="361"/>
      <c r="BH180" s="22" t="s">
        <v>432</v>
      </c>
      <c r="BJ180" s="23"/>
      <c r="BM180" s="23"/>
    </row>
    <row r="181" spans="1:65" ht="9.75" customHeight="1" x14ac:dyDescent="0.15">
      <c r="A181" s="330"/>
      <c r="B181" s="330"/>
      <c r="C181" s="330"/>
      <c r="D181" s="330"/>
      <c r="E181" s="330"/>
      <c r="F181" s="330"/>
      <c r="G181" s="330"/>
      <c r="H181" s="330"/>
      <c r="I181" s="330"/>
      <c r="J181" s="361"/>
      <c r="K181" s="361"/>
      <c r="L181" s="361"/>
      <c r="M181" s="361"/>
      <c r="N181" s="361"/>
      <c r="O181" s="361"/>
      <c r="P181" s="361"/>
      <c r="Q181" s="361"/>
      <c r="R181" s="361"/>
      <c r="S181" s="361"/>
      <c r="T181" s="361"/>
      <c r="U181" s="361"/>
      <c r="V181" s="361"/>
      <c r="W181" s="361"/>
      <c r="X181" s="361"/>
      <c r="Y181" s="361"/>
      <c r="Z181" s="361"/>
      <c r="AA181" s="361"/>
      <c r="AB181" s="361"/>
      <c r="AC181" s="361"/>
      <c r="AD181" s="361"/>
      <c r="AE181" s="361"/>
      <c r="AF181" s="361"/>
      <c r="AG181" s="361"/>
      <c r="AH181" s="361"/>
      <c r="AI181" s="361"/>
      <c r="AJ181" s="361"/>
      <c r="AK181" s="361"/>
      <c r="AL181" s="361"/>
      <c r="AM181" s="361"/>
      <c r="BH181" s="22" t="s">
        <v>432</v>
      </c>
      <c r="BJ181" s="23"/>
      <c r="BM181" s="23"/>
    </row>
    <row r="182" spans="1:65" ht="9.75" customHeight="1" x14ac:dyDescent="0.15">
      <c r="A182" s="335" t="s">
        <v>295</v>
      </c>
      <c r="B182" s="336"/>
      <c r="C182" s="336"/>
      <c r="D182" s="336"/>
      <c r="E182" s="336"/>
      <c r="F182" s="336"/>
      <c r="G182" s="336"/>
      <c r="H182" s="336"/>
      <c r="I182" s="337"/>
      <c r="J182" s="331" t="s">
        <v>167</v>
      </c>
      <c r="K182" s="232" t="s">
        <v>689</v>
      </c>
      <c r="L182" s="232"/>
      <c r="M182" s="232"/>
      <c r="N182" s="232"/>
      <c r="O182" s="232"/>
      <c r="P182" s="232"/>
      <c r="Q182" s="232"/>
      <c r="R182" s="232"/>
      <c r="S182" s="232"/>
      <c r="T182" s="181" t="s">
        <v>168</v>
      </c>
      <c r="U182" s="181"/>
      <c r="V182" s="170" t="s">
        <v>116</v>
      </c>
      <c r="W182" s="170"/>
      <c r="X182" s="170"/>
      <c r="Y182" s="170"/>
      <c r="Z182" s="170"/>
      <c r="AA182" s="170"/>
      <c r="AB182" s="170"/>
      <c r="AC182" s="170"/>
      <c r="AD182" s="170"/>
      <c r="AE182" s="170"/>
      <c r="AF182" s="170"/>
      <c r="AG182" s="170"/>
      <c r="AH182" s="170"/>
      <c r="AI182" s="170"/>
      <c r="AJ182" s="170"/>
      <c r="AK182" s="170"/>
      <c r="AL182" s="170"/>
      <c r="AM182" s="171"/>
      <c r="BE182" s="4" t="str">
        <f ca="1">MID(CELL("address",$CA$2),2,2)</f>
        <v>CA</v>
      </c>
      <c r="BF182" s="14">
        <f>IF(TRIM($K182)="","",IF(ISERROR(MATCH($K182,$CA$3:$CA$5,0)),"INPUT_ERROR",MATCH($K182,$CA$3:$CA$5,0)))</f>
        <v>2</v>
      </c>
      <c r="BH182" s="22">
        <v>38</v>
      </c>
      <c r="BI182" s="4" t="str">
        <f>"ITEM"&amp;BH182&amp; BG182 &amp;"=" &amp; $BF182</f>
        <v>ITEM38=2</v>
      </c>
      <c r="BJ182" s="23"/>
      <c r="BM182" s="23"/>
    </row>
    <row r="183" spans="1:65" ht="9.75" customHeight="1" x14ac:dyDescent="0.15">
      <c r="A183" s="338"/>
      <c r="B183" s="339"/>
      <c r="C183" s="339"/>
      <c r="D183" s="339"/>
      <c r="E183" s="339"/>
      <c r="F183" s="339"/>
      <c r="G183" s="339"/>
      <c r="H183" s="339"/>
      <c r="I183" s="340"/>
      <c r="J183" s="228"/>
      <c r="K183" s="184"/>
      <c r="L183" s="184"/>
      <c r="M183" s="184"/>
      <c r="N183" s="184"/>
      <c r="O183" s="184"/>
      <c r="P183" s="184"/>
      <c r="Q183" s="184"/>
      <c r="R183" s="184"/>
      <c r="S183" s="184"/>
      <c r="T183" s="185"/>
      <c r="U183" s="185"/>
      <c r="V183" s="187" t="s">
        <v>242</v>
      </c>
      <c r="W183" s="187"/>
      <c r="X183" s="187"/>
      <c r="Y183" s="187"/>
      <c r="Z183" s="187"/>
      <c r="AA183" s="187"/>
      <c r="AB183" s="187"/>
      <c r="AC183" s="187"/>
      <c r="AD183" s="187"/>
      <c r="AE183" s="187" t="s">
        <v>243</v>
      </c>
      <c r="AF183" s="187"/>
      <c r="AG183" s="187"/>
      <c r="AH183" s="187"/>
      <c r="AI183" s="187"/>
      <c r="AJ183" s="187"/>
      <c r="AK183" s="187"/>
      <c r="AL183" s="187"/>
      <c r="AM183" s="188"/>
      <c r="BH183" s="22" t="s">
        <v>432</v>
      </c>
      <c r="BJ183" s="23"/>
      <c r="BM183" s="23"/>
    </row>
    <row r="184" spans="1:65" ht="9.75" customHeight="1" x14ac:dyDescent="0.15">
      <c r="A184" s="353"/>
      <c r="B184" s="354"/>
      <c r="C184" s="354"/>
      <c r="D184" s="354"/>
      <c r="E184" s="354"/>
      <c r="F184" s="354"/>
      <c r="G184" s="354"/>
      <c r="H184" s="354"/>
      <c r="I184" s="355"/>
      <c r="J184" s="247"/>
      <c r="K184" s="248"/>
      <c r="L184" s="248"/>
      <c r="M184" s="248"/>
      <c r="N184" s="248"/>
      <c r="O184" s="248"/>
      <c r="P184" s="248"/>
      <c r="Q184" s="248"/>
      <c r="R184" s="248"/>
      <c r="S184" s="248"/>
      <c r="T184" s="248"/>
      <c r="U184" s="248"/>
      <c r="V184" s="190" t="s">
        <v>244</v>
      </c>
      <c r="W184" s="190"/>
      <c r="X184" s="190"/>
      <c r="Y184" s="190"/>
      <c r="Z184" s="190"/>
      <c r="AA184" s="190"/>
      <c r="AB184" s="190"/>
      <c r="AC184" s="190"/>
      <c r="AD184" s="190"/>
      <c r="AE184" s="190"/>
      <c r="AF184" s="190"/>
      <c r="AG184" s="190"/>
      <c r="AH184" s="190"/>
      <c r="AI184" s="190"/>
      <c r="AJ184" s="190"/>
      <c r="AK184" s="190"/>
      <c r="AL184" s="190"/>
      <c r="AM184" s="191"/>
      <c r="BH184" s="22" t="s">
        <v>432</v>
      </c>
      <c r="BJ184" s="23"/>
      <c r="BM184" s="23"/>
    </row>
    <row r="185" spans="1:65" ht="9.75" customHeight="1" x14ac:dyDescent="0.15">
      <c r="A185" s="321" t="s">
        <v>70</v>
      </c>
      <c r="B185" s="322"/>
      <c r="C185" s="322"/>
      <c r="D185" s="322"/>
      <c r="E185" s="322"/>
      <c r="F185" s="322"/>
      <c r="G185" s="322"/>
      <c r="H185" s="322"/>
      <c r="I185" s="322"/>
      <c r="J185" s="322"/>
      <c r="K185" s="322"/>
      <c r="L185" s="322"/>
      <c r="M185" s="322"/>
      <c r="N185" s="322"/>
      <c r="O185" s="322"/>
      <c r="P185" s="322"/>
      <c r="Q185" s="322"/>
      <c r="R185" s="322"/>
      <c r="S185" s="322"/>
      <c r="T185" s="322"/>
      <c r="U185" s="322"/>
      <c r="V185" s="322"/>
      <c r="W185" s="322"/>
      <c r="X185" s="322"/>
      <c r="Y185" s="322"/>
      <c r="Z185" s="322"/>
      <c r="AA185" s="322"/>
      <c r="AB185" s="322"/>
      <c r="AC185" s="322"/>
      <c r="AD185" s="322"/>
      <c r="AE185" s="322"/>
      <c r="AF185" s="322"/>
      <c r="AG185" s="322"/>
      <c r="AH185" s="322"/>
      <c r="AI185" s="322"/>
      <c r="AJ185" s="322"/>
      <c r="AK185" s="322"/>
      <c r="AL185" s="322"/>
      <c r="AM185" s="323"/>
      <c r="BH185" s="22" t="s">
        <v>432</v>
      </c>
      <c r="BJ185" s="23"/>
      <c r="BM185" s="23"/>
    </row>
    <row r="186" spans="1:65" ht="9.75" customHeight="1" x14ac:dyDescent="0.15">
      <c r="A186" s="327"/>
      <c r="B186" s="329"/>
      <c r="C186" s="329"/>
      <c r="D186" s="329"/>
      <c r="E186" s="329"/>
      <c r="F186" s="329"/>
      <c r="G186" s="329"/>
      <c r="H186" s="329"/>
      <c r="I186" s="329"/>
      <c r="J186" s="329"/>
      <c r="K186" s="329"/>
      <c r="L186" s="329"/>
      <c r="M186" s="329"/>
      <c r="N186" s="329"/>
      <c r="O186" s="329"/>
      <c r="P186" s="329"/>
      <c r="Q186" s="329"/>
      <c r="R186" s="329"/>
      <c r="S186" s="329"/>
      <c r="T186" s="329"/>
      <c r="U186" s="329"/>
      <c r="V186" s="329"/>
      <c r="W186" s="329"/>
      <c r="X186" s="329"/>
      <c r="Y186" s="329"/>
      <c r="Z186" s="329"/>
      <c r="AA186" s="329"/>
      <c r="AB186" s="329"/>
      <c r="AC186" s="329"/>
      <c r="AD186" s="329"/>
      <c r="AE186" s="329"/>
      <c r="AF186" s="329"/>
      <c r="AG186" s="329"/>
      <c r="AH186" s="329"/>
      <c r="AI186" s="329"/>
      <c r="AJ186" s="329"/>
      <c r="AK186" s="329"/>
      <c r="AL186" s="329"/>
      <c r="AM186" s="328"/>
      <c r="BH186" s="22" t="s">
        <v>432</v>
      </c>
      <c r="BJ186" s="23"/>
      <c r="BM186" s="23"/>
    </row>
    <row r="187" spans="1:65" ht="9.75" customHeight="1" x14ac:dyDescent="0.15">
      <c r="A187" s="332"/>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c r="AF187" s="333"/>
      <c r="AG187" s="333"/>
      <c r="AH187" s="333"/>
      <c r="AI187" s="333"/>
      <c r="AJ187" s="333"/>
      <c r="AK187" s="333"/>
      <c r="AL187" s="333"/>
      <c r="AM187" s="334"/>
      <c r="BH187" s="22" t="s">
        <v>561</v>
      </c>
      <c r="BI187" s="4" t="str">
        <f>"ITEM"&amp;BH187&amp; BG187 &amp;"="&amp; IF(TRIM($A187)="","",$A187)</f>
        <v>ITEM39_1=</v>
      </c>
      <c r="BJ187" s="23"/>
      <c r="BM187" s="23"/>
    </row>
    <row r="188" spans="1:65" ht="9.75" customHeight="1" x14ac:dyDescent="0.15">
      <c r="A188" s="249"/>
      <c r="B188" s="221"/>
      <c r="C188" s="221"/>
      <c r="D188" s="221"/>
      <c r="E188" s="221"/>
      <c r="F188" s="221"/>
      <c r="G188" s="221"/>
      <c r="H188" s="221"/>
      <c r="I188" s="221"/>
      <c r="J188" s="221"/>
      <c r="K188" s="221"/>
      <c r="L188" s="221"/>
      <c r="M188" s="221"/>
      <c r="N188" s="221"/>
      <c r="O188" s="221"/>
      <c r="P188" s="221"/>
      <c r="Q188" s="221"/>
      <c r="R188" s="221"/>
      <c r="S188" s="221"/>
      <c r="T188" s="221"/>
      <c r="U188" s="221"/>
      <c r="V188" s="221"/>
      <c r="W188" s="221"/>
      <c r="X188" s="221"/>
      <c r="Y188" s="221"/>
      <c r="Z188" s="221"/>
      <c r="AA188" s="221"/>
      <c r="AB188" s="221"/>
      <c r="AC188" s="221"/>
      <c r="AD188" s="221"/>
      <c r="AE188" s="221"/>
      <c r="AF188" s="221"/>
      <c r="AG188" s="221"/>
      <c r="AH188" s="221"/>
      <c r="AI188" s="221"/>
      <c r="AJ188" s="221"/>
      <c r="AK188" s="221"/>
      <c r="AL188" s="221"/>
      <c r="AM188" s="250"/>
      <c r="BH188" s="22" t="s">
        <v>432</v>
      </c>
      <c r="BJ188" s="23"/>
      <c r="BM188" s="23"/>
    </row>
    <row r="189" spans="1:65" ht="9.75" customHeight="1" x14ac:dyDescent="0.15">
      <c r="A189" s="249"/>
      <c r="B189" s="221"/>
      <c r="C189" s="221"/>
      <c r="D189" s="221"/>
      <c r="E189" s="221"/>
      <c r="F189" s="221"/>
      <c r="G189" s="221"/>
      <c r="H189" s="221"/>
      <c r="I189" s="221"/>
      <c r="J189" s="221"/>
      <c r="K189" s="221"/>
      <c r="L189" s="221"/>
      <c r="M189" s="221"/>
      <c r="N189" s="221"/>
      <c r="O189" s="221"/>
      <c r="P189" s="221"/>
      <c r="Q189" s="221"/>
      <c r="R189" s="221"/>
      <c r="S189" s="221"/>
      <c r="T189" s="221"/>
      <c r="U189" s="221"/>
      <c r="V189" s="221"/>
      <c r="W189" s="221"/>
      <c r="X189" s="221"/>
      <c r="Y189" s="221"/>
      <c r="Z189" s="221"/>
      <c r="AA189" s="221"/>
      <c r="AB189" s="221"/>
      <c r="AC189" s="221"/>
      <c r="AD189" s="221"/>
      <c r="AE189" s="221"/>
      <c r="AF189" s="221"/>
      <c r="AG189" s="221"/>
      <c r="AH189" s="221"/>
      <c r="AI189" s="221"/>
      <c r="AJ189" s="221"/>
      <c r="AK189" s="221"/>
      <c r="AL189" s="221"/>
      <c r="AM189" s="250"/>
      <c r="BH189" s="22" t="s">
        <v>432</v>
      </c>
      <c r="BJ189" s="23"/>
      <c r="BM189" s="23"/>
    </row>
    <row r="190" spans="1:65" ht="9.75" customHeight="1" x14ac:dyDescent="0.15">
      <c r="A190" s="249"/>
      <c r="B190" s="221"/>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c r="AC190" s="221"/>
      <c r="AD190" s="221"/>
      <c r="AE190" s="221"/>
      <c r="AF190" s="221"/>
      <c r="AG190" s="221"/>
      <c r="AH190" s="221"/>
      <c r="AI190" s="221"/>
      <c r="AJ190" s="221"/>
      <c r="AK190" s="221"/>
      <c r="AL190" s="221"/>
      <c r="AM190" s="250"/>
      <c r="BH190" s="22" t="s">
        <v>432</v>
      </c>
      <c r="BJ190" s="23"/>
      <c r="BM190" s="23"/>
    </row>
    <row r="191" spans="1:65" ht="9.75" customHeight="1" x14ac:dyDescent="0.15">
      <c r="A191" s="249"/>
      <c r="B191" s="221"/>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c r="AA191" s="221"/>
      <c r="AB191" s="221"/>
      <c r="AC191" s="221"/>
      <c r="AD191" s="221"/>
      <c r="AE191" s="221"/>
      <c r="AF191" s="221"/>
      <c r="AG191" s="221"/>
      <c r="AH191" s="221"/>
      <c r="AI191" s="221"/>
      <c r="AJ191" s="221"/>
      <c r="AK191" s="221"/>
      <c r="AL191" s="221"/>
      <c r="AM191" s="250"/>
      <c r="BH191" s="22" t="s">
        <v>432</v>
      </c>
      <c r="BJ191" s="23"/>
      <c r="BM191" s="23"/>
    </row>
    <row r="192" spans="1:65" ht="9.75" customHeight="1" x14ac:dyDescent="0.15">
      <c r="A192" s="249"/>
      <c r="B192" s="221"/>
      <c r="C192" s="221"/>
      <c r="D192" s="221"/>
      <c r="E192" s="221"/>
      <c r="F192" s="221"/>
      <c r="G192" s="221"/>
      <c r="H192" s="221"/>
      <c r="I192" s="221"/>
      <c r="J192" s="221"/>
      <c r="K192" s="221"/>
      <c r="L192" s="221"/>
      <c r="M192" s="221"/>
      <c r="N192" s="221"/>
      <c r="O192" s="221"/>
      <c r="P192" s="221"/>
      <c r="Q192" s="221"/>
      <c r="R192" s="221"/>
      <c r="S192" s="221"/>
      <c r="T192" s="221"/>
      <c r="U192" s="221"/>
      <c r="V192" s="221"/>
      <c r="W192" s="221"/>
      <c r="X192" s="221"/>
      <c r="Y192" s="221"/>
      <c r="Z192" s="221"/>
      <c r="AA192" s="221"/>
      <c r="AB192" s="221"/>
      <c r="AC192" s="221"/>
      <c r="AD192" s="221"/>
      <c r="AE192" s="221"/>
      <c r="AF192" s="221"/>
      <c r="AG192" s="221"/>
      <c r="AH192" s="221"/>
      <c r="AI192" s="221"/>
      <c r="AJ192" s="221"/>
      <c r="AK192" s="221"/>
      <c r="AL192" s="221"/>
      <c r="AM192" s="250"/>
      <c r="BH192" s="22" t="s">
        <v>432</v>
      </c>
      <c r="BJ192" s="23"/>
      <c r="BM192" s="23"/>
    </row>
    <row r="193" spans="1:65" ht="9.75" customHeight="1" x14ac:dyDescent="0.15">
      <c r="A193" s="249"/>
      <c r="B193" s="221"/>
      <c r="C193" s="221"/>
      <c r="D193" s="221"/>
      <c r="E193" s="221"/>
      <c r="F193" s="221"/>
      <c r="G193" s="221"/>
      <c r="H193" s="221"/>
      <c r="I193" s="221"/>
      <c r="J193" s="221"/>
      <c r="K193" s="221"/>
      <c r="L193" s="221"/>
      <c r="M193" s="221"/>
      <c r="N193" s="221"/>
      <c r="O193" s="221"/>
      <c r="P193" s="221"/>
      <c r="Q193" s="221"/>
      <c r="R193" s="221"/>
      <c r="S193" s="221"/>
      <c r="T193" s="221"/>
      <c r="U193" s="221"/>
      <c r="V193" s="221"/>
      <c r="W193" s="221"/>
      <c r="X193" s="221"/>
      <c r="Y193" s="221"/>
      <c r="Z193" s="221"/>
      <c r="AA193" s="221"/>
      <c r="AB193" s="221"/>
      <c r="AC193" s="221"/>
      <c r="AD193" s="221"/>
      <c r="AE193" s="221"/>
      <c r="AF193" s="221"/>
      <c r="AG193" s="221"/>
      <c r="AH193" s="221"/>
      <c r="AI193" s="221"/>
      <c r="AJ193" s="221"/>
      <c r="AK193" s="221"/>
      <c r="AL193" s="221"/>
      <c r="AM193" s="250"/>
      <c r="BH193" s="22" t="s">
        <v>432</v>
      </c>
      <c r="BJ193" s="23"/>
      <c r="BM193" s="23"/>
    </row>
    <row r="194" spans="1:65" ht="9.75" customHeight="1" x14ac:dyDescent="0.15">
      <c r="A194" s="249"/>
      <c r="B194" s="221"/>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c r="Y194" s="221"/>
      <c r="Z194" s="221"/>
      <c r="AA194" s="221"/>
      <c r="AB194" s="221"/>
      <c r="AC194" s="221"/>
      <c r="AD194" s="221"/>
      <c r="AE194" s="221"/>
      <c r="AF194" s="221"/>
      <c r="AG194" s="221"/>
      <c r="AH194" s="221"/>
      <c r="AI194" s="221"/>
      <c r="AJ194" s="221"/>
      <c r="AK194" s="221"/>
      <c r="AL194" s="221"/>
      <c r="AM194" s="250"/>
      <c r="BH194" s="22" t="s">
        <v>432</v>
      </c>
      <c r="BJ194" s="23"/>
      <c r="BM194" s="23"/>
    </row>
    <row r="195" spans="1:65" ht="9.75" customHeight="1" x14ac:dyDescent="0.15">
      <c r="A195" s="249"/>
      <c r="B195" s="221"/>
      <c r="C195" s="221"/>
      <c r="D195" s="221"/>
      <c r="E195" s="221"/>
      <c r="F195" s="221"/>
      <c r="G195" s="221"/>
      <c r="H195" s="221"/>
      <c r="I195" s="221"/>
      <c r="J195" s="221"/>
      <c r="K195" s="221"/>
      <c r="L195" s="221"/>
      <c r="M195" s="221"/>
      <c r="N195" s="221"/>
      <c r="O195" s="221"/>
      <c r="P195" s="221"/>
      <c r="Q195" s="221"/>
      <c r="R195" s="221"/>
      <c r="S195" s="221"/>
      <c r="T195" s="221"/>
      <c r="U195" s="221"/>
      <c r="V195" s="221"/>
      <c r="W195" s="221"/>
      <c r="X195" s="221"/>
      <c r="Y195" s="221"/>
      <c r="Z195" s="221"/>
      <c r="AA195" s="221"/>
      <c r="AB195" s="221"/>
      <c r="AC195" s="221"/>
      <c r="AD195" s="221"/>
      <c r="AE195" s="221"/>
      <c r="AF195" s="221"/>
      <c r="AG195" s="221"/>
      <c r="AH195" s="221"/>
      <c r="AI195" s="221"/>
      <c r="AJ195" s="221"/>
      <c r="AK195" s="221"/>
      <c r="AL195" s="221"/>
      <c r="AM195" s="250"/>
      <c r="BH195" s="22" t="s">
        <v>432</v>
      </c>
      <c r="BJ195" s="23"/>
      <c r="BM195" s="23"/>
    </row>
    <row r="196" spans="1:65" ht="9.75" customHeight="1" x14ac:dyDescent="0.15">
      <c r="A196" s="249"/>
      <c r="B196" s="221"/>
      <c r="C196" s="221"/>
      <c r="D196" s="221"/>
      <c r="E196" s="221"/>
      <c r="F196" s="221"/>
      <c r="G196" s="221"/>
      <c r="H196" s="221"/>
      <c r="I196" s="221"/>
      <c r="J196" s="221"/>
      <c r="K196" s="221"/>
      <c r="L196" s="221"/>
      <c r="M196" s="221"/>
      <c r="N196" s="221"/>
      <c r="O196" s="221"/>
      <c r="P196" s="221"/>
      <c r="Q196" s="221"/>
      <c r="R196" s="221"/>
      <c r="S196" s="221"/>
      <c r="T196" s="221"/>
      <c r="U196" s="221"/>
      <c r="V196" s="221"/>
      <c r="W196" s="221"/>
      <c r="X196" s="221"/>
      <c r="Y196" s="221"/>
      <c r="Z196" s="221"/>
      <c r="AA196" s="221"/>
      <c r="AB196" s="221"/>
      <c r="AC196" s="221"/>
      <c r="AD196" s="221"/>
      <c r="AE196" s="221"/>
      <c r="AF196" s="221"/>
      <c r="AG196" s="221"/>
      <c r="AH196" s="221"/>
      <c r="AI196" s="221"/>
      <c r="AJ196" s="221"/>
      <c r="AK196" s="221"/>
      <c r="AL196" s="221"/>
      <c r="AM196" s="250"/>
      <c r="BH196" s="22" t="s">
        <v>562</v>
      </c>
      <c r="BI196" s="4" t="str">
        <f>"ITEM"&amp;BH196&amp; BG196 &amp;"="&amp; IF(TRIM($A196)="","",$A196)</f>
        <v>ITEM39_2=</v>
      </c>
      <c r="BJ196" s="23"/>
      <c r="BM196" s="23"/>
    </row>
    <row r="197" spans="1:65" ht="9.75" customHeight="1" x14ac:dyDescent="0.15">
      <c r="A197" s="124"/>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5"/>
      <c r="AC197" s="125"/>
      <c r="AD197" s="125"/>
      <c r="AE197" s="125"/>
      <c r="AF197" s="125"/>
      <c r="AG197" s="125"/>
      <c r="AH197" s="125"/>
      <c r="AI197" s="125"/>
      <c r="AJ197" s="125"/>
      <c r="AK197" s="125"/>
      <c r="AL197" s="125"/>
      <c r="AM197" s="126"/>
      <c r="BH197" s="22" t="s">
        <v>563</v>
      </c>
      <c r="BI197" s="4" t="str">
        <f>"ITEM"&amp;BH197&amp; BG197 &amp;"="&amp; IF(TRIM($A197)="","",$A197)</f>
        <v>ITEM39_3=</v>
      </c>
      <c r="BJ197" s="23"/>
      <c r="BM197" s="23"/>
    </row>
    <row r="198" spans="1:65" ht="9.75" customHeight="1" x14ac:dyDescent="0.15">
      <c r="A198" s="357" t="s">
        <v>311</v>
      </c>
      <c r="B198" s="341"/>
      <c r="C198" s="341"/>
      <c r="D198" s="341"/>
      <c r="E198" s="341"/>
      <c r="F198" s="341"/>
      <c r="G198" s="341"/>
      <c r="H198" s="341"/>
      <c r="I198" s="341"/>
      <c r="J198" s="341"/>
      <c r="K198" s="341"/>
      <c r="L198" s="341"/>
      <c r="M198" s="341"/>
      <c r="N198" s="341"/>
      <c r="O198" s="341"/>
      <c r="P198" s="341"/>
      <c r="Q198" s="341"/>
      <c r="R198" s="341"/>
      <c r="S198" s="341"/>
      <c r="T198" s="341"/>
      <c r="U198" s="341"/>
      <c r="V198" s="341"/>
      <c r="W198" s="341"/>
      <c r="X198" s="341"/>
      <c r="Y198" s="341"/>
      <c r="Z198" s="341"/>
      <c r="AA198" s="341"/>
      <c r="AB198" s="341"/>
      <c r="AC198" s="341"/>
      <c r="AD198" s="341"/>
      <c r="AE198" s="341"/>
      <c r="AF198" s="341"/>
      <c r="AG198" s="341"/>
      <c r="AH198" s="341"/>
      <c r="AI198" s="341"/>
      <c r="AJ198" s="341"/>
      <c r="AK198" s="341"/>
      <c r="AL198" s="341"/>
      <c r="AM198" s="342"/>
      <c r="BH198" s="22" t="s">
        <v>432</v>
      </c>
      <c r="BJ198" s="23"/>
      <c r="BM198" s="23"/>
    </row>
    <row r="199" spans="1:65" ht="9.75" customHeight="1" x14ac:dyDescent="0.15">
      <c r="A199" s="358"/>
      <c r="B199" s="343"/>
      <c r="C199" s="343"/>
      <c r="D199" s="343"/>
      <c r="E199" s="343"/>
      <c r="F199" s="343"/>
      <c r="G199" s="343"/>
      <c r="H199" s="343"/>
      <c r="I199" s="343"/>
      <c r="J199" s="343"/>
      <c r="K199" s="343"/>
      <c r="L199" s="343"/>
      <c r="M199" s="343"/>
      <c r="N199" s="343"/>
      <c r="O199" s="343"/>
      <c r="P199" s="343"/>
      <c r="Q199" s="343"/>
      <c r="R199" s="343"/>
      <c r="S199" s="343"/>
      <c r="T199" s="343"/>
      <c r="U199" s="343"/>
      <c r="V199" s="343"/>
      <c r="W199" s="343"/>
      <c r="X199" s="343"/>
      <c r="Y199" s="343"/>
      <c r="Z199" s="343"/>
      <c r="AA199" s="343"/>
      <c r="AB199" s="343"/>
      <c r="AC199" s="343"/>
      <c r="AD199" s="343"/>
      <c r="AE199" s="343"/>
      <c r="AF199" s="343"/>
      <c r="AG199" s="343"/>
      <c r="AH199" s="343"/>
      <c r="AI199" s="343"/>
      <c r="AJ199" s="343"/>
      <c r="AK199" s="343"/>
      <c r="AL199" s="343"/>
      <c r="AM199" s="344"/>
      <c r="BH199" s="22" t="s">
        <v>432</v>
      </c>
      <c r="BJ199" s="23"/>
      <c r="BM199" s="23"/>
    </row>
    <row r="200" spans="1:65" ht="9.75" customHeight="1" x14ac:dyDescent="0.15">
      <c r="A200" s="321" t="s">
        <v>20</v>
      </c>
      <c r="B200" s="322"/>
      <c r="C200" s="322"/>
      <c r="D200" s="322"/>
      <c r="E200" s="322"/>
      <c r="F200" s="322"/>
      <c r="G200" s="322"/>
      <c r="H200" s="322"/>
      <c r="I200" s="323"/>
      <c r="J200" s="130" t="s">
        <v>189</v>
      </c>
      <c r="K200" s="132" t="s">
        <v>610</v>
      </c>
      <c r="L200" s="170" t="s">
        <v>268</v>
      </c>
      <c r="M200" s="170"/>
      <c r="N200" s="170"/>
      <c r="O200" s="170"/>
      <c r="P200" s="170"/>
      <c r="Q200" s="170"/>
      <c r="R200" s="170"/>
      <c r="S200" s="134" t="s">
        <v>189</v>
      </c>
      <c r="T200" s="132"/>
      <c r="U200" s="169" t="s">
        <v>269</v>
      </c>
      <c r="V200" s="169"/>
      <c r="W200" s="169"/>
      <c r="X200" s="169"/>
      <c r="Y200" s="169"/>
      <c r="Z200" s="169"/>
      <c r="AA200" s="169"/>
      <c r="AB200" s="134" t="s">
        <v>189</v>
      </c>
      <c r="AC200" s="132"/>
      <c r="AD200" s="170" t="s">
        <v>270</v>
      </c>
      <c r="AE200" s="170"/>
      <c r="AF200" s="170"/>
      <c r="AG200" s="170"/>
      <c r="AH200" s="170"/>
      <c r="AI200" s="170"/>
      <c r="AJ200" s="170"/>
      <c r="AK200" s="170"/>
      <c r="AL200" s="170"/>
      <c r="AM200" s="171"/>
      <c r="BF200" s="6" t="b">
        <f>IF($K200="○",TRUE,IF($K200="",FALSE,"INPUT_ERROR"))</f>
        <v>1</v>
      </c>
      <c r="BH200" s="22">
        <v>40</v>
      </c>
      <c r="BI200" s="4" t="str">
        <f>"ITEM"&amp;BH200&amp; BG200 &amp;"=" &amp; $BF200</f>
        <v>ITEM40=TRUE</v>
      </c>
      <c r="BJ200" s="23"/>
      <c r="BM200" s="23"/>
    </row>
    <row r="201" spans="1:65" ht="9.75" customHeight="1" x14ac:dyDescent="0.15">
      <c r="A201" s="324"/>
      <c r="B201" s="325"/>
      <c r="C201" s="325"/>
      <c r="D201" s="325"/>
      <c r="E201" s="325"/>
      <c r="F201" s="325"/>
      <c r="G201" s="325"/>
      <c r="H201" s="325"/>
      <c r="I201" s="326"/>
      <c r="J201" s="130"/>
      <c r="K201" s="132"/>
      <c r="L201" s="174"/>
      <c r="M201" s="174"/>
      <c r="N201" s="174"/>
      <c r="O201" s="174"/>
      <c r="P201" s="174"/>
      <c r="Q201" s="174"/>
      <c r="R201" s="174"/>
      <c r="S201" s="134"/>
      <c r="T201" s="132"/>
      <c r="U201" s="169"/>
      <c r="V201" s="169"/>
      <c r="W201" s="169"/>
      <c r="X201" s="169"/>
      <c r="Y201" s="169"/>
      <c r="Z201" s="169"/>
      <c r="AA201" s="169"/>
      <c r="AB201" s="134"/>
      <c r="AC201" s="132"/>
      <c r="AD201" s="174"/>
      <c r="AE201" s="174"/>
      <c r="AF201" s="174"/>
      <c r="AG201" s="174"/>
      <c r="AH201" s="174"/>
      <c r="AI201" s="174"/>
      <c r="AJ201" s="174"/>
      <c r="AK201" s="174"/>
      <c r="AL201" s="174"/>
      <c r="AM201" s="175"/>
      <c r="BF201" s="6" t="b">
        <f>IF($T200="○",TRUE,IF($T200="",FALSE,"INPUT_ERROR"))</f>
        <v>0</v>
      </c>
      <c r="BH201" s="22">
        <v>41</v>
      </c>
      <c r="BI201" s="4" t="str">
        <f>"ITEM"&amp;BH201&amp; BG201 &amp;"=" &amp; $BF201</f>
        <v>ITEM41=FALSE</v>
      </c>
      <c r="BJ201" s="23"/>
      <c r="BM201" s="23"/>
    </row>
    <row r="202" spans="1:65" ht="9.75" customHeight="1" x14ac:dyDescent="0.15">
      <c r="A202" s="357" t="s">
        <v>312</v>
      </c>
      <c r="B202" s="341"/>
      <c r="C202" s="341"/>
      <c r="D202" s="341"/>
      <c r="E202" s="341"/>
      <c r="F202" s="341"/>
      <c r="G202" s="341"/>
      <c r="H202" s="341"/>
      <c r="I202" s="341"/>
      <c r="J202" s="341"/>
      <c r="K202" s="341"/>
      <c r="L202" s="341"/>
      <c r="M202" s="341"/>
      <c r="N202" s="341"/>
      <c r="O202" s="341"/>
      <c r="P202" s="341"/>
      <c r="Q202" s="341"/>
      <c r="R202" s="341"/>
      <c r="S202" s="341"/>
      <c r="T202" s="341"/>
      <c r="U202" s="341"/>
      <c r="V202" s="341"/>
      <c r="W202" s="341"/>
      <c r="X202" s="341"/>
      <c r="Y202" s="341"/>
      <c r="Z202" s="341"/>
      <c r="AA202" s="341"/>
      <c r="AB202" s="341"/>
      <c r="AC202" s="341"/>
      <c r="AD202" s="341"/>
      <c r="AE202" s="341"/>
      <c r="AF202" s="341"/>
      <c r="AG202" s="341"/>
      <c r="AH202" s="341"/>
      <c r="AI202" s="341"/>
      <c r="AJ202" s="341"/>
      <c r="AK202" s="341"/>
      <c r="AL202" s="341"/>
      <c r="AM202" s="342"/>
      <c r="BF202" s="6" t="b">
        <f>IF($AC200="○",TRUE,IF($AC200="",FALSE,"INPUT_ERROR"))</f>
        <v>0</v>
      </c>
      <c r="BH202" s="22">
        <v>42</v>
      </c>
      <c r="BI202" s="4" t="str">
        <f>"ITEM"&amp;BH202&amp; BG202 &amp;"=" &amp; $BF202</f>
        <v>ITEM42=FALSE</v>
      </c>
      <c r="BJ202" s="23"/>
      <c r="BM202" s="23"/>
    </row>
    <row r="203" spans="1:65" ht="9.75" customHeight="1" x14ac:dyDescent="0.15">
      <c r="A203" s="358"/>
      <c r="B203" s="343"/>
      <c r="C203" s="343"/>
      <c r="D203" s="343"/>
      <c r="E203" s="343"/>
      <c r="F203" s="343"/>
      <c r="G203" s="343"/>
      <c r="H203" s="343"/>
      <c r="I203" s="343"/>
      <c r="J203" s="343"/>
      <c r="K203" s="343"/>
      <c r="L203" s="343"/>
      <c r="M203" s="343"/>
      <c r="N203" s="343"/>
      <c r="O203" s="343"/>
      <c r="P203" s="343"/>
      <c r="Q203" s="343"/>
      <c r="R203" s="343"/>
      <c r="S203" s="343"/>
      <c r="T203" s="343"/>
      <c r="U203" s="343"/>
      <c r="V203" s="343"/>
      <c r="W203" s="343"/>
      <c r="X203" s="343"/>
      <c r="Y203" s="343"/>
      <c r="Z203" s="343"/>
      <c r="AA203" s="343"/>
      <c r="AB203" s="343"/>
      <c r="AC203" s="343"/>
      <c r="AD203" s="343"/>
      <c r="AE203" s="343"/>
      <c r="AF203" s="343"/>
      <c r="AG203" s="343"/>
      <c r="AH203" s="343"/>
      <c r="AI203" s="343"/>
      <c r="AJ203" s="343"/>
      <c r="AK203" s="343"/>
      <c r="AL203" s="343"/>
      <c r="AM203" s="344"/>
      <c r="BH203" s="22" t="s">
        <v>432</v>
      </c>
      <c r="BJ203" s="23"/>
      <c r="BM203" s="23"/>
    </row>
    <row r="204" spans="1:65" ht="9.75" customHeight="1" x14ac:dyDescent="0.15">
      <c r="A204" s="321" t="s">
        <v>71</v>
      </c>
      <c r="B204" s="322"/>
      <c r="C204" s="322"/>
      <c r="D204" s="322"/>
      <c r="E204" s="322"/>
      <c r="F204" s="322"/>
      <c r="G204" s="322"/>
      <c r="H204" s="322"/>
      <c r="I204" s="323"/>
      <c r="J204" s="331" t="s">
        <v>229</v>
      </c>
      <c r="K204" s="367" t="s">
        <v>165</v>
      </c>
      <c r="L204" s="367"/>
      <c r="M204" s="367"/>
      <c r="N204" s="367"/>
      <c r="O204" s="367"/>
      <c r="P204" s="367"/>
      <c r="Q204" s="367"/>
      <c r="R204" s="367"/>
      <c r="S204" s="367"/>
      <c r="T204" s="181" t="s">
        <v>265</v>
      </c>
      <c r="U204" s="181"/>
      <c r="V204" s="170" t="s">
        <v>116</v>
      </c>
      <c r="W204" s="170"/>
      <c r="X204" s="170"/>
      <c r="Y204" s="170"/>
      <c r="Z204" s="170"/>
      <c r="AA204" s="170"/>
      <c r="AB204" s="170"/>
      <c r="AC204" s="170"/>
      <c r="AD204" s="170"/>
      <c r="AE204" s="170"/>
      <c r="AF204" s="170"/>
      <c r="AG204" s="170"/>
      <c r="AH204" s="170"/>
      <c r="AI204" s="170"/>
      <c r="AJ204" s="170"/>
      <c r="AK204" s="170"/>
      <c r="AL204" s="170"/>
      <c r="AM204" s="171"/>
      <c r="BE204" s="4" t="str">
        <f ca="1">MID(CELL("address",$CE$2),2,2)</f>
        <v>CE</v>
      </c>
      <c r="BF204" s="14">
        <f>IF(TRIM($K204)="","",IF(ISERROR(MATCH($K204,$CE$3:$CE$5,0)),"INPUT_ERROR",MATCH($K204,$CE$3:$CE$5,0)))</f>
        <v>2</v>
      </c>
      <c r="BH204" s="22">
        <v>43</v>
      </c>
      <c r="BI204" s="4" t="str">
        <f>"ITEM"&amp;BH204&amp; BG204 &amp;"=" &amp; $BF204</f>
        <v>ITEM43=2</v>
      </c>
      <c r="BJ204" s="23"/>
      <c r="BM204" s="23"/>
    </row>
    <row r="205" spans="1:65" ht="9.75" customHeight="1" x14ac:dyDescent="0.15">
      <c r="A205" s="324"/>
      <c r="B205" s="325"/>
      <c r="C205" s="325"/>
      <c r="D205" s="325"/>
      <c r="E205" s="325"/>
      <c r="F205" s="325"/>
      <c r="G205" s="325"/>
      <c r="H205" s="325"/>
      <c r="I205" s="326"/>
      <c r="J205" s="228"/>
      <c r="K205" s="368"/>
      <c r="L205" s="368"/>
      <c r="M205" s="368"/>
      <c r="N205" s="368"/>
      <c r="O205" s="368"/>
      <c r="P205" s="368"/>
      <c r="Q205" s="368"/>
      <c r="R205" s="368"/>
      <c r="S205" s="368"/>
      <c r="T205" s="185"/>
      <c r="U205" s="185"/>
      <c r="V205" s="187" t="s">
        <v>247</v>
      </c>
      <c r="W205" s="187"/>
      <c r="X205" s="187"/>
      <c r="Y205" s="187"/>
      <c r="Z205" s="187"/>
      <c r="AA205" s="187"/>
      <c r="AB205" s="187"/>
      <c r="AC205" s="187"/>
      <c r="AD205" s="187"/>
      <c r="AE205" s="187" t="s">
        <v>248</v>
      </c>
      <c r="AF205" s="187"/>
      <c r="AG205" s="187"/>
      <c r="AH205" s="187"/>
      <c r="AI205" s="187"/>
      <c r="AJ205" s="187"/>
      <c r="AK205" s="187"/>
      <c r="AL205" s="187"/>
      <c r="AM205" s="188"/>
      <c r="BH205" s="22" t="s">
        <v>432</v>
      </c>
      <c r="BJ205" s="23"/>
      <c r="BM205" s="23"/>
    </row>
    <row r="206" spans="1:65" ht="9.75" customHeight="1" x14ac:dyDescent="0.15">
      <c r="A206" s="324"/>
      <c r="B206" s="325"/>
      <c r="C206" s="325"/>
      <c r="D206" s="325"/>
      <c r="E206" s="325"/>
      <c r="F206" s="325"/>
      <c r="G206" s="325"/>
      <c r="H206" s="325"/>
      <c r="I206" s="326"/>
      <c r="J206" s="247"/>
      <c r="K206" s="248"/>
      <c r="L206" s="248"/>
      <c r="M206" s="248"/>
      <c r="N206" s="248"/>
      <c r="O206" s="248"/>
      <c r="P206" s="248"/>
      <c r="Q206" s="248"/>
      <c r="R206" s="248"/>
      <c r="S206" s="248"/>
      <c r="T206" s="248"/>
      <c r="U206" s="248"/>
      <c r="V206" s="190" t="s">
        <v>249</v>
      </c>
      <c r="W206" s="190"/>
      <c r="X206" s="190"/>
      <c r="Y206" s="190"/>
      <c r="Z206" s="190"/>
      <c r="AA206" s="190"/>
      <c r="AB206" s="190"/>
      <c r="AC206" s="190"/>
      <c r="AD206" s="190"/>
      <c r="AE206" s="190"/>
      <c r="AF206" s="190"/>
      <c r="AG206" s="190"/>
      <c r="AH206" s="190"/>
      <c r="AI206" s="190"/>
      <c r="AJ206" s="190"/>
      <c r="AK206" s="190"/>
      <c r="AL206" s="190"/>
      <c r="AM206" s="191"/>
      <c r="BH206" s="22" t="s">
        <v>432</v>
      </c>
      <c r="BJ206" s="23"/>
      <c r="BM206" s="23"/>
    </row>
    <row r="207" spans="1:65" ht="9.75" customHeight="1" x14ac:dyDescent="0.15">
      <c r="A207" s="324"/>
      <c r="B207" s="326"/>
      <c r="C207" s="321" t="s">
        <v>58</v>
      </c>
      <c r="D207" s="322"/>
      <c r="E207" s="322"/>
      <c r="F207" s="322"/>
      <c r="G207" s="322"/>
      <c r="H207" s="322"/>
      <c r="I207" s="323"/>
      <c r="J207" s="115" t="s">
        <v>702</v>
      </c>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7"/>
      <c r="BH207" s="22" t="s">
        <v>564</v>
      </c>
      <c r="BI207" s="4" t="str">
        <f>"ITEM"&amp;BH207&amp; BG207 &amp;"="&amp; IF(TRIM($J207)="","",$J207)</f>
        <v>ITEM44_1=初任時、及び一定期間ごとに、必要な知識の習得に資するための研修を実施するとともに、その記録を残している。
＜中間サーバー･プラットフォームにおける措置＞
①中間サーバー･プラットフォームの運用に携わる職員及び事業者に対し、セキュリティ研修等を実施することとしている。
②中間サーバー･プラットフォームの業務に就く場合は、運用規則等について研修を行うこととしている。</v>
      </c>
      <c r="BJ207" s="23"/>
      <c r="BM207" s="23"/>
    </row>
    <row r="208" spans="1:65" ht="9.75" customHeight="1" x14ac:dyDescent="0.15">
      <c r="A208" s="324"/>
      <c r="B208" s="326"/>
      <c r="C208" s="324"/>
      <c r="D208" s="325"/>
      <c r="E208" s="325"/>
      <c r="F208" s="325"/>
      <c r="G208" s="325"/>
      <c r="H208" s="325"/>
      <c r="I208" s="326"/>
      <c r="J208" s="109"/>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1"/>
      <c r="BH208" s="22" t="s">
        <v>432</v>
      </c>
      <c r="BJ208" s="23"/>
      <c r="BM208" s="23"/>
    </row>
    <row r="209" spans="1:65" ht="9.75" customHeight="1" x14ac:dyDescent="0.15">
      <c r="A209" s="324"/>
      <c r="B209" s="326"/>
      <c r="C209" s="324"/>
      <c r="D209" s="325"/>
      <c r="E209" s="325"/>
      <c r="F209" s="325"/>
      <c r="G209" s="325"/>
      <c r="H209" s="325"/>
      <c r="I209" s="326"/>
      <c r="J209" s="109"/>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1"/>
      <c r="BH209" s="22" t="s">
        <v>432</v>
      </c>
      <c r="BJ209" s="23"/>
      <c r="BM209" s="23"/>
    </row>
    <row r="210" spans="1:65" ht="9.75" customHeight="1" x14ac:dyDescent="0.15">
      <c r="A210" s="324"/>
      <c r="B210" s="326"/>
      <c r="C210" s="324"/>
      <c r="D210" s="325"/>
      <c r="E210" s="325"/>
      <c r="F210" s="325"/>
      <c r="G210" s="325"/>
      <c r="H210" s="325"/>
      <c r="I210" s="326"/>
      <c r="J210" s="109"/>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1"/>
      <c r="BH210" s="22" t="s">
        <v>432</v>
      </c>
      <c r="BJ210" s="23"/>
      <c r="BM210" s="23"/>
    </row>
    <row r="211" spans="1:65" ht="9.75" customHeight="1" x14ac:dyDescent="0.15">
      <c r="A211" s="324"/>
      <c r="B211" s="326"/>
      <c r="C211" s="324"/>
      <c r="D211" s="325"/>
      <c r="E211" s="325"/>
      <c r="F211" s="325"/>
      <c r="G211" s="325"/>
      <c r="H211" s="325"/>
      <c r="I211" s="326"/>
      <c r="J211" s="109"/>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1"/>
      <c r="BH211" s="22" t="s">
        <v>432</v>
      </c>
      <c r="BJ211" s="23"/>
      <c r="BM211" s="23"/>
    </row>
    <row r="212" spans="1:65" ht="9.75" customHeight="1" x14ac:dyDescent="0.15">
      <c r="A212" s="324"/>
      <c r="B212" s="326"/>
      <c r="C212" s="324"/>
      <c r="D212" s="325"/>
      <c r="E212" s="325"/>
      <c r="F212" s="325"/>
      <c r="G212" s="325"/>
      <c r="H212" s="325"/>
      <c r="I212" s="326"/>
      <c r="J212" s="109"/>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1"/>
      <c r="BH212" s="22" t="s">
        <v>432</v>
      </c>
      <c r="BJ212" s="23"/>
      <c r="BM212" s="23"/>
    </row>
    <row r="213" spans="1:65" ht="9.75" customHeight="1" x14ac:dyDescent="0.15">
      <c r="A213" s="324"/>
      <c r="B213" s="326"/>
      <c r="C213" s="324"/>
      <c r="D213" s="325"/>
      <c r="E213" s="325"/>
      <c r="F213" s="325"/>
      <c r="G213" s="325"/>
      <c r="H213" s="325"/>
      <c r="I213" s="326"/>
      <c r="J213" s="109"/>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1"/>
      <c r="BH213" s="22" t="s">
        <v>432</v>
      </c>
      <c r="BJ213" s="23"/>
      <c r="BM213" s="23"/>
    </row>
    <row r="214" spans="1:65" ht="9.75" customHeight="1" x14ac:dyDescent="0.15">
      <c r="A214" s="324"/>
      <c r="B214" s="326"/>
      <c r="C214" s="324"/>
      <c r="D214" s="325"/>
      <c r="E214" s="325"/>
      <c r="F214" s="325"/>
      <c r="G214" s="325"/>
      <c r="H214" s="325"/>
      <c r="I214" s="326"/>
      <c r="J214" s="109"/>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1"/>
      <c r="BH214" s="22" t="s">
        <v>432</v>
      </c>
      <c r="BJ214" s="23"/>
      <c r="BM214" s="23"/>
    </row>
    <row r="215" spans="1:65" ht="9.75" customHeight="1" x14ac:dyDescent="0.15">
      <c r="A215" s="324"/>
      <c r="B215" s="326"/>
      <c r="C215" s="324"/>
      <c r="D215" s="325"/>
      <c r="E215" s="325"/>
      <c r="F215" s="325"/>
      <c r="G215" s="325"/>
      <c r="H215" s="325"/>
      <c r="I215" s="326"/>
      <c r="J215" s="109"/>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1"/>
      <c r="BH215" s="22" t="s">
        <v>432</v>
      </c>
      <c r="BJ215" s="23"/>
      <c r="BM215" s="23"/>
    </row>
    <row r="216" spans="1:65" ht="9.75" customHeight="1" x14ac:dyDescent="0.15">
      <c r="A216" s="324"/>
      <c r="B216" s="326"/>
      <c r="C216" s="324"/>
      <c r="D216" s="325"/>
      <c r="E216" s="325"/>
      <c r="F216" s="325"/>
      <c r="G216" s="325"/>
      <c r="H216" s="325"/>
      <c r="I216" s="326"/>
      <c r="J216" s="109"/>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1"/>
      <c r="BH216" s="22" t="s">
        <v>432</v>
      </c>
      <c r="BJ216" s="23"/>
      <c r="BM216" s="23"/>
    </row>
    <row r="217" spans="1:65" ht="9.75" customHeight="1" x14ac:dyDescent="0.15">
      <c r="A217" s="324"/>
      <c r="B217" s="326"/>
      <c r="C217" s="324"/>
      <c r="D217" s="325"/>
      <c r="E217" s="325"/>
      <c r="F217" s="325"/>
      <c r="G217" s="325"/>
      <c r="H217" s="325"/>
      <c r="I217" s="326"/>
      <c r="J217" s="127"/>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c r="AL217" s="128"/>
      <c r="AM217" s="129"/>
      <c r="BH217" s="22" t="s">
        <v>565</v>
      </c>
      <c r="BI217" s="4" t="str">
        <f>"ITEM"&amp;BH217&amp; BG217 &amp;"="&amp; IF(TRIM($J217)="","",$J217)</f>
        <v>ITEM44_2=</v>
      </c>
      <c r="BJ217" s="23"/>
      <c r="BM217" s="23"/>
    </row>
    <row r="218" spans="1:65" ht="9.75" customHeight="1" x14ac:dyDescent="0.15">
      <c r="A218" s="327"/>
      <c r="B218" s="328"/>
      <c r="C218" s="327"/>
      <c r="D218" s="329"/>
      <c r="E218" s="329"/>
      <c r="F218" s="329"/>
      <c r="G218" s="329"/>
      <c r="H218" s="329"/>
      <c r="I218" s="328"/>
      <c r="J218" s="89"/>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90"/>
      <c r="AL218" s="90"/>
      <c r="AM218" s="91"/>
      <c r="BH218" s="22" t="s">
        <v>566</v>
      </c>
      <c r="BI218" s="4" t="str">
        <f>"ITEM"&amp;BH218&amp; BG218 &amp;"="&amp; IF(TRIM($J218)="","",$J218)</f>
        <v>ITEM44_3=</v>
      </c>
      <c r="BJ218" s="23"/>
      <c r="BM218" s="23"/>
    </row>
    <row r="219" spans="1:65" ht="9.75" customHeight="1" x14ac:dyDescent="0.15">
      <c r="A219" s="352" t="s">
        <v>313</v>
      </c>
      <c r="B219" s="352"/>
      <c r="C219" s="352"/>
      <c r="D219" s="352"/>
      <c r="E219" s="352"/>
      <c r="F219" s="352"/>
      <c r="G219" s="352"/>
      <c r="H219" s="352"/>
      <c r="I219" s="352"/>
      <c r="J219" s="352"/>
      <c r="K219" s="352"/>
      <c r="L219" s="352"/>
      <c r="M219" s="352"/>
      <c r="N219" s="352"/>
      <c r="O219" s="352"/>
      <c r="P219" s="352"/>
      <c r="Q219" s="352"/>
      <c r="R219" s="352"/>
      <c r="S219" s="352"/>
      <c r="T219" s="352"/>
      <c r="U219" s="352"/>
      <c r="V219" s="352"/>
      <c r="W219" s="352"/>
      <c r="X219" s="352"/>
      <c r="Y219" s="352"/>
      <c r="Z219" s="352"/>
      <c r="AA219" s="352"/>
      <c r="AB219" s="352"/>
      <c r="AC219" s="352"/>
      <c r="AD219" s="352"/>
      <c r="AE219" s="352"/>
      <c r="AF219" s="352"/>
      <c r="AG219" s="352"/>
      <c r="AH219" s="352"/>
      <c r="AI219" s="352"/>
      <c r="AJ219" s="352"/>
      <c r="AK219" s="352"/>
      <c r="AL219" s="352"/>
      <c r="AM219" s="352"/>
      <c r="BH219" s="22" t="s">
        <v>432</v>
      </c>
      <c r="BJ219" s="23"/>
      <c r="BM219" s="23"/>
    </row>
    <row r="220" spans="1:65" ht="9.75" customHeight="1" x14ac:dyDescent="0.15">
      <c r="A220" s="352"/>
      <c r="B220" s="352"/>
      <c r="C220" s="352"/>
      <c r="D220" s="352"/>
      <c r="E220" s="352"/>
      <c r="F220" s="352"/>
      <c r="G220" s="352"/>
      <c r="H220" s="352"/>
      <c r="I220" s="352"/>
      <c r="J220" s="352"/>
      <c r="K220" s="352"/>
      <c r="L220" s="352"/>
      <c r="M220" s="352"/>
      <c r="N220" s="352"/>
      <c r="O220" s="352"/>
      <c r="P220" s="352"/>
      <c r="Q220" s="352"/>
      <c r="R220" s="352"/>
      <c r="S220" s="352"/>
      <c r="T220" s="352"/>
      <c r="U220" s="352"/>
      <c r="V220" s="352"/>
      <c r="W220" s="352"/>
      <c r="X220" s="352"/>
      <c r="Y220" s="352"/>
      <c r="Z220" s="352"/>
      <c r="AA220" s="352"/>
      <c r="AB220" s="352"/>
      <c r="AC220" s="352"/>
      <c r="AD220" s="352"/>
      <c r="AE220" s="352"/>
      <c r="AF220" s="352"/>
      <c r="AG220" s="352"/>
      <c r="AH220" s="352"/>
      <c r="AI220" s="352"/>
      <c r="AJ220" s="352"/>
      <c r="AK220" s="352"/>
      <c r="AL220" s="352"/>
      <c r="AM220" s="352"/>
      <c r="BH220" s="22" t="s">
        <v>432</v>
      </c>
      <c r="BJ220" s="23"/>
      <c r="BM220" s="23"/>
    </row>
    <row r="221" spans="1:65" ht="35.25" customHeight="1" x14ac:dyDescent="0.15">
      <c r="A221" s="118" t="s">
        <v>703</v>
      </c>
      <c r="B221" s="119"/>
      <c r="C221" s="119"/>
      <c r="D221" s="119"/>
      <c r="E221" s="119"/>
      <c r="F221" s="119"/>
      <c r="G221" s="119"/>
      <c r="H221" s="119"/>
      <c r="I221" s="119"/>
      <c r="J221" s="119"/>
      <c r="K221" s="119"/>
      <c r="L221" s="119"/>
      <c r="M221" s="119"/>
      <c r="N221" s="119"/>
      <c r="O221" s="119"/>
      <c r="P221" s="119"/>
      <c r="Q221" s="119"/>
      <c r="R221" s="119"/>
      <c r="S221" s="119"/>
      <c r="T221" s="119"/>
      <c r="U221" s="119"/>
      <c r="V221" s="119"/>
      <c r="W221" s="119"/>
      <c r="X221" s="119"/>
      <c r="Y221" s="119"/>
      <c r="Z221" s="119"/>
      <c r="AA221" s="119"/>
      <c r="AB221" s="119"/>
      <c r="AC221" s="119"/>
      <c r="AD221" s="119"/>
      <c r="AE221" s="119"/>
      <c r="AF221" s="119"/>
      <c r="AG221" s="119"/>
      <c r="AH221" s="119"/>
      <c r="AI221" s="119"/>
      <c r="AJ221" s="119"/>
      <c r="AK221" s="119"/>
      <c r="AL221" s="119"/>
      <c r="AM221" s="120"/>
      <c r="BH221" s="22" t="s">
        <v>567</v>
      </c>
      <c r="BI221" s="4" t="str">
        <f>"ITEM"&amp;BH221&amp; BG221 &amp;"="&amp; IF(TRIM($A221)="","",$A221)</f>
        <v>ITEM45_1=＜中間サーバー･プラットフォームにおける措置＞
①中間サーバー・プラットフォームを活用することにより、統一した設備環境による高レベルのセキュリティ管理（入退室管理等）、ITリテラシの高い運用担当者によるセキュリティリスクの低減、及び技術力の高い運用担当者による均一的で安定したシステム運用・監視を実現する。</v>
      </c>
      <c r="BJ221" s="23"/>
      <c r="BM221" s="23"/>
    </row>
    <row r="222" spans="1:65" ht="9.75" customHeight="1" x14ac:dyDescent="0.15">
      <c r="A222" s="121"/>
      <c r="B222" s="122"/>
      <c r="C222" s="122"/>
      <c r="D222" s="122"/>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3"/>
      <c r="BH222" s="22" t="s">
        <v>432</v>
      </c>
      <c r="BJ222" s="23"/>
      <c r="BM222" s="23"/>
    </row>
    <row r="223" spans="1:65" ht="9.75" customHeight="1" x14ac:dyDescent="0.15">
      <c r="A223" s="121"/>
      <c r="B223" s="122"/>
      <c r="C223" s="122"/>
      <c r="D223" s="122"/>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3"/>
      <c r="BH223" s="22" t="s">
        <v>432</v>
      </c>
      <c r="BJ223" s="23"/>
      <c r="BM223" s="23"/>
    </row>
    <row r="224" spans="1:65" ht="9.75" customHeight="1" x14ac:dyDescent="0.15">
      <c r="A224" s="121"/>
      <c r="B224" s="122"/>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3"/>
      <c r="BH224" s="22" t="s">
        <v>432</v>
      </c>
      <c r="BJ224" s="23"/>
      <c r="BM224" s="23"/>
    </row>
    <row r="225" spans="1:65" ht="9.75" customHeight="1" x14ac:dyDescent="0.15">
      <c r="A225" s="249"/>
      <c r="B225" s="221"/>
      <c r="C225" s="221"/>
      <c r="D225" s="221"/>
      <c r="E225" s="221"/>
      <c r="F225" s="221"/>
      <c r="G225" s="221"/>
      <c r="H225" s="221"/>
      <c r="I225" s="221"/>
      <c r="J225" s="221"/>
      <c r="K225" s="221"/>
      <c r="L225" s="221"/>
      <c r="M225" s="221"/>
      <c r="N225" s="221"/>
      <c r="O225" s="221"/>
      <c r="P225" s="221"/>
      <c r="Q225" s="221"/>
      <c r="R225" s="221"/>
      <c r="S225" s="221"/>
      <c r="T225" s="221"/>
      <c r="U225" s="221"/>
      <c r="V225" s="221"/>
      <c r="W225" s="221"/>
      <c r="X225" s="221"/>
      <c r="Y225" s="221"/>
      <c r="Z225" s="221"/>
      <c r="AA225" s="221"/>
      <c r="AB225" s="221"/>
      <c r="AC225" s="221"/>
      <c r="AD225" s="221"/>
      <c r="AE225" s="221"/>
      <c r="AF225" s="221"/>
      <c r="AG225" s="221"/>
      <c r="AH225" s="221"/>
      <c r="AI225" s="221"/>
      <c r="AJ225" s="221"/>
      <c r="AK225" s="221"/>
      <c r="AL225" s="221"/>
      <c r="AM225" s="250"/>
      <c r="BH225" s="22" t="s">
        <v>568</v>
      </c>
      <c r="BI225" s="4" t="str">
        <f>"ITEM"&amp;BH225&amp; BG225 &amp;"="&amp; IF(TRIM($A225)="","",$A225)</f>
        <v>ITEM45_2=</v>
      </c>
      <c r="BJ225" s="23"/>
      <c r="BM225" s="23"/>
    </row>
    <row r="226" spans="1:65" ht="9.75" customHeight="1" x14ac:dyDescent="0.15">
      <c r="A226" s="124"/>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5"/>
      <c r="AC226" s="125"/>
      <c r="AD226" s="125"/>
      <c r="AE226" s="125"/>
      <c r="AF226" s="125"/>
      <c r="AG226" s="125"/>
      <c r="AH226" s="125"/>
      <c r="AI226" s="125"/>
      <c r="AJ226" s="125"/>
      <c r="AK226" s="125"/>
      <c r="AL226" s="125"/>
      <c r="AM226" s="126"/>
      <c r="BH226" s="22" t="s">
        <v>569</v>
      </c>
      <c r="BI226" s="4" t="str">
        <f>"ITEM"&amp;BH226&amp; BG226 &amp;"="&amp; IF(TRIM($A226)="","",$A226)</f>
        <v>ITEM45_3=</v>
      </c>
      <c r="BJ226" s="23"/>
      <c r="BM226" s="23"/>
    </row>
    <row r="227" spans="1:65" ht="9.75" customHeight="1" x14ac:dyDescent="0.15">
      <c r="BI227" s="4" t="s">
        <v>547</v>
      </c>
    </row>
  </sheetData>
  <sheetProtection password="9DD3" sheet="1" objects="1" scenarios="1" formatRows="0" selectLockedCells="1"/>
  <mergeCells count="243">
    <mergeCell ref="A221:AM224"/>
    <mergeCell ref="A225:AM225"/>
    <mergeCell ref="A226:AM226"/>
    <mergeCell ref="A207:B218"/>
    <mergeCell ref="C207:I218"/>
    <mergeCell ref="J207:AM216"/>
    <mergeCell ref="J217:AM217"/>
    <mergeCell ref="J218:AM218"/>
    <mergeCell ref="A219:AM220"/>
    <mergeCell ref="A204:I206"/>
    <mergeCell ref="J204:J205"/>
    <mergeCell ref="K204:S205"/>
    <mergeCell ref="T204:U205"/>
    <mergeCell ref="V204:AM204"/>
    <mergeCell ref="V205:AD205"/>
    <mergeCell ref="AE205:AM205"/>
    <mergeCell ref="J206:U206"/>
    <mergeCell ref="V206:AM206"/>
    <mergeCell ref="T200:T201"/>
    <mergeCell ref="U200:AA201"/>
    <mergeCell ref="AB200:AB201"/>
    <mergeCell ref="AC200:AC201"/>
    <mergeCell ref="AD200:AM201"/>
    <mergeCell ref="A202:AM203"/>
    <mergeCell ref="A185:AM186"/>
    <mergeCell ref="A187:AM195"/>
    <mergeCell ref="A196:AM196"/>
    <mergeCell ref="A197:AM197"/>
    <mergeCell ref="A198:AM199"/>
    <mergeCell ref="A200:I201"/>
    <mergeCell ref="J200:J201"/>
    <mergeCell ref="K200:K201"/>
    <mergeCell ref="L200:R201"/>
    <mergeCell ref="S200:S201"/>
    <mergeCell ref="A182:I184"/>
    <mergeCell ref="J182:J183"/>
    <mergeCell ref="K182:S183"/>
    <mergeCell ref="T182:U183"/>
    <mergeCell ref="V182:AM182"/>
    <mergeCell ref="V183:AD183"/>
    <mergeCell ref="AE183:AM183"/>
    <mergeCell ref="J184:U184"/>
    <mergeCell ref="V184:AM184"/>
    <mergeCell ref="A173:B178"/>
    <mergeCell ref="C173:I175"/>
    <mergeCell ref="J173:AM175"/>
    <mergeCell ref="C176:I178"/>
    <mergeCell ref="J176:AM178"/>
    <mergeCell ref="A179:I181"/>
    <mergeCell ref="J179:AM181"/>
    <mergeCell ref="A168:I172"/>
    <mergeCell ref="J168:AM168"/>
    <mergeCell ref="J169:J170"/>
    <mergeCell ref="K169:O170"/>
    <mergeCell ref="P169:U170"/>
    <mergeCell ref="V169:AM169"/>
    <mergeCell ref="V170:AD170"/>
    <mergeCell ref="AE170:AM170"/>
    <mergeCell ref="J171:AM172"/>
    <mergeCell ref="A163:AM164"/>
    <mergeCell ref="A165:I167"/>
    <mergeCell ref="J165:J166"/>
    <mergeCell ref="K165:S166"/>
    <mergeCell ref="T165:U166"/>
    <mergeCell ref="V165:AM165"/>
    <mergeCell ref="V166:AD166"/>
    <mergeCell ref="AE166:AM166"/>
    <mergeCell ref="J167:U167"/>
    <mergeCell ref="V167:AM167"/>
    <mergeCell ref="V147:AM147"/>
    <mergeCell ref="A148:AM149"/>
    <mergeCell ref="A150:AM158"/>
    <mergeCell ref="A159:AM159"/>
    <mergeCell ref="A160:AM160"/>
    <mergeCell ref="A161:AM162"/>
    <mergeCell ref="A141:I144"/>
    <mergeCell ref="J141:AM144"/>
    <mergeCell ref="A145:I147"/>
    <mergeCell ref="J145:J146"/>
    <mergeCell ref="K145:S146"/>
    <mergeCell ref="T145:T146"/>
    <mergeCell ref="V145:AM145"/>
    <mergeCell ref="V146:AD146"/>
    <mergeCell ref="AE146:AM146"/>
    <mergeCell ref="J147:U147"/>
    <mergeCell ref="V137:AD137"/>
    <mergeCell ref="AE137:AM137"/>
    <mergeCell ref="J138:U138"/>
    <mergeCell ref="V138:AD138"/>
    <mergeCell ref="AE138:AM138"/>
    <mergeCell ref="A139:AM140"/>
    <mergeCell ref="AF128:AF129"/>
    <mergeCell ref="AG128:AM129"/>
    <mergeCell ref="A130:AM131"/>
    <mergeCell ref="A132:I135"/>
    <mergeCell ref="J132:AM135"/>
    <mergeCell ref="A136:I138"/>
    <mergeCell ref="J136:J137"/>
    <mergeCell ref="K136:S137"/>
    <mergeCell ref="T136:U137"/>
    <mergeCell ref="V136:AM136"/>
    <mergeCell ref="A113:AM115"/>
    <mergeCell ref="A116:AM125"/>
    <mergeCell ref="A126:AM126"/>
    <mergeCell ref="A127:AM127"/>
    <mergeCell ref="A128:U129"/>
    <mergeCell ref="V128:V129"/>
    <mergeCell ref="W128:W129"/>
    <mergeCell ref="X128:AD129"/>
    <mergeCell ref="AE128:AE129"/>
    <mergeCell ref="A107:I109"/>
    <mergeCell ref="J107:AM109"/>
    <mergeCell ref="A110:I112"/>
    <mergeCell ref="J110:J111"/>
    <mergeCell ref="K110:S111"/>
    <mergeCell ref="T110:U111"/>
    <mergeCell ref="V110:AM110"/>
    <mergeCell ref="V111:AD111"/>
    <mergeCell ref="AE111:AM111"/>
    <mergeCell ref="J112:U112"/>
    <mergeCell ref="V112:AM112"/>
    <mergeCell ref="V101:AD101"/>
    <mergeCell ref="AE101:AM101"/>
    <mergeCell ref="J102:AM102"/>
    <mergeCell ref="A103:B106"/>
    <mergeCell ref="C103:I106"/>
    <mergeCell ref="J103:AM106"/>
    <mergeCell ref="A96:AD97"/>
    <mergeCell ref="AE96:AE97"/>
    <mergeCell ref="AF96:AF97"/>
    <mergeCell ref="AG96:AM97"/>
    <mergeCell ref="A98:AM99"/>
    <mergeCell ref="A100:I102"/>
    <mergeCell ref="J100:J101"/>
    <mergeCell ref="K100:S101"/>
    <mergeCell ref="T100:U101"/>
    <mergeCell ref="V100:AM100"/>
    <mergeCell ref="V85:AD85"/>
    <mergeCell ref="AE85:AM85"/>
    <mergeCell ref="A86:AM87"/>
    <mergeCell ref="A88:AM93"/>
    <mergeCell ref="A94:AM94"/>
    <mergeCell ref="A95:AM95"/>
    <mergeCell ref="A80:I82"/>
    <mergeCell ref="J80:AM82"/>
    <mergeCell ref="A83:I85"/>
    <mergeCell ref="J83:J84"/>
    <mergeCell ref="K83:S84"/>
    <mergeCell ref="T83:U84"/>
    <mergeCell ref="V83:AM83"/>
    <mergeCell ref="V84:AD84"/>
    <mergeCell ref="AE84:AM84"/>
    <mergeCell ref="J85:U85"/>
    <mergeCell ref="AE74:AM74"/>
    <mergeCell ref="V75:AD75"/>
    <mergeCell ref="AE75:AM75"/>
    <mergeCell ref="J76:AM76"/>
    <mergeCell ref="A77:B79"/>
    <mergeCell ref="C77:I79"/>
    <mergeCell ref="J77:AM79"/>
    <mergeCell ref="A70:B72"/>
    <mergeCell ref="C70:I72"/>
    <mergeCell ref="J70:AM72"/>
    <mergeCell ref="A73:I76"/>
    <mergeCell ref="J73:U73"/>
    <mergeCell ref="V73:AM73"/>
    <mergeCell ref="J74:J75"/>
    <mergeCell ref="K74:S75"/>
    <mergeCell ref="T74:U75"/>
    <mergeCell ref="V74:AD74"/>
    <mergeCell ref="A64:AM65"/>
    <mergeCell ref="A66:I69"/>
    <mergeCell ref="J66:AM66"/>
    <mergeCell ref="J67:J68"/>
    <mergeCell ref="K67:S68"/>
    <mergeCell ref="T67:U68"/>
    <mergeCell ref="V67:AM67"/>
    <mergeCell ref="V68:AD68"/>
    <mergeCell ref="AE68:AM68"/>
    <mergeCell ref="J69:AM69"/>
    <mergeCell ref="A62:AD63"/>
    <mergeCell ref="AE62:AE63"/>
    <mergeCell ref="AF62:AF63"/>
    <mergeCell ref="AG62:AM63"/>
    <mergeCell ref="V50:AD50"/>
    <mergeCell ref="AE50:AM50"/>
    <mergeCell ref="J51:U51"/>
    <mergeCell ref="V51:AM51"/>
    <mergeCell ref="A52:AM53"/>
    <mergeCell ref="A54:AM59"/>
    <mergeCell ref="A46:I48"/>
    <mergeCell ref="J46:AM48"/>
    <mergeCell ref="A49:I51"/>
    <mergeCell ref="J49:J50"/>
    <mergeCell ref="K49:S50"/>
    <mergeCell ref="T49:U50"/>
    <mergeCell ref="V49:AM49"/>
    <mergeCell ref="A60:AM60"/>
    <mergeCell ref="A61:AM61"/>
    <mergeCell ref="A39:AM40"/>
    <mergeCell ref="A41:I42"/>
    <mergeCell ref="J41:J42"/>
    <mergeCell ref="K41:O42"/>
    <mergeCell ref="P41:U42"/>
    <mergeCell ref="V41:AM41"/>
    <mergeCell ref="V42:AD42"/>
    <mergeCell ref="AE42:AM42"/>
    <mergeCell ref="A43:B45"/>
    <mergeCell ref="C43:I45"/>
    <mergeCell ref="J43:AM45"/>
    <mergeCell ref="A32:I35"/>
    <mergeCell ref="J32:AM35"/>
    <mergeCell ref="A36:I38"/>
    <mergeCell ref="J36:J37"/>
    <mergeCell ref="K36:S37"/>
    <mergeCell ref="T36:U37"/>
    <mergeCell ref="V36:AM36"/>
    <mergeCell ref="V37:AD37"/>
    <mergeCell ref="AE37:AM37"/>
    <mergeCell ref="J38:U38"/>
    <mergeCell ref="V38:AM38"/>
    <mergeCell ref="A26:AM26"/>
    <mergeCell ref="A27:AM27"/>
    <mergeCell ref="A28:AM29"/>
    <mergeCell ref="A30:AM31"/>
    <mergeCell ref="A15:I17"/>
    <mergeCell ref="J15:J16"/>
    <mergeCell ref="K15:S16"/>
    <mergeCell ref="T15:U16"/>
    <mergeCell ref="V15:AM15"/>
    <mergeCell ref="V16:AD16"/>
    <mergeCell ref="AE16:AM16"/>
    <mergeCell ref="J17:U17"/>
    <mergeCell ref="V17:AM17"/>
    <mergeCell ref="A1:AM2"/>
    <mergeCell ref="A3:AM4"/>
    <mergeCell ref="A5:AM6"/>
    <mergeCell ref="A7:AM8"/>
    <mergeCell ref="A9:AM10"/>
    <mergeCell ref="A11:I14"/>
    <mergeCell ref="J11:AM14"/>
    <mergeCell ref="A18:AM19"/>
    <mergeCell ref="A20:AM25"/>
  </mergeCells>
  <phoneticPr fontId="1"/>
  <conditionalFormatting sqref="J184 V184">
    <cfRule type="expression" dxfId="10" priority="9">
      <formula>$AO$129=TRUE</formula>
    </cfRule>
  </conditionalFormatting>
  <conditionalFormatting sqref="J68:S68 A88:AM95 J75:S75 J73 J77:AM82 J76 J74:T74 V73:V75 AE74:AE75 J66 J67:T67 V67:V68 AE68 J85 J84:S84 J83:T83 V83:V85 AE84:AE85">
    <cfRule type="expression" dxfId="9" priority="10">
      <formula>$BF$62=TRUE</formula>
    </cfRule>
  </conditionalFormatting>
  <conditionalFormatting sqref="J101:S101 A116:AM127 J102 J100:T100 V100:V101 AE101 J112 J111:S111 J110:T110 V110:V112 AE111">
    <cfRule type="expression" dxfId="8" priority="11">
      <formula>$BF$96=TRUE</formula>
    </cfRule>
  </conditionalFormatting>
  <conditionalFormatting sqref="J132:AM135 J138 J137:S137 J136:T136 V136:V138 AE137:AE138">
    <cfRule type="expression" dxfId="7" priority="12">
      <formula>$BF$128=TRUE</formula>
    </cfRule>
  </conditionalFormatting>
  <conditionalFormatting sqref="J147 V147 J145:V146 AE146">
    <cfRule type="expression" dxfId="6" priority="13">
      <formula>$BF$129=TRUE</formula>
    </cfRule>
  </conditionalFormatting>
  <conditionalFormatting sqref="A159:AM160">
    <cfRule type="expression" dxfId="5" priority="14">
      <formula>$BF$130=TRUE</formula>
    </cfRule>
  </conditionalFormatting>
  <conditionalFormatting sqref="J69">
    <cfRule type="expression" dxfId="4" priority="8">
      <formula>$BF$62=TRUE</formula>
    </cfRule>
  </conditionalFormatting>
  <conditionalFormatting sqref="J141:AM144">
    <cfRule type="expression" dxfId="3" priority="7">
      <formula>$BF$129=TRUE</formula>
    </cfRule>
  </conditionalFormatting>
  <conditionalFormatting sqref="A150:AM158">
    <cfRule type="expression" dxfId="2" priority="6">
      <formula>$BF$130=TRUE</formula>
    </cfRule>
  </conditionalFormatting>
  <conditionalFormatting sqref="J70:AM72">
    <cfRule type="expression" dxfId="1" priority="2">
      <formula>$BF$62=TRUE</formula>
    </cfRule>
  </conditionalFormatting>
  <conditionalFormatting sqref="J103:AM109">
    <cfRule type="expression" dxfId="0" priority="1">
      <formula>$BF$96=TRUE</formula>
    </cfRule>
  </conditionalFormatting>
  <dataValidations count="9">
    <dataValidation imeMode="hiragana" allowBlank="1" showInputMessage="1" showErrorMessage="1" sqref="J11:AM14 J32:AM35 J103:AM109 J173:AM181 J207:AM218 A116:AM127 A150:AM160 A187:AM197 A20:AM27 J43:AM48 A54:AM61 J70:AM72 J77:AM82 A88:AM95 J132:AM135 J141:AM144 A221:AM226 A5:AM6" xr:uid="{00000000-0002-0000-0900-000000000000}"/>
    <dataValidation type="list" allowBlank="1" showInputMessage="1" showErrorMessage="1" errorTitle="入力エラー" error="正しい選択肢を選んでください。" sqref="K200:K201 AF128:AF129 W128:W129 AF96:AF97 AC200:AC201 T200:T201 AF62:AF63" xr:uid="{00000000-0002-0000-0900-000001000000}">
      <formula1>$CH$2:$CH$3</formula1>
    </dataValidation>
    <dataValidation type="list" allowBlank="1" showInputMessage="1" showErrorMessage="1" errorTitle="入力エラー" error="正しい選択肢を選んでください。" sqref="K100:S101" xr:uid="{00000000-0002-0000-0900-000002000000}">
      <formula1>$CC$2:$CC$4</formula1>
    </dataValidation>
    <dataValidation type="list" allowBlank="1" showInputMessage="1" showErrorMessage="1" errorTitle="入力エラー" error="正しい選択肢を選んでください。" sqref="K67:S68" xr:uid="{00000000-0002-0000-0900-000003000000}">
      <formula1>$CI$2:$CI$4</formula1>
    </dataValidation>
    <dataValidation type="list" allowBlank="1" showInputMessage="1" showErrorMessage="1" errorTitle="入力エラー" error="正しい選択肢を選んでください。" sqref="K49:S50 K36:S37 K182:S183 K145:S146 K136:S137 K110:S111 K83:S84 K15:S16" xr:uid="{00000000-0002-0000-0900-000004000000}">
      <formula1>$CA$2:$CA$5</formula1>
    </dataValidation>
    <dataValidation type="list" allowBlank="1" showInputMessage="1" showErrorMessage="1" errorTitle="入力エラー" error="正しい選択肢を選んでください。" sqref="K41:O42" xr:uid="{00000000-0002-0000-0900-000005000000}">
      <formula1>$CB$2:$CB$4</formula1>
    </dataValidation>
    <dataValidation type="list" allowBlank="1" showInputMessage="1" showErrorMessage="1" errorTitle="入力エラー" error="正しい選択肢を選んでください。" sqref="K74:S75" xr:uid="{00000000-0002-0000-0900-000006000000}">
      <formula1>$CD$2:$CD$6</formula1>
    </dataValidation>
    <dataValidation type="list" allowBlank="1" showInputMessage="1" showErrorMessage="1" errorTitle="入力エラー" error="正しい選択肢を選んでください。" sqref="K165:S166 K204:S205" xr:uid="{00000000-0002-0000-0900-000007000000}">
      <formula1>$CE$2:$CE$5</formula1>
    </dataValidation>
    <dataValidation type="list" allowBlank="1" showInputMessage="1" showErrorMessage="1" errorTitle="入力エラー" error="正しい選択肢を選んでください。" sqref="K169:O170" xr:uid="{00000000-0002-0000-0900-000008000000}">
      <formula1>$CF$2:$CF$4</formula1>
    </dataValidation>
  </dataValidations>
  <pageMargins left="0.78740157480314965" right="0.27559055118110237" top="0.74803149606299213" bottom="0.74803149606299213" header="0.31496062992125984" footer="0.31496062992125984"/>
  <pageSetup paperSize="9" fitToHeight="0" orientation="portrait" r:id="rId1"/>
  <rowBreaks count="3" manualBreakCount="3">
    <brk id="61" max="38" man="1"/>
    <brk id="127" max="38" man="1"/>
    <brk id="197" max="3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CA96"/>
  <sheetViews>
    <sheetView view="pageBreakPreview" zoomScaleNormal="100" zoomScaleSheetLayoutView="100" zoomScalePageLayoutView="85" workbookViewId="0">
      <selection activeCell="K38" sqref="K38:AK39"/>
    </sheetView>
  </sheetViews>
  <sheetFormatPr defaultColWidth="2.375" defaultRowHeight="9.75" customHeight="1" x14ac:dyDescent="0.15"/>
  <cols>
    <col min="1" max="39" width="2.375" style="4"/>
    <col min="40" max="56" width="2.375" style="13"/>
    <col min="57" max="61" width="2.375" style="13" hidden="1" customWidth="1"/>
    <col min="62" max="78" width="2.375" style="13" customWidth="1"/>
    <col min="79" max="79" width="2.375" style="13" hidden="1" customWidth="1"/>
    <col min="80" max="80" width="2.375" style="13" customWidth="1"/>
    <col min="81" max="16384" width="2.375" style="13"/>
  </cols>
  <sheetData>
    <row r="1" spans="1:79" ht="9.75" customHeight="1" x14ac:dyDescent="0.15">
      <c r="A1" s="92" t="s">
        <v>327</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BI1" s="13" t="str">
        <f>"FORM=3"</f>
        <v>FORM=3</v>
      </c>
    </row>
    <row r="2" spans="1:79" ht="9.75" customHeight="1" x14ac:dyDescent="0.15">
      <c r="A2" s="93"/>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BI2" s="12" t="str">
        <f>"VER=1.00"</f>
        <v>VER=1.00</v>
      </c>
    </row>
    <row r="3" spans="1:79" ht="9.75" customHeight="1" x14ac:dyDescent="0.15">
      <c r="A3" s="352" t="s">
        <v>24</v>
      </c>
      <c r="B3" s="352"/>
      <c r="C3" s="352"/>
      <c r="D3" s="352"/>
      <c r="E3" s="352"/>
      <c r="F3" s="352"/>
      <c r="G3" s="352"/>
      <c r="H3" s="352"/>
      <c r="I3" s="352"/>
      <c r="J3" s="352"/>
      <c r="K3" s="352"/>
      <c r="L3" s="352"/>
      <c r="M3" s="352"/>
      <c r="N3" s="352"/>
      <c r="O3" s="352"/>
      <c r="P3" s="352"/>
      <c r="Q3" s="352"/>
      <c r="R3" s="352"/>
      <c r="S3" s="352"/>
      <c r="T3" s="352"/>
      <c r="U3" s="352"/>
      <c r="V3" s="352"/>
      <c r="W3" s="352"/>
      <c r="X3" s="352"/>
      <c r="Y3" s="352"/>
      <c r="Z3" s="352"/>
      <c r="AA3" s="352"/>
      <c r="AB3" s="352"/>
      <c r="AC3" s="352"/>
      <c r="AD3" s="352"/>
      <c r="AE3" s="352"/>
      <c r="AF3" s="352"/>
      <c r="AG3" s="352"/>
      <c r="AH3" s="352"/>
      <c r="AI3" s="352"/>
      <c r="AJ3" s="352"/>
      <c r="AK3" s="352"/>
      <c r="AL3" s="352"/>
      <c r="AM3" s="352"/>
      <c r="BI3" s="13" t="str">
        <f>"SHEET=6"</f>
        <v>SHEET=6</v>
      </c>
      <c r="CA3" s="13" t="s">
        <v>275</v>
      </c>
    </row>
    <row r="4" spans="1:79" ht="9.75" customHeight="1" x14ac:dyDescent="0.15">
      <c r="A4" s="352"/>
      <c r="B4" s="352"/>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CA4" s="13" t="s">
        <v>276</v>
      </c>
    </row>
    <row r="5" spans="1:79" ht="9.75" customHeight="1" x14ac:dyDescent="0.15">
      <c r="A5" s="349" t="s">
        <v>37</v>
      </c>
      <c r="B5" s="349"/>
      <c r="C5" s="349"/>
      <c r="D5" s="349"/>
      <c r="E5" s="349"/>
      <c r="F5" s="349"/>
      <c r="G5" s="349"/>
      <c r="H5" s="349"/>
      <c r="I5" s="349"/>
      <c r="J5" s="102" t="s">
        <v>704</v>
      </c>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BH5" s="13">
        <v>1</v>
      </c>
      <c r="BI5" s="13" t="str">
        <f>"ITEM"&amp;BH5&amp; BG5 &amp;"="&amp; IF(TRIM($J5)="","",$J5)</f>
        <v>ITEM1=市民生活部市民課
〒574-8555　大阪府大東市谷川1丁目1番1号
072-872-2181（代）</v>
      </c>
      <c r="CA5" s="13" t="s">
        <v>272</v>
      </c>
    </row>
    <row r="6" spans="1:79" ht="9.75" customHeight="1" x14ac:dyDescent="0.15">
      <c r="A6" s="349"/>
      <c r="B6" s="349"/>
      <c r="C6" s="349"/>
      <c r="D6" s="349"/>
      <c r="E6" s="349"/>
      <c r="F6" s="349"/>
      <c r="G6" s="349"/>
      <c r="H6" s="349"/>
      <c r="I6" s="349"/>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row>
    <row r="7" spans="1:79" ht="9.75" customHeight="1" x14ac:dyDescent="0.15">
      <c r="A7" s="349"/>
      <c r="B7" s="349"/>
      <c r="C7" s="349"/>
      <c r="D7" s="349"/>
      <c r="E7" s="349"/>
      <c r="F7" s="349"/>
      <c r="G7" s="349"/>
      <c r="H7" s="349"/>
      <c r="I7" s="349"/>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row>
    <row r="8" spans="1:79" ht="9.75" customHeight="1" x14ac:dyDescent="0.15">
      <c r="A8" s="349"/>
      <c r="B8" s="349"/>
      <c r="C8" s="349"/>
      <c r="D8" s="349"/>
      <c r="E8" s="349"/>
      <c r="F8" s="349"/>
      <c r="G8" s="349"/>
      <c r="H8" s="349"/>
      <c r="I8" s="349"/>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row>
    <row r="9" spans="1:79" ht="9.75" customHeight="1" x14ac:dyDescent="0.15">
      <c r="A9" s="321" t="s">
        <v>38</v>
      </c>
      <c r="B9" s="322"/>
      <c r="C9" s="322"/>
      <c r="D9" s="322"/>
      <c r="E9" s="322"/>
      <c r="F9" s="322"/>
      <c r="G9" s="322"/>
      <c r="H9" s="322"/>
      <c r="I9" s="323"/>
      <c r="J9" s="115" t="s">
        <v>705</v>
      </c>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7"/>
      <c r="BH9" s="13">
        <v>2</v>
      </c>
      <c r="BI9" s="13" t="str">
        <f>"ITEM"&amp;BH9&amp; BG9 &amp;"="&amp; IF(TRIM($J9)="","",$J9)</f>
        <v>ITEM2=指定様式の書面提出による受付</v>
      </c>
    </row>
    <row r="10" spans="1:79" ht="9.75" customHeight="1" x14ac:dyDescent="0.15">
      <c r="A10" s="324"/>
      <c r="B10" s="325"/>
      <c r="C10" s="325"/>
      <c r="D10" s="325"/>
      <c r="E10" s="325"/>
      <c r="F10" s="325"/>
      <c r="G10" s="325"/>
      <c r="H10" s="325"/>
      <c r="I10" s="326"/>
      <c r="J10" s="109"/>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c r="AL10" s="110"/>
      <c r="AM10" s="111"/>
    </row>
    <row r="11" spans="1:79" ht="9.75" customHeight="1" x14ac:dyDescent="0.15">
      <c r="A11" s="324"/>
      <c r="B11" s="325"/>
      <c r="C11" s="325"/>
      <c r="D11" s="325"/>
      <c r="E11" s="325"/>
      <c r="F11" s="325"/>
      <c r="G11" s="325"/>
      <c r="H11" s="325"/>
      <c r="I11" s="326"/>
      <c r="J11" s="109"/>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c r="AL11" s="110"/>
      <c r="AM11" s="111"/>
    </row>
    <row r="12" spans="1:79" ht="9.75" customHeight="1" x14ac:dyDescent="0.15">
      <c r="A12" s="349" t="s">
        <v>570</v>
      </c>
      <c r="B12" s="349"/>
      <c r="C12" s="349"/>
      <c r="D12" s="349"/>
      <c r="E12" s="349"/>
      <c r="F12" s="349"/>
      <c r="G12" s="349"/>
      <c r="H12" s="349"/>
      <c r="I12" s="349"/>
      <c r="J12" s="102" t="s">
        <v>706</v>
      </c>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BH12" s="13">
        <v>3</v>
      </c>
      <c r="BI12" s="13" t="str">
        <f>"ITEM"&amp;BH12&amp; BG12 &amp;"="&amp; IF(TRIM($J12)="","",$J12)</f>
        <v>ITEM3=　―</v>
      </c>
    </row>
    <row r="13" spans="1:79" ht="9.75" customHeight="1" x14ac:dyDescent="0.15">
      <c r="A13" s="349"/>
      <c r="B13" s="349"/>
      <c r="C13" s="349"/>
      <c r="D13" s="349"/>
      <c r="E13" s="349"/>
      <c r="F13" s="349"/>
      <c r="G13" s="349"/>
      <c r="H13" s="349"/>
      <c r="I13" s="349"/>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row>
    <row r="14" spans="1:79" ht="9.75" customHeight="1" x14ac:dyDescent="0.15">
      <c r="A14" s="349"/>
      <c r="B14" s="349"/>
      <c r="C14" s="349"/>
      <c r="D14" s="349"/>
      <c r="E14" s="349"/>
      <c r="F14" s="349"/>
      <c r="G14" s="349"/>
      <c r="H14" s="349"/>
      <c r="I14" s="349"/>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row>
    <row r="15" spans="1:79" ht="9.75" customHeight="1" x14ac:dyDescent="0.15">
      <c r="A15" s="349"/>
      <c r="B15" s="349"/>
      <c r="C15" s="349"/>
      <c r="D15" s="349"/>
      <c r="E15" s="349"/>
      <c r="F15" s="349"/>
      <c r="G15" s="349"/>
      <c r="H15" s="349"/>
      <c r="I15" s="349"/>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row>
    <row r="16" spans="1:79" ht="9.75" customHeight="1" x14ac:dyDescent="0.15">
      <c r="A16" s="321" t="s">
        <v>571</v>
      </c>
      <c r="B16" s="322"/>
      <c r="C16" s="322"/>
      <c r="D16" s="322"/>
      <c r="E16" s="322"/>
      <c r="F16" s="322"/>
      <c r="G16" s="322"/>
      <c r="H16" s="322"/>
      <c r="I16" s="323"/>
      <c r="J16" s="102" t="s">
        <v>706</v>
      </c>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BH16" s="13">
        <v>4</v>
      </c>
      <c r="BI16" s="13" t="str">
        <f>"ITEM"&amp;BH16&amp; BG16 &amp;"="&amp; IF(TRIM($J16)="","",$J16)</f>
        <v>ITEM4=　―</v>
      </c>
    </row>
    <row r="17" spans="1:61" ht="9.75" customHeight="1" x14ac:dyDescent="0.15">
      <c r="A17" s="324"/>
      <c r="B17" s="325"/>
      <c r="C17" s="325"/>
      <c r="D17" s="325"/>
      <c r="E17" s="325"/>
      <c r="F17" s="325"/>
      <c r="G17" s="325"/>
      <c r="H17" s="325"/>
      <c r="I17" s="326"/>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row>
    <row r="18" spans="1:61" ht="9.75" customHeight="1" x14ac:dyDescent="0.15">
      <c r="A18" s="324"/>
      <c r="B18" s="325"/>
      <c r="C18" s="325"/>
      <c r="D18" s="325"/>
      <c r="E18" s="325"/>
      <c r="F18" s="325"/>
      <c r="G18" s="325"/>
      <c r="H18" s="325"/>
      <c r="I18" s="326"/>
      <c r="J18" s="102"/>
      <c r="K18" s="102"/>
      <c r="L18" s="102"/>
      <c r="M18" s="102"/>
      <c r="N18" s="102"/>
      <c r="O18" s="102"/>
      <c r="P18" s="102"/>
      <c r="Q18" s="102"/>
      <c r="R18" s="102"/>
      <c r="S18" s="102"/>
      <c r="T18" s="102"/>
      <c r="U18" s="102"/>
      <c r="V18" s="102"/>
      <c r="W18" s="102"/>
      <c r="X18" s="102"/>
      <c r="Y18" s="102"/>
      <c r="Z18" s="102"/>
      <c r="AA18" s="102"/>
      <c r="AB18" s="102"/>
      <c r="AC18" s="102"/>
      <c r="AD18" s="102"/>
      <c r="AE18" s="102"/>
      <c r="AF18" s="102"/>
      <c r="AG18" s="102"/>
      <c r="AH18" s="102"/>
      <c r="AI18" s="102"/>
      <c r="AJ18" s="102"/>
      <c r="AK18" s="102"/>
      <c r="AL18" s="102"/>
      <c r="AM18" s="102"/>
    </row>
    <row r="19" spans="1:61" ht="9.75" customHeight="1" x14ac:dyDescent="0.15">
      <c r="A19" s="327"/>
      <c r="B19" s="329"/>
      <c r="C19" s="329"/>
      <c r="D19" s="329"/>
      <c r="E19" s="329"/>
      <c r="F19" s="329"/>
      <c r="G19" s="329"/>
      <c r="H19" s="329"/>
      <c r="I19" s="328"/>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row>
    <row r="20" spans="1:61" ht="9.75" customHeight="1" x14ac:dyDescent="0.15">
      <c r="A20" s="352" t="s">
        <v>328</v>
      </c>
      <c r="B20" s="352"/>
      <c r="C20" s="352"/>
      <c r="D20" s="352"/>
      <c r="E20" s="352"/>
      <c r="F20" s="352"/>
      <c r="G20" s="352"/>
      <c r="H20" s="352"/>
      <c r="I20" s="352"/>
      <c r="J20" s="352"/>
      <c r="K20" s="352"/>
      <c r="L20" s="352"/>
      <c r="M20" s="352"/>
      <c r="N20" s="352"/>
      <c r="O20" s="352"/>
      <c r="P20" s="352"/>
      <c r="Q20" s="352"/>
      <c r="R20" s="352"/>
      <c r="S20" s="352"/>
      <c r="T20" s="352"/>
      <c r="U20" s="352"/>
      <c r="V20" s="352"/>
      <c r="W20" s="352"/>
      <c r="X20" s="352"/>
      <c r="Y20" s="352"/>
      <c r="Z20" s="352"/>
      <c r="AA20" s="352"/>
      <c r="AB20" s="352"/>
      <c r="AC20" s="352"/>
      <c r="AD20" s="352"/>
      <c r="AE20" s="352"/>
      <c r="AF20" s="352"/>
      <c r="AG20" s="352"/>
      <c r="AH20" s="352"/>
      <c r="AI20" s="352"/>
      <c r="AJ20" s="352"/>
      <c r="AK20" s="352"/>
      <c r="AL20" s="352"/>
      <c r="AM20" s="352"/>
    </row>
    <row r="21" spans="1:61" ht="9.75" customHeight="1" x14ac:dyDescent="0.15">
      <c r="A21" s="352"/>
      <c r="B21" s="352"/>
      <c r="C21" s="352"/>
      <c r="D21" s="352"/>
      <c r="E21" s="352"/>
      <c r="F21" s="352"/>
      <c r="G21" s="352"/>
      <c r="H21" s="352"/>
      <c r="I21" s="352"/>
      <c r="J21" s="352"/>
      <c r="K21" s="352"/>
      <c r="L21" s="352"/>
      <c r="M21" s="352"/>
      <c r="N21" s="352"/>
      <c r="O21" s="352"/>
      <c r="P21" s="352"/>
      <c r="Q21" s="352"/>
      <c r="R21" s="352"/>
      <c r="S21" s="352"/>
      <c r="T21" s="352"/>
      <c r="U21" s="352"/>
      <c r="V21" s="352"/>
      <c r="W21" s="352"/>
      <c r="X21" s="352"/>
      <c r="Y21" s="352"/>
      <c r="Z21" s="352"/>
      <c r="AA21" s="352"/>
      <c r="AB21" s="352"/>
      <c r="AC21" s="352"/>
      <c r="AD21" s="352"/>
      <c r="AE21" s="352"/>
      <c r="AF21" s="352"/>
      <c r="AG21" s="352"/>
      <c r="AH21" s="352"/>
      <c r="AI21" s="352"/>
      <c r="AJ21" s="352"/>
      <c r="AK21" s="352"/>
      <c r="AL21" s="352"/>
      <c r="AM21" s="352"/>
    </row>
    <row r="22" spans="1:61" ht="9.75" customHeight="1" x14ac:dyDescent="0.15">
      <c r="A22" s="349" t="s">
        <v>39</v>
      </c>
      <c r="B22" s="349"/>
      <c r="C22" s="349"/>
      <c r="D22" s="349"/>
      <c r="E22" s="349"/>
      <c r="F22" s="349"/>
      <c r="G22" s="349"/>
      <c r="H22" s="349"/>
      <c r="I22" s="349"/>
      <c r="J22" s="102" t="s">
        <v>706</v>
      </c>
      <c r="K22" s="102"/>
      <c r="L22" s="102"/>
      <c r="M22" s="102"/>
      <c r="N22" s="102"/>
      <c r="O22" s="102"/>
      <c r="P22" s="102"/>
      <c r="Q22" s="102"/>
      <c r="R22" s="102"/>
      <c r="S22" s="102"/>
      <c r="T22" s="102"/>
      <c r="U22" s="102"/>
      <c r="V22" s="102"/>
      <c r="W22" s="102"/>
      <c r="X22" s="102"/>
      <c r="Y22" s="102"/>
      <c r="Z22" s="102"/>
      <c r="AA22" s="102"/>
      <c r="AB22" s="102"/>
      <c r="AC22" s="102"/>
      <c r="AD22" s="102"/>
      <c r="AE22" s="102"/>
      <c r="AF22" s="102"/>
      <c r="AG22" s="102"/>
      <c r="AH22" s="102"/>
      <c r="AI22" s="102"/>
      <c r="AJ22" s="102"/>
      <c r="AK22" s="102"/>
      <c r="AL22" s="102"/>
      <c r="AM22" s="102"/>
      <c r="BH22" s="13">
        <v>5</v>
      </c>
      <c r="BI22" s="13" t="str">
        <f>"ITEM"&amp;BH22&amp; BG22 &amp;"="&amp; IF(TRIM($J22)="","",$J22)</f>
        <v>ITEM5=　―</v>
      </c>
    </row>
    <row r="23" spans="1:61" ht="9.75" customHeight="1" x14ac:dyDescent="0.15">
      <c r="A23" s="349"/>
      <c r="B23" s="349"/>
      <c r="C23" s="349"/>
      <c r="D23" s="349"/>
      <c r="E23" s="349"/>
      <c r="F23" s="349"/>
      <c r="G23" s="349"/>
      <c r="H23" s="349"/>
      <c r="I23" s="349"/>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row>
    <row r="24" spans="1:61" ht="9.75" customHeight="1" x14ac:dyDescent="0.15">
      <c r="A24" s="349"/>
      <c r="B24" s="349"/>
      <c r="C24" s="349"/>
      <c r="D24" s="349"/>
      <c r="E24" s="349"/>
      <c r="F24" s="349"/>
      <c r="G24" s="349"/>
      <c r="H24" s="349"/>
      <c r="I24" s="349"/>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row>
    <row r="25" spans="1:61" ht="9.75" customHeight="1" x14ac:dyDescent="0.15">
      <c r="A25" s="349"/>
      <c r="B25" s="349"/>
      <c r="C25" s="349"/>
      <c r="D25" s="349"/>
      <c r="E25" s="349"/>
      <c r="F25" s="349"/>
      <c r="G25" s="349"/>
      <c r="H25" s="349"/>
      <c r="I25" s="349"/>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row>
    <row r="26" spans="1:61" ht="9.75" customHeight="1" x14ac:dyDescent="0.15">
      <c r="A26" s="321" t="s">
        <v>40</v>
      </c>
      <c r="B26" s="322"/>
      <c r="C26" s="322"/>
      <c r="D26" s="322"/>
      <c r="E26" s="322"/>
      <c r="F26" s="322"/>
      <c r="G26" s="322"/>
      <c r="H26" s="322"/>
      <c r="I26" s="323"/>
      <c r="J26" s="102" t="s">
        <v>706</v>
      </c>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BH26" s="13">
        <v>6</v>
      </c>
      <c r="BI26" s="13" t="str">
        <f>"ITEM"&amp;BH26&amp; BG26 &amp;"="&amp; IF(TRIM($J26)="","",$J26)</f>
        <v>ITEM6=　―</v>
      </c>
    </row>
    <row r="27" spans="1:61" ht="9.75" customHeight="1" x14ac:dyDescent="0.15">
      <c r="A27" s="324"/>
      <c r="B27" s="325"/>
      <c r="C27" s="325"/>
      <c r="D27" s="325"/>
      <c r="E27" s="325"/>
      <c r="F27" s="325"/>
      <c r="G27" s="325"/>
      <c r="H27" s="325"/>
      <c r="I27" s="326"/>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row>
    <row r="28" spans="1:61" ht="9.75" customHeight="1" x14ac:dyDescent="0.15">
      <c r="A28" s="324"/>
      <c r="B28" s="325"/>
      <c r="C28" s="325"/>
      <c r="D28" s="325"/>
      <c r="E28" s="325"/>
      <c r="F28" s="325"/>
      <c r="G28" s="325"/>
      <c r="H28" s="325"/>
      <c r="I28" s="326"/>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row>
    <row r="29" spans="1:61" ht="9.75" customHeight="1" x14ac:dyDescent="0.15">
      <c r="A29" s="327"/>
      <c r="B29" s="329"/>
      <c r="C29" s="329"/>
      <c r="D29" s="329"/>
      <c r="E29" s="329"/>
      <c r="F29" s="329"/>
      <c r="G29" s="329"/>
      <c r="H29" s="329"/>
      <c r="I29" s="328"/>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row>
    <row r="30" spans="1:61" ht="9.75" customHeight="1" x14ac:dyDescent="0.15">
      <c r="A30" s="181"/>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1"/>
    </row>
    <row r="31" spans="1:61" ht="9.75" customHeight="1" x14ac:dyDescent="0.15">
      <c r="A31" s="92" t="s">
        <v>11</v>
      </c>
      <c r="B31" s="92"/>
      <c r="C31" s="92"/>
      <c r="D31" s="92"/>
      <c r="E31" s="92"/>
      <c r="F31" s="92"/>
      <c r="G31" s="92"/>
      <c r="H31" s="92"/>
      <c r="I31" s="92"/>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row>
    <row r="32" spans="1:61" ht="9.75" customHeight="1" x14ac:dyDescent="0.15">
      <c r="A32" s="93"/>
      <c r="B32" s="93"/>
      <c r="C32" s="93"/>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row>
    <row r="33" spans="1:61" ht="9.75" customHeight="1" x14ac:dyDescent="0.15">
      <c r="A33" s="352" t="s">
        <v>25</v>
      </c>
      <c r="B33" s="352"/>
      <c r="C33" s="352"/>
      <c r="D33" s="352"/>
      <c r="E33" s="352"/>
      <c r="F33" s="352"/>
      <c r="G33" s="352"/>
      <c r="H33" s="352"/>
      <c r="I33" s="352"/>
      <c r="J33" s="352"/>
      <c r="K33" s="352"/>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c r="AI33" s="352"/>
      <c r="AJ33" s="352"/>
      <c r="AK33" s="352"/>
      <c r="AL33" s="352"/>
      <c r="AM33" s="352"/>
    </row>
    <row r="34" spans="1:61" ht="9.75" customHeight="1" x14ac:dyDescent="0.15">
      <c r="A34" s="352"/>
      <c r="B34" s="352"/>
      <c r="C34" s="352"/>
      <c r="D34" s="352"/>
      <c r="E34" s="352"/>
      <c r="F34" s="352"/>
      <c r="G34" s="352"/>
      <c r="H34" s="352"/>
      <c r="I34" s="352"/>
      <c r="J34" s="352"/>
      <c r="K34" s="352"/>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2"/>
      <c r="AI34" s="352"/>
      <c r="AJ34" s="352"/>
      <c r="AK34" s="352"/>
      <c r="AL34" s="352"/>
      <c r="AM34" s="352"/>
    </row>
    <row r="35" spans="1:61" ht="9.75" customHeight="1" x14ac:dyDescent="0.15">
      <c r="A35" s="321" t="s">
        <v>41</v>
      </c>
      <c r="B35" s="322"/>
      <c r="C35" s="322"/>
      <c r="D35" s="322"/>
      <c r="E35" s="322"/>
      <c r="F35" s="322"/>
      <c r="G35" s="322"/>
      <c r="H35" s="322"/>
      <c r="I35" s="323"/>
      <c r="J35" s="384">
        <v>45457</v>
      </c>
      <c r="K35" s="385"/>
      <c r="L35" s="385"/>
      <c r="M35" s="385"/>
      <c r="N35" s="385"/>
      <c r="O35" s="385"/>
      <c r="P35" s="385"/>
      <c r="Q35" s="385"/>
      <c r="R35" s="385"/>
      <c r="S35" s="385"/>
      <c r="T35" s="385"/>
      <c r="U35" s="385"/>
      <c r="V35" s="385"/>
      <c r="W35" s="385"/>
      <c r="X35" s="385"/>
      <c r="Y35" s="385"/>
      <c r="Z35" s="385"/>
      <c r="AA35" s="385"/>
      <c r="AB35" s="385"/>
      <c r="AC35" s="385"/>
      <c r="AD35" s="385"/>
      <c r="AE35" s="385"/>
      <c r="AF35" s="385"/>
      <c r="AG35" s="385"/>
      <c r="AH35" s="385"/>
      <c r="AI35" s="385"/>
      <c r="AJ35" s="385"/>
      <c r="AK35" s="385"/>
      <c r="AL35" s="385"/>
      <c r="AM35" s="386"/>
      <c r="BH35" s="13">
        <v>7</v>
      </c>
      <c r="BI35" s="13" t="str">
        <f>"ITEM"&amp;BH35&amp; BG35 &amp;"="&amp; IF(TRIM($J35)="","",TEXT($J35,"yyyymmdd"))</f>
        <v>ITEM7=20240614</v>
      </c>
    </row>
    <row r="36" spans="1:61" ht="9.75" customHeight="1" x14ac:dyDescent="0.15">
      <c r="A36" s="324"/>
      <c r="B36" s="325"/>
      <c r="C36" s="325"/>
      <c r="D36" s="325"/>
      <c r="E36" s="325"/>
      <c r="F36" s="325"/>
      <c r="G36" s="325"/>
      <c r="H36" s="325"/>
      <c r="I36" s="326"/>
      <c r="J36" s="387"/>
      <c r="K36" s="388"/>
      <c r="L36" s="388"/>
      <c r="M36" s="388"/>
      <c r="N36" s="388"/>
      <c r="O36" s="388"/>
      <c r="P36" s="388"/>
      <c r="Q36" s="388"/>
      <c r="R36" s="388"/>
      <c r="S36" s="388"/>
      <c r="T36" s="388"/>
      <c r="U36" s="388"/>
      <c r="V36" s="388"/>
      <c r="W36" s="388"/>
      <c r="X36" s="388"/>
      <c r="Y36" s="388"/>
      <c r="Z36" s="388"/>
      <c r="AA36" s="388"/>
      <c r="AB36" s="388"/>
      <c r="AC36" s="388"/>
      <c r="AD36" s="388"/>
      <c r="AE36" s="388"/>
      <c r="AF36" s="388"/>
      <c r="AG36" s="388"/>
      <c r="AH36" s="388"/>
      <c r="AI36" s="388"/>
      <c r="AJ36" s="388"/>
      <c r="AK36" s="388"/>
      <c r="AL36" s="388"/>
      <c r="AM36" s="389"/>
    </row>
    <row r="37" spans="1:61" ht="9.75" customHeight="1" x14ac:dyDescent="0.15">
      <c r="A37" s="321" t="s">
        <v>42</v>
      </c>
      <c r="B37" s="322"/>
      <c r="C37" s="322"/>
      <c r="D37" s="322"/>
      <c r="E37" s="322"/>
      <c r="F37" s="322"/>
      <c r="G37" s="322"/>
      <c r="H37" s="322"/>
      <c r="I37" s="323"/>
      <c r="J37" s="266"/>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1"/>
      <c r="BE37" s="13" t="str">
        <f ca="1">MID(CELL("address",$CA$2),2,2)</f>
        <v>CA</v>
      </c>
      <c r="BF37" s="13">
        <f>IF(TRIM($K38)="","",IF(ISERROR(MATCH($K38,$CA$3:$CA$5,0)),"INPUT_ERROR",MATCH($K38,$CA$3:$CA$5,0)))</f>
        <v>1</v>
      </c>
      <c r="BH37" s="13">
        <v>8</v>
      </c>
      <c r="BI37" s="13" t="str">
        <f>"ITEM"&amp;BH37&amp; BG37 &amp;"=" &amp; $BF37</f>
        <v>ITEM8=1</v>
      </c>
    </row>
    <row r="38" spans="1:61" ht="9.75" customHeight="1" x14ac:dyDescent="0.15">
      <c r="A38" s="324"/>
      <c r="B38" s="325"/>
      <c r="C38" s="325"/>
      <c r="D38" s="325"/>
      <c r="E38" s="325"/>
      <c r="F38" s="325"/>
      <c r="G38" s="325"/>
      <c r="H38" s="325"/>
      <c r="I38" s="326"/>
      <c r="J38" s="192" t="s">
        <v>280</v>
      </c>
      <c r="K38" s="131" t="s">
        <v>275</v>
      </c>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85" t="s">
        <v>294</v>
      </c>
      <c r="AM38" s="237"/>
    </row>
    <row r="39" spans="1:61" ht="9.75" customHeight="1" x14ac:dyDescent="0.15">
      <c r="A39" s="324"/>
      <c r="B39" s="325"/>
      <c r="C39" s="325"/>
      <c r="D39" s="325"/>
      <c r="E39" s="325"/>
      <c r="F39" s="325"/>
      <c r="G39" s="325"/>
      <c r="H39" s="325"/>
      <c r="I39" s="326"/>
      <c r="J39" s="192"/>
      <c r="K39" s="131"/>
      <c r="L39" s="131"/>
      <c r="M39" s="131"/>
      <c r="N39" s="131"/>
      <c r="O39" s="131"/>
      <c r="P39" s="131"/>
      <c r="Q39" s="131"/>
      <c r="R39" s="131"/>
      <c r="S39" s="131"/>
      <c r="T39" s="131"/>
      <c r="U39" s="131"/>
      <c r="V39" s="131"/>
      <c r="W39" s="131"/>
      <c r="X39" s="131"/>
      <c r="Y39" s="131"/>
      <c r="Z39" s="131"/>
      <c r="AA39" s="131"/>
      <c r="AB39" s="131"/>
      <c r="AC39" s="131"/>
      <c r="AD39" s="131"/>
      <c r="AE39" s="131"/>
      <c r="AF39" s="131"/>
      <c r="AG39" s="131"/>
      <c r="AH39" s="131"/>
      <c r="AI39" s="131"/>
      <c r="AJ39" s="131"/>
      <c r="AK39" s="131"/>
      <c r="AL39" s="185"/>
      <c r="AM39" s="237"/>
    </row>
    <row r="40" spans="1:61" ht="9.75" customHeight="1" x14ac:dyDescent="0.15">
      <c r="A40" s="324"/>
      <c r="B40" s="325"/>
      <c r="C40" s="325"/>
      <c r="D40" s="325"/>
      <c r="E40" s="325"/>
      <c r="F40" s="325"/>
      <c r="G40" s="325"/>
      <c r="H40" s="325"/>
      <c r="I40" s="326"/>
      <c r="J40" s="21"/>
      <c r="K40" s="187" t="s">
        <v>177</v>
      </c>
      <c r="L40" s="187"/>
      <c r="M40" s="187"/>
      <c r="N40" s="187"/>
      <c r="O40" s="187"/>
      <c r="P40" s="187"/>
      <c r="Q40" s="187"/>
      <c r="R40" s="187"/>
      <c r="S40" s="187"/>
      <c r="T40" s="187"/>
      <c r="U40" s="187"/>
      <c r="V40" s="187"/>
      <c r="W40" s="187"/>
      <c r="X40" s="187"/>
      <c r="Y40" s="187"/>
      <c r="Z40" s="187"/>
      <c r="AA40" s="187"/>
      <c r="AB40" s="187"/>
      <c r="AC40" s="187"/>
      <c r="AD40" s="187"/>
      <c r="AE40" s="187"/>
      <c r="AF40" s="187"/>
      <c r="AG40" s="187"/>
      <c r="AH40" s="187"/>
      <c r="AI40" s="187"/>
      <c r="AJ40" s="187"/>
      <c r="AK40" s="187"/>
      <c r="AL40" s="187"/>
      <c r="AM40" s="188"/>
    </row>
    <row r="41" spans="1:61" ht="9.75" customHeight="1" x14ac:dyDescent="0.15">
      <c r="A41" s="324"/>
      <c r="B41" s="325"/>
      <c r="C41" s="325"/>
      <c r="D41" s="325"/>
      <c r="E41" s="325"/>
      <c r="F41" s="325"/>
      <c r="G41" s="325"/>
      <c r="H41" s="325"/>
      <c r="I41" s="326"/>
      <c r="J41" s="21"/>
      <c r="K41" s="169" t="s">
        <v>273</v>
      </c>
      <c r="L41" s="169"/>
      <c r="M41" s="169"/>
      <c r="N41" s="169"/>
      <c r="O41" s="169"/>
      <c r="P41" s="169"/>
      <c r="Q41" s="169"/>
      <c r="R41" s="169"/>
      <c r="S41" s="169"/>
      <c r="T41" s="169"/>
      <c r="U41" s="169"/>
      <c r="V41" s="169"/>
      <c r="W41" s="169"/>
      <c r="X41" s="169"/>
      <c r="Y41" s="169"/>
      <c r="Z41" s="169"/>
      <c r="AA41" s="169"/>
      <c r="AB41" s="169"/>
      <c r="AC41" s="169"/>
      <c r="AD41" s="169"/>
      <c r="AE41" s="169"/>
      <c r="AF41" s="169"/>
      <c r="AG41" s="169"/>
      <c r="AH41" s="169"/>
      <c r="AI41" s="169"/>
      <c r="AJ41" s="169"/>
      <c r="AK41" s="169"/>
      <c r="AL41" s="169"/>
      <c r="AM41" s="172"/>
    </row>
    <row r="42" spans="1:61" ht="9.75" customHeight="1" x14ac:dyDescent="0.15">
      <c r="A42" s="324"/>
      <c r="B42" s="325"/>
      <c r="C42" s="325"/>
      <c r="D42" s="325"/>
      <c r="E42" s="325"/>
      <c r="F42" s="325"/>
      <c r="G42" s="325"/>
      <c r="H42" s="325"/>
      <c r="I42" s="326"/>
      <c r="J42" s="21"/>
      <c r="K42" s="169" t="s">
        <v>274</v>
      </c>
      <c r="L42" s="169"/>
      <c r="M42" s="169"/>
      <c r="N42" s="169"/>
      <c r="O42" s="169"/>
      <c r="P42" s="169"/>
      <c r="Q42" s="169"/>
      <c r="R42" s="169"/>
      <c r="S42" s="169"/>
      <c r="T42" s="169"/>
      <c r="U42" s="169"/>
      <c r="V42" s="169"/>
      <c r="W42" s="169"/>
      <c r="X42" s="169"/>
      <c r="Y42" s="169"/>
      <c r="Z42" s="169"/>
      <c r="AA42" s="169"/>
      <c r="AB42" s="169"/>
      <c r="AC42" s="169"/>
      <c r="AD42" s="169"/>
      <c r="AE42" s="169"/>
      <c r="AF42" s="169"/>
      <c r="AG42" s="169"/>
      <c r="AH42" s="169"/>
      <c r="AI42" s="169"/>
      <c r="AJ42" s="169"/>
      <c r="AK42" s="169"/>
      <c r="AL42" s="169"/>
      <c r="AM42" s="172"/>
    </row>
    <row r="43" spans="1:61" ht="9.75" customHeight="1" x14ac:dyDescent="0.15">
      <c r="A43" s="324"/>
      <c r="B43" s="325"/>
      <c r="C43" s="325"/>
      <c r="D43" s="325"/>
      <c r="E43" s="325"/>
      <c r="F43" s="325"/>
      <c r="G43" s="325"/>
      <c r="H43" s="325"/>
      <c r="I43" s="326"/>
      <c r="J43" s="21"/>
      <c r="K43" s="169" t="s">
        <v>279</v>
      </c>
      <c r="L43" s="169"/>
      <c r="M43" s="169"/>
      <c r="N43" s="169"/>
      <c r="O43" s="169"/>
      <c r="P43" s="169"/>
      <c r="Q43" s="169"/>
      <c r="R43" s="169"/>
      <c r="S43" s="169"/>
      <c r="T43" s="169"/>
      <c r="U43" s="169"/>
      <c r="V43" s="169"/>
      <c r="W43" s="169"/>
      <c r="X43" s="169"/>
      <c r="Y43" s="169"/>
      <c r="Z43" s="169"/>
      <c r="AA43" s="169"/>
      <c r="AB43" s="169"/>
      <c r="AC43" s="169"/>
      <c r="AD43" s="169"/>
      <c r="AE43" s="169"/>
      <c r="AF43" s="169"/>
      <c r="AG43" s="169"/>
      <c r="AH43" s="169"/>
      <c r="AI43" s="169"/>
      <c r="AJ43" s="169"/>
      <c r="AK43" s="169"/>
      <c r="AL43" s="169"/>
      <c r="AM43" s="172"/>
    </row>
    <row r="44" spans="1:61" ht="9.75" customHeight="1" x14ac:dyDescent="0.15">
      <c r="A44" s="327"/>
      <c r="B44" s="329"/>
      <c r="C44" s="329"/>
      <c r="D44" s="329"/>
      <c r="E44" s="329"/>
      <c r="F44" s="329"/>
      <c r="G44" s="329"/>
      <c r="H44" s="329"/>
      <c r="I44" s="328"/>
      <c r="J44" s="247"/>
      <c r="K44" s="248"/>
      <c r="L44" s="248"/>
      <c r="M44" s="248"/>
      <c r="N44" s="248"/>
      <c r="O44" s="248"/>
      <c r="P44" s="248"/>
      <c r="Q44" s="248"/>
      <c r="R44" s="248"/>
      <c r="S44" s="248"/>
      <c r="T44" s="248"/>
      <c r="U44" s="248"/>
      <c r="V44" s="248"/>
      <c r="W44" s="248"/>
      <c r="X44" s="248"/>
      <c r="Y44" s="248"/>
      <c r="Z44" s="248"/>
      <c r="AA44" s="248"/>
      <c r="AB44" s="248"/>
      <c r="AC44" s="248"/>
      <c r="AD44" s="248"/>
      <c r="AE44" s="248"/>
      <c r="AF44" s="248"/>
      <c r="AG44" s="248"/>
      <c r="AH44" s="248"/>
      <c r="AI44" s="248"/>
      <c r="AJ44" s="248"/>
      <c r="AK44" s="248"/>
      <c r="AL44" s="248"/>
      <c r="AM44" s="350"/>
    </row>
    <row r="45" spans="1:61" ht="9.75" customHeight="1" x14ac:dyDescent="0.15">
      <c r="A45" s="357" t="s">
        <v>26</v>
      </c>
      <c r="B45" s="341"/>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41"/>
      <c r="AD45" s="341"/>
      <c r="AE45" s="341"/>
      <c r="AF45" s="341"/>
      <c r="AG45" s="341"/>
      <c r="AH45" s="341"/>
      <c r="AI45" s="341"/>
      <c r="AJ45" s="341"/>
      <c r="AK45" s="341"/>
      <c r="AL45" s="341"/>
      <c r="AM45" s="342"/>
    </row>
    <row r="46" spans="1:61" ht="9.75" customHeight="1" x14ac:dyDescent="0.15">
      <c r="A46" s="358"/>
      <c r="B46" s="343"/>
      <c r="C46" s="343"/>
      <c r="D46" s="343"/>
      <c r="E46" s="343"/>
      <c r="F46" s="343"/>
      <c r="G46" s="343"/>
      <c r="H46" s="343"/>
      <c r="I46" s="343"/>
      <c r="J46" s="343"/>
      <c r="K46" s="343"/>
      <c r="L46" s="343"/>
      <c r="M46" s="343"/>
      <c r="N46" s="343"/>
      <c r="O46" s="343"/>
      <c r="P46" s="343"/>
      <c r="Q46" s="343"/>
      <c r="R46" s="343"/>
      <c r="S46" s="343"/>
      <c r="T46" s="343"/>
      <c r="U46" s="343"/>
      <c r="V46" s="343"/>
      <c r="W46" s="343"/>
      <c r="X46" s="343"/>
      <c r="Y46" s="343"/>
      <c r="Z46" s="343"/>
      <c r="AA46" s="343"/>
      <c r="AB46" s="343"/>
      <c r="AC46" s="343"/>
      <c r="AD46" s="343"/>
      <c r="AE46" s="343"/>
      <c r="AF46" s="343"/>
      <c r="AG46" s="343"/>
      <c r="AH46" s="343"/>
      <c r="AI46" s="343"/>
      <c r="AJ46" s="343"/>
      <c r="AK46" s="343"/>
      <c r="AL46" s="343"/>
      <c r="AM46" s="344"/>
    </row>
    <row r="47" spans="1:61" ht="9.75" customHeight="1" x14ac:dyDescent="0.15">
      <c r="A47" s="321" t="s">
        <v>43</v>
      </c>
      <c r="B47" s="322"/>
      <c r="C47" s="322"/>
      <c r="D47" s="322"/>
      <c r="E47" s="322"/>
      <c r="F47" s="322"/>
      <c r="G47" s="322"/>
      <c r="H47" s="322"/>
      <c r="I47" s="323"/>
      <c r="J47" s="86"/>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8"/>
      <c r="BH47" s="13">
        <v>9</v>
      </c>
      <c r="BI47" s="13" t="str">
        <f>"ITEM"&amp;BH47&amp; BG47 &amp;"="&amp; IF(TRIM($J47)="","",$J47)</f>
        <v>ITEM9=</v>
      </c>
    </row>
    <row r="48" spans="1:61" ht="9.75" customHeight="1" x14ac:dyDescent="0.15">
      <c r="A48" s="324"/>
      <c r="B48" s="325"/>
      <c r="C48" s="325"/>
      <c r="D48" s="325"/>
      <c r="E48" s="325"/>
      <c r="F48" s="325"/>
      <c r="G48" s="325"/>
      <c r="H48" s="325"/>
      <c r="I48" s="326"/>
      <c r="J48" s="127"/>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9"/>
    </row>
    <row r="49" spans="1:61" ht="9.75" customHeight="1" x14ac:dyDescent="0.15">
      <c r="A49" s="324"/>
      <c r="B49" s="325"/>
      <c r="C49" s="325"/>
      <c r="D49" s="325"/>
      <c r="E49" s="325"/>
      <c r="F49" s="325"/>
      <c r="G49" s="325"/>
      <c r="H49" s="325"/>
      <c r="I49" s="326"/>
      <c r="J49" s="127"/>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9"/>
    </row>
    <row r="50" spans="1:61" ht="9.75" customHeight="1" x14ac:dyDescent="0.15">
      <c r="A50" s="324"/>
      <c r="B50" s="325"/>
      <c r="C50" s="325"/>
      <c r="D50" s="325"/>
      <c r="E50" s="325"/>
      <c r="F50" s="325"/>
      <c r="G50" s="325"/>
      <c r="H50" s="325"/>
      <c r="I50" s="326"/>
      <c r="J50" s="127"/>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9"/>
    </row>
    <row r="51" spans="1:61" ht="9.75" customHeight="1" x14ac:dyDescent="0.15">
      <c r="A51" s="321" t="s">
        <v>44</v>
      </c>
      <c r="B51" s="322"/>
      <c r="C51" s="322"/>
      <c r="D51" s="322"/>
      <c r="E51" s="322"/>
      <c r="F51" s="322"/>
      <c r="G51" s="322"/>
      <c r="H51" s="322"/>
      <c r="I51" s="323"/>
      <c r="J51" s="86"/>
      <c r="K51" s="87"/>
      <c r="L51" s="87"/>
      <c r="M51" s="87"/>
      <c r="N51" s="87"/>
      <c r="O51" s="87"/>
      <c r="P51" s="87"/>
      <c r="Q51" s="87"/>
      <c r="R51" s="87"/>
      <c r="S51" s="87"/>
      <c r="T51" s="87"/>
      <c r="U51" s="87"/>
      <c r="V51" s="87"/>
      <c r="W51" s="87"/>
      <c r="X51" s="87"/>
      <c r="Y51" s="87"/>
      <c r="Z51" s="87"/>
      <c r="AA51" s="87"/>
      <c r="AB51" s="87"/>
      <c r="AC51" s="87"/>
      <c r="AD51" s="87"/>
      <c r="AE51" s="87"/>
      <c r="AF51" s="87"/>
      <c r="AG51" s="87"/>
      <c r="AH51" s="87"/>
      <c r="AI51" s="87"/>
      <c r="AJ51" s="87"/>
      <c r="AK51" s="87"/>
      <c r="AL51" s="87"/>
      <c r="AM51" s="88"/>
      <c r="BH51" s="13">
        <v>10</v>
      </c>
      <c r="BI51" s="13" t="str">
        <f>"ITEM"&amp;BH51&amp; BG51 &amp;"="&amp; IF(TRIM($J51)="","",TEXT($J51,"yyyymmdd"))</f>
        <v>ITEM10=</v>
      </c>
    </row>
    <row r="52" spans="1:61" ht="9.75" customHeight="1" x14ac:dyDescent="0.15">
      <c r="A52" s="324"/>
      <c r="B52" s="325"/>
      <c r="C52" s="325"/>
      <c r="D52" s="325"/>
      <c r="E52" s="325"/>
      <c r="F52" s="325"/>
      <c r="G52" s="325"/>
      <c r="H52" s="325"/>
      <c r="I52" s="326"/>
      <c r="J52" s="89"/>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1"/>
    </row>
    <row r="53" spans="1:61" ht="9.75" customHeight="1" x14ac:dyDescent="0.15">
      <c r="A53" s="321" t="s">
        <v>45</v>
      </c>
      <c r="B53" s="322"/>
      <c r="C53" s="322"/>
      <c r="D53" s="322"/>
      <c r="E53" s="322"/>
      <c r="F53" s="322"/>
      <c r="G53" s="322"/>
      <c r="H53" s="322"/>
      <c r="I53" s="323"/>
      <c r="J53" s="86"/>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c r="AM53" s="88"/>
      <c r="BH53" s="13" t="s">
        <v>453</v>
      </c>
      <c r="BI53" s="13" t="str">
        <f>"ITEM"&amp;BH53&amp; BG53 &amp;"="&amp; IF(TRIM($J53)="","",$J53)</f>
        <v>ITEM11_1=</v>
      </c>
    </row>
    <row r="54" spans="1:61" ht="9.75" customHeight="1" x14ac:dyDescent="0.15">
      <c r="A54" s="324"/>
      <c r="B54" s="325"/>
      <c r="C54" s="325"/>
      <c r="D54" s="325"/>
      <c r="E54" s="325"/>
      <c r="F54" s="325"/>
      <c r="G54" s="325"/>
      <c r="H54" s="325"/>
      <c r="I54" s="326"/>
      <c r="J54" s="127"/>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9"/>
    </row>
    <row r="55" spans="1:61" ht="9.75" customHeight="1" x14ac:dyDescent="0.15">
      <c r="A55" s="324"/>
      <c r="B55" s="325"/>
      <c r="C55" s="325"/>
      <c r="D55" s="325"/>
      <c r="E55" s="325"/>
      <c r="F55" s="325"/>
      <c r="G55" s="325"/>
      <c r="H55" s="325"/>
      <c r="I55" s="326"/>
      <c r="J55" s="127"/>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9"/>
    </row>
    <row r="56" spans="1:61" ht="9.75" customHeight="1" x14ac:dyDescent="0.15">
      <c r="A56" s="324"/>
      <c r="B56" s="325"/>
      <c r="C56" s="325"/>
      <c r="D56" s="325"/>
      <c r="E56" s="325"/>
      <c r="F56" s="325"/>
      <c r="G56" s="325"/>
      <c r="H56" s="325"/>
      <c r="I56" s="326"/>
      <c r="J56" s="127"/>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9"/>
    </row>
    <row r="57" spans="1:61" ht="9.75" customHeight="1" x14ac:dyDescent="0.15">
      <c r="A57" s="324"/>
      <c r="B57" s="325"/>
      <c r="C57" s="325"/>
      <c r="D57" s="325"/>
      <c r="E57" s="325"/>
      <c r="F57" s="325"/>
      <c r="G57" s="325"/>
      <c r="H57" s="325"/>
      <c r="I57" s="326"/>
      <c r="J57" s="127"/>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9"/>
      <c r="BH57" s="13" t="s">
        <v>454</v>
      </c>
      <c r="BI57" s="13" t="str">
        <f>"ITEM"&amp;BH57&amp; BG57 &amp;"="&amp; IF(TRIM($J57)="","",$J57)</f>
        <v>ITEM11_2=</v>
      </c>
    </row>
    <row r="58" spans="1:61" ht="9.75" customHeight="1" x14ac:dyDescent="0.15">
      <c r="A58" s="324"/>
      <c r="B58" s="325"/>
      <c r="C58" s="325"/>
      <c r="D58" s="325"/>
      <c r="E58" s="325"/>
      <c r="F58" s="325"/>
      <c r="G58" s="325"/>
      <c r="H58" s="325"/>
      <c r="I58" s="326"/>
      <c r="J58" s="89"/>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1"/>
      <c r="BH58" s="13" t="s">
        <v>455</v>
      </c>
      <c r="BI58" s="13" t="str">
        <f>"ITEM"&amp;BH58&amp; BG58 &amp;"="&amp; IF(TRIM($J58)="","",$J58)</f>
        <v>ITEM11_3=</v>
      </c>
    </row>
    <row r="59" spans="1:61" ht="9.75" customHeight="1" x14ac:dyDescent="0.15">
      <c r="A59" s="352" t="s">
        <v>315</v>
      </c>
      <c r="B59" s="352"/>
      <c r="C59" s="352"/>
      <c r="D59" s="352"/>
      <c r="E59" s="352"/>
      <c r="F59" s="352"/>
      <c r="G59" s="352"/>
      <c r="H59" s="352"/>
      <c r="I59" s="352"/>
      <c r="J59" s="352"/>
      <c r="K59" s="352"/>
      <c r="L59" s="352"/>
      <c r="M59" s="352"/>
      <c r="N59" s="352"/>
      <c r="O59" s="352"/>
      <c r="P59" s="352"/>
      <c r="Q59" s="352"/>
      <c r="R59" s="352"/>
      <c r="S59" s="352"/>
      <c r="T59" s="352"/>
      <c r="U59" s="352"/>
      <c r="V59" s="352"/>
      <c r="W59" s="352"/>
      <c r="X59" s="352"/>
      <c r="Y59" s="352"/>
      <c r="Z59" s="352"/>
      <c r="AA59" s="352"/>
      <c r="AB59" s="352"/>
      <c r="AC59" s="352"/>
      <c r="AD59" s="352"/>
      <c r="AE59" s="352"/>
      <c r="AF59" s="352"/>
      <c r="AG59" s="352"/>
      <c r="AH59" s="352"/>
      <c r="AI59" s="352"/>
      <c r="AJ59" s="352"/>
      <c r="AK59" s="352"/>
      <c r="AL59" s="352"/>
      <c r="AM59" s="352"/>
    </row>
    <row r="60" spans="1:61" ht="9.75" customHeight="1" x14ac:dyDescent="0.15">
      <c r="A60" s="352"/>
      <c r="B60" s="352"/>
      <c r="C60" s="352"/>
      <c r="D60" s="352"/>
      <c r="E60" s="352"/>
      <c r="F60" s="352"/>
      <c r="G60" s="352"/>
      <c r="H60" s="352"/>
      <c r="I60" s="352"/>
      <c r="J60" s="352"/>
      <c r="K60" s="352"/>
      <c r="L60" s="352"/>
      <c r="M60" s="352"/>
      <c r="N60" s="352"/>
      <c r="O60" s="352"/>
      <c r="P60" s="352"/>
      <c r="Q60" s="352"/>
      <c r="R60" s="352"/>
      <c r="S60" s="352"/>
      <c r="T60" s="352"/>
      <c r="U60" s="352"/>
      <c r="V60" s="352"/>
      <c r="W60" s="352"/>
      <c r="X60" s="352"/>
      <c r="Y60" s="352"/>
      <c r="Z60" s="352"/>
      <c r="AA60" s="352"/>
      <c r="AB60" s="352"/>
      <c r="AC60" s="352"/>
      <c r="AD60" s="352"/>
      <c r="AE60" s="352"/>
      <c r="AF60" s="352"/>
      <c r="AG60" s="352"/>
      <c r="AH60" s="352"/>
      <c r="AI60" s="352"/>
      <c r="AJ60" s="352"/>
      <c r="AK60" s="352"/>
      <c r="AL60" s="352"/>
      <c r="AM60" s="352"/>
    </row>
    <row r="61" spans="1:61" ht="9.75" customHeight="1" x14ac:dyDescent="0.15">
      <c r="A61" s="369" t="s">
        <v>46</v>
      </c>
      <c r="B61" s="370"/>
      <c r="C61" s="370"/>
      <c r="D61" s="370"/>
      <c r="E61" s="370"/>
      <c r="F61" s="370"/>
      <c r="G61" s="370"/>
      <c r="H61" s="370"/>
      <c r="I61" s="371"/>
      <c r="J61" s="378"/>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80"/>
      <c r="BH61" s="13">
        <v>12</v>
      </c>
      <c r="BI61" s="13" t="str">
        <f>"ITEM"&amp;BH61&amp; BG61 &amp;"="&amp; IF(TRIM($J61)="","",$J61)</f>
        <v>ITEM12=</v>
      </c>
    </row>
    <row r="62" spans="1:61" ht="9.75" customHeight="1" x14ac:dyDescent="0.15">
      <c r="A62" s="375"/>
      <c r="B62" s="376"/>
      <c r="C62" s="376"/>
      <c r="D62" s="376"/>
      <c r="E62" s="376"/>
      <c r="F62" s="376"/>
      <c r="G62" s="376"/>
      <c r="H62" s="376"/>
      <c r="I62" s="377"/>
      <c r="J62" s="381"/>
      <c r="K62" s="382"/>
      <c r="L62" s="382"/>
      <c r="M62" s="382"/>
      <c r="N62" s="382"/>
      <c r="O62" s="382"/>
      <c r="P62" s="382"/>
      <c r="Q62" s="382"/>
      <c r="R62" s="382"/>
      <c r="S62" s="382"/>
      <c r="T62" s="382"/>
      <c r="U62" s="382"/>
      <c r="V62" s="382"/>
      <c r="W62" s="382"/>
      <c r="X62" s="382"/>
      <c r="Y62" s="382"/>
      <c r="Z62" s="382"/>
      <c r="AA62" s="382"/>
      <c r="AB62" s="382"/>
      <c r="AC62" s="382"/>
      <c r="AD62" s="382"/>
      <c r="AE62" s="382"/>
      <c r="AF62" s="382"/>
      <c r="AG62" s="382"/>
      <c r="AH62" s="382"/>
      <c r="AI62" s="382"/>
      <c r="AJ62" s="382"/>
      <c r="AK62" s="382"/>
      <c r="AL62" s="382"/>
      <c r="AM62" s="383"/>
    </row>
    <row r="63" spans="1:61" ht="9.75" customHeight="1" x14ac:dyDescent="0.15">
      <c r="A63" s="369" t="s">
        <v>47</v>
      </c>
      <c r="B63" s="370"/>
      <c r="C63" s="370"/>
      <c r="D63" s="370"/>
      <c r="E63" s="370"/>
      <c r="F63" s="370"/>
      <c r="G63" s="370"/>
      <c r="H63" s="370"/>
      <c r="I63" s="371"/>
      <c r="J63" s="86"/>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8"/>
      <c r="BH63" s="13">
        <v>13</v>
      </c>
      <c r="BI63" s="13" t="str">
        <f>"ITEM"&amp;BH63&amp; BG63 &amp;"="&amp; IF(TRIM($J63)="","",$J63)</f>
        <v>ITEM13=</v>
      </c>
    </row>
    <row r="64" spans="1:61" ht="9.75" customHeight="1" x14ac:dyDescent="0.15">
      <c r="A64" s="372"/>
      <c r="B64" s="373"/>
      <c r="C64" s="373"/>
      <c r="D64" s="373"/>
      <c r="E64" s="373"/>
      <c r="F64" s="373"/>
      <c r="G64" s="373"/>
      <c r="H64" s="373"/>
      <c r="I64" s="374"/>
      <c r="J64" s="127"/>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9"/>
    </row>
    <row r="65" spans="1:61" ht="9.75" customHeight="1" x14ac:dyDescent="0.15">
      <c r="A65" s="372"/>
      <c r="B65" s="373"/>
      <c r="C65" s="373"/>
      <c r="D65" s="373"/>
      <c r="E65" s="373"/>
      <c r="F65" s="373"/>
      <c r="G65" s="373"/>
      <c r="H65" s="373"/>
      <c r="I65" s="374"/>
      <c r="J65" s="127"/>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9"/>
    </row>
    <row r="66" spans="1:61" ht="9.75" customHeight="1" x14ac:dyDescent="0.15">
      <c r="A66" s="375"/>
      <c r="B66" s="376"/>
      <c r="C66" s="376"/>
      <c r="D66" s="376"/>
      <c r="E66" s="376"/>
      <c r="F66" s="376"/>
      <c r="G66" s="376"/>
      <c r="H66" s="376"/>
      <c r="I66" s="377"/>
      <c r="J66" s="89"/>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1"/>
    </row>
    <row r="67" spans="1:61" ht="9.75" customHeight="1" x14ac:dyDescent="0.15">
      <c r="A67" s="369" t="s">
        <v>48</v>
      </c>
      <c r="B67" s="370"/>
      <c r="C67" s="370"/>
      <c r="D67" s="370"/>
      <c r="E67" s="370"/>
      <c r="F67" s="370"/>
      <c r="G67" s="370"/>
      <c r="H67" s="370"/>
      <c r="I67" s="371"/>
      <c r="J67" s="86"/>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8"/>
      <c r="BH67" s="13" t="s">
        <v>458</v>
      </c>
      <c r="BI67" s="13" t="str">
        <f>"ITEM"&amp;BH67&amp; BG67 &amp;"="&amp; IF(TRIM($J67)="","",$J67)</f>
        <v>ITEM14_1=</v>
      </c>
    </row>
    <row r="68" spans="1:61" ht="9.75" customHeight="1" x14ac:dyDescent="0.15">
      <c r="A68" s="372"/>
      <c r="B68" s="373"/>
      <c r="C68" s="373"/>
      <c r="D68" s="373"/>
      <c r="E68" s="373"/>
      <c r="F68" s="373"/>
      <c r="G68" s="373"/>
      <c r="H68" s="373"/>
      <c r="I68" s="374"/>
      <c r="J68" s="127"/>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9"/>
    </row>
    <row r="69" spans="1:61" ht="9.75" customHeight="1" x14ac:dyDescent="0.15">
      <c r="A69" s="372"/>
      <c r="B69" s="373"/>
      <c r="C69" s="373"/>
      <c r="D69" s="373"/>
      <c r="E69" s="373"/>
      <c r="F69" s="373"/>
      <c r="G69" s="373"/>
      <c r="H69" s="373"/>
      <c r="I69" s="374"/>
      <c r="J69" s="127"/>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9"/>
    </row>
    <row r="70" spans="1:61" ht="9.75" customHeight="1" x14ac:dyDescent="0.15">
      <c r="A70" s="372"/>
      <c r="B70" s="373"/>
      <c r="C70" s="373"/>
      <c r="D70" s="373"/>
      <c r="E70" s="373"/>
      <c r="F70" s="373"/>
      <c r="G70" s="373"/>
      <c r="H70" s="373"/>
      <c r="I70" s="374"/>
      <c r="J70" s="127"/>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9"/>
    </row>
    <row r="71" spans="1:61" ht="9.75" customHeight="1" x14ac:dyDescent="0.15">
      <c r="A71" s="372"/>
      <c r="B71" s="373"/>
      <c r="C71" s="373"/>
      <c r="D71" s="373"/>
      <c r="E71" s="373"/>
      <c r="F71" s="373"/>
      <c r="G71" s="373"/>
      <c r="H71" s="373"/>
      <c r="I71" s="374"/>
      <c r="J71" s="127"/>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9"/>
      <c r="BH71" s="13" t="s">
        <v>457</v>
      </c>
      <c r="BI71" s="13" t="str">
        <f>"ITEM"&amp;BH71&amp; BG71 &amp;"="&amp; IF(TRIM($J71)="","",$J71)</f>
        <v>ITEM14_2=</v>
      </c>
    </row>
    <row r="72" spans="1:61" ht="9.75" customHeight="1" x14ac:dyDescent="0.15">
      <c r="A72" s="375"/>
      <c r="B72" s="376"/>
      <c r="C72" s="376"/>
      <c r="D72" s="376"/>
      <c r="E72" s="376"/>
      <c r="F72" s="376"/>
      <c r="G72" s="376"/>
      <c r="H72" s="376"/>
      <c r="I72" s="377"/>
      <c r="J72" s="89"/>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1"/>
      <c r="BH72" s="13" t="s">
        <v>456</v>
      </c>
      <c r="BI72" s="13" t="str">
        <f>"ITEM"&amp;BH72&amp; BG72 &amp;"="&amp; IF(TRIM($J72)="","",$J72)</f>
        <v>ITEM14_3=</v>
      </c>
    </row>
    <row r="73" spans="1:61" ht="9.75" customHeight="1" x14ac:dyDescent="0.15">
      <c r="BI73" s="4" t="s">
        <v>547</v>
      </c>
    </row>
    <row r="96" spans="19:19" ht="9.75" customHeight="1" x14ac:dyDescent="0.15">
      <c r="S96" s="5"/>
    </row>
  </sheetData>
  <sheetProtection password="9DD3" sheet="1" objects="1" scenarios="1" formatRows="0" selectLockedCells="1"/>
  <dataConsolidate/>
  <mergeCells count="48">
    <mergeCell ref="A33:AM34"/>
    <mergeCell ref="A35:I36"/>
    <mergeCell ref="J35:AM36"/>
    <mergeCell ref="A22:I25"/>
    <mergeCell ref="J22:AM25"/>
    <mergeCell ref="A26:I29"/>
    <mergeCell ref="J26:AM29"/>
    <mergeCell ref="A1:AM2"/>
    <mergeCell ref="A3:AM4"/>
    <mergeCell ref="A5:I8"/>
    <mergeCell ref="J5:AM8"/>
    <mergeCell ref="A9:I11"/>
    <mergeCell ref="J9:AM11"/>
    <mergeCell ref="A12:I15"/>
    <mergeCell ref="A16:I19"/>
    <mergeCell ref="A31:AM32"/>
    <mergeCell ref="A30:AM30"/>
    <mergeCell ref="J16:AM19"/>
    <mergeCell ref="J12:AM15"/>
    <mergeCell ref="A20:AM21"/>
    <mergeCell ref="J58:AM58"/>
    <mergeCell ref="A47:I50"/>
    <mergeCell ref="J47:AM50"/>
    <mergeCell ref="A53:I58"/>
    <mergeCell ref="A51:I52"/>
    <mergeCell ref="J51:AM52"/>
    <mergeCell ref="J57:AM57"/>
    <mergeCell ref="J53:AM56"/>
    <mergeCell ref="J67:AM70"/>
    <mergeCell ref="A63:I66"/>
    <mergeCell ref="J63:AM66"/>
    <mergeCell ref="A67:I72"/>
    <mergeCell ref="A59:AM60"/>
    <mergeCell ref="J71:AM71"/>
    <mergeCell ref="A61:I62"/>
    <mergeCell ref="J61:AM62"/>
    <mergeCell ref="J72:AM72"/>
    <mergeCell ref="A45:AM46"/>
    <mergeCell ref="A37:I44"/>
    <mergeCell ref="J37:AM37"/>
    <mergeCell ref="J44:AM44"/>
    <mergeCell ref="K40:AM40"/>
    <mergeCell ref="K41:AM41"/>
    <mergeCell ref="K42:AM42"/>
    <mergeCell ref="K43:AM43"/>
    <mergeCell ref="AL38:AM39"/>
    <mergeCell ref="J38:J39"/>
    <mergeCell ref="K38:AK39"/>
  </mergeCells>
  <phoneticPr fontId="1"/>
  <dataValidations count="4">
    <dataValidation imeMode="hiragana" allowBlank="1" showInputMessage="1" showErrorMessage="1" sqref="J5:AM19 J22:AM29 J63:AM72 J47:AM50 J53:AM58" xr:uid="{00000000-0002-0000-0A00-000000000000}"/>
    <dataValidation type="date" allowBlank="1" showInputMessage="1" showErrorMessage="1" errorTitle="日付入力エラー" error="正しい日付を入力してください。_x000a_（例：平成２６年４月１日、2014/4/1）" sqref="J35:AM36" xr:uid="{00000000-0002-0000-0A00-000001000000}">
      <formula1>18264</formula1>
      <formula2>73415</formula2>
    </dataValidation>
    <dataValidation type="list" allowBlank="1" showInputMessage="1" showErrorMessage="1" errorTitle="入力エラー" error="正しい選択肢を選んでください。" sqref="K38:AK39" xr:uid="{00000000-0002-0000-0A00-000002000000}">
      <formula1>$CA$2:$CA$5</formula1>
    </dataValidation>
    <dataValidation allowBlank="1" showInputMessage="1" errorTitle="日付入力エラー" error="正しい日付を入力してください。_x000a_（例：平成２６年４月１日、2014/4/1）" sqref="J51:AM52" xr:uid="{00000000-0002-0000-0A00-000003000000}"/>
  </dataValidations>
  <pageMargins left="0.78740157480314965" right="0.27559055118110237" top="0.74803149606299213" bottom="0.74803149606299213" header="0.31496062992125984" footer="0.31496062992125984"/>
  <pageSetup paperSize="9" fitToHeight="0" orientation="portrait" r:id="rId1"/>
  <rowBreaks count="1" manualBreakCount="1">
    <brk id="29" max="3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A104"/>
  <sheetViews>
    <sheetView view="pageBreakPreview" zoomScaleNormal="85" zoomScaleSheetLayoutView="100" workbookViewId="0">
      <selection activeCell="A5" sqref="A5:D5"/>
    </sheetView>
  </sheetViews>
  <sheetFormatPr defaultColWidth="2.375" defaultRowHeight="9.75" customHeight="1" x14ac:dyDescent="0.15"/>
  <cols>
    <col min="1" max="4" width="2.375" style="2"/>
    <col min="5" max="55" width="2.375" style="3"/>
    <col min="56" max="56" width="2.375" style="19"/>
    <col min="57" max="66" width="2.375" style="19" hidden="1" customWidth="1"/>
    <col min="67" max="78" width="2.375" style="19" customWidth="1"/>
    <col min="79" max="79" width="2.375" style="19" hidden="1" customWidth="1"/>
    <col min="80" max="16384" width="2.375" style="19"/>
  </cols>
  <sheetData>
    <row r="1" spans="1:79" ht="9.75" customHeight="1" x14ac:dyDescent="0.15">
      <c r="A1" s="92" t="s">
        <v>13</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I1" s="13" t="str">
        <f>"FORM=3"</f>
        <v>FORM=3</v>
      </c>
    </row>
    <row r="2" spans="1:79" ht="9.75" customHeight="1" x14ac:dyDescent="0.15">
      <c r="A2" s="93"/>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I2" s="12" t="str">
        <f>"VER=1.00"</f>
        <v>VER=1.00</v>
      </c>
    </row>
    <row r="3" spans="1:79" ht="9.75" customHeight="1" x14ac:dyDescent="0.15">
      <c r="A3" s="405" t="s">
        <v>281</v>
      </c>
      <c r="B3" s="406"/>
      <c r="C3" s="406"/>
      <c r="D3" s="407"/>
      <c r="E3" s="405" t="s">
        <v>4</v>
      </c>
      <c r="F3" s="406"/>
      <c r="G3" s="406"/>
      <c r="H3" s="406"/>
      <c r="I3" s="406"/>
      <c r="J3" s="406"/>
      <c r="K3" s="406"/>
      <c r="L3" s="406"/>
      <c r="M3" s="407"/>
      <c r="N3" s="405" t="s">
        <v>2</v>
      </c>
      <c r="O3" s="406"/>
      <c r="P3" s="406"/>
      <c r="Q3" s="406"/>
      <c r="R3" s="406"/>
      <c r="S3" s="406"/>
      <c r="T3" s="406"/>
      <c r="U3" s="406"/>
      <c r="V3" s="406"/>
      <c r="W3" s="406"/>
      <c r="X3" s="406"/>
      <c r="Y3" s="406"/>
      <c r="Z3" s="406"/>
      <c r="AA3" s="406"/>
      <c r="AB3" s="405" t="s">
        <v>3</v>
      </c>
      <c r="AC3" s="406"/>
      <c r="AD3" s="406"/>
      <c r="AE3" s="406"/>
      <c r="AF3" s="406"/>
      <c r="AG3" s="406"/>
      <c r="AH3" s="406"/>
      <c r="AI3" s="406"/>
      <c r="AJ3" s="406"/>
      <c r="AK3" s="406"/>
      <c r="AL3" s="406"/>
      <c r="AM3" s="406"/>
      <c r="AN3" s="406"/>
      <c r="AO3" s="407"/>
      <c r="AP3" s="405" t="s">
        <v>5</v>
      </c>
      <c r="AQ3" s="406"/>
      <c r="AR3" s="406"/>
      <c r="AS3" s="406"/>
      <c r="AT3" s="407"/>
      <c r="AU3" s="405" t="s">
        <v>10</v>
      </c>
      <c r="AV3" s="406"/>
      <c r="AW3" s="406"/>
      <c r="AX3" s="406"/>
      <c r="AY3" s="406"/>
      <c r="AZ3" s="406"/>
      <c r="BA3" s="406"/>
      <c r="BB3" s="406"/>
      <c r="BC3" s="407"/>
      <c r="BI3" s="13" t="str">
        <f>"SHEET=7"</f>
        <v>SHEET=7</v>
      </c>
      <c r="CA3" s="19" t="s">
        <v>572</v>
      </c>
    </row>
    <row r="4" spans="1:79" ht="9.75" customHeight="1" x14ac:dyDescent="0.15">
      <c r="A4" s="408"/>
      <c r="B4" s="409"/>
      <c r="C4" s="409"/>
      <c r="D4" s="410"/>
      <c r="E4" s="408"/>
      <c r="F4" s="409"/>
      <c r="G4" s="409"/>
      <c r="H4" s="409"/>
      <c r="I4" s="409"/>
      <c r="J4" s="409"/>
      <c r="K4" s="409"/>
      <c r="L4" s="409"/>
      <c r="M4" s="410"/>
      <c r="N4" s="408"/>
      <c r="O4" s="409"/>
      <c r="P4" s="409"/>
      <c r="Q4" s="409"/>
      <c r="R4" s="409"/>
      <c r="S4" s="409"/>
      <c r="T4" s="409"/>
      <c r="U4" s="409"/>
      <c r="V4" s="409"/>
      <c r="W4" s="409"/>
      <c r="X4" s="409"/>
      <c r="Y4" s="409"/>
      <c r="Z4" s="409"/>
      <c r="AA4" s="409"/>
      <c r="AB4" s="408"/>
      <c r="AC4" s="409"/>
      <c r="AD4" s="409"/>
      <c r="AE4" s="409"/>
      <c r="AF4" s="409"/>
      <c r="AG4" s="409"/>
      <c r="AH4" s="409"/>
      <c r="AI4" s="409"/>
      <c r="AJ4" s="409"/>
      <c r="AK4" s="409"/>
      <c r="AL4" s="409"/>
      <c r="AM4" s="409"/>
      <c r="AN4" s="409"/>
      <c r="AO4" s="410"/>
      <c r="AP4" s="408"/>
      <c r="AQ4" s="409"/>
      <c r="AR4" s="409"/>
      <c r="AS4" s="409"/>
      <c r="AT4" s="410"/>
      <c r="AU4" s="408"/>
      <c r="AV4" s="409"/>
      <c r="AW4" s="409"/>
      <c r="AX4" s="409"/>
      <c r="AY4" s="409"/>
      <c r="AZ4" s="409"/>
      <c r="BA4" s="409"/>
      <c r="BB4" s="409"/>
      <c r="BC4" s="410"/>
      <c r="BD4" s="20"/>
      <c r="BE4" s="20"/>
      <c r="BF4" s="20"/>
      <c r="BG4" s="20"/>
      <c r="BH4" s="20"/>
      <c r="BI4" s="19">
        <v>1</v>
      </c>
      <c r="BJ4" s="19">
        <v>2</v>
      </c>
      <c r="BK4" s="19">
        <v>3</v>
      </c>
      <c r="BL4" s="19">
        <v>4</v>
      </c>
      <c r="BM4" s="19">
        <v>5</v>
      </c>
      <c r="BN4" s="19">
        <v>6</v>
      </c>
      <c r="CA4" s="19" t="s">
        <v>573</v>
      </c>
    </row>
    <row r="5" spans="1:79" ht="40.5" customHeight="1" x14ac:dyDescent="0.15">
      <c r="A5" s="413">
        <v>42366</v>
      </c>
      <c r="B5" s="414"/>
      <c r="C5" s="414"/>
      <c r="D5" s="415"/>
      <c r="E5" s="398" t="s">
        <v>576</v>
      </c>
      <c r="F5" s="399"/>
      <c r="G5" s="399"/>
      <c r="H5" s="399"/>
      <c r="I5" s="399"/>
      <c r="J5" s="399"/>
      <c r="K5" s="399"/>
      <c r="L5" s="399"/>
      <c r="M5" s="400"/>
      <c r="N5" s="398" t="s">
        <v>577</v>
      </c>
      <c r="O5" s="399"/>
      <c r="P5" s="399"/>
      <c r="Q5" s="399"/>
      <c r="R5" s="399"/>
      <c r="S5" s="399"/>
      <c r="T5" s="399"/>
      <c r="U5" s="399"/>
      <c r="V5" s="399"/>
      <c r="W5" s="399"/>
      <c r="X5" s="399"/>
      <c r="Y5" s="399"/>
      <c r="Z5" s="399"/>
      <c r="AA5" s="400"/>
      <c r="AB5" s="398" t="s">
        <v>578</v>
      </c>
      <c r="AC5" s="399"/>
      <c r="AD5" s="399"/>
      <c r="AE5" s="399"/>
      <c r="AF5" s="399"/>
      <c r="AG5" s="399"/>
      <c r="AH5" s="399"/>
      <c r="AI5" s="399"/>
      <c r="AJ5" s="399"/>
      <c r="AK5" s="399"/>
      <c r="AL5" s="399"/>
      <c r="AM5" s="399"/>
      <c r="AN5" s="399"/>
      <c r="AO5" s="400"/>
      <c r="AP5" s="401" t="s">
        <v>579</v>
      </c>
      <c r="AQ5" s="402"/>
      <c r="AR5" s="402"/>
      <c r="AS5" s="402"/>
      <c r="AT5" s="403"/>
      <c r="AU5" s="397" t="s">
        <v>580</v>
      </c>
      <c r="AV5" s="397"/>
      <c r="AW5" s="397"/>
      <c r="AX5" s="397"/>
      <c r="AY5" s="397"/>
      <c r="AZ5" s="397"/>
      <c r="BA5" s="397"/>
      <c r="BB5" s="397"/>
      <c r="BC5" s="397"/>
      <c r="BD5" s="20"/>
      <c r="BE5" s="20"/>
      <c r="BF5" s="20"/>
      <c r="BG5" s="20"/>
      <c r="BH5" s="20"/>
      <c r="BI5" s="19" t="str">
        <f t="shared" ref="BI5:BI36" si="0">"ITEM"&amp;$BI$4&amp;"="&amp;IF(TRIM($A5)="","",TEXT($A5,"yyyymmdd"))</f>
        <v>ITEM1=20151228</v>
      </c>
      <c r="BJ5" s="19" t="str">
        <f t="shared" ref="BJ5:BJ36" si="1">"ITEM"&amp;$BJ$4&amp;"="&amp;IF(TRIM($E5)="","",$E5)</f>
        <v>ITEM2=Ⅱ特定個人情報ファイルの概要　
５．特定個人情報の提供・移転　移転先１７～２０</v>
      </c>
      <c r="BK5" s="19" t="str">
        <f t="shared" ref="BK5:BK36" si="2">"ITEM"&amp;$BK$4&amp;"="&amp;IF(TRIM($N5)="","",$N5)</f>
        <v>ITEM3=なし</v>
      </c>
      <c r="BL5" s="19" t="str">
        <f t="shared" ref="BL5:BL36" si="3">"ITEM"&amp;$BL$4&amp;"="&amp;IF(TRIM($AB5)="","",$AB5)</f>
        <v>ITEM4=移転先１７～２０</v>
      </c>
      <c r="BM5" s="19" t="str">
        <f>"ITEM"&amp;$BM$4&amp;"="&amp;IF(TRIM($AP5)="","",IF(ISERROR(MATCH($AP5,$CA$3:$CA$4,0)),"INPUT_ERROR",MATCH($AP5,$CA$3:$CA$4,0)))</f>
        <v>ITEM5=1</v>
      </c>
      <c r="BN5" s="19" t="str">
        <f t="shared" ref="BN5:BN36" si="4">"ITEM"&amp;$BN$4&amp;"="&amp;IF(TRIM($AU5)="","",$AU5)</f>
        <v>ITEM6=記載内容追加</v>
      </c>
    </row>
    <row r="6" spans="1:79" ht="40.5" customHeight="1" x14ac:dyDescent="0.15">
      <c r="A6" s="413">
        <v>42826</v>
      </c>
      <c r="B6" s="414"/>
      <c r="C6" s="414"/>
      <c r="D6" s="415"/>
      <c r="E6" s="398" t="s">
        <v>581</v>
      </c>
      <c r="F6" s="399"/>
      <c r="G6" s="399"/>
      <c r="H6" s="399"/>
      <c r="I6" s="399"/>
      <c r="J6" s="399"/>
      <c r="K6" s="399"/>
      <c r="L6" s="399"/>
      <c r="M6" s="400"/>
      <c r="N6" s="398" t="s">
        <v>582</v>
      </c>
      <c r="O6" s="399"/>
      <c r="P6" s="399"/>
      <c r="Q6" s="399"/>
      <c r="R6" s="399"/>
      <c r="S6" s="399"/>
      <c r="T6" s="399"/>
      <c r="U6" s="399"/>
      <c r="V6" s="399"/>
      <c r="W6" s="399"/>
      <c r="X6" s="399"/>
      <c r="Y6" s="399"/>
      <c r="Z6" s="399"/>
      <c r="AA6" s="400"/>
      <c r="AB6" s="398" t="s">
        <v>583</v>
      </c>
      <c r="AC6" s="399"/>
      <c r="AD6" s="399"/>
      <c r="AE6" s="399"/>
      <c r="AF6" s="399"/>
      <c r="AG6" s="399"/>
      <c r="AH6" s="399"/>
      <c r="AI6" s="399"/>
      <c r="AJ6" s="399"/>
      <c r="AK6" s="399"/>
      <c r="AL6" s="399"/>
      <c r="AM6" s="399"/>
      <c r="AN6" s="399"/>
      <c r="AO6" s="400"/>
      <c r="AP6" s="401" t="s">
        <v>584</v>
      </c>
      <c r="AQ6" s="402"/>
      <c r="AR6" s="402"/>
      <c r="AS6" s="402"/>
      <c r="AT6" s="403"/>
      <c r="AU6" s="397"/>
      <c r="AV6" s="397"/>
      <c r="AW6" s="397"/>
      <c r="AX6" s="397"/>
      <c r="AY6" s="397"/>
      <c r="AZ6" s="397"/>
      <c r="BA6" s="397"/>
      <c r="BB6" s="397"/>
      <c r="BC6" s="397"/>
      <c r="BI6" s="19" t="str">
        <f t="shared" si="0"/>
        <v>ITEM1=20170401</v>
      </c>
      <c r="BJ6" s="19" t="str">
        <f t="shared" si="1"/>
        <v>ITEM2=Ⅱ特定個人情報ファイルの概要　
５．特定個人情報の提供・移転　移転先１</v>
      </c>
      <c r="BK6" s="19" t="str">
        <f t="shared" si="2"/>
        <v>ITEM3=介護保険課</v>
      </c>
      <c r="BL6" s="19" t="str">
        <f t="shared" si="3"/>
        <v>ITEM4=高齢介護室</v>
      </c>
      <c r="BM6" s="19" t="str">
        <f t="shared" ref="BM6:BM69" si="5">"ITEM"&amp;$BM$4&amp;"="&amp;IF(TRIM($AP6)="","",IF(ISERROR(MATCH($AP6,$CA$3:$CA$4,0)),"INPUT_ERROR",MATCH($AP6,$CA$3:$CA$4,0)))</f>
        <v>ITEM5=2</v>
      </c>
      <c r="BN6" s="19" t="str">
        <f t="shared" si="4"/>
        <v>ITEM6=</v>
      </c>
    </row>
    <row r="7" spans="1:79" ht="40.5" customHeight="1" x14ac:dyDescent="0.15">
      <c r="A7" s="413">
        <v>42826</v>
      </c>
      <c r="B7" s="414"/>
      <c r="C7" s="414"/>
      <c r="D7" s="415"/>
      <c r="E7" s="398" t="s">
        <v>585</v>
      </c>
      <c r="F7" s="399"/>
      <c r="G7" s="399"/>
      <c r="H7" s="399"/>
      <c r="I7" s="399"/>
      <c r="J7" s="399"/>
      <c r="K7" s="399"/>
      <c r="L7" s="399"/>
      <c r="M7" s="400"/>
      <c r="N7" s="398" t="s">
        <v>586</v>
      </c>
      <c r="O7" s="399"/>
      <c r="P7" s="399"/>
      <c r="Q7" s="399"/>
      <c r="R7" s="399"/>
      <c r="S7" s="399"/>
      <c r="T7" s="399"/>
      <c r="U7" s="399"/>
      <c r="V7" s="399"/>
      <c r="W7" s="399"/>
      <c r="X7" s="399"/>
      <c r="Y7" s="399"/>
      <c r="Z7" s="399"/>
      <c r="AA7" s="400"/>
      <c r="AB7" s="398" t="s">
        <v>583</v>
      </c>
      <c r="AC7" s="399"/>
      <c r="AD7" s="399"/>
      <c r="AE7" s="399"/>
      <c r="AF7" s="399"/>
      <c r="AG7" s="399"/>
      <c r="AH7" s="399"/>
      <c r="AI7" s="399"/>
      <c r="AJ7" s="399"/>
      <c r="AK7" s="399"/>
      <c r="AL7" s="399"/>
      <c r="AM7" s="399"/>
      <c r="AN7" s="399"/>
      <c r="AO7" s="400"/>
      <c r="AP7" s="401" t="s">
        <v>584</v>
      </c>
      <c r="AQ7" s="402"/>
      <c r="AR7" s="402"/>
      <c r="AS7" s="402"/>
      <c r="AT7" s="403"/>
      <c r="AU7" s="397"/>
      <c r="AV7" s="397"/>
      <c r="AW7" s="397"/>
      <c r="AX7" s="397"/>
      <c r="AY7" s="397"/>
      <c r="AZ7" s="397"/>
      <c r="BA7" s="397"/>
      <c r="BB7" s="397"/>
      <c r="BC7" s="397"/>
      <c r="BI7" s="19" t="str">
        <f t="shared" si="0"/>
        <v>ITEM1=20170401</v>
      </c>
      <c r="BJ7" s="19" t="str">
        <f t="shared" si="1"/>
        <v>ITEM2=Ⅱ特定個人情報ファイルの概要　
５．特定個人情報の提供・移転　移転先３</v>
      </c>
      <c r="BK7" s="19" t="str">
        <f t="shared" si="2"/>
        <v>ITEM3=高齢支援課</v>
      </c>
      <c r="BL7" s="19" t="str">
        <f t="shared" si="3"/>
        <v>ITEM4=高齢介護室</v>
      </c>
      <c r="BM7" s="19" t="str">
        <f t="shared" si="5"/>
        <v>ITEM5=2</v>
      </c>
      <c r="BN7" s="19" t="str">
        <f t="shared" si="4"/>
        <v>ITEM6=</v>
      </c>
    </row>
    <row r="8" spans="1:79" ht="94.5" customHeight="1" x14ac:dyDescent="0.15">
      <c r="A8" s="413">
        <v>43147</v>
      </c>
      <c r="B8" s="414"/>
      <c r="C8" s="414"/>
      <c r="D8" s="415"/>
      <c r="E8" s="398" t="s">
        <v>779</v>
      </c>
      <c r="F8" s="399"/>
      <c r="G8" s="399"/>
      <c r="H8" s="399"/>
      <c r="I8" s="399"/>
      <c r="J8" s="399"/>
      <c r="K8" s="399"/>
      <c r="L8" s="399"/>
      <c r="M8" s="400"/>
      <c r="N8" s="398" t="s">
        <v>587</v>
      </c>
      <c r="O8" s="399"/>
      <c r="P8" s="399"/>
      <c r="Q8" s="399"/>
      <c r="R8" s="399"/>
      <c r="S8" s="399"/>
      <c r="T8" s="399"/>
      <c r="U8" s="399"/>
      <c r="V8" s="399"/>
      <c r="W8" s="399"/>
      <c r="X8" s="399"/>
      <c r="Y8" s="399"/>
      <c r="Z8" s="399"/>
      <c r="AA8" s="400"/>
      <c r="AB8" s="398" t="s">
        <v>777</v>
      </c>
      <c r="AC8" s="399"/>
      <c r="AD8" s="399"/>
      <c r="AE8" s="399"/>
      <c r="AF8" s="399"/>
      <c r="AG8" s="399"/>
      <c r="AH8" s="399"/>
      <c r="AI8" s="399"/>
      <c r="AJ8" s="399"/>
      <c r="AK8" s="399"/>
      <c r="AL8" s="399"/>
      <c r="AM8" s="399"/>
      <c r="AN8" s="399"/>
      <c r="AO8" s="400"/>
      <c r="AP8" s="401" t="s">
        <v>579</v>
      </c>
      <c r="AQ8" s="402"/>
      <c r="AR8" s="402"/>
      <c r="AS8" s="402"/>
      <c r="AT8" s="403"/>
      <c r="AU8" s="397"/>
      <c r="AV8" s="397"/>
      <c r="AW8" s="397"/>
      <c r="AX8" s="397"/>
      <c r="AY8" s="397"/>
      <c r="AZ8" s="397"/>
      <c r="BA8" s="397"/>
      <c r="BB8" s="397"/>
      <c r="BC8" s="397"/>
      <c r="BI8" s="19" t="str">
        <f t="shared" si="0"/>
        <v>ITEM1=20180216</v>
      </c>
      <c r="BJ8" s="19" t="str">
        <f t="shared" si="1"/>
        <v>ITEM2=Ⅰ基本情報
２．特定個人情報ファイルを取り扱う事務において使用するシステム
システム1
③他のシステムとの接続</v>
      </c>
      <c r="BK8" s="19" t="str">
        <f t="shared" si="2"/>
        <v>ITEM3=[　　 ] 情報提供ネットワークシステム
[ ○ ] 庁内連携システム
[ ○ ] 住民基本台帳ネットワークシステム
[　　 ] 既存住民基本台帳システム
[ ○ ] 宛名システム等
[ ○ ] 税務システム
[　　 ] その他（　　　　　　　　　 )</v>
      </c>
      <c r="BL8" s="19" t="str">
        <f t="shared" si="3"/>
        <v>ITEM4=[ 　　] 情報提供ネットワークシステム
[ ○ ] 庁内連携システム
[ ○ ] 住民基本台帳ネットワークシステム
[　　 ] 既存住民基本台帳システム
[ ○ ] 宛名システム等
[ ○ ] 税務システム
[ ○ ]  その他（証明書コンビニ交付システム )</v>
      </c>
      <c r="BM8" s="19" t="str">
        <f t="shared" si="5"/>
        <v>ITEM5=1</v>
      </c>
      <c r="BN8" s="19" t="str">
        <f t="shared" si="4"/>
        <v>ITEM6=</v>
      </c>
    </row>
    <row r="9" spans="1:79" ht="54" customHeight="1" x14ac:dyDescent="0.15">
      <c r="A9" s="413">
        <v>43147</v>
      </c>
      <c r="B9" s="414"/>
      <c r="C9" s="414"/>
      <c r="D9" s="415"/>
      <c r="E9" s="398" t="s">
        <v>778</v>
      </c>
      <c r="F9" s="399"/>
      <c r="G9" s="399"/>
      <c r="H9" s="399"/>
      <c r="I9" s="399"/>
      <c r="J9" s="399"/>
      <c r="K9" s="399"/>
      <c r="L9" s="399"/>
      <c r="M9" s="400"/>
      <c r="N9" s="398"/>
      <c r="O9" s="399"/>
      <c r="P9" s="399"/>
      <c r="Q9" s="399"/>
      <c r="R9" s="399"/>
      <c r="S9" s="399"/>
      <c r="T9" s="399"/>
      <c r="U9" s="399"/>
      <c r="V9" s="399"/>
      <c r="W9" s="399"/>
      <c r="X9" s="399"/>
      <c r="Y9" s="399"/>
      <c r="Z9" s="399"/>
      <c r="AA9" s="400"/>
      <c r="AB9" s="398" t="s">
        <v>588</v>
      </c>
      <c r="AC9" s="399"/>
      <c r="AD9" s="399"/>
      <c r="AE9" s="399"/>
      <c r="AF9" s="399"/>
      <c r="AG9" s="399"/>
      <c r="AH9" s="399"/>
      <c r="AI9" s="399"/>
      <c r="AJ9" s="399"/>
      <c r="AK9" s="399"/>
      <c r="AL9" s="399"/>
      <c r="AM9" s="399"/>
      <c r="AN9" s="399"/>
      <c r="AO9" s="400"/>
      <c r="AP9" s="401" t="s">
        <v>579</v>
      </c>
      <c r="AQ9" s="402"/>
      <c r="AR9" s="402"/>
      <c r="AS9" s="402"/>
      <c r="AT9" s="403"/>
      <c r="AU9" s="397"/>
      <c r="AV9" s="397"/>
      <c r="AW9" s="397"/>
      <c r="AX9" s="397"/>
      <c r="AY9" s="397"/>
      <c r="AZ9" s="397"/>
      <c r="BA9" s="397"/>
      <c r="BB9" s="397"/>
      <c r="BC9" s="397"/>
      <c r="BI9" s="19" t="str">
        <f t="shared" si="0"/>
        <v>ITEM1=20180216</v>
      </c>
      <c r="BJ9" s="19" t="str">
        <f t="shared" si="1"/>
        <v>ITEM2=Ⅰ基本情報
２．特定個人情報ファイルを取り扱う事務において使用するシステム</v>
      </c>
      <c r="BK9" s="19" t="str">
        <f t="shared" si="2"/>
        <v>ITEM3=</v>
      </c>
      <c r="BL9" s="19" t="str">
        <f t="shared" si="3"/>
        <v>ITEM4=システム4の次に、「システム5　証明書コンビニ交付システム」を追加</v>
      </c>
      <c r="BM9" s="19" t="str">
        <f t="shared" si="5"/>
        <v>ITEM5=1</v>
      </c>
      <c r="BN9" s="19" t="str">
        <f t="shared" si="4"/>
        <v>ITEM6=</v>
      </c>
    </row>
    <row r="10" spans="1:79" ht="81" customHeight="1" x14ac:dyDescent="0.15">
      <c r="A10" s="413">
        <v>43147</v>
      </c>
      <c r="B10" s="414"/>
      <c r="C10" s="414"/>
      <c r="D10" s="415"/>
      <c r="E10" s="398" t="s">
        <v>589</v>
      </c>
      <c r="F10" s="399"/>
      <c r="G10" s="399"/>
      <c r="H10" s="399"/>
      <c r="I10" s="399"/>
      <c r="J10" s="399"/>
      <c r="K10" s="399"/>
      <c r="L10" s="399"/>
      <c r="M10" s="400"/>
      <c r="N10" s="398" t="s">
        <v>590</v>
      </c>
      <c r="O10" s="399"/>
      <c r="P10" s="399"/>
      <c r="Q10" s="399"/>
      <c r="R10" s="399"/>
      <c r="S10" s="399"/>
      <c r="T10" s="399"/>
      <c r="U10" s="399"/>
      <c r="V10" s="399"/>
      <c r="W10" s="399"/>
      <c r="X10" s="399"/>
      <c r="Y10" s="399"/>
      <c r="Z10" s="399"/>
      <c r="AA10" s="400"/>
      <c r="AB10" s="404">
        <v>42156</v>
      </c>
      <c r="AC10" s="411"/>
      <c r="AD10" s="411"/>
      <c r="AE10" s="411"/>
      <c r="AF10" s="411"/>
      <c r="AG10" s="411"/>
      <c r="AH10" s="411"/>
      <c r="AI10" s="411"/>
      <c r="AJ10" s="411"/>
      <c r="AK10" s="411"/>
      <c r="AL10" s="411"/>
      <c r="AM10" s="411"/>
      <c r="AN10" s="411"/>
      <c r="AO10" s="412"/>
      <c r="AP10" s="401" t="s">
        <v>584</v>
      </c>
      <c r="AQ10" s="402"/>
      <c r="AR10" s="402"/>
      <c r="AS10" s="402"/>
      <c r="AT10" s="403"/>
      <c r="AU10" s="397"/>
      <c r="AV10" s="397"/>
      <c r="AW10" s="397"/>
      <c r="AX10" s="397"/>
      <c r="AY10" s="397"/>
      <c r="AZ10" s="397"/>
      <c r="BA10" s="397"/>
      <c r="BB10" s="397"/>
      <c r="BC10" s="397"/>
      <c r="BI10" s="19" t="str">
        <f t="shared" si="0"/>
        <v>ITEM1=20180216</v>
      </c>
      <c r="BJ10" s="19" t="str">
        <f t="shared" si="1"/>
        <v>ITEM2=Ⅱ　特定個人情報ファイルの概要
１．特定個人情報ファイル名
１　住民基本台帳ファイル
２．基本情報
⑤保有開始日</v>
      </c>
      <c r="BK10" s="19" t="str">
        <f t="shared" si="2"/>
        <v>ITEM3=平成27年6月予定</v>
      </c>
      <c r="BL10" s="19" t="str">
        <f t="shared" si="3"/>
        <v>ITEM4=42156</v>
      </c>
      <c r="BM10" s="19" t="str">
        <f t="shared" si="5"/>
        <v>ITEM5=2</v>
      </c>
      <c r="BN10" s="19" t="str">
        <f t="shared" si="4"/>
        <v>ITEM6=</v>
      </c>
    </row>
    <row r="11" spans="1:79" ht="81" customHeight="1" x14ac:dyDescent="0.15">
      <c r="A11" s="413">
        <v>43147</v>
      </c>
      <c r="B11" s="414"/>
      <c r="C11" s="414"/>
      <c r="D11" s="415"/>
      <c r="E11" s="398" t="s">
        <v>591</v>
      </c>
      <c r="F11" s="399"/>
      <c r="G11" s="399"/>
      <c r="H11" s="399"/>
      <c r="I11" s="399"/>
      <c r="J11" s="399"/>
      <c r="K11" s="399"/>
      <c r="L11" s="399"/>
      <c r="M11" s="400"/>
      <c r="N11" s="398" t="s">
        <v>590</v>
      </c>
      <c r="O11" s="399"/>
      <c r="P11" s="399"/>
      <c r="Q11" s="399"/>
      <c r="R11" s="399"/>
      <c r="S11" s="399"/>
      <c r="T11" s="399"/>
      <c r="U11" s="399"/>
      <c r="V11" s="399"/>
      <c r="W11" s="399"/>
      <c r="X11" s="399"/>
      <c r="Y11" s="399"/>
      <c r="Z11" s="399"/>
      <c r="AA11" s="400"/>
      <c r="AB11" s="404">
        <v>42156</v>
      </c>
      <c r="AC11" s="411"/>
      <c r="AD11" s="411"/>
      <c r="AE11" s="411"/>
      <c r="AF11" s="411"/>
      <c r="AG11" s="411"/>
      <c r="AH11" s="411"/>
      <c r="AI11" s="411"/>
      <c r="AJ11" s="411"/>
      <c r="AK11" s="411"/>
      <c r="AL11" s="411"/>
      <c r="AM11" s="411"/>
      <c r="AN11" s="411"/>
      <c r="AO11" s="412"/>
      <c r="AP11" s="401" t="s">
        <v>584</v>
      </c>
      <c r="AQ11" s="402"/>
      <c r="AR11" s="402"/>
      <c r="AS11" s="402"/>
      <c r="AT11" s="403"/>
      <c r="AU11" s="397"/>
      <c r="AV11" s="397"/>
      <c r="AW11" s="397"/>
      <c r="AX11" s="397"/>
      <c r="AY11" s="397"/>
      <c r="AZ11" s="397"/>
      <c r="BA11" s="397"/>
      <c r="BB11" s="397"/>
      <c r="BC11" s="397"/>
      <c r="BI11" s="19" t="str">
        <f t="shared" si="0"/>
        <v>ITEM1=20180216</v>
      </c>
      <c r="BJ11" s="19" t="str">
        <f t="shared" si="1"/>
        <v>ITEM2=Ⅱ　特定個人情報ファイルの概要
１．特定個人情報ファイル名
２　本人確認情報ファイル
２．基本情報
⑤保有開始日</v>
      </c>
      <c r="BK11" s="19" t="str">
        <f t="shared" si="2"/>
        <v>ITEM3=平成27年6月予定</v>
      </c>
      <c r="BL11" s="19" t="str">
        <f t="shared" si="3"/>
        <v>ITEM4=42156</v>
      </c>
      <c r="BM11" s="19" t="str">
        <f t="shared" si="5"/>
        <v>ITEM5=2</v>
      </c>
      <c r="BN11" s="19" t="str">
        <f t="shared" si="4"/>
        <v>ITEM6=</v>
      </c>
    </row>
    <row r="12" spans="1:79" ht="81" customHeight="1" x14ac:dyDescent="0.15">
      <c r="A12" s="413">
        <v>43147</v>
      </c>
      <c r="B12" s="414"/>
      <c r="C12" s="414"/>
      <c r="D12" s="415"/>
      <c r="E12" s="398" t="s">
        <v>592</v>
      </c>
      <c r="F12" s="399"/>
      <c r="G12" s="399"/>
      <c r="H12" s="399"/>
      <c r="I12" s="399"/>
      <c r="J12" s="399"/>
      <c r="K12" s="399"/>
      <c r="L12" s="399"/>
      <c r="M12" s="400"/>
      <c r="N12" s="398"/>
      <c r="O12" s="399"/>
      <c r="P12" s="399"/>
      <c r="Q12" s="399"/>
      <c r="R12" s="399"/>
      <c r="S12" s="399"/>
      <c r="T12" s="399"/>
      <c r="U12" s="399"/>
      <c r="V12" s="399"/>
      <c r="W12" s="399"/>
      <c r="X12" s="399"/>
      <c r="Y12" s="399"/>
      <c r="Z12" s="399"/>
      <c r="AA12" s="400"/>
      <c r="AB12" s="398" t="s">
        <v>593</v>
      </c>
      <c r="AC12" s="399"/>
      <c r="AD12" s="399"/>
      <c r="AE12" s="399"/>
      <c r="AF12" s="399"/>
      <c r="AG12" s="399"/>
      <c r="AH12" s="399"/>
      <c r="AI12" s="399"/>
      <c r="AJ12" s="399"/>
      <c r="AK12" s="399"/>
      <c r="AL12" s="399"/>
      <c r="AM12" s="399"/>
      <c r="AN12" s="399"/>
      <c r="AO12" s="400"/>
      <c r="AP12" s="401" t="s">
        <v>579</v>
      </c>
      <c r="AQ12" s="402"/>
      <c r="AR12" s="402"/>
      <c r="AS12" s="402"/>
      <c r="AT12" s="403"/>
      <c r="AU12" s="397"/>
      <c r="AV12" s="397"/>
      <c r="AW12" s="397"/>
      <c r="AX12" s="397"/>
      <c r="AY12" s="397"/>
      <c r="AZ12" s="397"/>
      <c r="BA12" s="397"/>
      <c r="BB12" s="397"/>
      <c r="BC12" s="397"/>
      <c r="BI12" s="19" t="str">
        <f t="shared" si="0"/>
        <v>ITEM1=20180216</v>
      </c>
      <c r="BJ12" s="19" t="str">
        <f t="shared" si="1"/>
        <v>ITEM2=Ⅱ　特定個人情報ファイルの概要
１．特定個人情報ファイル名
２　本人確認情報ファイル
４．特定個人情報ファイルの取扱いの委託</v>
      </c>
      <c r="BK12" s="19" t="str">
        <f t="shared" si="2"/>
        <v>ITEM3=</v>
      </c>
      <c r="BL12" s="19" t="str">
        <f t="shared" si="3"/>
        <v>ITEM4=委託事項1の次に、「委託事項2　証明書コンビニ交付システムのサービス利用」を追加</v>
      </c>
      <c r="BM12" s="19" t="str">
        <f t="shared" si="5"/>
        <v>ITEM5=1</v>
      </c>
      <c r="BN12" s="19" t="str">
        <f t="shared" si="4"/>
        <v>ITEM6=</v>
      </c>
    </row>
    <row r="13" spans="1:79" ht="81" customHeight="1" x14ac:dyDescent="0.15">
      <c r="A13" s="413">
        <v>43147</v>
      </c>
      <c r="B13" s="414"/>
      <c r="C13" s="414"/>
      <c r="D13" s="415"/>
      <c r="E13" s="398" t="s">
        <v>594</v>
      </c>
      <c r="F13" s="399"/>
      <c r="G13" s="399"/>
      <c r="H13" s="399"/>
      <c r="I13" s="399"/>
      <c r="J13" s="399"/>
      <c r="K13" s="399"/>
      <c r="L13" s="399"/>
      <c r="M13" s="400"/>
      <c r="N13" s="398" t="s">
        <v>595</v>
      </c>
      <c r="O13" s="399"/>
      <c r="P13" s="399"/>
      <c r="Q13" s="399"/>
      <c r="R13" s="399"/>
      <c r="S13" s="399"/>
      <c r="T13" s="399"/>
      <c r="U13" s="399"/>
      <c r="V13" s="399"/>
      <c r="W13" s="399"/>
      <c r="X13" s="399"/>
      <c r="Y13" s="399"/>
      <c r="Z13" s="399"/>
      <c r="AA13" s="400"/>
      <c r="AB13" s="404">
        <v>42282</v>
      </c>
      <c r="AC13" s="399"/>
      <c r="AD13" s="399"/>
      <c r="AE13" s="399"/>
      <c r="AF13" s="399"/>
      <c r="AG13" s="399"/>
      <c r="AH13" s="399"/>
      <c r="AI13" s="399"/>
      <c r="AJ13" s="399"/>
      <c r="AK13" s="399"/>
      <c r="AL13" s="399"/>
      <c r="AM13" s="399"/>
      <c r="AN13" s="399"/>
      <c r="AO13" s="400"/>
      <c r="AP13" s="401" t="s">
        <v>584</v>
      </c>
      <c r="AQ13" s="402"/>
      <c r="AR13" s="402"/>
      <c r="AS13" s="402"/>
      <c r="AT13" s="403"/>
      <c r="AU13" s="397"/>
      <c r="AV13" s="397"/>
      <c r="AW13" s="397"/>
      <c r="AX13" s="397"/>
      <c r="AY13" s="397"/>
      <c r="AZ13" s="397"/>
      <c r="BA13" s="397"/>
      <c r="BB13" s="397"/>
      <c r="BC13" s="397"/>
      <c r="BI13" s="19" t="str">
        <f t="shared" si="0"/>
        <v>ITEM1=20180216</v>
      </c>
      <c r="BJ13" s="19" t="str">
        <f t="shared" si="1"/>
        <v>ITEM2=Ⅱ　特定個人情報ファイルの概要
１．特定個人情報ファイル名
３　送付先情報ファイル
２．基本情報
⑤保有開始日</v>
      </c>
      <c r="BK13" s="19" t="str">
        <f t="shared" si="2"/>
        <v>ITEM3=平成27年10月予定</v>
      </c>
      <c r="BL13" s="19" t="str">
        <f t="shared" si="3"/>
        <v>ITEM4=42282</v>
      </c>
      <c r="BM13" s="19" t="str">
        <f t="shared" si="5"/>
        <v>ITEM5=2</v>
      </c>
      <c r="BN13" s="19" t="str">
        <f t="shared" si="4"/>
        <v>ITEM6=</v>
      </c>
    </row>
    <row r="14" spans="1:79" ht="54" customHeight="1" x14ac:dyDescent="0.15">
      <c r="A14" s="419">
        <v>43556</v>
      </c>
      <c r="B14" s="420"/>
      <c r="C14" s="420"/>
      <c r="D14" s="421"/>
      <c r="E14" s="398" t="s">
        <v>596</v>
      </c>
      <c r="F14" s="399"/>
      <c r="G14" s="399"/>
      <c r="H14" s="399"/>
      <c r="I14" s="399"/>
      <c r="J14" s="399"/>
      <c r="K14" s="399"/>
      <c r="L14" s="399"/>
      <c r="M14" s="400"/>
      <c r="N14" s="398" t="s">
        <v>708</v>
      </c>
      <c r="O14" s="399"/>
      <c r="P14" s="399"/>
      <c r="Q14" s="399"/>
      <c r="R14" s="399"/>
      <c r="S14" s="399"/>
      <c r="T14" s="399"/>
      <c r="U14" s="399"/>
      <c r="V14" s="399"/>
      <c r="W14" s="399"/>
      <c r="X14" s="399"/>
      <c r="Y14" s="399"/>
      <c r="Z14" s="399"/>
      <c r="AA14" s="400"/>
      <c r="AB14" s="404" t="s">
        <v>709</v>
      </c>
      <c r="AC14" s="399"/>
      <c r="AD14" s="399"/>
      <c r="AE14" s="399"/>
      <c r="AF14" s="399"/>
      <c r="AG14" s="399"/>
      <c r="AH14" s="399"/>
      <c r="AI14" s="399"/>
      <c r="AJ14" s="399"/>
      <c r="AK14" s="399"/>
      <c r="AL14" s="399"/>
      <c r="AM14" s="399"/>
      <c r="AN14" s="399"/>
      <c r="AO14" s="400"/>
      <c r="AP14" s="401" t="s">
        <v>584</v>
      </c>
      <c r="AQ14" s="402"/>
      <c r="AR14" s="402"/>
      <c r="AS14" s="402"/>
      <c r="AT14" s="403"/>
      <c r="AU14" s="314" t="s">
        <v>597</v>
      </c>
      <c r="AV14" s="314"/>
      <c r="AW14" s="314"/>
      <c r="AX14" s="314"/>
      <c r="AY14" s="314"/>
      <c r="AZ14" s="314"/>
      <c r="BA14" s="314"/>
      <c r="BB14" s="314"/>
      <c r="BC14" s="314"/>
      <c r="BI14" s="19" t="str">
        <f t="shared" si="0"/>
        <v>ITEM1=20190401</v>
      </c>
      <c r="BJ14" s="19" t="str">
        <f t="shared" si="1"/>
        <v>ITEM2=Ⅰ 基本情報
６．評価実施機関における担当部署
①部署</v>
      </c>
      <c r="BK14" s="19" t="str">
        <f t="shared" si="2"/>
        <v>ITEM3=総務部市民課</v>
      </c>
      <c r="BL14" s="19" t="str">
        <f t="shared" si="3"/>
        <v>ITEM4=市民生活部市民課</v>
      </c>
      <c r="BM14" s="19" t="str">
        <f t="shared" si="5"/>
        <v>ITEM5=2</v>
      </c>
      <c r="BN14" s="19" t="str">
        <f t="shared" si="4"/>
        <v>ITEM6=機構改革による</v>
      </c>
    </row>
    <row r="15" spans="1:79" ht="54" customHeight="1" x14ac:dyDescent="0.15">
      <c r="A15" s="419">
        <v>43556</v>
      </c>
      <c r="B15" s="420"/>
      <c r="C15" s="420"/>
      <c r="D15" s="421"/>
      <c r="E15" s="398" t="s">
        <v>598</v>
      </c>
      <c r="F15" s="399"/>
      <c r="G15" s="399"/>
      <c r="H15" s="399"/>
      <c r="I15" s="399"/>
      <c r="J15" s="399"/>
      <c r="K15" s="399"/>
      <c r="L15" s="399"/>
      <c r="M15" s="400"/>
      <c r="N15" s="398" t="s">
        <v>599</v>
      </c>
      <c r="O15" s="399"/>
      <c r="P15" s="399"/>
      <c r="Q15" s="399"/>
      <c r="R15" s="399"/>
      <c r="S15" s="399"/>
      <c r="T15" s="399"/>
      <c r="U15" s="399"/>
      <c r="V15" s="399"/>
      <c r="W15" s="399"/>
      <c r="X15" s="399"/>
      <c r="Y15" s="399"/>
      <c r="Z15" s="399"/>
      <c r="AA15" s="400"/>
      <c r="AB15" s="398" t="s">
        <v>600</v>
      </c>
      <c r="AC15" s="399"/>
      <c r="AD15" s="399"/>
      <c r="AE15" s="399"/>
      <c r="AF15" s="399"/>
      <c r="AG15" s="399"/>
      <c r="AH15" s="399"/>
      <c r="AI15" s="399"/>
      <c r="AJ15" s="399"/>
      <c r="AK15" s="399"/>
      <c r="AL15" s="399"/>
      <c r="AM15" s="399"/>
      <c r="AN15" s="399"/>
      <c r="AO15" s="400"/>
      <c r="AP15" s="401" t="s">
        <v>584</v>
      </c>
      <c r="AQ15" s="402"/>
      <c r="AR15" s="402"/>
      <c r="AS15" s="402"/>
      <c r="AT15" s="403"/>
      <c r="AU15" s="314" t="s">
        <v>597</v>
      </c>
      <c r="AV15" s="314"/>
      <c r="AW15" s="314"/>
      <c r="AX15" s="314"/>
      <c r="AY15" s="314"/>
      <c r="AZ15" s="314"/>
      <c r="BA15" s="314"/>
      <c r="BB15" s="314"/>
      <c r="BC15" s="314"/>
      <c r="BI15" s="19" t="str">
        <f t="shared" si="0"/>
        <v>ITEM1=20190401</v>
      </c>
      <c r="BJ15" s="19" t="str">
        <f t="shared" si="1"/>
        <v>ITEM2=Ⅳ開示請求、問合せ
１．特定個人情報の開示・訂正・利用停止請求
①請求先</v>
      </c>
      <c r="BK15" s="19" t="str">
        <f t="shared" si="2"/>
        <v>ITEM3=総務部市民課</v>
      </c>
      <c r="BL15" s="19" t="str">
        <f t="shared" si="3"/>
        <v>ITEM4=市民生活部市民課</v>
      </c>
      <c r="BM15" s="19" t="str">
        <f t="shared" si="5"/>
        <v>ITEM5=2</v>
      </c>
      <c r="BN15" s="19" t="str">
        <f t="shared" si="4"/>
        <v>ITEM6=機構改革による</v>
      </c>
    </row>
    <row r="16" spans="1:79" ht="13.5" customHeight="1" x14ac:dyDescent="0.15">
      <c r="A16" s="419">
        <v>43644</v>
      </c>
      <c r="B16" s="420"/>
      <c r="C16" s="420"/>
      <c r="D16" s="421"/>
      <c r="E16" s="390"/>
      <c r="F16" s="391"/>
      <c r="G16" s="391"/>
      <c r="H16" s="391"/>
      <c r="I16" s="391"/>
      <c r="J16" s="391"/>
      <c r="K16" s="391"/>
      <c r="L16" s="391"/>
      <c r="M16" s="392"/>
      <c r="N16" s="390"/>
      <c r="O16" s="391"/>
      <c r="P16" s="391"/>
      <c r="Q16" s="391"/>
      <c r="R16" s="391"/>
      <c r="S16" s="391"/>
      <c r="T16" s="391"/>
      <c r="U16" s="391"/>
      <c r="V16" s="391"/>
      <c r="W16" s="391"/>
      <c r="X16" s="391"/>
      <c r="Y16" s="391"/>
      <c r="Z16" s="391"/>
      <c r="AA16" s="392"/>
      <c r="AB16" s="390"/>
      <c r="AC16" s="391"/>
      <c r="AD16" s="391"/>
      <c r="AE16" s="391"/>
      <c r="AF16" s="391"/>
      <c r="AG16" s="391"/>
      <c r="AH16" s="391"/>
      <c r="AI16" s="391"/>
      <c r="AJ16" s="391"/>
      <c r="AK16" s="391"/>
      <c r="AL16" s="391"/>
      <c r="AM16" s="391"/>
      <c r="AN16" s="391"/>
      <c r="AO16" s="392"/>
      <c r="AP16" s="393" t="s">
        <v>572</v>
      </c>
      <c r="AQ16" s="394"/>
      <c r="AR16" s="394"/>
      <c r="AS16" s="394"/>
      <c r="AT16" s="395"/>
      <c r="AU16" s="396" t="s">
        <v>601</v>
      </c>
      <c r="AV16" s="396"/>
      <c r="AW16" s="396"/>
      <c r="AX16" s="396"/>
      <c r="AY16" s="396"/>
      <c r="AZ16" s="396"/>
      <c r="BA16" s="396"/>
      <c r="BB16" s="396"/>
      <c r="BC16" s="396"/>
      <c r="BI16" s="19" t="str">
        <f t="shared" si="0"/>
        <v>ITEM1=20190628</v>
      </c>
      <c r="BJ16" s="19" t="str">
        <f t="shared" si="1"/>
        <v>ITEM2=</v>
      </c>
      <c r="BK16" s="19" t="str">
        <f t="shared" si="2"/>
        <v>ITEM3=</v>
      </c>
      <c r="BL16" s="19" t="str">
        <f t="shared" si="3"/>
        <v>ITEM4=</v>
      </c>
      <c r="BM16" s="19" t="str">
        <f t="shared" si="5"/>
        <v>ITEM5=1</v>
      </c>
      <c r="BN16" s="19" t="str">
        <f t="shared" si="4"/>
        <v>ITEM6=再実施</v>
      </c>
    </row>
    <row r="17" spans="1:66" ht="54" customHeight="1" x14ac:dyDescent="0.15">
      <c r="A17" s="419">
        <v>43976</v>
      </c>
      <c r="B17" s="420"/>
      <c r="C17" s="420"/>
      <c r="D17" s="421"/>
      <c r="E17" s="314" t="s">
        <v>768</v>
      </c>
      <c r="F17" s="314"/>
      <c r="G17" s="314"/>
      <c r="H17" s="314"/>
      <c r="I17" s="314"/>
      <c r="J17" s="314"/>
      <c r="K17" s="314"/>
      <c r="L17" s="314"/>
      <c r="M17" s="314"/>
      <c r="N17" s="416"/>
      <c r="O17" s="417"/>
      <c r="P17" s="417"/>
      <c r="Q17" s="417"/>
      <c r="R17" s="417"/>
      <c r="S17" s="417"/>
      <c r="T17" s="417"/>
      <c r="U17" s="417"/>
      <c r="V17" s="417"/>
      <c r="W17" s="417"/>
      <c r="X17" s="417"/>
      <c r="Y17" s="417"/>
      <c r="Z17" s="417"/>
      <c r="AA17" s="418"/>
      <c r="AB17" s="416" t="s">
        <v>769</v>
      </c>
      <c r="AC17" s="417"/>
      <c r="AD17" s="417"/>
      <c r="AE17" s="417"/>
      <c r="AF17" s="417"/>
      <c r="AG17" s="417"/>
      <c r="AH17" s="417"/>
      <c r="AI17" s="417"/>
      <c r="AJ17" s="417"/>
      <c r="AK17" s="417"/>
      <c r="AL17" s="417"/>
      <c r="AM17" s="417"/>
      <c r="AN17" s="417"/>
      <c r="AO17" s="418"/>
      <c r="AP17" s="393" t="s">
        <v>573</v>
      </c>
      <c r="AQ17" s="394"/>
      <c r="AR17" s="394"/>
      <c r="AS17" s="394"/>
      <c r="AT17" s="395"/>
      <c r="AU17" s="396" t="s">
        <v>758</v>
      </c>
      <c r="AV17" s="396"/>
      <c r="AW17" s="396"/>
      <c r="AX17" s="396"/>
      <c r="AY17" s="396"/>
      <c r="AZ17" s="396"/>
      <c r="BA17" s="396"/>
      <c r="BB17" s="396"/>
      <c r="BC17" s="396"/>
      <c r="BI17" s="19" t="str">
        <f t="shared" si="0"/>
        <v>ITEM1=20200525</v>
      </c>
      <c r="BJ17" s="19" t="str">
        <f t="shared" si="1"/>
        <v>ITEM2=Ⅱ特定個人情報ファイルの概要
２．基本情報
③対象となる本人の範囲
　その必要性</v>
      </c>
      <c r="BK17" s="19" t="str">
        <f t="shared" si="2"/>
        <v>ITEM3=</v>
      </c>
      <c r="BL17" s="19" t="str">
        <f t="shared" si="3"/>
        <v>ITEM4=「通知カード」を「個人番号通知書」に変更
「個人番号カードは通知カードと引き換えに交付することとされていることから、」を削除</v>
      </c>
      <c r="BM17" s="19" t="str">
        <f t="shared" si="5"/>
        <v>ITEM5=2</v>
      </c>
      <c r="BN17" s="19" t="str">
        <f t="shared" si="4"/>
        <v>ITEM6=通知カード廃止による</v>
      </c>
    </row>
    <row r="18" spans="1:66" ht="135" customHeight="1" x14ac:dyDescent="0.15">
      <c r="A18" s="419">
        <v>43976</v>
      </c>
      <c r="B18" s="420"/>
      <c r="C18" s="420"/>
      <c r="D18" s="421"/>
      <c r="E18" s="314" t="s">
        <v>770</v>
      </c>
      <c r="F18" s="314"/>
      <c r="G18" s="314"/>
      <c r="H18" s="314"/>
      <c r="I18" s="314"/>
      <c r="J18" s="314"/>
      <c r="K18" s="314"/>
      <c r="L18" s="314"/>
      <c r="M18" s="314"/>
      <c r="N18" s="416" t="s">
        <v>771</v>
      </c>
      <c r="O18" s="417"/>
      <c r="P18" s="417"/>
      <c r="Q18" s="417"/>
      <c r="R18" s="417"/>
      <c r="S18" s="417"/>
      <c r="T18" s="417"/>
      <c r="U18" s="417"/>
      <c r="V18" s="417"/>
      <c r="W18" s="417"/>
      <c r="X18" s="417"/>
      <c r="Y18" s="417"/>
      <c r="Z18" s="417"/>
      <c r="AA18" s="418"/>
      <c r="AB18" s="416" t="s">
        <v>772</v>
      </c>
      <c r="AC18" s="417"/>
      <c r="AD18" s="417"/>
      <c r="AE18" s="417"/>
      <c r="AF18" s="417"/>
      <c r="AG18" s="417"/>
      <c r="AH18" s="417"/>
      <c r="AI18" s="417"/>
      <c r="AJ18" s="417"/>
      <c r="AK18" s="417"/>
      <c r="AL18" s="417"/>
      <c r="AM18" s="417"/>
      <c r="AN18" s="417"/>
      <c r="AO18" s="418"/>
      <c r="AP18" s="393" t="s">
        <v>573</v>
      </c>
      <c r="AQ18" s="394"/>
      <c r="AR18" s="394"/>
      <c r="AS18" s="394"/>
      <c r="AT18" s="395"/>
      <c r="AU18" s="396" t="s">
        <v>758</v>
      </c>
      <c r="AV18" s="396"/>
      <c r="AW18" s="396"/>
      <c r="AX18" s="396"/>
      <c r="AY18" s="396"/>
      <c r="AZ18" s="396"/>
      <c r="BA18" s="396"/>
      <c r="BB18" s="396"/>
      <c r="BC18" s="396"/>
      <c r="BI18" s="19" t="str">
        <f t="shared" si="0"/>
        <v>ITEM1=20200525</v>
      </c>
      <c r="BJ18" s="19" t="str">
        <f t="shared" si="1"/>
        <v>ITEM2=Ⅱ特定個人情報ファイルの概要
２．基本情報
④記録される項目
　その妥当性
３．特定個人情報の入手・使用
③使用目的
⑤使用方法
５．特定個人情報の提供・移転（委託に伴うものを除く。）
②提供先における用途</v>
      </c>
      <c r="BK18" s="19" t="str">
        <f t="shared" si="2"/>
        <v>ITEM3=通知カード</v>
      </c>
      <c r="BL18" s="19" t="str">
        <f t="shared" si="3"/>
        <v>ITEM4=個人番号通知書</v>
      </c>
      <c r="BM18" s="19" t="str">
        <f t="shared" si="5"/>
        <v>ITEM5=2</v>
      </c>
      <c r="BN18" s="19" t="str">
        <f t="shared" si="4"/>
        <v>ITEM6=通知カード廃止による</v>
      </c>
    </row>
    <row r="19" spans="1:66" ht="54" customHeight="1" x14ac:dyDescent="0.15">
      <c r="A19" s="419">
        <v>43976</v>
      </c>
      <c r="B19" s="420"/>
      <c r="C19" s="420"/>
      <c r="D19" s="421"/>
      <c r="E19" s="314" t="s">
        <v>767</v>
      </c>
      <c r="F19" s="314"/>
      <c r="G19" s="314"/>
      <c r="H19" s="314"/>
      <c r="I19" s="314"/>
      <c r="J19" s="314"/>
      <c r="K19" s="314"/>
      <c r="L19" s="314"/>
      <c r="M19" s="314"/>
      <c r="N19" s="416" t="s">
        <v>775</v>
      </c>
      <c r="O19" s="417"/>
      <c r="P19" s="417"/>
      <c r="Q19" s="417"/>
      <c r="R19" s="417"/>
      <c r="S19" s="417"/>
      <c r="T19" s="417"/>
      <c r="U19" s="417"/>
      <c r="V19" s="417"/>
      <c r="W19" s="417"/>
      <c r="X19" s="417"/>
      <c r="Y19" s="417"/>
      <c r="Z19" s="417"/>
      <c r="AA19" s="418"/>
      <c r="AB19" s="416" t="s">
        <v>776</v>
      </c>
      <c r="AC19" s="417"/>
      <c r="AD19" s="417"/>
      <c r="AE19" s="417"/>
      <c r="AF19" s="417"/>
      <c r="AG19" s="417"/>
      <c r="AH19" s="417"/>
      <c r="AI19" s="417"/>
      <c r="AJ19" s="417"/>
      <c r="AK19" s="417"/>
      <c r="AL19" s="417"/>
      <c r="AM19" s="417"/>
      <c r="AN19" s="417"/>
      <c r="AO19" s="418"/>
      <c r="AP19" s="393" t="s">
        <v>573</v>
      </c>
      <c r="AQ19" s="394"/>
      <c r="AR19" s="394"/>
      <c r="AS19" s="394"/>
      <c r="AT19" s="395"/>
      <c r="AU19" s="396" t="s">
        <v>758</v>
      </c>
      <c r="AV19" s="396"/>
      <c r="AW19" s="396"/>
      <c r="AX19" s="396"/>
      <c r="AY19" s="396"/>
      <c r="AZ19" s="396"/>
      <c r="BA19" s="396"/>
      <c r="BB19" s="396"/>
      <c r="BC19" s="396"/>
      <c r="BI19" s="19" t="str">
        <f t="shared" si="0"/>
        <v>ITEM1=20200525</v>
      </c>
      <c r="BJ19" s="19" t="str">
        <f t="shared" si="1"/>
        <v>ITEM2=Ⅱ特定個人情報ファイルの概要
５．特定個人情報の提供・移転（委託に伴うものを除く。）
⑦時期・頻度</v>
      </c>
      <c r="BK19" s="19" t="str">
        <f t="shared" si="2"/>
        <v>ITEM3=使用開始日から通知カード送付までの一定の期間に、番号法施行日時点における住民の送付先情報をまとめて提供する（以降、新たに個人番号の通知対象者が生じた都度提供する）。</v>
      </c>
      <c r="BL19" s="19" t="str">
        <f t="shared" si="3"/>
        <v>ITEM4=新たに個人番号の通知対象者が生じる都度送付先情報を提供する。</v>
      </c>
      <c r="BM19" s="19" t="str">
        <f t="shared" si="5"/>
        <v>ITEM5=2</v>
      </c>
      <c r="BN19" s="19" t="str">
        <f t="shared" si="4"/>
        <v>ITEM6=通知カード廃止による</v>
      </c>
    </row>
    <row r="20" spans="1:66" ht="67.5" customHeight="1" x14ac:dyDescent="0.15">
      <c r="A20" s="419">
        <v>44105</v>
      </c>
      <c r="B20" s="420"/>
      <c r="C20" s="420"/>
      <c r="D20" s="421"/>
      <c r="E20" s="390" t="s">
        <v>762</v>
      </c>
      <c r="F20" s="391"/>
      <c r="G20" s="391"/>
      <c r="H20" s="391"/>
      <c r="I20" s="391"/>
      <c r="J20" s="391"/>
      <c r="K20" s="391"/>
      <c r="L20" s="391"/>
      <c r="M20" s="392"/>
      <c r="N20" s="390" t="s">
        <v>761</v>
      </c>
      <c r="O20" s="391"/>
      <c r="P20" s="391"/>
      <c r="Q20" s="391"/>
      <c r="R20" s="391"/>
      <c r="S20" s="391"/>
      <c r="T20" s="391"/>
      <c r="U20" s="391"/>
      <c r="V20" s="391"/>
      <c r="W20" s="391"/>
      <c r="X20" s="391"/>
      <c r="Y20" s="391"/>
      <c r="Z20" s="391"/>
      <c r="AA20" s="392"/>
      <c r="AB20" s="390" t="s">
        <v>760</v>
      </c>
      <c r="AC20" s="391"/>
      <c r="AD20" s="391"/>
      <c r="AE20" s="391"/>
      <c r="AF20" s="391"/>
      <c r="AG20" s="391"/>
      <c r="AH20" s="391"/>
      <c r="AI20" s="391"/>
      <c r="AJ20" s="391"/>
      <c r="AK20" s="391"/>
      <c r="AL20" s="391"/>
      <c r="AM20" s="391"/>
      <c r="AN20" s="391"/>
      <c r="AO20" s="392"/>
      <c r="AP20" s="393" t="s">
        <v>573</v>
      </c>
      <c r="AQ20" s="394"/>
      <c r="AR20" s="394"/>
      <c r="AS20" s="394"/>
      <c r="AT20" s="395"/>
      <c r="AU20" s="396" t="s">
        <v>757</v>
      </c>
      <c r="AV20" s="396"/>
      <c r="AW20" s="396"/>
      <c r="AX20" s="396"/>
      <c r="AY20" s="396"/>
      <c r="AZ20" s="396"/>
      <c r="BA20" s="396"/>
      <c r="BB20" s="396"/>
      <c r="BC20" s="396"/>
      <c r="BI20" s="19" t="str">
        <f t="shared" si="0"/>
        <v>ITEM1=20201001</v>
      </c>
      <c r="BJ20" s="19" t="str">
        <f t="shared" si="1"/>
        <v>ITEM2=Ⅱ特定個人ファイルの概要
４．特定個人情報ファイルの取扱いの委託
委託事項2
③委託先名</v>
      </c>
      <c r="BK20" s="19" t="str">
        <f t="shared" si="2"/>
        <v>ITEM3=富士ゼロックスシステムサービス株式会社</v>
      </c>
      <c r="BL20" s="19" t="str">
        <f t="shared" si="3"/>
        <v>ITEM4=株式会社エイジェック</v>
      </c>
      <c r="BM20" s="19" t="str">
        <f t="shared" si="5"/>
        <v>ITEM5=2</v>
      </c>
      <c r="BN20" s="19" t="str">
        <f t="shared" si="4"/>
        <v>ITEM6=窓口委託事業者変更による</v>
      </c>
    </row>
    <row r="21" spans="1:66" ht="54" customHeight="1" x14ac:dyDescent="0.15">
      <c r="A21" s="419">
        <v>44440</v>
      </c>
      <c r="B21" s="420"/>
      <c r="C21" s="420"/>
      <c r="D21" s="421"/>
      <c r="E21" s="314" t="s">
        <v>754</v>
      </c>
      <c r="F21" s="314"/>
      <c r="G21" s="314"/>
      <c r="H21" s="314"/>
      <c r="I21" s="314"/>
      <c r="J21" s="314"/>
      <c r="K21" s="314"/>
      <c r="L21" s="314"/>
      <c r="M21" s="314"/>
      <c r="N21" s="416" t="s">
        <v>756</v>
      </c>
      <c r="O21" s="417"/>
      <c r="P21" s="417"/>
      <c r="Q21" s="417"/>
      <c r="R21" s="417"/>
      <c r="S21" s="417"/>
      <c r="T21" s="417"/>
      <c r="U21" s="417"/>
      <c r="V21" s="417"/>
      <c r="W21" s="417"/>
      <c r="X21" s="417"/>
      <c r="Y21" s="417"/>
      <c r="Z21" s="417"/>
      <c r="AA21" s="418"/>
      <c r="AB21" s="416" t="s">
        <v>755</v>
      </c>
      <c r="AC21" s="417"/>
      <c r="AD21" s="417"/>
      <c r="AE21" s="417"/>
      <c r="AF21" s="417"/>
      <c r="AG21" s="417"/>
      <c r="AH21" s="417"/>
      <c r="AI21" s="417"/>
      <c r="AJ21" s="417"/>
      <c r="AK21" s="417"/>
      <c r="AL21" s="417"/>
      <c r="AM21" s="417"/>
      <c r="AN21" s="417"/>
      <c r="AO21" s="418"/>
      <c r="AP21" s="393" t="s">
        <v>573</v>
      </c>
      <c r="AQ21" s="394"/>
      <c r="AR21" s="394"/>
      <c r="AS21" s="394"/>
      <c r="AT21" s="395"/>
      <c r="AU21" s="396"/>
      <c r="AV21" s="396"/>
      <c r="AW21" s="396"/>
      <c r="AX21" s="396"/>
      <c r="AY21" s="396"/>
      <c r="AZ21" s="396"/>
      <c r="BA21" s="396"/>
      <c r="BB21" s="396"/>
      <c r="BC21" s="396"/>
      <c r="BI21" s="19" t="str">
        <f t="shared" si="0"/>
        <v>ITEM1=20210901</v>
      </c>
      <c r="BJ21" s="19" t="str">
        <f t="shared" si="1"/>
        <v>ITEM2=Ⅰ基本情報
５．情報提供根拠ネットワークシステムによる情報連携
②法令上の根拠</v>
      </c>
      <c r="BK21" s="19" t="str">
        <f t="shared" si="2"/>
        <v>ITEM3=番号法第19条第7号</v>
      </c>
      <c r="BL21" s="19" t="str">
        <f t="shared" si="3"/>
        <v>ITEM4=番号法第19条第8号</v>
      </c>
      <c r="BM21" s="19" t="str">
        <f t="shared" si="5"/>
        <v>ITEM5=2</v>
      </c>
      <c r="BN21" s="19" t="str">
        <f t="shared" si="4"/>
        <v>ITEM6=</v>
      </c>
    </row>
    <row r="22" spans="1:66" ht="54" customHeight="1" x14ac:dyDescent="0.15">
      <c r="A22" s="419">
        <v>44952</v>
      </c>
      <c r="B22" s="420"/>
      <c r="C22" s="420"/>
      <c r="D22" s="421"/>
      <c r="E22" s="390" t="s">
        <v>797</v>
      </c>
      <c r="F22" s="391"/>
      <c r="G22" s="391"/>
      <c r="H22" s="391"/>
      <c r="I22" s="391"/>
      <c r="J22" s="391"/>
      <c r="K22" s="391"/>
      <c r="L22" s="391"/>
      <c r="M22" s="392"/>
      <c r="N22" s="390"/>
      <c r="O22" s="391"/>
      <c r="P22" s="391"/>
      <c r="Q22" s="391"/>
      <c r="R22" s="391"/>
      <c r="S22" s="391"/>
      <c r="T22" s="391"/>
      <c r="U22" s="391"/>
      <c r="V22" s="391"/>
      <c r="W22" s="391"/>
      <c r="X22" s="391"/>
      <c r="Y22" s="391"/>
      <c r="Z22" s="391"/>
      <c r="AA22" s="392"/>
      <c r="AB22" s="390" t="s">
        <v>780</v>
      </c>
      <c r="AC22" s="391"/>
      <c r="AD22" s="391"/>
      <c r="AE22" s="391"/>
      <c r="AF22" s="391"/>
      <c r="AG22" s="391"/>
      <c r="AH22" s="391"/>
      <c r="AI22" s="391"/>
      <c r="AJ22" s="391"/>
      <c r="AK22" s="391"/>
      <c r="AL22" s="391"/>
      <c r="AM22" s="391"/>
      <c r="AN22" s="391"/>
      <c r="AO22" s="392"/>
      <c r="AP22" s="393" t="s">
        <v>572</v>
      </c>
      <c r="AQ22" s="394"/>
      <c r="AR22" s="394"/>
      <c r="AS22" s="394"/>
      <c r="AT22" s="395"/>
      <c r="AU22" s="396"/>
      <c r="AV22" s="396"/>
      <c r="AW22" s="396"/>
      <c r="AX22" s="396"/>
      <c r="AY22" s="396"/>
      <c r="AZ22" s="396"/>
      <c r="BA22" s="396"/>
      <c r="BB22" s="396"/>
      <c r="BC22" s="396"/>
      <c r="BI22" s="19" t="str">
        <f t="shared" si="0"/>
        <v>ITEM1=20230126</v>
      </c>
      <c r="BJ22" s="19" t="str">
        <f t="shared" si="1"/>
        <v>ITEM2=Ⅰ基本情報
１．特定個人情報ファイルを取り扱う事務
②事務の内容</v>
      </c>
      <c r="BK22" s="19" t="str">
        <f t="shared" si="2"/>
        <v>ITEM3=</v>
      </c>
      <c r="BL22" s="19" t="str">
        <f t="shared" si="3"/>
        <v>ITEM4=「（11）サービス検索・電子申請機能での書類の受領」を追加</v>
      </c>
      <c r="BM22" s="19" t="str">
        <f t="shared" si="5"/>
        <v>ITEM5=1</v>
      </c>
      <c r="BN22" s="19" t="str">
        <f t="shared" si="4"/>
        <v>ITEM6=</v>
      </c>
    </row>
    <row r="23" spans="1:66" ht="81" customHeight="1" x14ac:dyDescent="0.15">
      <c r="A23" s="419">
        <v>44952</v>
      </c>
      <c r="B23" s="420"/>
      <c r="C23" s="420"/>
      <c r="D23" s="421"/>
      <c r="E23" s="390" t="s">
        <v>779</v>
      </c>
      <c r="F23" s="391"/>
      <c r="G23" s="391"/>
      <c r="H23" s="391"/>
      <c r="I23" s="391"/>
      <c r="J23" s="391"/>
      <c r="K23" s="391"/>
      <c r="L23" s="391"/>
      <c r="M23" s="392"/>
      <c r="N23" s="390"/>
      <c r="O23" s="391"/>
      <c r="P23" s="391"/>
      <c r="Q23" s="391"/>
      <c r="R23" s="391"/>
      <c r="S23" s="391"/>
      <c r="T23" s="391"/>
      <c r="U23" s="391"/>
      <c r="V23" s="391"/>
      <c r="W23" s="391"/>
      <c r="X23" s="391"/>
      <c r="Y23" s="391"/>
      <c r="Z23" s="391"/>
      <c r="AA23" s="392"/>
      <c r="AB23" s="390" t="s">
        <v>786</v>
      </c>
      <c r="AC23" s="391"/>
      <c r="AD23" s="391"/>
      <c r="AE23" s="391"/>
      <c r="AF23" s="391"/>
      <c r="AG23" s="391"/>
      <c r="AH23" s="391"/>
      <c r="AI23" s="391"/>
      <c r="AJ23" s="391"/>
      <c r="AK23" s="391"/>
      <c r="AL23" s="391"/>
      <c r="AM23" s="391"/>
      <c r="AN23" s="391"/>
      <c r="AO23" s="392"/>
      <c r="AP23" s="393" t="s">
        <v>572</v>
      </c>
      <c r="AQ23" s="394"/>
      <c r="AR23" s="394"/>
      <c r="AS23" s="394"/>
      <c r="AT23" s="395"/>
      <c r="AU23" s="396"/>
      <c r="AV23" s="396"/>
      <c r="AW23" s="396"/>
      <c r="AX23" s="396"/>
      <c r="AY23" s="396"/>
      <c r="AZ23" s="396"/>
      <c r="BA23" s="396"/>
      <c r="BB23" s="396"/>
      <c r="BC23" s="396"/>
      <c r="BI23" s="19" t="str">
        <f t="shared" si="0"/>
        <v>ITEM1=20230126</v>
      </c>
      <c r="BJ23" s="19" t="str">
        <f t="shared" si="1"/>
        <v>ITEM2=Ⅰ基本情報
２．特定個人情報ファイルを取り扱う事務において使用するシステム
システム1
③他のシステムとの接続</v>
      </c>
      <c r="BK23" s="19" t="str">
        <f t="shared" si="2"/>
        <v>ITEM3=</v>
      </c>
      <c r="BL23" s="19" t="str">
        <f t="shared" si="3"/>
        <v>ITEM4=その他に「サービス検索・電子申請機能」を追加</v>
      </c>
      <c r="BM23" s="19" t="str">
        <f t="shared" si="5"/>
        <v>ITEM5=1</v>
      </c>
      <c r="BN23" s="19" t="str">
        <f t="shared" si="4"/>
        <v>ITEM6=</v>
      </c>
    </row>
    <row r="24" spans="1:66" ht="54" customHeight="1" x14ac:dyDescent="0.15">
      <c r="A24" s="419">
        <v>44952</v>
      </c>
      <c r="B24" s="420"/>
      <c r="C24" s="420"/>
      <c r="D24" s="421"/>
      <c r="E24" s="390" t="s">
        <v>784</v>
      </c>
      <c r="F24" s="391"/>
      <c r="G24" s="391"/>
      <c r="H24" s="391"/>
      <c r="I24" s="391"/>
      <c r="J24" s="391"/>
      <c r="K24" s="391"/>
      <c r="L24" s="391"/>
      <c r="M24" s="392"/>
      <c r="N24" s="390"/>
      <c r="O24" s="391"/>
      <c r="P24" s="391"/>
      <c r="Q24" s="391"/>
      <c r="R24" s="391"/>
      <c r="S24" s="391"/>
      <c r="T24" s="391"/>
      <c r="U24" s="391"/>
      <c r="V24" s="391"/>
      <c r="W24" s="391"/>
      <c r="X24" s="391"/>
      <c r="Y24" s="391"/>
      <c r="Z24" s="391"/>
      <c r="AA24" s="392"/>
      <c r="AB24" s="390" t="s">
        <v>787</v>
      </c>
      <c r="AC24" s="391"/>
      <c r="AD24" s="391"/>
      <c r="AE24" s="391"/>
      <c r="AF24" s="391"/>
      <c r="AG24" s="391"/>
      <c r="AH24" s="391"/>
      <c r="AI24" s="391"/>
      <c r="AJ24" s="391"/>
      <c r="AK24" s="391"/>
      <c r="AL24" s="391"/>
      <c r="AM24" s="391"/>
      <c r="AN24" s="391"/>
      <c r="AO24" s="392"/>
      <c r="AP24" s="393" t="s">
        <v>572</v>
      </c>
      <c r="AQ24" s="394"/>
      <c r="AR24" s="394"/>
      <c r="AS24" s="394"/>
      <c r="AT24" s="395"/>
      <c r="AU24" s="396"/>
      <c r="AV24" s="396"/>
      <c r="AW24" s="396"/>
      <c r="AX24" s="396"/>
      <c r="AY24" s="396"/>
      <c r="AZ24" s="396"/>
      <c r="BA24" s="396"/>
      <c r="BB24" s="396"/>
      <c r="BC24" s="396"/>
      <c r="BI24" s="19" t="str">
        <f t="shared" si="0"/>
        <v>ITEM1=20230126</v>
      </c>
      <c r="BJ24" s="19" t="str">
        <f t="shared" si="1"/>
        <v>ITEM2=Ⅰ基本情報
２．特定個人情報ファイルを取り扱う事務において使用するシステム</v>
      </c>
      <c r="BK24" s="19" t="str">
        <f t="shared" si="2"/>
        <v>ITEM3=</v>
      </c>
      <c r="BL24" s="19" t="str">
        <f t="shared" si="3"/>
        <v>ITEM4=項目「システム6」を追加</v>
      </c>
      <c r="BM24" s="19" t="str">
        <f t="shared" si="5"/>
        <v>ITEM5=1</v>
      </c>
      <c r="BN24" s="19" t="str">
        <f t="shared" si="4"/>
        <v>ITEM6=</v>
      </c>
    </row>
    <row r="25" spans="1:66" ht="54" customHeight="1" x14ac:dyDescent="0.15">
      <c r="A25" s="419">
        <v>44952</v>
      </c>
      <c r="B25" s="420"/>
      <c r="C25" s="420"/>
      <c r="D25" s="421"/>
      <c r="E25" s="390" t="s">
        <v>788</v>
      </c>
      <c r="F25" s="391"/>
      <c r="G25" s="391"/>
      <c r="H25" s="391"/>
      <c r="I25" s="391"/>
      <c r="J25" s="391"/>
      <c r="K25" s="391"/>
      <c r="L25" s="391"/>
      <c r="M25" s="392"/>
      <c r="N25" s="390"/>
      <c r="O25" s="391"/>
      <c r="P25" s="391"/>
      <c r="Q25" s="391"/>
      <c r="R25" s="391"/>
      <c r="S25" s="391"/>
      <c r="T25" s="391"/>
      <c r="U25" s="391"/>
      <c r="V25" s="391"/>
      <c r="W25" s="391"/>
      <c r="X25" s="391"/>
      <c r="Y25" s="391"/>
      <c r="Z25" s="391"/>
      <c r="AA25" s="392"/>
      <c r="AB25" s="390" t="s">
        <v>786</v>
      </c>
      <c r="AC25" s="391"/>
      <c r="AD25" s="391"/>
      <c r="AE25" s="391"/>
      <c r="AF25" s="391"/>
      <c r="AG25" s="391"/>
      <c r="AH25" s="391"/>
      <c r="AI25" s="391"/>
      <c r="AJ25" s="391"/>
      <c r="AK25" s="391"/>
      <c r="AL25" s="391"/>
      <c r="AM25" s="391"/>
      <c r="AN25" s="391"/>
      <c r="AO25" s="392"/>
      <c r="AP25" s="393" t="s">
        <v>572</v>
      </c>
      <c r="AQ25" s="394"/>
      <c r="AR25" s="394"/>
      <c r="AS25" s="394"/>
      <c r="AT25" s="395"/>
      <c r="AU25" s="396"/>
      <c r="AV25" s="396"/>
      <c r="AW25" s="396"/>
      <c r="AX25" s="396"/>
      <c r="AY25" s="396"/>
      <c r="AZ25" s="396"/>
      <c r="BA25" s="396"/>
      <c r="BB25" s="396"/>
      <c r="BC25" s="396"/>
      <c r="BD25" s="20"/>
      <c r="BE25" s="20"/>
      <c r="BF25" s="20"/>
      <c r="BG25" s="20"/>
      <c r="BH25" s="20"/>
      <c r="BI25" s="19" t="str">
        <f t="shared" si="0"/>
        <v>ITEM1=20230126</v>
      </c>
      <c r="BJ25" s="19" t="str">
        <f t="shared" si="1"/>
        <v>ITEM2=Ⅱ 特定個人情報ファイルの概要（住基）
３．特定個人情報の入手・使用
②入手方法</v>
      </c>
      <c r="BK25" s="19" t="str">
        <f t="shared" si="2"/>
        <v>ITEM3=</v>
      </c>
      <c r="BL25" s="19" t="str">
        <f t="shared" si="3"/>
        <v>ITEM4=その他に「サービス検索・電子申請機能」を追加</v>
      </c>
      <c r="BM25" s="19" t="str">
        <f t="shared" si="5"/>
        <v>ITEM5=1</v>
      </c>
      <c r="BN25" s="19" t="str">
        <f t="shared" si="4"/>
        <v>ITEM6=</v>
      </c>
    </row>
    <row r="26" spans="1:66" ht="135" customHeight="1" x14ac:dyDescent="0.15">
      <c r="A26" s="419">
        <v>44952</v>
      </c>
      <c r="B26" s="420"/>
      <c r="C26" s="420"/>
      <c r="D26" s="421"/>
      <c r="E26" s="390" t="s">
        <v>792</v>
      </c>
      <c r="F26" s="391"/>
      <c r="G26" s="391"/>
      <c r="H26" s="391"/>
      <c r="I26" s="391"/>
      <c r="J26" s="391"/>
      <c r="K26" s="391"/>
      <c r="L26" s="391"/>
      <c r="M26" s="392"/>
      <c r="N26" s="390" t="s">
        <v>789</v>
      </c>
      <c r="O26" s="391"/>
      <c r="P26" s="391"/>
      <c r="Q26" s="391"/>
      <c r="R26" s="391"/>
      <c r="S26" s="391"/>
      <c r="T26" s="391"/>
      <c r="U26" s="391"/>
      <c r="V26" s="391"/>
      <c r="W26" s="391"/>
      <c r="X26" s="391"/>
      <c r="Y26" s="391"/>
      <c r="Z26" s="391"/>
      <c r="AA26" s="392"/>
      <c r="AB26" s="390" t="s">
        <v>791</v>
      </c>
      <c r="AC26" s="391"/>
      <c r="AD26" s="391"/>
      <c r="AE26" s="391"/>
      <c r="AF26" s="391"/>
      <c r="AG26" s="391"/>
      <c r="AH26" s="391"/>
      <c r="AI26" s="391"/>
      <c r="AJ26" s="391"/>
      <c r="AK26" s="391"/>
      <c r="AL26" s="391"/>
      <c r="AM26" s="391"/>
      <c r="AN26" s="391"/>
      <c r="AO26" s="392"/>
      <c r="AP26" s="393" t="s">
        <v>572</v>
      </c>
      <c r="AQ26" s="394"/>
      <c r="AR26" s="394"/>
      <c r="AS26" s="394"/>
      <c r="AT26" s="395"/>
      <c r="AU26" s="396"/>
      <c r="AV26" s="396"/>
      <c r="AW26" s="396"/>
      <c r="AX26" s="396"/>
      <c r="AY26" s="396"/>
      <c r="AZ26" s="396"/>
      <c r="BA26" s="396"/>
      <c r="BB26" s="396"/>
      <c r="BC26" s="396"/>
      <c r="BI26" s="19" t="str">
        <f t="shared" si="0"/>
        <v>ITEM1=20230126</v>
      </c>
      <c r="BJ26" s="19" t="str">
        <f t="shared" si="1"/>
        <v>ITEM2=Ⅲ リスク対策（住基）
２．特定個人情報の入手（情報提供ネットワークを通じた入手を除く。）</v>
      </c>
      <c r="BK26" s="19" t="str">
        <f t="shared" si="2"/>
        <v>ITEM3=届出・申請窓口において、届出・申請内容や本人確認書類（身分証明書等）の確認を厳格に行い、対象者以外の情報の入手の防止に努める。</v>
      </c>
      <c r="BL26" s="19" t="str">
        <f t="shared" si="3"/>
        <v>ITEM4=届出・申請窓口において、届出・申請内容や本人確認書類（身分証明書等）の確認を厳格に行い、対象者以外の情報の入手の防止に努める。
マニュアルやｗｅｂ上で、個人番号の提出が必要な者の要件を明示、周知し、本人以外の情報の入手を防止する。
住民がサービス検索・電子申請機能の画面の誘導に従いサービスを検索し申請フォームを選択して必要情報を入力することとなるが、画面での誘導を簡潔に行うことで、異なる手続に係る申請や不要な情報を送信してしまうリスクを防止する。</v>
      </c>
      <c r="BM26" s="19" t="str">
        <f t="shared" si="5"/>
        <v>ITEM5=1</v>
      </c>
      <c r="BN26" s="19" t="str">
        <f t="shared" si="4"/>
        <v>ITEM6=</v>
      </c>
    </row>
    <row r="27" spans="1:66" ht="27" customHeight="1" x14ac:dyDescent="0.15">
      <c r="A27" s="419">
        <v>44952</v>
      </c>
      <c r="B27" s="420"/>
      <c r="C27" s="420"/>
      <c r="D27" s="421"/>
      <c r="E27" s="390" t="s">
        <v>793</v>
      </c>
      <c r="F27" s="391"/>
      <c r="G27" s="391"/>
      <c r="H27" s="391"/>
      <c r="I27" s="391"/>
      <c r="J27" s="391"/>
      <c r="K27" s="391"/>
      <c r="L27" s="391"/>
      <c r="M27" s="392"/>
      <c r="N27" s="390" t="s">
        <v>794</v>
      </c>
      <c r="O27" s="391"/>
      <c r="P27" s="391"/>
      <c r="Q27" s="391"/>
      <c r="R27" s="391"/>
      <c r="S27" s="391"/>
      <c r="T27" s="391"/>
      <c r="U27" s="391"/>
      <c r="V27" s="391"/>
      <c r="W27" s="391"/>
      <c r="X27" s="391"/>
      <c r="Y27" s="391"/>
      <c r="Z27" s="391"/>
      <c r="AA27" s="392"/>
      <c r="AB27" s="390" t="s">
        <v>796</v>
      </c>
      <c r="AC27" s="391"/>
      <c r="AD27" s="391"/>
      <c r="AE27" s="391"/>
      <c r="AF27" s="391"/>
      <c r="AG27" s="391"/>
      <c r="AH27" s="391"/>
      <c r="AI27" s="391"/>
      <c r="AJ27" s="391"/>
      <c r="AK27" s="391"/>
      <c r="AL27" s="391"/>
      <c r="AM27" s="391"/>
      <c r="AN27" s="391"/>
      <c r="AO27" s="392"/>
      <c r="AP27" s="393" t="s">
        <v>572</v>
      </c>
      <c r="AQ27" s="394"/>
      <c r="AR27" s="394"/>
      <c r="AS27" s="394"/>
      <c r="AT27" s="395"/>
      <c r="AU27" s="396"/>
      <c r="AV27" s="396"/>
      <c r="AW27" s="396"/>
      <c r="AX27" s="396"/>
      <c r="AY27" s="396"/>
      <c r="AZ27" s="396"/>
      <c r="BA27" s="396"/>
      <c r="BB27" s="396"/>
      <c r="BC27" s="396"/>
      <c r="BI27" s="19" t="str">
        <f t="shared" si="0"/>
        <v>ITEM1=20230126</v>
      </c>
      <c r="BJ27" s="19" t="str">
        <f t="shared" si="1"/>
        <v>ITEM2=Ⅲ リスク対策（住基）
３．特定個人情報の使用</v>
      </c>
      <c r="BK27" s="19" t="str">
        <f t="shared" si="2"/>
        <v>ITEM3=生体認証により、操作者は個人まで特定できる。</v>
      </c>
      <c r="BL27" s="19" t="str">
        <f t="shared" si="3"/>
        <v>ITEM4=端末を利用する必要がある職員を特定し、生体認証を行うことにより、操作者を個人まで特定できる。</v>
      </c>
      <c r="BM27" s="19" t="str">
        <f t="shared" si="5"/>
        <v>ITEM5=1</v>
      </c>
      <c r="BN27" s="19" t="str">
        <f t="shared" si="4"/>
        <v>ITEM6=</v>
      </c>
    </row>
    <row r="28" spans="1:66" ht="21" customHeight="1" x14ac:dyDescent="0.15">
      <c r="A28" s="419">
        <v>45471</v>
      </c>
      <c r="B28" s="420"/>
      <c r="C28" s="420"/>
      <c r="D28" s="421"/>
      <c r="E28" s="390"/>
      <c r="F28" s="391"/>
      <c r="G28" s="391"/>
      <c r="H28" s="391"/>
      <c r="I28" s="391"/>
      <c r="J28" s="391"/>
      <c r="K28" s="391"/>
      <c r="L28" s="391"/>
      <c r="M28" s="392"/>
      <c r="N28" s="390"/>
      <c r="O28" s="391"/>
      <c r="P28" s="391"/>
      <c r="Q28" s="391"/>
      <c r="R28" s="391"/>
      <c r="S28" s="391"/>
      <c r="T28" s="391"/>
      <c r="U28" s="391"/>
      <c r="V28" s="391"/>
      <c r="W28" s="391"/>
      <c r="X28" s="391"/>
      <c r="Y28" s="391"/>
      <c r="Z28" s="391"/>
      <c r="AA28" s="392"/>
      <c r="AB28" s="390"/>
      <c r="AC28" s="391"/>
      <c r="AD28" s="391"/>
      <c r="AE28" s="391"/>
      <c r="AF28" s="391"/>
      <c r="AG28" s="391"/>
      <c r="AH28" s="391"/>
      <c r="AI28" s="391"/>
      <c r="AJ28" s="391"/>
      <c r="AK28" s="391"/>
      <c r="AL28" s="391"/>
      <c r="AM28" s="391"/>
      <c r="AN28" s="391"/>
      <c r="AO28" s="392"/>
      <c r="AP28" s="393" t="s">
        <v>572</v>
      </c>
      <c r="AQ28" s="394"/>
      <c r="AR28" s="394"/>
      <c r="AS28" s="394"/>
      <c r="AT28" s="395"/>
      <c r="AU28" s="396" t="s">
        <v>601</v>
      </c>
      <c r="AV28" s="396"/>
      <c r="AW28" s="396"/>
      <c r="AX28" s="396"/>
      <c r="AY28" s="396"/>
      <c r="AZ28" s="396"/>
      <c r="BA28" s="396"/>
      <c r="BB28" s="396"/>
      <c r="BC28" s="396"/>
      <c r="BI28" s="19" t="str">
        <f t="shared" si="0"/>
        <v>ITEM1=20240628</v>
      </c>
      <c r="BJ28" s="19" t="str">
        <f t="shared" si="1"/>
        <v>ITEM2=</v>
      </c>
      <c r="BK28" s="19" t="str">
        <f t="shared" si="2"/>
        <v>ITEM3=</v>
      </c>
      <c r="BL28" s="19" t="str">
        <f t="shared" si="3"/>
        <v>ITEM4=</v>
      </c>
      <c r="BM28" s="19" t="str">
        <f t="shared" si="5"/>
        <v>ITEM5=1</v>
      </c>
      <c r="BN28" s="19" t="str">
        <f t="shared" si="4"/>
        <v>ITEM6=再実施</v>
      </c>
    </row>
    <row r="29" spans="1:66" ht="232.5" customHeight="1" x14ac:dyDescent="0.15">
      <c r="A29" s="419">
        <v>45471</v>
      </c>
      <c r="B29" s="420"/>
      <c r="C29" s="420"/>
      <c r="D29" s="421"/>
      <c r="E29" s="390" t="s">
        <v>801</v>
      </c>
      <c r="F29" s="391"/>
      <c r="G29" s="391"/>
      <c r="H29" s="391"/>
      <c r="I29" s="391"/>
      <c r="J29" s="391"/>
      <c r="K29" s="391"/>
      <c r="L29" s="391"/>
      <c r="M29" s="392"/>
      <c r="N29" s="390" t="s">
        <v>799</v>
      </c>
      <c r="O29" s="391"/>
      <c r="P29" s="391"/>
      <c r="Q29" s="391"/>
      <c r="R29" s="391"/>
      <c r="S29" s="391"/>
      <c r="T29" s="391"/>
      <c r="U29" s="391"/>
      <c r="V29" s="391"/>
      <c r="W29" s="391"/>
      <c r="X29" s="391"/>
      <c r="Y29" s="391"/>
      <c r="Z29" s="391"/>
      <c r="AA29" s="392"/>
      <c r="AB29" s="390" t="s">
        <v>802</v>
      </c>
      <c r="AC29" s="391"/>
      <c r="AD29" s="391"/>
      <c r="AE29" s="391"/>
      <c r="AF29" s="391"/>
      <c r="AG29" s="391"/>
      <c r="AH29" s="391"/>
      <c r="AI29" s="391"/>
      <c r="AJ29" s="391"/>
      <c r="AK29" s="391"/>
      <c r="AL29" s="391"/>
      <c r="AM29" s="391"/>
      <c r="AN29" s="391"/>
      <c r="AO29" s="392"/>
      <c r="AP29" s="393" t="s">
        <v>573</v>
      </c>
      <c r="AQ29" s="394"/>
      <c r="AR29" s="394"/>
      <c r="AS29" s="394"/>
      <c r="AT29" s="395"/>
      <c r="AU29" s="396" t="s">
        <v>800</v>
      </c>
      <c r="AV29" s="396"/>
      <c r="AW29" s="396"/>
      <c r="AX29" s="396"/>
      <c r="AY29" s="396"/>
      <c r="AZ29" s="396"/>
      <c r="BA29" s="396"/>
      <c r="BB29" s="396"/>
      <c r="BC29" s="396"/>
      <c r="BI29" s="19" t="str">
        <f t="shared" si="0"/>
        <v>ITEM1=20240628</v>
      </c>
      <c r="BJ29" s="19" t="str">
        <f t="shared" si="1"/>
        <v>ITEM2=Ⅰ　基本情報
５．情報提供ネットワークシステムによる情報
②法令上の根拠</v>
      </c>
      <c r="BK29" s="19" t="str">
        <f t="shared" si="2"/>
        <v>ITEM3=・番号法第１９条第８号（特定個人情報の提供の制限）及び別表第二
（別表第二における情報提供の根拠）
：第三欄（情報提供者）が「市町村長」の項のうち、第四欄（特定個人情報）に「住民票関係情報」が含まれる項（１、２、３、４、６、８、９、１１、１６、１８、２０、２１、２３、２７、３０、３１、３４、３５、３７、３８、３９、４０、４２、４８、５３、５４、５７、５８、５９、６１、６２、６６、６７、７０、７７、８０、８４、８９、９１、９２、９４、９６、１０１、１０２、１０３、１０５、１０６、１０８、１１１、１１２、１１３、１１４、１１６、１１７、１２０の項）
（別表第二における情報照会の根拠）
：なし
（住民基本台帳に関する事務において情報提供ネットワークシステムによる情報照会は行わない）</v>
      </c>
      <c r="BL29" s="19" t="str">
        <f t="shared" si="3"/>
        <v>ITEM4=・番号法第１９条第８号
・番号法第十九条第八号に基づく利用特定個人情報の提供に関する命令
（番号法第十九条第八号に基づく利用特定個人情報の提供に関する命令における情報提供の根拠）
：第三欄（情報提供者）が「市町村長」の項のうち、第四欄（特定個人情報）に「住民票関係情報」が含まれる項（１、２、３、５、７、１１、１３、１５、２０、２８、３７、３９、４８、５３、５７、５８、５９、６３、６５、６６、６９、７３、７５、７６、８１、８３、８４、８６、８７、９１、９２、９６、１０６、１０８、１１０、１１２、１１５、１１８、１２４、１２９、１３０、１３２、１３６、１３７、１３８、１４１、１４２、１４４、１４９、１５０、１５１、１５２、１５５、１５６、１５８、１６０、１６３、１６４、１６５、１６６、の項）
（別表における情報照会の根拠）
：なし
（住民基本台帳に関する事務において情報提供ネットワークシステムによる情報照会は行わない）</v>
      </c>
      <c r="BM29" s="19" t="str">
        <f t="shared" si="5"/>
        <v>ITEM5=2</v>
      </c>
      <c r="BN29" s="19" t="str">
        <f t="shared" si="4"/>
        <v>ITEM6=法改正に伴う根拠法令、条鋼の整理</v>
      </c>
    </row>
    <row r="30" spans="1:66" ht="80.099999999999994" customHeight="1" x14ac:dyDescent="0.15">
      <c r="A30" s="419">
        <v>45471</v>
      </c>
      <c r="B30" s="420"/>
      <c r="C30" s="420"/>
      <c r="D30" s="421"/>
      <c r="E30" s="390" t="s">
        <v>816</v>
      </c>
      <c r="F30" s="391"/>
      <c r="G30" s="391"/>
      <c r="H30" s="391"/>
      <c r="I30" s="391"/>
      <c r="J30" s="391"/>
      <c r="K30" s="391"/>
      <c r="L30" s="391"/>
      <c r="M30" s="392"/>
      <c r="N30" s="390" t="s">
        <v>817</v>
      </c>
      <c r="O30" s="391"/>
      <c r="P30" s="391"/>
      <c r="Q30" s="391"/>
      <c r="R30" s="391"/>
      <c r="S30" s="391"/>
      <c r="T30" s="391"/>
      <c r="U30" s="391"/>
      <c r="V30" s="391"/>
      <c r="W30" s="391"/>
      <c r="X30" s="391"/>
      <c r="Y30" s="391"/>
      <c r="Z30" s="391"/>
      <c r="AA30" s="392"/>
      <c r="AB30" s="390" t="s">
        <v>818</v>
      </c>
      <c r="AC30" s="391"/>
      <c r="AD30" s="391"/>
      <c r="AE30" s="391"/>
      <c r="AF30" s="391"/>
      <c r="AG30" s="391"/>
      <c r="AH30" s="391"/>
      <c r="AI30" s="391"/>
      <c r="AJ30" s="391"/>
      <c r="AK30" s="391"/>
      <c r="AL30" s="391"/>
      <c r="AM30" s="391"/>
      <c r="AN30" s="391"/>
      <c r="AO30" s="392"/>
      <c r="AP30" s="393" t="s">
        <v>573</v>
      </c>
      <c r="AQ30" s="394"/>
      <c r="AR30" s="394"/>
      <c r="AS30" s="394"/>
      <c r="AT30" s="395"/>
      <c r="AU30" s="397" t="s">
        <v>819</v>
      </c>
      <c r="AV30" s="397"/>
      <c r="AW30" s="397"/>
      <c r="AX30" s="397"/>
      <c r="AY30" s="397"/>
      <c r="AZ30" s="397"/>
      <c r="BA30" s="397"/>
      <c r="BB30" s="397"/>
      <c r="BC30" s="397"/>
      <c r="BI30" s="19" t="str">
        <f t="shared" si="0"/>
        <v>ITEM1=20240628</v>
      </c>
      <c r="BJ30" s="19" t="str">
        <f t="shared" si="1"/>
        <v>ITEM2=Ⅱ 特定個人情報ファイルの概要（住基）
 ５．特定個人情報の提供・移転（委託に伴うものを除く。）
 提供・移転の有無</v>
      </c>
      <c r="BK30" s="19" t="str">
        <f t="shared" si="2"/>
        <v>ITEM3=提供を行っている（59件)
移転を行っている（17件）</v>
      </c>
      <c r="BL30" s="19" t="str">
        <f t="shared" si="3"/>
        <v>ITEM4=提供を行っている（60件)
移転を行っている（20件）</v>
      </c>
      <c r="BM30" s="19" t="str">
        <f t="shared" si="5"/>
        <v>ITEM5=2</v>
      </c>
      <c r="BN30" s="19" t="str">
        <f t="shared" si="4"/>
        <v>ITEM6=法改正に伴う根拠法令、条鋼の整理
過去の記載内容追加に伴う変更</v>
      </c>
    </row>
    <row r="31" spans="1:66" ht="80.099999999999994" customHeight="1" x14ac:dyDescent="0.15">
      <c r="A31" s="419">
        <v>45471</v>
      </c>
      <c r="B31" s="420"/>
      <c r="C31" s="420"/>
      <c r="D31" s="421"/>
      <c r="E31" s="390" t="s">
        <v>808</v>
      </c>
      <c r="F31" s="391"/>
      <c r="G31" s="391"/>
      <c r="H31" s="391"/>
      <c r="I31" s="391"/>
      <c r="J31" s="391"/>
      <c r="K31" s="391"/>
      <c r="L31" s="391"/>
      <c r="M31" s="392"/>
      <c r="N31" s="390" t="s">
        <v>809</v>
      </c>
      <c r="O31" s="391"/>
      <c r="P31" s="391"/>
      <c r="Q31" s="391"/>
      <c r="R31" s="391"/>
      <c r="S31" s="391"/>
      <c r="T31" s="391"/>
      <c r="U31" s="391"/>
      <c r="V31" s="391"/>
      <c r="W31" s="391"/>
      <c r="X31" s="391"/>
      <c r="Y31" s="391"/>
      <c r="Z31" s="391"/>
      <c r="AA31" s="392"/>
      <c r="AB31" s="390" t="s">
        <v>821</v>
      </c>
      <c r="AC31" s="391"/>
      <c r="AD31" s="391"/>
      <c r="AE31" s="391"/>
      <c r="AF31" s="391"/>
      <c r="AG31" s="391"/>
      <c r="AH31" s="391"/>
      <c r="AI31" s="391"/>
      <c r="AJ31" s="391"/>
      <c r="AK31" s="391"/>
      <c r="AL31" s="391"/>
      <c r="AM31" s="391"/>
      <c r="AN31" s="391"/>
      <c r="AO31" s="392"/>
      <c r="AP31" s="393" t="s">
        <v>573</v>
      </c>
      <c r="AQ31" s="394"/>
      <c r="AR31" s="394"/>
      <c r="AS31" s="394"/>
      <c r="AT31" s="395"/>
      <c r="AU31" s="396" t="s">
        <v>800</v>
      </c>
      <c r="AV31" s="396"/>
      <c r="AW31" s="396"/>
      <c r="AX31" s="396"/>
      <c r="AY31" s="396"/>
      <c r="AZ31" s="396"/>
      <c r="BA31" s="396"/>
      <c r="BB31" s="396"/>
      <c r="BC31" s="396"/>
      <c r="BI31" s="19" t="str">
        <f t="shared" si="0"/>
        <v>ITEM1=20240628</v>
      </c>
      <c r="BJ31" s="19" t="str">
        <f t="shared" si="1"/>
        <v>ITEM2=Ⅱ 特定個人情報ファイルの概要（住基）
 ５．特定個人情報の提供・移転（委託に伴うものを除く。）
 提供先1</v>
      </c>
      <c r="BK31" s="19" t="str">
        <f t="shared" si="2"/>
        <v>ITEM3=厚生労働大臣</v>
      </c>
      <c r="BL31" s="19" t="str">
        <f t="shared" si="3"/>
        <v>ITEM4=番号法第十九条第八号に基づく利用特定個人情報の提供に関する命令第２条の表に定める情報照会者(別紙１)</v>
      </c>
      <c r="BM31" s="19" t="str">
        <f t="shared" si="5"/>
        <v>ITEM5=2</v>
      </c>
      <c r="BN31" s="19" t="str">
        <f t="shared" si="4"/>
        <v>ITEM6=法改正に伴う根拠法令、条鋼の整理</v>
      </c>
    </row>
    <row r="32" spans="1:66" ht="80.099999999999994" customHeight="1" x14ac:dyDescent="0.15">
      <c r="A32" s="419">
        <v>45471</v>
      </c>
      <c r="B32" s="420"/>
      <c r="C32" s="420"/>
      <c r="D32" s="421"/>
      <c r="E32" s="390" t="s">
        <v>805</v>
      </c>
      <c r="F32" s="391"/>
      <c r="G32" s="391"/>
      <c r="H32" s="391"/>
      <c r="I32" s="391"/>
      <c r="J32" s="391"/>
      <c r="K32" s="391"/>
      <c r="L32" s="391"/>
      <c r="M32" s="392"/>
      <c r="N32" s="390" t="s">
        <v>806</v>
      </c>
      <c r="O32" s="391"/>
      <c r="P32" s="391"/>
      <c r="Q32" s="391"/>
      <c r="R32" s="391"/>
      <c r="S32" s="391"/>
      <c r="T32" s="391"/>
      <c r="U32" s="391"/>
      <c r="V32" s="391"/>
      <c r="W32" s="391"/>
      <c r="X32" s="391"/>
      <c r="Y32" s="391"/>
      <c r="Z32" s="391"/>
      <c r="AA32" s="392"/>
      <c r="AB32" s="390" t="s">
        <v>810</v>
      </c>
      <c r="AC32" s="391"/>
      <c r="AD32" s="391"/>
      <c r="AE32" s="391"/>
      <c r="AF32" s="391"/>
      <c r="AG32" s="391"/>
      <c r="AH32" s="391"/>
      <c r="AI32" s="391"/>
      <c r="AJ32" s="391"/>
      <c r="AK32" s="391"/>
      <c r="AL32" s="391"/>
      <c r="AM32" s="391"/>
      <c r="AN32" s="391"/>
      <c r="AO32" s="392"/>
      <c r="AP32" s="393" t="s">
        <v>573</v>
      </c>
      <c r="AQ32" s="394"/>
      <c r="AR32" s="394"/>
      <c r="AS32" s="394"/>
      <c r="AT32" s="395"/>
      <c r="AU32" s="396" t="s">
        <v>800</v>
      </c>
      <c r="AV32" s="396"/>
      <c r="AW32" s="396"/>
      <c r="AX32" s="396"/>
      <c r="AY32" s="396"/>
      <c r="AZ32" s="396"/>
      <c r="BA32" s="396"/>
      <c r="BB32" s="396"/>
      <c r="BC32" s="396"/>
      <c r="BI32" s="19" t="str">
        <f t="shared" si="0"/>
        <v>ITEM1=20240628</v>
      </c>
      <c r="BJ32" s="19" t="str">
        <f t="shared" si="1"/>
        <v>ITEM2=Ⅱ 特定個人情報ファイルの概要（住基）
 ５．特定個人情報の提供・移転（委託に伴うものを除く。）
 提供先1
 ②提供先における用途</v>
      </c>
      <c r="BK32" s="19" t="str">
        <f t="shared" si="2"/>
        <v>ITEM3=健康保険法第五条第二項の規定により厚生労働大臣が行うこととされた健康保険に関する事務であって主務省令で定めるもの。</v>
      </c>
      <c r="BL32" s="19" t="str">
        <f t="shared" si="3"/>
        <v>ITEM4=番号法第十九条第八号に基づく利用特定個人情報の提供に関する命令第３条以下で定めるもの。</v>
      </c>
      <c r="BM32" s="19" t="str">
        <f t="shared" si="5"/>
        <v>ITEM5=2</v>
      </c>
      <c r="BN32" s="19" t="str">
        <f t="shared" si="4"/>
        <v>ITEM6=法改正に伴う根拠法令、条鋼の整理</v>
      </c>
    </row>
    <row r="33" spans="1:66" ht="80.099999999999994" customHeight="1" x14ac:dyDescent="0.15">
      <c r="A33" s="419">
        <v>45471</v>
      </c>
      <c r="B33" s="420"/>
      <c r="C33" s="420"/>
      <c r="D33" s="421"/>
      <c r="E33" s="390" t="s">
        <v>805</v>
      </c>
      <c r="F33" s="391"/>
      <c r="G33" s="391"/>
      <c r="H33" s="391"/>
      <c r="I33" s="391"/>
      <c r="J33" s="391"/>
      <c r="K33" s="391"/>
      <c r="L33" s="391"/>
      <c r="M33" s="392"/>
      <c r="N33" s="390" t="s">
        <v>806</v>
      </c>
      <c r="O33" s="391"/>
      <c r="P33" s="391"/>
      <c r="Q33" s="391"/>
      <c r="R33" s="391"/>
      <c r="S33" s="391"/>
      <c r="T33" s="391"/>
      <c r="U33" s="391"/>
      <c r="V33" s="391"/>
      <c r="W33" s="391"/>
      <c r="X33" s="391"/>
      <c r="Y33" s="391"/>
      <c r="Z33" s="391"/>
      <c r="AA33" s="392"/>
      <c r="AB33" s="390" t="s">
        <v>810</v>
      </c>
      <c r="AC33" s="391"/>
      <c r="AD33" s="391"/>
      <c r="AE33" s="391"/>
      <c r="AF33" s="391"/>
      <c r="AG33" s="391"/>
      <c r="AH33" s="391"/>
      <c r="AI33" s="391"/>
      <c r="AJ33" s="391"/>
      <c r="AK33" s="391"/>
      <c r="AL33" s="391"/>
      <c r="AM33" s="391"/>
      <c r="AN33" s="391"/>
      <c r="AO33" s="392"/>
      <c r="AP33" s="393" t="s">
        <v>573</v>
      </c>
      <c r="AQ33" s="394"/>
      <c r="AR33" s="394"/>
      <c r="AS33" s="394"/>
      <c r="AT33" s="395"/>
      <c r="AU33" s="396" t="s">
        <v>800</v>
      </c>
      <c r="AV33" s="396"/>
      <c r="AW33" s="396"/>
      <c r="AX33" s="396"/>
      <c r="AY33" s="396"/>
      <c r="AZ33" s="396"/>
      <c r="BA33" s="396"/>
      <c r="BB33" s="396"/>
      <c r="BC33" s="396"/>
      <c r="BI33" s="19" t="str">
        <f t="shared" si="0"/>
        <v>ITEM1=20240628</v>
      </c>
      <c r="BJ33" s="19" t="str">
        <f t="shared" si="1"/>
        <v>ITEM2=Ⅱ 特定個人情報ファイルの概要（住基）
 ５．特定個人情報の提供・移転（委託に伴うものを除く。）
 提供先1
 ②提供先における用途</v>
      </c>
      <c r="BK33" s="19" t="str">
        <f t="shared" si="2"/>
        <v>ITEM3=健康保険法第五条第二項の規定により厚生労働大臣が行うこととされた健康保険に関する事務であって主務省令で定めるもの。</v>
      </c>
      <c r="BL33" s="19" t="str">
        <f t="shared" si="3"/>
        <v>ITEM4=番号法第十九条第八号に基づく利用特定個人情報の提供に関する命令第３条以下で定めるもの。</v>
      </c>
      <c r="BM33" s="19" t="str">
        <f t="shared" si="5"/>
        <v>ITEM5=2</v>
      </c>
      <c r="BN33" s="19" t="str">
        <f t="shared" si="4"/>
        <v>ITEM6=法改正に伴う根拠法令、条鋼の整理</v>
      </c>
    </row>
    <row r="34" spans="1:66" ht="80.099999999999994" customHeight="1" x14ac:dyDescent="0.15">
      <c r="A34" s="419">
        <v>45471</v>
      </c>
      <c r="B34" s="420"/>
      <c r="C34" s="420"/>
      <c r="D34" s="421"/>
      <c r="E34" s="390" t="s">
        <v>811</v>
      </c>
      <c r="F34" s="391"/>
      <c r="G34" s="391"/>
      <c r="H34" s="391"/>
      <c r="I34" s="391"/>
      <c r="J34" s="391"/>
      <c r="K34" s="391"/>
      <c r="L34" s="391"/>
      <c r="M34" s="392"/>
      <c r="N34" s="390" t="s">
        <v>806</v>
      </c>
      <c r="O34" s="391"/>
      <c r="P34" s="391"/>
      <c r="Q34" s="391"/>
      <c r="R34" s="391"/>
      <c r="S34" s="391"/>
      <c r="T34" s="391"/>
      <c r="U34" s="391"/>
      <c r="V34" s="391"/>
      <c r="W34" s="391"/>
      <c r="X34" s="391"/>
      <c r="Y34" s="391"/>
      <c r="Z34" s="391"/>
      <c r="AA34" s="392"/>
      <c r="AB34" s="390" t="s">
        <v>812</v>
      </c>
      <c r="AC34" s="391"/>
      <c r="AD34" s="391"/>
      <c r="AE34" s="391"/>
      <c r="AF34" s="391"/>
      <c r="AG34" s="391"/>
      <c r="AH34" s="391"/>
      <c r="AI34" s="391"/>
      <c r="AJ34" s="391"/>
      <c r="AK34" s="391"/>
      <c r="AL34" s="391"/>
      <c r="AM34" s="391"/>
      <c r="AN34" s="391"/>
      <c r="AO34" s="392"/>
      <c r="AP34" s="393" t="s">
        <v>573</v>
      </c>
      <c r="AQ34" s="394"/>
      <c r="AR34" s="394"/>
      <c r="AS34" s="394"/>
      <c r="AT34" s="395"/>
      <c r="AU34" s="396" t="s">
        <v>800</v>
      </c>
      <c r="AV34" s="396"/>
      <c r="AW34" s="396"/>
      <c r="AX34" s="396"/>
      <c r="AY34" s="396"/>
      <c r="AZ34" s="396"/>
      <c r="BA34" s="396"/>
      <c r="BB34" s="396"/>
      <c r="BC34" s="396"/>
      <c r="BI34" s="19" t="str">
        <f t="shared" si="0"/>
        <v>ITEM1=20240628</v>
      </c>
      <c r="BJ34" s="19" t="str">
        <f t="shared" si="1"/>
        <v>ITEM2=Ⅱ 特定個人情報ファイルの概要（住基）
 ５．特定個人情報の提供・移転（委託に伴うものを除く。）
 提供先1
③提供する情報</v>
      </c>
      <c r="BK34" s="19" t="str">
        <f t="shared" si="2"/>
        <v>ITEM3=健康保険法第五条第二項の規定により厚生労働大臣が行うこととされた健康保険に関する事務であって主務省令で定めるもの。</v>
      </c>
      <c r="BL34" s="19" t="str">
        <f t="shared" si="3"/>
        <v>ITEM4=番号法第十九条第八号に基づく利用特定個人情報の提供に関する命令第２条の表で規定された住民票関係情報</v>
      </c>
      <c r="BM34" s="19" t="str">
        <f t="shared" si="5"/>
        <v>ITEM5=2</v>
      </c>
      <c r="BN34" s="19" t="str">
        <f t="shared" si="4"/>
        <v>ITEM6=法改正に伴う根拠法令、条鋼の整理</v>
      </c>
    </row>
    <row r="35" spans="1:66" ht="159.94999999999999" customHeight="1" x14ac:dyDescent="0.15">
      <c r="A35" s="419">
        <v>45471</v>
      </c>
      <c r="B35" s="420"/>
      <c r="C35" s="420"/>
      <c r="D35" s="421"/>
      <c r="E35" s="390" t="s">
        <v>815</v>
      </c>
      <c r="F35" s="391"/>
      <c r="G35" s="391"/>
      <c r="H35" s="391"/>
      <c r="I35" s="391"/>
      <c r="J35" s="391"/>
      <c r="K35" s="391"/>
      <c r="L35" s="391"/>
      <c r="M35" s="392"/>
      <c r="N35" s="390"/>
      <c r="O35" s="391"/>
      <c r="P35" s="391"/>
      <c r="Q35" s="391"/>
      <c r="R35" s="391"/>
      <c r="S35" s="391"/>
      <c r="T35" s="391"/>
      <c r="U35" s="391"/>
      <c r="V35" s="391"/>
      <c r="W35" s="391"/>
      <c r="X35" s="391"/>
      <c r="Y35" s="391"/>
      <c r="Z35" s="391"/>
      <c r="AA35" s="392"/>
      <c r="AB35" s="390" t="s">
        <v>813</v>
      </c>
      <c r="AC35" s="391"/>
      <c r="AD35" s="391"/>
      <c r="AE35" s="391"/>
      <c r="AF35" s="391"/>
      <c r="AG35" s="391"/>
      <c r="AH35" s="391"/>
      <c r="AI35" s="391"/>
      <c r="AJ35" s="391"/>
      <c r="AK35" s="391"/>
      <c r="AL35" s="391"/>
      <c r="AM35" s="391"/>
      <c r="AN35" s="391"/>
      <c r="AO35" s="392"/>
      <c r="AP35" s="393" t="s">
        <v>573</v>
      </c>
      <c r="AQ35" s="394"/>
      <c r="AR35" s="394"/>
      <c r="AS35" s="394"/>
      <c r="AT35" s="395"/>
      <c r="AU35" s="397" t="s">
        <v>814</v>
      </c>
      <c r="AV35" s="397"/>
      <c r="AW35" s="397"/>
      <c r="AX35" s="397"/>
      <c r="AY35" s="397"/>
      <c r="AZ35" s="397"/>
      <c r="BA35" s="397"/>
      <c r="BB35" s="397"/>
      <c r="BC35" s="397"/>
      <c r="BI35" s="19" t="str">
        <f t="shared" si="0"/>
        <v>ITEM1=20240628</v>
      </c>
      <c r="BJ35" s="19" t="str">
        <f t="shared" si="1"/>
        <v>ITEM2=Ⅱ 特定個人情報ファイルの概要（住基）
 ５．特定個人情報の提供・移転（委託に伴うものを除く。）
 提供先2～20
 ①法令上の根拠
 ②提供先における用途
 ③提供する情報
 ④提供する情報の対象となる本人の数
 ⑤提供する情報の対象となる本人の範囲
 ⑥提供方法
 ⑦時期・頻度</v>
      </c>
      <c r="BK35" s="19" t="str">
        <f t="shared" si="2"/>
        <v>ITEM3=</v>
      </c>
      <c r="BL35" s="19" t="str">
        <f t="shared" si="3"/>
        <v>ITEM4=なし</v>
      </c>
      <c r="BM35" s="19" t="str">
        <f t="shared" si="5"/>
        <v>ITEM5=2</v>
      </c>
      <c r="BN35" s="19" t="str">
        <f t="shared" si="4"/>
        <v>ITEM6=提供先１に統合したことによる記載内容削除</v>
      </c>
    </row>
    <row r="36" spans="1:66" ht="54" customHeight="1" x14ac:dyDescent="0.15">
      <c r="A36" s="419">
        <v>45471</v>
      </c>
      <c r="B36" s="420"/>
      <c r="C36" s="420"/>
      <c r="D36" s="421"/>
      <c r="E36" s="390" t="s">
        <v>822</v>
      </c>
      <c r="F36" s="391"/>
      <c r="G36" s="391"/>
      <c r="H36" s="391"/>
      <c r="I36" s="391"/>
      <c r="J36" s="391"/>
      <c r="K36" s="391"/>
      <c r="L36" s="391"/>
      <c r="M36" s="392"/>
      <c r="N36" s="390" t="s">
        <v>823</v>
      </c>
      <c r="O36" s="391"/>
      <c r="P36" s="391"/>
      <c r="Q36" s="391"/>
      <c r="R36" s="391"/>
      <c r="S36" s="391"/>
      <c r="T36" s="391"/>
      <c r="U36" s="391"/>
      <c r="V36" s="391"/>
      <c r="W36" s="391"/>
      <c r="X36" s="391"/>
      <c r="Y36" s="391"/>
      <c r="Z36" s="391"/>
      <c r="AA36" s="392"/>
      <c r="AB36" s="390" t="s">
        <v>826</v>
      </c>
      <c r="AC36" s="391"/>
      <c r="AD36" s="391"/>
      <c r="AE36" s="391"/>
      <c r="AF36" s="391"/>
      <c r="AG36" s="391"/>
      <c r="AH36" s="391"/>
      <c r="AI36" s="391"/>
      <c r="AJ36" s="391"/>
      <c r="AK36" s="391"/>
      <c r="AL36" s="391"/>
      <c r="AM36" s="391"/>
      <c r="AN36" s="391"/>
      <c r="AO36" s="392"/>
      <c r="AP36" s="393" t="s">
        <v>573</v>
      </c>
      <c r="AQ36" s="394"/>
      <c r="AR36" s="394"/>
      <c r="AS36" s="394"/>
      <c r="AT36" s="395"/>
      <c r="AU36" s="397" t="s">
        <v>824</v>
      </c>
      <c r="AV36" s="397"/>
      <c r="AW36" s="397"/>
      <c r="AX36" s="397"/>
      <c r="AY36" s="397"/>
      <c r="AZ36" s="397"/>
      <c r="BA36" s="397"/>
      <c r="BB36" s="397"/>
      <c r="BC36" s="397"/>
      <c r="BI36" s="19" t="str">
        <f t="shared" si="0"/>
        <v>ITEM1=20240628</v>
      </c>
      <c r="BJ36" s="19" t="str">
        <f t="shared" si="1"/>
        <v>ITEM2=Ⅱ 特定個人情報ファイルの概要（住基）
 ５．特定個人情報の提供・移転（委託に伴うものを除く。）
 移転先4,19</v>
      </c>
      <c r="BK36" s="19" t="str">
        <f t="shared" si="2"/>
        <v>ITEM3=子ども室</v>
      </c>
      <c r="BL36" s="19" t="str">
        <f t="shared" si="3"/>
        <v>ITEM4=こども家庭室</v>
      </c>
      <c r="BM36" s="19" t="str">
        <f t="shared" si="5"/>
        <v>ITEM5=2</v>
      </c>
      <c r="BN36" s="19" t="str">
        <f t="shared" si="4"/>
        <v>ITEM6=部署名変更による記載変更</v>
      </c>
    </row>
    <row r="37" spans="1:66" ht="15" customHeight="1" x14ac:dyDescent="0.15">
      <c r="A37" s="419"/>
      <c r="B37" s="420"/>
      <c r="C37" s="420"/>
      <c r="D37" s="421"/>
      <c r="E37" s="390"/>
      <c r="F37" s="391"/>
      <c r="G37" s="391"/>
      <c r="H37" s="391"/>
      <c r="I37" s="391"/>
      <c r="J37" s="391"/>
      <c r="K37" s="391"/>
      <c r="L37" s="391"/>
      <c r="M37" s="392"/>
      <c r="N37" s="390"/>
      <c r="O37" s="391"/>
      <c r="P37" s="391"/>
      <c r="Q37" s="391"/>
      <c r="R37" s="391"/>
      <c r="S37" s="391"/>
      <c r="T37" s="391"/>
      <c r="U37" s="391"/>
      <c r="V37" s="391"/>
      <c r="W37" s="391"/>
      <c r="X37" s="391"/>
      <c r="Y37" s="391"/>
      <c r="Z37" s="391"/>
      <c r="AA37" s="392"/>
      <c r="AB37" s="390"/>
      <c r="AC37" s="391"/>
      <c r="AD37" s="391"/>
      <c r="AE37" s="391"/>
      <c r="AF37" s="391"/>
      <c r="AG37" s="391"/>
      <c r="AH37" s="391"/>
      <c r="AI37" s="391"/>
      <c r="AJ37" s="391"/>
      <c r="AK37" s="391"/>
      <c r="AL37" s="391"/>
      <c r="AM37" s="391"/>
      <c r="AN37" s="391"/>
      <c r="AO37" s="392"/>
      <c r="AP37" s="393"/>
      <c r="AQ37" s="394"/>
      <c r="AR37" s="394"/>
      <c r="AS37" s="394"/>
      <c r="AT37" s="395"/>
      <c r="AU37" s="397"/>
      <c r="AV37" s="397"/>
      <c r="AW37" s="397"/>
      <c r="AX37" s="397"/>
      <c r="AY37" s="397"/>
      <c r="AZ37" s="397"/>
      <c r="BA37" s="397"/>
      <c r="BB37" s="397"/>
      <c r="BC37" s="397"/>
      <c r="BI37" s="19" t="str">
        <f t="shared" ref="BI37:BI68" si="6">"ITEM"&amp;$BI$4&amp;"="&amp;IF(TRIM($A37)="","",TEXT($A37,"yyyymmdd"))</f>
        <v>ITEM1=</v>
      </c>
      <c r="BJ37" s="19" t="str">
        <f t="shared" ref="BJ37:BJ68" si="7">"ITEM"&amp;$BJ$4&amp;"="&amp;IF(TRIM($E37)="","",$E37)</f>
        <v>ITEM2=</v>
      </c>
      <c r="BK37" s="19" t="str">
        <f t="shared" ref="BK37:BK68" si="8">"ITEM"&amp;$BK$4&amp;"="&amp;IF(TRIM($N37)="","",$N37)</f>
        <v>ITEM3=</v>
      </c>
      <c r="BL37" s="19" t="str">
        <f t="shared" ref="BL37:BL68" si="9">"ITEM"&amp;$BL$4&amp;"="&amp;IF(TRIM($AB37)="","",$AB37)</f>
        <v>ITEM4=</v>
      </c>
      <c r="BM37" s="19" t="str">
        <f t="shared" si="5"/>
        <v>ITEM5=</v>
      </c>
      <c r="BN37" s="19" t="str">
        <f t="shared" ref="BN37:BN68" si="10">"ITEM"&amp;$BN$4&amp;"="&amp;IF(TRIM($AU37)="","",$AU37)</f>
        <v>ITEM6=</v>
      </c>
    </row>
    <row r="38" spans="1:66" ht="15" customHeight="1" x14ac:dyDescent="0.15">
      <c r="A38" s="419"/>
      <c r="B38" s="420"/>
      <c r="C38" s="420"/>
      <c r="D38" s="421"/>
      <c r="E38" s="390"/>
      <c r="F38" s="391"/>
      <c r="G38" s="391"/>
      <c r="H38" s="391"/>
      <c r="I38" s="391"/>
      <c r="J38" s="391"/>
      <c r="K38" s="391"/>
      <c r="L38" s="391"/>
      <c r="M38" s="392"/>
      <c r="N38" s="390"/>
      <c r="O38" s="391"/>
      <c r="P38" s="391"/>
      <c r="Q38" s="391"/>
      <c r="R38" s="391"/>
      <c r="S38" s="391"/>
      <c r="T38" s="391"/>
      <c r="U38" s="391"/>
      <c r="V38" s="391"/>
      <c r="W38" s="391"/>
      <c r="X38" s="391"/>
      <c r="Y38" s="391"/>
      <c r="Z38" s="391"/>
      <c r="AA38" s="392"/>
      <c r="AB38" s="390"/>
      <c r="AC38" s="391"/>
      <c r="AD38" s="391"/>
      <c r="AE38" s="391"/>
      <c r="AF38" s="391"/>
      <c r="AG38" s="391"/>
      <c r="AH38" s="391"/>
      <c r="AI38" s="391"/>
      <c r="AJ38" s="391"/>
      <c r="AK38" s="391"/>
      <c r="AL38" s="391"/>
      <c r="AM38" s="391"/>
      <c r="AN38" s="391"/>
      <c r="AO38" s="392"/>
      <c r="AP38" s="393"/>
      <c r="AQ38" s="394"/>
      <c r="AR38" s="394"/>
      <c r="AS38" s="394"/>
      <c r="AT38" s="395"/>
      <c r="AU38" s="396"/>
      <c r="AV38" s="396"/>
      <c r="AW38" s="396"/>
      <c r="AX38" s="396"/>
      <c r="AY38" s="396"/>
      <c r="AZ38" s="396"/>
      <c r="BA38" s="396"/>
      <c r="BB38" s="396"/>
      <c r="BC38" s="396"/>
      <c r="BI38" s="19" t="str">
        <f t="shared" si="6"/>
        <v>ITEM1=</v>
      </c>
      <c r="BJ38" s="19" t="str">
        <f t="shared" si="7"/>
        <v>ITEM2=</v>
      </c>
      <c r="BK38" s="19" t="str">
        <f t="shared" si="8"/>
        <v>ITEM3=</v>
      </c>
      <c r="BL38" s="19" t="str">
        <f t="shared" si="9"/>
        <v>ITEM4=</v>
      </c>
      <c r="BM38" s="19" t="str">
        <f t="shared" si="5"/>
        <v>ITEM5=</v>
      </c>
      <c r="BN38" s="19" t="str">
        <f t="shared" si="10"/>
        <v>ITEM6=</v>
      </c>
    </row>
    <row r="39" spans="1:66" ht="15" customHeight="1" x14ac:dyDescent="0.15">
      <c r="A39" s="419"/>
      <c r="B39" s="420"/>
      <c r="C39" s="420"/>
      <c r="D39" s="421"/>
      <c r="E39" s="390"/>
      <c r="F39" s="391"/>
      <c r="G39" s="391"/>
      <c r="H39" s="391"/>
      <c r="I39" s="391"/>
      <c r="J39" s="391"/>
      <c r="K39" s="391"/>
      <c r="L39" s="391"/>
      <c r="M39" s="392"/>
      <c r="N39" s="390"/>
      <c r="O39" s="391"/>
      <c r="P39" s="391"/>
      <c r="Q39" s="391"/>
      <c r="R39" s="391"/>
      <c r="S39" s="391"/>
      <c r="T39" s="391"/>
      <c r="U39" s="391"/>
      <c r="V39" s="391"/>
      <c r="W39" s="391"/>
      <c r="X39" s="391"/>
      <c r="Y39" s="391"/>
      <c r="Z39" s="391"/>
      <c r="AA39" s="392"/>
      <c r="AB39" s="390"/>
      <c r="AC39" s="391"/>
      <c r="AD39" s="391"/>
      <c r="AE39" s="391"/>
      <c r="AF39" s="391"/>
      <c r="AG39" s="391"/>
      <c r="AH39" s="391"/>
      <c r="AI39" s="391"/>
      <c r="AJ39" s="391"/>
      <c r="AK39" s="391"/>
      <c r="AL39" s="391"/>
      <c r="AM39" s="391"/>
      <c r="AN39" s="391"/>
      <c r="AO39" s="392"/>
      <c r="AP39" s="393"/>
      <c r="AQ39" s="394"/>
      <c r="AR39" s="394"/>
      <c r="AS39" s="394"/>
      <c r="AT39" s="395"/>
      <c r="AU39" s="396"/>
      <c r="AV39" s="396"/>
      <c r="AW39" s="396"/>
      <c r="AX39" s="396"/>
      <c r="AY39" s="396"/>
      <c r="AZ39" s="396"/>
      <c r="BA39" s="396"/>
      <c r="BB39" s="396"/>
      <c r="BC39" s="396"/>
      <c r="BI39" s="19" t="str">
        <f t="shared" si="6"/>
        <v>ITEM1=</v>
      </c>
      <c r="BJ39" s="19" t="str">
        <f t="shared" si="7"/>
        <v>ITEM2=</v>
      </c>
      <c r="BK39" s="19" t="str">
        <f t="shared" si="8"/>
        <v>ITEM3=</v>
      </c>
      <c r="BL39" s="19" t="str">
        <f t="shared" si="9"/>
        <v>ITEM4=</v>
      </c>
      <c r="BM39" s="19" t="str">
        <f t="shared" si="5"/>
        <v>ITEM5=</v>
      </c>
      <c r="BN39" s="19" t="str">
        <f t="shared" si="10"/>
        <v>ITEM6=</v>
      </c>
    </row>
    <row r="40" spans="1:66" ht="15" customHeight="1" x14ac:dyDescent="0.15">
      <c r="A40" s="419"/>
      <c r="B40" s="420"/>
      <c r="C40" s="420"/>
      <c r="D40" s="421"/>
      <c r="E40" s="390"/>
      <c r="F40" s="391"/>
      <c r="G40" s="391"/>
      <c r="H40" s="391"/>
      <c r="I40" s="391"/>
      <c r="J40" s="391"/>
      <c r="K40" s="391"/>
      <c r="L40" s="391"/>
      <c r="M40" s="392"/>
      <c r="N40" s="390"/>
      <c r="O40" s="391"/>
      <c r="P40" s="391"/>
      <c r="Q40" s="391"/>
      <c r="R40" s="391"/>
      <c r="S40" s="391"/>
      <c r="T40" s="391"/>
      <c r="U40" s="391"/>
      <c r="V40" s="391"/>
      <c r="W40" s="391"/>
      <c r="X40" s="391"/>
      <c r="Y40" s="391"/>
      <c r="Z40" s="391"/>
      <c r="AA40" s="392"/>
      <c r="AB40" s="390"/>
      <c r="AC40" s="391"/>
      <c r="AD40" s="391"/>
      <c r="AE40" s="391"/>
      <c r="AF40" s="391"/>
      <c r="AG40" s="391"/>
      <c r="AH40" s="391"/>
      <c r="AI40" s="391"/>
      <c r="AJ40" s="391"/>
      <c r="AK40" s="391"/>
      <c r="AL40" s="391"/>
      <c r="AM40" s="391"/>
      <c r="AN40" s="391"/>
      <c r="AO40" s="392"/>
      <c r="AP40" s="393"/>
      <c r="AQ40" s="394"/>
      <c r="AR40" s="394"/>
      <c r="AS40" s="394"/>
      <c r="AT40" s="395"/>
      <c r="AU40" s="396"/>
      <c r="AV40" s="396"/>
      <c r="AW40" s="396"/>
      <c r="AX40" s="396"/>
      <c r="AY40" s="396"/>
      <c r="AZ40" s="396"/>
      <c r="BA40" s="396"/>
      <c r="BB40" s="396"/>
      <c r="BC40" s="396"/>
      <c r="BI40" s="19" t="str">
        <f t="shared" si="6"/>
        <v>ITEM1=</v>
      </c>
      <c r="BJ40" s="19" t="str">
        <f t="shared" si="7"/>
        <v>ITEM2=</v>
      </c>
      <c r="BK40" s="19" t="str">
        <f t="shared" si="8"/>
        <v>ITEM3=</v>
      </c>
      <c r="BL40" s="19" t="str">
        <f t="shared" si="9"/>
        <v>ITEM4=</v>
      </c>
      <c r="BM40" s="19" t="str">
        <f t="shared" si="5"/>
        <v>ITEM5=</v>
      </c>
      <c r="BN40" s="19" t="str">
        <f t="shared" si="10"/>
        <v>ITEM6=</v>
      </c>
    </row>
    <row r="41" spans="1:66" ht="15" customHeight="1" x14ac:dyDescent="0.15">
      <c r="A41" s="419"/>
      <c r="B41" s="420"/>
      <c r="C41" s="420"/>
      <c r="D41" s="421"/>
      <c r="E41" s="390"/>
      <c r="F41" s="391"/>
      <c r="G41" s="391"/>
      <c r="H41" s="391"/>
      <c r="I41" s="391"/>
      <c r="J41" s="391"/>
      <c r="K41" s="391"/>
      <c r="L41" s="391"/>
      <c r="M41" s="392"/>
      <c r="N41" s="390"/>
      <c r="O41" s="391"/>
      <c r="P41" s="391"/>
      <c r="Q41" s="391"/>
      <c r="R41" s="391"/>
      <c r="S41" s="391"/>
      <c r="T41" s="391"/>
      <c r="U41" s="391"/>
      <c r="V41" s="391"/>
      <c r="W41" s="391"/>
      <c r="X41" s="391"/>
      <c r="Y41" s="391"/>
      <c r="Z41" s="391"/>
      <c r="AA41" s="392"/>
      <c r="AB41" s="390"/>
      <c r="AC41" s="391"/>
      <c r="AD41" s="391"/>
      <c r="AE41" s="391"/>
      <c r="AF41" s="391"/>
      <c r="AG41" s="391"/>
      <c r="AH41" s="391"/>
      <c r="AI41" s="391"/>
      <c r="AJ41" s="391"/>
      <c r="AK41" s="391"/>
      <c r="AL41" s="391"/>
      <c r="AM41" s="391"/>
      <c r="AN41" s="391"/>
      <c r="AO41" s="392"/>
      <c r="AP41" s="393"/>
      <c r="AQ41" s="394"/>
      <c r="AR41" s="394"/>
      <c r="AS41" s="394"/>
      <c r="AT41" s="395"/>
      <c r="AU41" s="396"/>
      <c r="AV41" s="396"/>
      <c r="AW41" s="396"/>
      <c r="AX41" s="396"/>
      <c r="AY41" s="396"/>
      <c r="AZ41" s="396"/>
      <c r="BA41" s="396"/>
      <c r="BB41" s="396"/>
      <c r="BC41" s="396"/>
      <c r="BI41" s="19" t="str">
        <f t="shared" si="6"/>
        <v>ITEM1=</v>
      </c>
      <c r="BJ41" s="19" t="str">
        <f t="shared" si="7"/>
        <v>ITEM2=</v>
      </c>
      <c r="BK41" s="19" t="str">
        <f t="shared" si="8"/>
        <v>ITEM3=</v>
      </c>
      <c r="BL41" s="19" t="str">
        <f t="shared" si="9"/>
        <v>ITEM4=</v>
      </c>
      <c r="BM41" s="19" t="str">
        <f t="shared" si="5"/>
        <v>ITEM5=</v>
      </c>
      <c r="BN41" s="19" t="str">
        <f t="shared" si="10"/>
        <v>ITEM6=</v>
      </c>
    </row>
    <row r="42" spans="1:66" ht="15" customHeight="1" x14ac:dyDescent="0.15">
      <c r="A42" s="419"/>
      <c r="B42" s="420"/>
      <c r="C42" s="420"/>
      <c r="D42" s="421"/>
      <c r="E42" s="390"/>
      <c r="F42" s="391"/>
      <c r="G42" s="391"/>
      <c r="H42" s="391"/>
      <c r="I42" s="391"/>
      <c r="J42" s="391"/>
      <c r="K42" s="391"/>
      <c r="L42" s="391"/>
      <c r="M42" s="392"/>
      <c r="N42" s="390"/>
      <c r="O42" s="391"/>
      <c r="P42" s="391"/>
      <c r="Q42" s="391"/>
      <c r="R42" s="391"/>
      <c r="S42" s="391"/>
      <c r="T42" s="391"/>
      <c r="U42" s="391"/>
      <c r="V42" s="391"/>
      <c r="W42" s="391"/>
      <c r="X42" s="391"/>
      <c r="Y42" s="391"/>
      <c r="Z42" s="391"/>
      <c r="AA42" s="392"/>
      <c r="AB42" s="390"/>
      <c r="AC42" s="391"/>
      <c r="AD42" s="391"/>
      <c r="AE42" s="391"/>
      <c r="AF42" s="391"/>
      <c r="AG42" s="391"/>
      <c r="AH42" s="391"/>
      <c r="AI42" s="391"/>
      <c r="AJ42" s="391"/>
      <c r="AK42" s="391"/>
      <c r="AL42" s="391"/>
      <c r="AM42" s="391"/>
      <c r="AN42" s="391"/>
      <c r="AO42" s="392"/>
      <c r="AP42" s="393"/>
      <c r="AQ42" s="394"/>
      <c r="AR42" s="394"/>
      <c r="AS42" s="394"/>
      <c r="AT42" s="395"/>
      <c r="AU42" s="396"/>
      <c r="AV42" s="396"/>
      <c r="AW42" s="396"/>
      <c r="AX42" s="396"/>
      <c r="AY42" s="396"/>
      <c r="AZ42" s="396"/>
      <c r="BA42" s="396"/>
      <c r="BB42" s="396"/>
      <c r="BC42" s="396"/>
      <c r="BI42" s="19" t="str">
        <f t="shared" si="6"/>
        <v>ITEM1=</v>
      </c>
      <c r="BJ42" s="19" t="str">
        <f t="shared" si="7"/>
        <v>ITEM2=</v>
      </c>
      <c r="BK42" s="19" t="str">
        <f t="shared" si="8"/>
        <v>ITEM3=</v>
      </c>
      <c r="BL42" s="19" t="str">
        <f t="shared" si="9"/>
        <v>ITEM4=</v>
      </c>
      <c r="BM42" s="19" t="str">
        <f t="shared" si="5"/>
        <v>ITEM5=</v>
      </c>
      <c r="BN42" s="19" t="str">
        <f t="shared" si="10"/>
        <v>ITEM6=</v>
      </c>
    </row>
    <row r="43" spans="1:66" ht="15" customHeight="1" x14ac:dyDescent="0.15">
      <c r="A43" s="419"/>
      <c r="B43" s="420"/>
      <c r="C43" s="420"/>
      <c r="D43" s="421"/>
      <c r="E43" s="390"/>
      <c r="F43" s="391"/>
      <c r="G43" s="391"/>
      <c r="H43" s="391"/>
      <c r="I43" s="391"/>
      <c r="J43" s="391"/>
      <c r="K43" s="391"/>
      <c r="L43" s="391"/>
      <c r="M43" s="392"/>
      <c r="N43" s="390"/>
      <c r="O43" s="391"/>
      <c r="P43" s="391"/>
      <c r="Q43" s="391"/>
      <c r="R43" s="391"/>
      <c r="S43" s="391"/>
      <c r="T43" s="391"/>
      <c r="U43" s="391"/>
      <c r="V43" s="391"/>
      <c r="W43" s="391"/>
      <c r="X43" s="391"/>
      <c r="Y43" s="391"/>
      <c r="Z43" s="391"/>
      <c r="AA43" s="392"/>
      <c r="AB43" s="390"/>
      <c r="AC43" s="391"/>
      <c r="AD43" s="391"/>
      <c r="AE43" s="391"/>
      <c r="AF43" s="391"/>
      <c r="AG43" s="391"/>
      <c r="AH43" s="391"/>
      <c r="AI43" s="391"/>
      <c r="AJ43" s="391"/>
      <c r="AK43" s="391"/>
      <c r="AL43" s="391"/>
      <c r="AM43" s="391"/>
      <c r="AN43" s="391"/>
      <c r="AO43" s="392"/>
      <c r="AP43" s="393"/>
      <c r="AQ43" s="394"/>
      <c r="AR43" s="394"/>
      <c r="AS43" s="394"/>
      <c r="AT43" s="395"/>
      <c r="AU43" s="396"/>
      <c r="AV43" s="396"/>
      <c r="AW43" s="396"/>
      <c r="AX43" s="396"/>
      <c r="AY43" s="396"/>
      <c r="AZ43" s="396"/>
      <c r="BA43" s="396"/>
      <c r="BB43" s="396"/>
      <c r="BC43" s="396"/>
      <c r="BI43" s="19" t="str">
        <f t="shared" si="6"/>
        <v>ITEM1=</v>
      </c>
      <c r="BJ43" s="19" t="str">
        <f t="shared" si="7"/>
        <v>ITEM2=</v>
      </c>
      <c r="BK43" s="19" t="str">
        <f t="shared" si="8"/>
        <v>ITEM3=</v>
      </c>
      <c r="BL43" s="19" t="str">
        <f t="shared" si="9"/>
        <v>ITEM4=</v>
      </c>
      <c r="BM43" s="19" t="str">
        <f t="shared" si="5"/>
        <v>ITEM5=</v>
      </c>
      <c r="BN43" s="19" t="str">
        <f t="shared" si="10"/>
        <v>ITEM6=</v>
      </c>
    </row>
    <row r="44" spans="1:66" ht="15" customHeight="1" x14ac:dyDescent="0.15">
      <c r="A44" s="419"/>
      <c r="B44" s="420"/>
      <c r="C44" s="420"/>
      <c r="D44" s="421"/>
      <c r="E44" s="390"/>
      <c r="F44" s="391"/>
      <c r="G44" s="391"/>
      <c r="H44" s="391"/>
      <c r="I44" s="391"/>
      <c r="J44" s="391"/>
      <c r="K44" s="391"/>
      <c r="L44" s="391"/>
      <c r="M44" s="392"/>
      <c r="N44" s="390"/>
      <c r="O44" s="391"/>
      <c r="P44" s="391"/>
      <c r="Q44" s="391"/>
      <c r="R44" s="391"/>
      <c r="S44" s="391"/>
      <c r="T44" s="391"/>
      <c r="U44" s="391"/>
      <c r="V44" s="391"/>
      <c r="W44" s="391"/>
      <c r="X44" s="391"/>
      <c r="Y44" s="391"/>
      <c r="Z44" s="391"/>
      <c r="AA44" s="392"/>
      <c r="AB44" s="390"/>
      <c r="AC44" s="391"/>
      <c r="AD44" s="391"/>
      <c r="AE44" s="391"/>
      <c r="AF44" s="391"/>
      <c r="AG44" s="391"/>
      <c r="AH44" s="391"/>
      <c r="AI44" s="391"/>
      <c r="AJ44" s="391"/>
      <c r="AK44" s="391"/>
      <c r="AL44" s="391"/>
      <c r="AM44" s="391"/>
      <c r="AN44" s="391"/>
      <c r="AO44" s="392"/>
      <c r="AP44" s="393"/>
      <c r="AQ44" s="394"/>
      <c r="AR44" s="394"/>
      <c r="AS44" s="394"/>
      <c r="AT44" s="395"/>
      <c r="AU44" s="396"/>
      <c r="AV44" s="396"/>
      <c r="AW44" s="396"/>
      <c r="AX44" s="396"/>
      <c r="AY44" s="396"/>
      <c r="AZ44" s="396"/>
      <c r="BA44" s="396"/>
      <c r="BB44" s="396"/>
      <c r="BC44" s="396"/>
      <c r="BI44" s="19" t="str">
        <f t="shared" si="6"/>
        <v>ITEM1=</v>
      </c>
      <c r="BJ44" s="19" t="str">
        <f t="shared" si="7"/>
        <v>ITEM2=</v>
      </c>
      <c r="BK44" s="19" t="str">
        <f t="shared" si="8"/>
        <v>ITEM3=</v>
      </c>
      <c r="BL44" s="19" t="str">
        <f t="shared" si="9"/>
        <v>ITEM4=</v>
      </c>
      <c r="BM44" s="19" t="str">
        <f t="shared" si="5"/>
        <v>ITEM5=</v>
      </c>
      <c r="BN44" s="19" t="str">
        <f t="shared" si="10"/>
        <v>ITEM6=</v>
      </c>
    </row>
    <row r="45" spans="1:66" ht="15" customHeight="1" x14ac:dyDescent="0.15">
      <c r="A45" s="419"/>
      <c r="B45" s="420"/>
      <c r="C45" s="420"/>
      <c r="D45" s="421"/>
      <c r="E45" s="390"/>
      <c r="F45" s="391"/>
      <c r="G45" s="391"/>
      <c r="H45" s="391"/>
      <c r="I45" s="391"/>
      <c r="J45" s="391"/>
      <c r="K45" s="391"/>
      <c r="L45" s="391"/>
      <c r="M45" s="392"/>
      <c r="N45" s="390"/>
      <c r="O45" s="391"/>
      <c r="P45" s="391"/>
      <c r="Q45" s="391"/>
      <c r="R45" s="391"/>
      <c r="S45" s="391"/>
      <c r="T45" s="391"/>
      <c r="U45" s="391"/>
      <c r="V45" s="391"/>
      <c r="W45" s="391"/>
      <c r="X45" s="391"/>
      <c r="Y45" s="391"/>
      <c r="Z45" s="391"/>
      <c r="AA45" s="392"/>
      <c r="AB45" s="390"/>
      <c r="AC45" s="391"/>
      <c r="AD45" s="391"/>
      <c r="AE45" s="391"/>
      <c r="AF45" s="391"/>
      <c r="AG45" s="391"/>
      <c r="AH45" s="391"/>
      <c r="AI45" s="391"/>
      <c r="AJ45" s="391"/>
      <c r="AK45" s="391"/>
      <c r="AL45" s="391"/>
      <c r="AM45" s="391"/>
      <c r="AN45" s="391"/>
      <c r="AO45" s="392"/>
      <c r="AP45" s="393"/>
      <c r="AQ45" s="394"/>
      <c r="AR45" s="394"/>
      <c r="AS45" s="394"/>
      <c r="AT45" s="395"/>
      <c r="AU45" s="396"/>
      <c r="AV45" s="396"/>
      <c r="AW45" s="396"/>
      <c r="AX45" s="396"/>
      <c r="AY45" s="396"/>
      <c r="AZ45" s="396"/>
      <c r="BA45" s="396"/>
      <c r="BB45" s="396"/>
      <c r="BC45" s="396"/>
      <c r="BI45" s="19" t="str">
        <f t="shared" si="6"/>
        <v>ITEM1=</v>
      </c>
      <c r="BJ45" s="19" t="str">
        <f t="shared" si="7"/>
        <v>ITEM2=</v>
      </c>
      <c r="BK45" s="19" t="str">
        <f t="shared" si="8"/>
        <v>ITEM3=</v>
      </c>
      <c r="BL45" s="19" t="str">
        <f t="shared" si="9"/>
        <v>ITEM4=</v>
      </c>
      <c r="BM45" s="19" t="str">
        <f t="shared" si="5"/>
        <v>ITEM5=</v>
      </c>
      <c r="BN45" s="19" t="str">
        <f t="shared" si="10"/>
        <v>ITEM6=</v>
      </c>
    </row>
    <row r="46" spans="1:66" ht="15" customHeight="1" x14ac:dyDescent="0.15">
      <c r="A46" s="419"/>
      <c r="B46" s="420"/>
      <c r="C46" s="420"/>
      <c r="D46" s="421"/>
      <c r="E46" s="390"/>
      <c r="F46" s="391"/>
      <c r="G46" s="391"/>
      <c r="H46" s="391"/>
      <c r="I46" s="391"/>
      <c r="J46" s="391"/>
      <c r="K46" s="391"/>
      <c r="L46" s="391"/>
      <c r="M46" s="392"/>
      <c r="N46" s="390"/>
      <c r="O46" s="391"/>
      <c r="P46" s="391"/>
      <c r="Q46" s="391"/>
      <c r="R46" s="391"/>
      <c r="S46" s="391"/>
      <c r="T46" s="391"/>
      <c r="U46" s="391"/>
      <c r="V46" s="391"/>
      <c r="W46" s="391"/>
      <c r="X46" s="391"/>
      <c r="Y46" s="391"/>
      <c r="Z46" s="391"/>
      <c r="AA46" s="392"/>
      <c r="AB46" s="390"/>
      <c r="AC46" s="391"/>
      <c r="AD46" s="391"/>
      <c r="AE46" s="391"/>
      <c r="AF46" s="391"/>
      <c r="AG46" s="391"/>
      <c r="AH46" s="391"/>
      <c r="AI46" s="391"/>
      <c r="AJ46" s="391"/>
      <c r="AK46" s="391"/>
      <c r="AL46" s="391"/>
      <c r="AM46" s="391"/>
      <c r="AN46" s="391"/>
      <c r="AO46" s="392"/>
      <c r="AP46" s="393"/>
      <c r="AQ46" s="394"/>
      <c r="AR46" s="394"/>
      <c r="AS46" s="394"/>
      <c r="AT46" s="395"/>
      <c r="AU46" s="396"/>
      <c r="AV46" s="396"/>
      <c r="AW46" s="396"/>
      <c r="AX46" s="396"/>
      <c r="AY46" s="396"/>
      <c r="AZ46" s="396"/>
      <c r="BA46" s="396"/>
      <c r="BB46" s="396"/>
      <c r="BC46" s="396"/>
      <c r="BI46" s="19" t="str">
        <f t="shared" si="6"/>
        <v>ITEM1=</v>
      </c>
      <c r="BJ46" s="19" t="str">
        <f t="shared" si="7"/>
        <v>ITEM2=</v>
      </c>
      <c r="BK46" s="19" t="str">
        <f t="shared" si="8"/>
        <v>ITEM3=</v>
      </c>
      <c r="BL46" s="19" t="str">
        <f t="shared" si="9"/>
        <v>ITEM4=</v>
      </c>
      <c r="BM46" s="19" t="str">
        <f t="shared" si="5"/>
        <v>ITEM5=</v>
      </c>
      <c r="BN46" s="19" t="str">
        <f t="shared" si="10"/>
        <v>ITEM6=</v>
      </c>
    </row>
    <row r="47" spans="1:66" ht="15" customHeight="1" x14ac:dyDescent="0.15">
      <c r="A47" s="419"/>
      <c r="B47" s="420"/>
      <c r="C47" s="420"/>
      <c r="D47" s="421"/>
      <c r="E47" s="390"/>
      <c r="F47" s="391"/>
      <c r="G47" s="391"/>
      <c r="H47" s="391"/>
      <c r="I47" s="391"/>
      <c r="J47" s="391"/>
      <c r="K47" s="391"/>
      <c r="L47" s="391"/>
      <c r="M47" s="392"/>
      <c r="N47" s="390"/>
      <c r="O47" s="391"/>
      <c r="P47" s="391"/>
      <c r="Q47" s="391"/>
      <c r="R47" s="391"/>
      <c r="S47" s="391"/>
      <c r="T47" s="391"/>
      <c r="U47" s="391"/>
      <c r="V47" s="391"/>
      <c r="W47" s="391"/>
      <c r="X47" s="391"/>
      <c r="Y47" s="391"/>
      <c r="Z47" s="391"/>
      <c r="AA47" s="392"/>
      <c r="AB47" s="390"/>
      <c r="AC47" s="391"/>
      <c r="AD47" s="391"/>
      <c r="AE47" s="391"/>
      <c r="AF47" s="391"/>
      <c r="AG47" s="391"/>
      <c r="AH47" s="391"/>
      <c r="AI47" s="391"/>
      <c r="AJ47" s="391"/>
      <c r="AK47" s="391"/>
      <c r="AL47" s="391"/>
      <c r="AM47" s="391"/>
      <c r="AN47" s="391"/>
      <c r="AO47" s="392"/>
      <c r="AP47" s="393"/>
      <c r="AQ47" s="394"/>
      <c r="AR47" s="394"/>
      <c r="AS47" s="394"/>
      <c r="AT47" s="395"/>
      <c r="AU47" s="396"/>
      <c r="AV47" s="396"/>
      <c r="AW47" s="396"/>
      <c r="AX47" s="396"/>
      <c r="AY47" s="396"/>
      <c r="AZ47" s="396"/>
      <c r="BA47" s="396"/>
      <c r="BB47" s="396"/>
      <c r="BC47" s="396"/>
      <c r="BI47" s="19" t="str">
        <f t="shared" si="6"/>
        <v>ITEM1=</v>
      </c>
      <c r="BJ47" s="19" t="str">
        <f t="shared" si="7"/>
        <v>ITEM2=</v>
      </c>
      <c r="BK47" s="19" t="str">
        <f t="shared" si="8"/>
        <v>ITEM3=</v>
      </c>
      <c r="BL47" s="19" t="str">
        <f t="shared" si="9"/>
        <v>ITEM4=</v>
      </c>
      <c r="BM47" s="19" t="str">
        <f t="shared" si="5"/>
        <v>ITEM5=</v>
      </c>
      <c r="BN47" s="19" t="str">
        <f t="shared" si="10"/>
        <v>ITEM6=</v>
      </c>
    </row>
    <row r="48" spans="1:66" ht="15" customHeight="1" x14ac:dyDescent="0.15">
      <c r="A48" s="419"/>
      <c r="B48" s="420"/>
      <c r="C48" s="420"/>
      <c r="D48" s="421"/>
      <c r="E48" s="390"/>
      <c r="F48" s="391"/>
      <c r="G48" s="391"/>
      <c r="H48" s="391"/>
      <c r="I48" s="391"/>
      <c r="J48" s="391"/>
      <c r="K48" s="391"/>
      <c r="L48" s="391"/>
      <c r="M48" s="392"/>
      <c r="N48" s="390"/>
      <c r="O48" s="391"/>
      <c r="P48" s="391"/>
      <c r="Q48" s="391"/>
      <c r="R48" s="391"/>
      <c r="S48" s="391"/>
      <c r="T48" s="391"/>
      <c r="U48" s="391"/>
      <c r="V48" s="391"/>
      <c r="W48" s="391"/>
      <c r="X48" s="391"/>
      <c r="Y48" s="391"/>
      <c r="Z48" s="391"/>
      <c r="AA48" s="392"/>
      <c r="AB48" s="390"/>
      <c r="AC48" s="391"/>
      <c r="AD48" s="391"/>
      <c r="AE48" s="391"/>
      <c r="AF48" s="391"/>
      <c r="AG48" s="391"/>
      <c r="AH48" s="391"/>
      <c r="AI48" s="391"/>
      <c r="AJ48" s="391"/>
      <c r="AK48" s="391"/>
      <c r="AL48" s="391"/>
      <c r="AM48" s="391"/>
      <c r="AN48" s="391"/>
      <c r="AO48" s="392"/>
      <c r="AP48" s="393"/>
      <c r="AQ48" s="394"/>
      <c r="AR48" s="394"/>
      <c r="AS48" s="394"/>
      <c r="AT48" s="395"/>
      <c r="AU48" s="396"/>
      <c r="AV48" s="396"/>
      <c r="AW48" s="396"/>
      <c r="AX48" s="396"/>
      <c r="AY48" s="396"/>
      <c r="AZ48" s="396"/>
      <c r="BA48" s="396"/>
      <c r="BB48" s="396"/>
      <c r="BC48" s="396"/>
      <c r="BI48" s="19" t="str">
        <f t="shared" si="6"/>
        <v>ITEM1=</v>
      </c>
      <c r="BJ48" s="19" t="str">
        <f t="shared" si="7"/>
        <v>ITEM2=</v>
      </c>
      <c r="BK48" s="19" t="str">
        <f t="shared" si="8"/>
        <v>ITEM3=</v>
      </c>
      <c r="BL48" s="19" t="str">
        <f t="shared" si="9"/>
        <v>ITEM4=</v>
      </c>
      <c r="BM48" s="19" t="str">
        <f t="shared" si="5"/>
        <v>ITEM5=</v>
      </c>
      <c r="BN48" s="19" t="str">
        <f t="shared" si="10"/>
        <v>ITEM6=</v>
      </c>
    </row>
    <row r="49" spans="1:66" ht="15" customHeight="1" x14ac:dyDescent="0.15">
      <c r="A49" s="419"/>
      <c r="B49" s="420"/>
      <c r="C49" s="420"/>
      <c r="D49" s="421"/>
      <c r="E49" s="390"/>
      <c r="F49" s="391"/>
      <c r="G49" s="391"/>
      <c r="H49" s="391"/>
      <c r="I49" s="391"/>
      <c r="J49" s="391"/>
      <c r="K49" s="391"/>
      <c r="L49" s="391"/>
      <c r="M49" s="392"/>
      <c r="N49" s="390"/>
      <c r="O49" s="391"/>
      <c r="P49" s="391"/>
      <c r="Q49" s="391"/>
      <c r="R49" s="391"/>
      <c r="S49" s="391"/>
      <c r="T49" s="391"/>
      <c r="U49" s="391"/>
      <c r="V49" s="391"/>
      <c r="W49" s="391"/>
      <c r="X49" s="391"/>
      <c r="Y49" s="391"/>
      <c r="Z49" s="391"/>
      <c r="AA49" s="392"/>
      <c r="AB49" s="390"/>
      <c r="AC49" s="391"/>
      <c r="AD49" s="391"/>
      <c r="AE49" s="391"/>
      <c r="AF49" s="391"/>
      <c r="AG49" s="391"/>
      <c r="AH49" s="391"/>
      <c r="AI49" s="391"/>
      <c r="AJ49" s="391"/>
      <c r="AK49" s="391"/>
      <c r="AL49" s="391"/>
      <c r="AM49" s="391"/>
      <c r="AN49" s="391"/>
      <c r="AO49" s="392"/>
      <c r="AP49" s="393"/>
      <c r="AQ49" s="394"/>
      <c r="AR49" s="394"/>
      <c r="AS49" s="394"/>
      <c r="AT49" s="395"/>
      <c r="AU49" s="396"/>
      <c r="AV49" s="396"/>
      <c r="AW49" s="396"/>
      <c r="AX49" s="396"/>
      <c r="AY49" s="396"/>
      <c r="AZ49" s="396"/>
      <c r="BA49" s="396"/>
      <c r="BB49" s="396"/>
      <c r="BC49" s="396"/>
      <c r="BD49" s="20"/>
      <c r="BE49" s="20"/>
      <c r="BF49" s="20"/>
      <c r="BG49" s="20"/>
      <c r="BH49" s="20"/>
      <c r="BI49" s="19" t="str">
        <f t="shared" si="6"/>
        <v>ITEM1=</v>
      </c>
      <c r="BJ49" s="19" t="str">
        <f t="shared" si="7"/>
        <v>ITEM2=</v>
      </c>
      <c r="BK49" s="19" t="str">
        <f t="shared" si="8"/>
        <v>ITEM3=</v>
      </c>
      <c r="BL49" s="19" t="str">
        <f t="shared" si="9"/>
        <v>ITEM4=</v>
      </c>
      <c r="BM49" s="19" t="str">
        <f t="shared" si="5"/>
        <v>ITEM5=</v>
      </c>
      <c r="BN49" s="19" t="str">
        <f t="shared" si="10"/>
        <v>ITEM6=</v>
      </c>
    </row>
    <row r="50" spans="1:66" ht="15" customHeight="1" x14ac:dyDescent="0.15">
      <c r="A50" s="419"/>
      <c r="B50" s="420"/>
      <c r="C50" s="420"/>
      <c r="D50" s="421"/>
      <c r="E50" s="390"/>
      <c r="F50" s="391"/>
      <c r="G50" s="391"/>
      <c r="H50" s="391"/>
      <c r="I50" s="391"/>
      <c r="J50" s="391"/>
      <c r="K50" s="391"/>
      <c r="L50" s="391"/>
      <c r="M50" s="392"/>
      <c r="N50" s="390"/>
      <c r="O50" s="391"/>
      <c r="P50" s="391"/>
      <c r="Q50" s="391"/>
      <c r="R50" s="391"/>
      <c r="S50" s="391"/>
      <c r="T50" s="391"/>
      <c r="U50" s="391"/>
      <c r="V50" s="391"/>
      <c r="W50" s="391"/>
      <c r="X50" s="391"/>
      <c r="Y50" s="391"/>
      <c r="Z50" s="391"/>
      <c r="AA50" s="392"/>
      <c r="AB50" s="390"/>
      <c r="AC50" s="391"/>
      <c r="AD50" s="391"/>
      <c r="AE50" s="391"/>
      <c r="AF50" s="391"/>
      <c r="AG50" s="391"/>
      <c r="AH50" s="391"/>
      <c r="AI50" s="391"/>
      <c r="AJ50" s="391"/>
      <c r="AK50" s="391"/>
      <c r="AL50" s="391"/>
      <c r="AM50" s="391"/>
      <c r="AN50" s="391"/>
      <c r="AO50" s="392"/>
      <c r="AP50" s="393"/>
      <c r="AQ50" s="394"/>
      <c r="AR50" s="394"/>
      <c r="AS50" s="394"/>
      <c r="AT50" s="395"/>
      <c r="AU50" s="396"/>
      <c r="AV50" s="396"/>
      <c r="AW50" s="396"/>
      <c r="AX50" s="396"/>
      <c r="AY50" s="396"/>
      <c r="AZ50" s="396"/>
      <c r="BA50" s="396"/>
      <c r="BB50" s="396"/>
      <c r="BC50" s="396"/>
      <c r="BI50" s="19" t="str">
        <f t="shared" si="6"/>
        <v>ITEM1=</v>
      </c>
      <c r="BJ50" s="19" t="str">
        <f t="shared" si="7"/>
        <v>ITEM2=</v>
      </c>
      <c r="BK50" s="19" t="str">
        <f t="shared" si="8"/>
        <v>ITEM3=</v>
      </c>
      <c r="BL50" s="19" t="str">
        <f t="shared" si="9"/>
        <v>ITEM4=</v>
      </c>
      <c r="BM50" s="19" t="str">
        <f t="shared" si="5"/>
        <v>ITEM5=</v>
      </c>
      <c r="BN50" s="19" t="str">
        <f t="shared" si="10"/>
        <v>ITEM6=</v>
      </c>
    </row>
    <row r="51" spans="1:66" ht="15" customHeight="1" x14ac:dyDescent="0.15">
      <c r="A51" s="419"/>
      <c r="B51" s="420"/>
      <c r="C51" s="420"/>
      <c r="D51" s="421"/>
      <c r="E51" s="390"/>
      <c r="F51" s="391"/>
      <c r="G51" s="391"/>
      <c r="H51" s="391"/>
      <c r="I51" s="391"/>
      <c r="J51" s="391"/>
      <c r="K51" s="391"/>
      <c r="L51" s="391"/>
      <c r="M51" s="392"/>
      <c r="N51" s="390"/>
      <c r="O51" s="391"/>
      <c r="P51" s="391"/>
      <c r="Q51" s="391"/>
      <c r="R51" s="391"/>
      <c r="S51" s="391"/>
      <c r="T51" s="391"/>
      <c r="U51" s="391"/>
      <c r="V51" s="391"/>
      <c r="W51" s="391"/>
      <c r="X51" s="391"/>
      <c r="Y51" s="391"/>
      <c r="Z51" s="391"/>
      <c r="AA51" s="392"/>
      <c r="AB51" s="390"/>
      <c r="AC51" s="391"/>
      <c r="AD51" s="391"/>
      <c r="AE51" s="391"/>
      <c r="AF51" s="391"/>
      <c r="AG51" s="391"/>
      <c r="AH51" s="391"/>
      <c r="AI51" s="391"/>
      <c r="AJ51" s="391"/>
      <c r="AK51" s="391"/>
      <c r="AL51" s="391"/>
      <c r="AM51" s="391"/>
      <c r="AN51" s="391"/>
      <c r="AO51" s="392"/>
      <c r="AP51" s="393"/>
      <c r="AQ51" s="394"/>
      <c r="AR51" s="394"/>
      <c r="AS51" s="394"/>
      <c r="AT51" s="395"/>
      <c r="AU51" s="396"/>
      <c r="AV51" s="396"/>
      <c r="AW51" s="396"/>
      <c r="AX51" s="396"/>
      <c r="AY51" s="396"/>
      <c r="AZ51" s="396"/>
      <c r="BA51" s="396"/>
      <c r="BB51" s="396"/>
      <c r="BC51" s="396"/>
      <c r="BI51" s="19" t="str">
        <f t="shared" si="6"/>
        <v>ITEM1=</v>
      </c>
      <c r="BJ51" s="19" t="str">
        <f t="shared" si="7"/>
        <v>ITEM2=</v>
      </c>
      <c r="BK51" s="19" t="str">
        <f t="shared" si="8"/>
        <v>ITEM3=</v>
      </c>
      <c r="BL51" s="19" t="str">
        <f t="shared" si="9"/>
        <v>ITEM4=</v>
      </c>
      <c r="BM51" s="19" t="str">
        <f t="shared" si="5"/>
        <v>ITEM5=</v>
      </c>
      <c r="BN51" s="19" t="str">
        <f t="shared" si="10"/>
        <v>ITEM6=</v>
      </c>
    </row>
    <row r="52" spans="1:66" ht="15" customHeight="1" x14ac:dyDescent="0.15">
      <c r="A52" s="419"/>
      <c r="B52" s="420"/>
      <c r="C52" s="420"/>
      <c r="D52" s="421"/>
      <c r="E52" s="390"/>
      <c r="F52" s="391"/>
      <c r="G52" s="391"/>
      <c r="H52" s="391"/>
      <c r="I52" s="391"/>
      <c r="J52" s="391"/>
      <c r="K52" s="391"/>
      <c r="L52" s="391"/>
      <c r="M52" s="392"/>
      <c r="N52" s="390"/>
      <c r="O52" s="391"/>
      <c r="P52" s="391"/>
      <c r="Q52" s="391"/>
      <c r="R52" s="391"/>
      <c r="S52" s="391"/>
      <c r="T52" s="391"/>
      <c r="U52" s="391"/>
      <c r="V52" s="391"/>
      <c r="W52" s="391"/>
      <c r="X52" s="391"/>
      <c r="Y52" s="391"/>
      <c r="Z52" s="391"/>
      <c r="AA52" s="392"/>
      <c r="AB52" s="390"/>
      <c r="AC52" s="391"/>
      <c r="AD52" s="391"/>
      <c r="AE52" s="391"/>
      <c r="AF52" s="391"/>
      <c r="AG52" s="391"/>
      <c r="AH52" s="391"/>
      <c r="AI52" s="391"/>
      <c r="AJ52" s="391"/>
      <c r="AK52" s="391"/>
      <c r="AL52" s="391"/>
      <c r="AM52" s="391"/>
      <c r="AN52" s="391"/>
      <c r="AO52" s="392"/>
      <c r="AP52" s="393"/>
      <c r="AQ52" s="394"/>
      <c r="AR52" s="394"/>
      <c r="AS52" s="394"/>
      <c r="AT52" s="395"/>
      <c r="AU52" s="396"/>
      <c r="AV52" s="396"/>
      <c r="AW52" s="396"/>
      <c r="AX52" s="396"/>
      <c r="AY52" s="396"/>
      <c r="AZ52" s="396"/>
      <c r="BA52" s="396"/>
      <c r="BB52" s="396"/>
      <c r="BC52" s="396"/>
      <c r="BI52" s="19" t="str">
        <f t="shared" si="6"/>
        <v>ITEM1=</v>
      </c>
      <c r="BJ52" s="19" t="str">
        <f t="shared" si="7"/>
        <v>ITEM2=</v>
      </c>
      <c r="BK52" s="19" t="str">
        <f t="shared" si="8"/>
        <v>ITEM3=</v>
      </c>
      <c r="BL52" s="19" t="str">
        <f t="shared" si="9"/>
        <v>ITEM4=</v>
      </c>
      <c r="BM52" s="19" t="str">
        <f t="shared" si="5"/>
        <v>ITEM5=</v>
      </c>
      <c r="BN52" s="19" t="str">
        <f t="shared" si="10"/>
        <v>ITEM6=</v>
      </c>
    </row>
    <row r="53" spans="1:66" ht="15" customHeight="1" x14ac:dyDescent="0.15">
      <c r="A53" s="419"/>
      <c r="B53" s="420"/>
      <c r="C53" s="420"/>
      <c r="D53" s="421"/>
      <c r="E53" s="390"/>
      <c r="F53" s="391"/>
      <c r="G53" s="391"/>
      <c r="H53" s="391"/>
      <c r="I53" s="391"/>
      <c r="J53" s="391"/>
      <c r="K53" s="391"/>
      <c r="L53" s="391"/>
      <c r="M53" s="392"/>
      <c r="N53" s="390"/>
      <c r="O53" s="391"/>
      <c r="P53" s="391"/>
      <c r="Q53" s="391"/>
      <c r="R53" s="391"/>
      <c r="S53" s="391"/>
      <c r="T53" s="391"/>
      <c r="U53" s="391"/>
      <c r="V53" s="391"/>
      <c r="W53" s="391"/>
      <c r="X53" s="391"/>
      <c r="Y53" s="391"/>
      <c r="Z53" s="391"/>
      <c r="AA53" s="392"/>
      <c r="AB53" s="390"/>
      <c r="AC53" s="391"/>
      <c r="AD53" s="391"/>
      <c r="AE53" s="391"/>
      <c r="AF53" s="391"/>
      <c r="AG53" s="391"/>
      <c r="AH53" s="391"/>
      <c r="AI53" s="391"/>
      <c r="AJ53" s="391"/>
      <c r="AK53" s="391"/>
      <c r="AL53" s="391"/>
      <c r="AM53" s="391"/>
      <c r="AN53" s="391"/>
      <c r="AO53" s="392"/>
      <c r="AP53" s="393"/>
      <c r="AQ53" s="394"/>
      <c r="AR53" s="394"/>
      <c r="AS53" s="394"/>
      <c r="AT53" s="395"/>
      <c r="AU53" s="396"/>
      <c r="AV53" s="396"/>
      <c r="AW53" s="396"/>
      <c r="AX53" s="396"/>
      <c r="AY53" s="396"/>
      <c r="AZ53" s="396"/>
      <c r="BA53" s="396"/>
      <c r="BB53" s="396"/>
      <c r="BC53" s="396"/>
      <c r="BI53" s="19" t="str">
        <f t="shared" si="6"/>
        <v>ITEM1=</v>
      </c>
      <c r="BJ53" s="19" t="str">
        <f t="shared" si="7"/>
        <v>ITEM2=</v>
      </c>
      <c r="BK53" s="19" t="str">
        <f t="shared" si="8"/>
        <v>ITEM3=</v>
      </c>
      <c r="BL53" s="19" t="str">
        <f t="shared" si="9"/>
        <v>ITEM4=</v>
      </c>
      <c r="BM53" s="19" t="str">
        <f t="shared" si="5"/>
        <v>ITEM5=</v>
      </c>
      <c r="BN53" s="19" t="str">
        <f t="shared" si="10"/>
        <v>ITEM6=</v>
      </c>
    </row>
    <row r="54" spans="1:66" ht="15" customHeight="1" x14ac:dyDescent="0.15">
      <c r="A54" s="419"/>
      <c r="B54" s="420"/>
      <c r="C54" s="420"/>
      <c r="D54" s="421"/>
      <c r="E54" s="390"/>
      <c r="F54" s="391"/>
      <c r="G54" s="391"/>
      <c r="H54" s="391"/>
      <c r="I54" s="391"/>
      <c r="J54" s="391"/>
      <c r="K54" s="391"/>
      <c r="L54" s="391"/>
      <c r="M54" s="392"/>
      <c r="N54" s="390"/>
      <c r="O54" s="391"/>
      <c r="P54" s="391"/>
      <c r="Q54" s="391"/>
      <c r="R54" s="391"/>
      <c r="S54" s="391"/>
      <c r="T54" s="391"/>
      <c r="U54" s="391"/>
      <c r="V54" s="391"/>
      <c r="W54" s="391"/>
      <c r="X54" s="391"/>
      <c r="Y54" s="391"/>
      <c r="Z54" s="391"/>
      <c r="AA54" s="392"/>
      <c r="AB54" s="390"/>
      <c r="AC54" s="391"/>
      <c r="AD54" s="391"/>
      <c r="AE54" s="391"/>
      <c r="AF54" s="391"/>
      <c r="AG54" s="391"/>
      <c r="AH54" s="391"/>
      <c r="AI54" s="391"/>
      <c r="AJ54" s="391"/>
      <c r="AK54" s="391"/>
      <c r="AL54" s="391"/>
      <c r="AM54" s="391"/>
      <c r="AN54" s="391"/>
      <c r="AO54" s="392"/>
      <c r="AP54" s="393"/>
      <c r="AQ54" s="394"/>
      <c r="AR54" s="394"/>
      <c r="AS54" s="394"/>
      <c r="AT54" s="395"/>
      <c r="AU54" s="396"/>
      <c r="AV54" s="396"/>
      <c r="AW54" s="396"/>
      <c r="AX54" s="396"/>
      <c r="AY54" s="396"/>
      <c r="AZ54" s="396"/>
      <c r="BA54" s="396"/>
      <c r="BB54" s="396"/>
      <c r="BC54" s="396"/>
      <c r="BI54" s="19" t="str">
        <f t="shared" si="6"/>
        <v>ITEM1=</v>
      </c>
      <c r="BJ54" s="19" t="str">
        <f t="shared" si="7"/>
        <v>ITEM2=</v>
      </c>
      <c r="BK54" s="19" t="str">
        <f t="shared" si="8"/>
        <v>ITEM3=</v>
      </c>
      <c r="BL54" s="19" t="str">
        <f t="shared" si="9"/>
        <v>ITEM4=</v>
      </c>
      <c r="BM54" s="19" t="str">
        <f t="shared" si="5"/>
        <v>ITEM5=</v>
      </c>
      <c r="BN54" s="19" t="str">
        <f t="shared" si="10"/>
        <v>ITEM6=</v>
      </c>
    </row>
    <row r="55" spans="1:66" ht="15" customHeight="1" x14ac:dyDescent="0.15">
      <c r="A55" s="419"/>
      <c r="B55" s="420"/>
      <c r="C55" s="420"/>
      <c r="D55" s="421"/>
      <c r="E55" s="390"/>
      <c r="F55" s="391"/>
      <c r="G55" s="391"/>
      <c r="H55" s="391"/>
      <c r="I55" s="391"/>
      <c r="J55" s="391"/>
      <c r="K55" s="391"/>
      <c r="L55" s="391"/>
      <c r="M55" s="392"/>
      <c r="N55" s="390"/>
      <c r="O55" s="391"/>
      <c r="P55" s="391"/>
      <c r="Q55" s="391"/>
      <c r="R55" s="391"/>
      <c r="S55" s="391"/>
      <c r="T55" s="391"/>
      <c r="U55" s="391"/>
      <c r="V55" s="391"/>
      <c r="W55" s="391"/>
      <c r="X55" s="391"/>
      <c r="Y55" s="391"/>
      <c r="Z55" s="391"/>
      <c r="AA55" s="392"/>
      <c r="AB55" s="390"/>
      <c r="AC55" s="391"/>
      <c r="AD55" s="391"/>
      <c r="AE55" s="391"/>
      <c r="AF55" s="391"/>
      <c r="AG55" s="391"/>
      <c r="AH55" s="391"/>
      <c r="AI55" s="391"/>
      <c r="AJ55" s="391"/>
      <c r="AK55" s="391"/>
      <c r="AL55" s="391"/>
      <c r="AM55" s="391"/>
      <c r="AN55" s="391"/>
      <c r="AO55" s="392"/>
      <c r="AP55" s="393"/>
      <c r="AQ55" s="394"/>
      <c r="AR55" s="394"/>
      <c r="AS55" s="394"/>
      <c r="AT55" s="395"/>
      <c r="AU55" s="396"/>
      <c r="AV55" s="396"/>
      <c r="AW55" s="396"/>
      <c r="AX55" s="396"/>
      <c r="AY55" s="396"/>
      <c r="AZ55" s="396"/>
      <c r="BA55" s="396"/>
      <c r="BB55" s="396"/>
      <c r="BC55" s="396"/>
      <c r="BI55" s="19" t="str">
        <f t="shared" si="6"/>
        <v>ITEM1=</v>
      </c>
      <c r="BJ55" s="19" t="str">
        <f t="shared" si="7"/>
        <v>ITEM2=</v>
      </c>
      <c r="BK55" s="19" t="str">
        <f t="shared" si="8"/>
        <v>ITEM3=</v>
      </c>
      <c r="BL55" s="19" t="str">
        <f t="shared" si="9"/>
        <v>ITEM4=</v>
      </c>
      <c r="BM55" s="19" t="str">
        <f t="shared" si="5"/>
        <v>ITEM5=</v>
      </c>
      <c r="BN55" s="19" t="str">
        <f t="shared" si="10"/>
        <v>ITEM6=</v>
      </c>
    </row>
    <row r="56" spans="1:66" ht="15" customHeight="1" x14ac:dyDescent="0.15">
      <c r="A56" s="419"/>
      <c r="B56" s="420"/>
      <c r="C56" s="420"/>
      <c r="D56" s="421"/>
      <c r="E56" s="390"/>
      <c r="F56" s="391"/>
      <c r="G56" s="391"/>
      <c r="H56" s="391"/>
      <c r="I56" s="391"/>
      <c r="J56" s="391"/>
      <c r="K56" s="391"/>
      <c r="L56" s="391"/>
      <c r="M56" s="392"/>
      <c r="N56" s="390"/>
      <c r="O56" s="391"/>
      <c r="P56" s="391"/>
      <c r="Q56" s="391"/>
      <c r="R56" s="391"/>
      <c r="S56" s="391"/>
      <c r="T56" s="391"/>
      <c r="U56" s="391"/>
      <c r="V56" s="391"/>
      <c r="W56" s="391"/>
      <c r="X56" s="391"/>
      <c r="Y56" s="391"/>
      <c r="Z56" s="391"/>
      <c r="AA56" s="392"/>
      <c r="AB56" s="390"/>
      <c r="AC56" s="391"/>
      <c r="AD56" s="391"/>
      <c r="AE56" s="391"/>
      <c r="AF56" s="391"/>
      <c r="AG56" s="391"/>
      <c r="AH56" s="391"/>
      <c r="AI56" s="391"/>
      <c r="AJ56" s="391"/>
      <c r="AK56" s="391"/>
      <c r="AL56" s="391"/>
      <c r="AM56" s="391"/>
      <c r="AN56" s="391"/>
      <c r="AO56" s="392"/>
      <c r="AP56" s="393"/>
      <c r="AQ56" s="394"/>
      <c r="AR56" s="394"/>
      <c r="AS56" s="394"/>
      <c r="AT56" s="395"/>
      <c r="AU56" s="396"/>
      <c r="AV56" s="396"/>
      <c r="AW56" s="396"/>
      <c r="AX56" s="396"/>
      <c r="AY56" s="396"/>
      <c r="AZ56" s="396"/>
      <c r="BA56" s="396"/>
      <c r="BB56" s="396"/>
      <c r="BC56" s="396"/>
      <c r="BI56" s="19" t="str">
        <f t="shared" si="6"/>
        <v>ITEM1=</v>
      </c>
      <c r="BJ56" s="19" t="str">
        <f t="shared" si="7"/>
        <v>ITEM2=</v>
      </c>
      <c r="BK56" s="19" t="str">
        <f t="shared" si="8"/>
        <v>ITEM3=</v>
      </c>
      <c r="BL56" s="19" t="str">
        <f t="shared" si="9"/>
        <v>ITEM4=</v>
      </c>
      <c r="BM56" s="19" t="str">
        <f t="shared" si="5"/>
        <v>ITEM5=</v>
      </c>
      <c r="BN56" s="19" t="str">
        <f t="shared" si="10"/>
        <v>ITEM6=</v>
      </c>
    </row>
    <row r="57" spans="1:66" ht="15" customHeight="1" x14ac:dyDescent="0.15">
      <c r="A57" s="419"/>
      <c r="B57" s="420"/>
      <c r="C57" s="420"/>
      <c r="D57" s="421"/>
      <c r="E57" s="390"/>
      <c r="F57" s="391"/>
      <c r="G57" s="391"/>
      <c r="H57" s="391"/>
      <c r="I57" s="391"/>
      <c r="J57" s="391"/>
      <c r="K57" s="391"/>
      <c r="L57" s="391"/>
      <c r="M57" s="392"/>
      <c r="N57" s="390"/>
      <c r="O57" s="391"/>
      <c r="P57" s="391"/>
      <c r="Q57" s="391"/>
      <c r="R57" s="391"/>
      <c r="S57" s="391"/>
      <c r="T57" s="391"/>
      <c r="U57" s="391"/>
      <c r="V57" s="391"/>
      <c r="W57" s="391"/>
      <c r="X57" s="391"/>
      <c r="Y57" s="391"/>
      <c r="Z57" s="391"/>
      <c r="AA57" s="392"/>
      <c r="AB57" s="390"/>
      <c r="AC57" s="391"/>
      <c r="AD57" s="391"/>
      <c r="AE57" s="391"/>
      <c r="AF57" s="391"/>
      <c r="AG57" s="391"/>
      <c r="AH57" s="391"/>
      <c r="AI57" s="391"/>
      <c r="AJ57" s="391"/>
      <c r="AK57" s="391"/>
      <c r="AL57" s="391"/>
      <c r="AM57" s="391"/>
      <c r="AN57" s="391"/>
      <c r="AO57" s="392"/>
      <c r="AP57" s="393"/>
      <c r="AQ57" s="394"/>
      <c r="AR57" s="394"/>
      <c r="AS57" s="394"/>
      <c r="AT57" s="395"/>
      <c r="AU57" s="390"/>
      <c r="AV57" s="391"/>
      <c r="AW57" s="391"/>
      <c r="AX57" s="391"/>
      <c r="AY57" s="391"/>
      <c r="AZ57" s="391"/>
      <c r="BA57" s="391"/>
      <c r="BB57" s="391"/>
      <c r="BC57" s="392"/>
      <c r="BI57" s="19" t="str">
        <f t="shared" si="6"/>
        <v>ITEM1=</v>
      </c>
      <c r="BJ57" s="19" t="str">
        <f t="shared" si="7"/>
        <v>ITEM2=</v>
      </c>
      <c r="BK57" s="19" t="str">
        <f t="shared" si="8"/>
        <v>ITEM3=</v>
      </c>
      <c r="BL57" s="19" t="str">
        <f t="shared" si="9"/>
        <v>ITEM4=</v>
      </c>
      <c r="BM57" s="19" t="str">
        <f t="shared" si="5"/>
        <v>ITEM5=</v>
      </c>
      <c r="BN57" s="19" t="str">
        <f t="shared" si="10"/>
        <v>ITEM6=</v>
      </c>
    </row>
    <row r="58" spans="1:66" ht="15" customHeight="1" x14ac:dyDescent="0.15">
      <c r="A58" s="419"/>
      <c r="B58" s="420"/>
      <c r="C58" s="420"/>
      <c r="D58" s="421"/>
      <c r="E58" s="390"/>
      <c r="F58" s="391"/>
      <c r="G58" s="391"/>
      <c r="H58" s="391"/>
      <c r="I58" s="391"/>
      <c r="J58" s="391"/>
      <c r="K58" s="391"/>
      <c r="L58" s="391"/>
      <c r="M58" s="392"/>
      <c r="N58" s="390"/>
      <c r="O58" s="391"/>
      <c r="P58" s="391"/>
      <c r="Q58" s="391"/>
      <c r="R58" s="391"/>
      <c r="S58" s="391"/>
      <c r="T58" s="391"/>
      <c r="U58" s="391"/>
      <c r="V58" s="391"/>
      <c r="W58" s="391"/>
      <c r="X58" s="391"/>
      <c r="Y58" s="391"/>
      <c r="Z58" s="391"/>
      <c r="AA58" s="392"/>
      <c r="AB58" s="390"/>
      <c r="AC58" s="391"/>
      <c r="AD58" s="391"/>
      <c r="AE58" s="391"/>
      <c r="AF58" s="391"/>
      <c r="AG58" s="391"/>
      <c r="AH58" s="391"/>
      <c r="AI58" s="391"/>
      <c r="AJ58" s="391"/>
      <c r="AK58" s="391"/>
      <c r="AL58" s="391"/>
      <c r="AM58" s="391"/>
      <c r="AN58" s="391"/>
      <c r="AO58" s="392"/>
      <c r="AP58" s="393"/>
      <c r="AQ58" s="394"/>
      <c r="AR58" s="394"/>
      <c r="AS58" s="394"/>
      <c r="AT58" s="395"/>
      <c r="AU58" s="390"/>
      <c r="AV58" s="391"/>
      <c r="AW58" s="391"/>
      <c r="AX58" s="391"/>
      <c r="AY58" s="391"/>
      <c r="AZ58" s="391"/>
      <c r="BA58" s="391"/>
      <c r="BB58" s="391"/>
      <c r="BC58" s="392"/>
      <c r="BI58" s="19" t="str">
        <f t="shared" si="6"/>
        <v>ITEM1=</v>
      </c>
      <c r="BJ58" s="19" t="str">
        <f t="shared" si="7"/>
        <v>ITEM2=</v>
      </c>
      <c r="BK58" s="19" t="str">
        <f t="shared" si="8"/>
        <v>ITEM3=</v>
      </c>
      <c r="BL58" s="19" t="str">
        <f t="shared" si="9"/>
        <v>ITEM4=</v>
      </c>
      <c r="BM58" s="19" t="str">
        <f t="shared" si="5"/>
        <v>ITEM5=</v>
      </c>
      <c r="BN58" s="19" t="str">
        <f t="shared" si="10"/>
        <v>ITEM6=</v>
      </c>
    </row>
    <row r="59" spans="1:66" ht="15" customHeight="1" x14ac:dyDescent="0.15">
      <c r="A59" s="419"/>
      <c r="B59" s="420"/>
      <c r="C59" s="420"/>
      <c r="D59" s="421"/>
      <c r="E59" s="390"/>
      <c r="F59" s="391"/>
      <c r="G59" s="391"/>
      <c r="H59" s="391"/>
      <c r="I59" s="391"/>
      <c r="J59" s="391"/>
      <c r="K59" s="391"/>
      <c r="L59" s="391"/>
      <c r="M59" s="392"/>
      <c r="N59" s="390"/>
      <c r="O59" s="391"/>
      <c r="P59" s="391"/>
      <c r="Q59" s="391"/>
      <c r="R59" s="391"/>
      <c r="S59" s="391"/>
      <c r="T59" s="391"/>
      <c r="U59" s="391"/>
      <c r="V59" s="391"/>
      <c r="W59" s="391"/>
      <c r="X59" s="391"/>
      <c r="Y59" s="391"/>
      <c r="Z59" s="391"/>
      <c r="AA59" s="392"/>
      <c r="AB59" s="390"/>
      <c r="AC59" s="391"/>
      <c r="AD59" s="391"/>
      <c r="AE59" s="391"/>
      <c r="AF59" s="391"/>
      <c r="AG59" s="391"/>
      <c r="AH59" s="391"/>
      <c r="AI59" s="391"/>
      <c r="AJ59" s="391"/>
      <c r="AK59" s="391"/>
      <c r="AL59" s="391"/>
      <c r="AM59" s="391"/>
      <c r="AN59" s="391"/>
      <c r="AO59" s="392"/>
      <c r="AP59" s="393"/>
      <c r="AQ59" s="394"/>
      <c r="AR59" s="394"/>
      <c r="AS59" s="394"/>
      <c r="AT59" s="395"/>
      <c r="AU59" s="390"/>
      <c r="AV59" s="391"/>
      <c r="AW59" s="391"/>
      <c r="AX59" s="391"/>
      <c r="AY59" s="391"/>
      <c r="AZ59" s="391"/>
      <c r="BA59" s="391"/>
      <c r="BB59" s="391"/>
      <c r="BC59" s="392"/>
      <c r="BI59" s="19" t="str">
        <f t="shared" si="6"/>
        <v>ITEM1=</v>
      </c>
      <c r="BJ59" s="19" t="str">
        <f t="shared" si="7"/>
        <v>ITEM2=</v>
      </c>
      <c r="BK59" s="19" t="str">
        <f t="shared" si="8"/>
        <v>ITEM3=</v>
      </c>
      <c r="BL59" s="19" t="str">
        <f t="shared" si="9"/>
        <v>ITEM4=</v>
      </c>
      <c r="BM59" s="19" t="str">
        <f t="shared" si="5"/>
        <v>ITEM5=</v>
      </c>
      <c r="BN59" s="19" t="str">
        <f t="shared" si="10"/>
        <v>ITEM6=</v>
      </c>
    </row>
    <row r="60" spans="1:66" ht="15" customHeight="1" x14ac:dyDescent="0.15">
      <c r="A60" s="419"/>
      <c r="B60" s="420"/>
      <c r="C60" s="420"/>
      <c r="D60" s="421"/>
      <c r="E60" s="390"/>
      <c r="F60" s="391"/>
      <c r="G60" s="391"/>
      <c r="H60" s="391"/>
      <c r="I60" s="391"/>
      <c r="J60" s="391"/>
      <c r="K60" s="391"/>
      <c r="L60" s="391"/>
      <c r="M60" s="392"/>
      <c r="N60" s="390"/>
      <c r="O60" s="391"/>
      <c r="P60" s="391"/>
      <c r="Q60" s="391"/>
      <c r="R60" s="391"/>
      <c r="S60" s="391"/>
      <c r="T60" s="391"/>
      <c r="U60" s="391"/>
      <c r="V60" s="391"/>
      <c r="W60" s="391"/>
      <c r="X60" s="391"/>
      <c r="Y60" s="391"/>
      <c r="Z60" s="391"/>
      <c r="AA60" s="392"/>
      <c r="AB60" s="390"/>
      <c r="AC60" s="391"/>
      <c r="AD60" s="391"/>
      <c r="AE60" s="391"/>
      <c r="AF60" s="391"/>
      <c r="AG60" s="391"/>
      <c r="AH60" s="391"/>
      <c r="AI60" s="391"/>
      <c r="AJ60" s="391"/>
      <c r="AK60" s="391"/>
      <c r="AL60" s="391"/>
      <c r="AM60" s="391"/>
      <c r="AN60" s="391"/>
      <c r="AO60" s="392"/>
      <c r="AP60" s="393"/>
      <c r="AQ60" s="394"/>
      <c r="AR60" s="394"/>
      <c r="AS60" s="394"/>
      <c r="AT60" s="395"/>
      <c r="AU60" s="396"/>
      <c r="AV60" s="396"/>
      <c r="AW60" s="396"/>
      <c r="AX60" s="396"/>
      <c r="AY60" s="396"/>
      <c r="AZ60" s="396"/>
      <c r="BA60" s="396"/>
      <c r="BB60" s="396"/>
      <c r="BC60" s="396"/>
      <c r="BI60" s="19" t="str">
        <f t="shared" si="6"/>
        <v>ITEM1=</v>
      </c>
      <c r="BJ60" s="19" t="str">
        <f t="shared" si="7"/>
        <v>ITEM2=</v>
      </c>
      <c r="BK60" s="19" t="str">
        <f t="shared" si="8"/>
        <v>ITEM3=</v>
      </c>
      <c r="BL60" s="19" t="str">
        <f t="shared" si="9"/>
        <v>ITEM4=</v>
      </c>
      <c r="BM60" s="19" t="str">
        <f t="shared" si="5"/>
        <v>ITEM5=</v>
      </c>
      <c r="BN60" s="19" t="str">
        <f t="shared" si="10"/>
        <v>ITEM6=</v>
      </c>
    </row>
    <row r="61" spans="1:66" ht="15" customHeight="1" x14ac:dyDescent="0.15">
      <c r="A61" s="419"/>
      <c r="B61" s="420"/>
      <c r="C61" s="420"/>
      <c r="D61" s="421"/>
      <c r="E61" s="390"/>
      <c r="F61" s="391"/>
      <c r="G61" s="391"/>
      <c r="H61" s="391"/>
      <c r="I61" s="391"/>
      <c r="J61" s="391"/>
      <c r="K61" s="391"/>
      <c r="L61" s="391"/>
      <c r="M61" s="392"/>
      <c r="N61" s="390"/>
      <c r="O61" s="391"/>
      <c r="P61" s="391"/>
      <c r="Q61" s="391"/>
      <c r="R61" s="391"/>
      <c r="S61" s="391"/>
      <c r="T61" s="391"/>
      <c r="U61" s="391"/>
      <c r="V61" s="391"/>
      <c r="W61" s="391"/>
      <c r="X61" s="391"/>
      <c r="Y61" s="391"/>
      <c r="Z61" s="391"/>
      <c r="AA61" s="392"/>
      <c r="AB61" s="390"/>
      <c r="AC61" s="391"/>
      <c r="AD61" s="391"/>
      <c r="AE61" s="391"/>
      <c r="AF61" s="391"/>
      <c r="AG61" s="391"/>
      <c r="AH61" s="391"/>
      <c r="AI61" s="391"/>
      <c r="AJ61" s="391"/>
      <c r="AK61" s="391"/>
      <c r="AL61" s="391"/>
      <c r="AM61" s="391"/>
      <c r="AN61" s="391"/>
      <c r="AO61" s="392"/>
      <c r="AP61" s="393"/>
      <c r="AQ61" s="394"/>
      <c r="AR61" s="394"/>
      <c r="AS61" s="394"/>
      <c r="AT61" s="395"/>
      <c r="AU61" s="396"/>
      <c r="AV61" s="396"/>
      <c r="AW61" s="396"/>
      <c r="AX61" s="396"/>
      <c r="AY61" s="396"/>
      <c r="AZ61" s="396"/>
      <c r="BA61" s="396"/>
      <c r="BB61" s="396"/>
      <c r="BC61" s="396"/>
      <c r="BI61" s="19" t="str">
        <f t="shared" si="6"/>
        <v>ITEM1=</v>
      </c>
      <c r="BJ61" s="19" t="str">
        <f t="shared" si="7"/>
        <v>ITEM2=</v>
      </c>
      <c r="BK61" s="19" t="str">
        <f t="shared" si="8"/>
        <v>ITEM3=</v>
      </c>
      <c r="BL61" s="19" t="str">
        <f t="shared" si="9"/>
        <v>ITEM4=</v>
      </c>
      <c r="BM61" s="19" t="str">
        <f t="shared" si="5"/>
        <v>ITEM5=</v>
      </c>
      <c r="BN61" s="19" t="str">
        <f t="shared" si="10"/>
        <v>ITEM6=</v>
      </c>
    </row>
    <row r="62" spans="1:66" ht="15" customHeight="1" x14ac:dyDescent="0.15">
      <c r="A62" s="419"/>
      <c r="B62" s="420"/>
      <c r="C62" s="420"/>
      <c r="D62" s="421"/>
      <c r="E62" s="390"/>
      <c r="F62" s="391"/>
      <c r="G62" s="391"/>
      <c r="H62" s="391"/>
      <c r="I62" s="391"/>
      <c r="J62" s="391"/>
      <c r="K62" s="391"/>
      <c r="L62" s="391"/>
      <c r="M62" s="392"/>
      <c r="N62" s="390"/>
      <c r="O62" s="391"/>
      <c r="P62" s="391"/>
      <c r="Q62" s="391"/>
      <c r="R62" s="391"/>
      <c r="S62" s="391"/>
      <c r="T62" s="391"/>
      <c r="U62" s="391"/>
      <c r="V62" s="391"/>
      <c r="W62" s="391"/>
      <c r="X62" s="391"/>
      <c r="Y62" s="391"/>
      <c r="Z62" s="391"/>
      <c r="AA62" s="392"/>
      <c r="AB62" s="390"/>
      <c r="AC62" s="391"/>
      <c r="AD62" s="391"/>
      <c r="AE62" s="391"/>
      <c r="AF62" s="391"/>
      <c r="AG62" s="391"/>
      <c r="AH62" s="391"/>
      <c r="AI62" s="391"/>
      <c r="AJ62" s="391"/>
      <c r="AK62" s="391"/>
      <c r="AL62" s="391"/>
      <c r="AM62" s="391"/>
      <c r="AN62" s="391"/>
      <c r="AO62" s="392"/>
      <c r="AP62" s="393"/>
      <c r="AQ62" s="394"/>
      <c r="AR62" s="394"/>
      <c r="AS62" s="394"/>
      <c r="AT62" s="395"/>
      <c r="AU62" s="396"/>
      <c r="AV62" s="396"/>
      <c r="AW62" s="396"/>
      <c r="AX62" s="396"/>
      <c r="AY62" s="396"/>
      <c r="AZ62" s="396"/>
      <c r="BA62" s="396"/>
      <c r="BB62" s="396"/>
      <c r="BC62" s="396"/>
      <c r="BI62" s="19" t="str">
        <f t="shared" si="6"/>
        <v>ITEM1=</v>
      </c>
      <c r="BJ62" s="19" t="str">
        <f t="shared" si="7"/>
        <v>ITEM2=</v>
      </c>
      <c r="BK62" s="19" t="str">
        <f t="shared" si="8"/>
        <v>ITEM3=</v>
      </c>
      <c r="BL62" s="19" t="str">
        <f t="shared" si="9"/>
        <v>ITEM4=</v>
      </c>
      <c r="BM62" s="19" t="str">
        <f t="shared" si="5"/>
        <v>ITEM5=</v>
      </c>
      <c r="BN62" s="19" t="str">
        <f t="shared" si="10"/>
        <v>ITEM6=</v>
      </c>
    </row>
    <row r="63" spans="1:66" ht="15" customHeight="1" x14ac:dyDescent="0.15">
      <c r="A63" s="419"/>
      <c r="B63" s="420"/>
      <c r="C63" s="420"/>
      <c r="D63" s="421"/>
      <c r="E63" s="390"/>
      <c r="F63" s="391"/>
      <c r="G63" s="391"/>
      <c r="H63" s="391"/>
      <c r="I63" s="391"/>
      <c r="J63" s="391"/>
      <c r="K63" s="391"/>
      <c r="L63" s="391"/>
      <c r="M63" s="392"/>
      <c r="N63" s="390"/>
      <c r="O63" s="391"/>
      <c r="P63" s="391"/>
      <c r="Q63" s="391"/>
      <c r="R63" s="391"/>
      <c r="S63" s="391"/>
      <c r="T63" s="391"/>
      <c r="U63" s="391"/>
      <c r="V63" s="391"/>
      <c r="W63" s="391"/>
      <c r="X63" s="391"/>
      <c r="Y63" s="391"/>
      <c r="Z63" s="391"/>
      <c r="AA63" s="392"/>
      <c r="AB63" s="390"/>
      <c r="AC63" s="391"/>
      <c r="AD63" s="391"/>
      <c r="AE63" s="391"/>
      <c r="AF63" s="391"/>
      <c r="AG63" s="391"/>
      <c r="AH63" s="391"/>
      <c r="AI63" s="391"/>
      <c r="AJ63" s="391"/>
      <c r="AK63" s="391"/>
      <c r="AL63" s="391"/>
      <c r="AM63" s="391"/>
      <c r="AN63" s="391"/>
      <c r="AO63" s="392"/>
      <c r="AP63" s="393"/>
      <c r="AQ63" s="394"/>
      <c r="AR63" s="394"/>
      <c r="AS63" s="394"/>
      <c r="AT63" s="395"/>
      <c r="AU63" s="396"/>
      <c r="AV63" s="396"/>
      <c r="AW63" s="396"/>
      <c r="AX63" s="396"/>
      <c r="AY63" s="396"/>
      <c r="AZ63" s="396"/>
      <c r="BA63" s="396"/>
      <c r="BB63" s="396"/>
      <c r="BC63" s="396"/>
      <c r="BI63" s="19" t="str">
        <f t="shared" si="6"/>
        <v>ITEM1=</v>
      </c>
      <c r="BJ63" s="19" t="str">
        <f t="shared" si="7"/>
        <v>ITEM2=</v>
      </c>
      <c r="BK63" s="19" t="str">
        <f t="shared" si="8"/>
        <v>ITEM3=</v>
      </c>
      <c r="BL63" s="19" t="str">
        <f t="shared" si="9"/>
        <v>ITEM4=</v>
      </c>
      <c r="BM63" s="19" t="str">
        <f t="shared" si="5"/>
        <v>ITEM5=</v>
      </c>
      <c r="BN63" s="19" t="str">
        <f t="shared" si="10"/>
        <v>ITEM6=</v>
      </c>
    </row>
    <row r="64" spans="1:66" ht="15" customHeight="1" x14ac:dyDescent="0.15">
      <c r="A64" s="419"/>
      <c r="B64" s="420"/>
      <c r="C64" s="420"/>
      <c r="D64" s="421"/>
      <c r="E64" s="390"/>
      <c r="F64" s="391"/>
      <c r="G64" s="391"/>
      <c r="H64" s="391"/>
      <c r="I64" s="391"/>
      <c r="J64" s="391"/>
      <c r="K64" s="391"/>
      <c r="L64" s="391"/>
      <c r="M64" s="392"/>
      <c r="N64" s="390"/>
      <c r="O64" s="391"/>
      <c r="P64" s="391"/>
      <c r="Q64" s="391"/>
      <c r="R64" s="391"/>
      <c r="S64" s="391"/>
      <c r="T64" s="391"/>
      <c r="U64" s="391"/>
      <c r="V64" s="391"/>
      <c r="W64" s="391"/>
      <c r="X64" s="391"/>
      <c r="Y64" s="391"/>
      <c r="Z64" s="391"/>
      <c r="AA64" s="392"/>
      <c r="AB64" s="390"/>
      <c r="AC64" s="391"/>
      <c r="AD64" s="391"/>
      <c r="AE64" s="391"/>
      <c r="AF64" s="391"/>
      <c r="AG64" s="391"/>
      <c r="AH64" s="391"/>
      <c r="AI64" s="391"/>
      <c r="AJ64" s="391"/>
      <c r="AK64" s="391"/>
      <c r="AL64" s="391"/>
      <c r="AM64" s="391"/>
      <c r="AN64" s="391"/>
      <c r="AO64" s="392"/>
      <c r="AP64" s="393"/>
      <c r="AQ64" s="394"/>
      <c r="AR64" s="394"/>
      <c r="AS64" s="394"/>
      <c r="AT64" s="395"/>
      <c r="AU64" s="396"/>
      <c r="AV64" s="396"/>
      <c r="AW64" s="396"/>
      <c r="AX64" s="396"/>
      <c r="AY64" s="396"/>
      <c r="AZ64" s="396"/>
      <c r="BA64" s="396"/>
      <c r="BB64" s="396"/>
      <c r="BC64" s="396"/>
      <c r="BI64" s="19" t="str">
        <f t="shared" si="6"/>
        <v>ITEM1=</v>
      </c>
      <c r="BJ64" s="19" t="str">
        <f t="shared" si="7"/>
        <v>ITEM2=</v>
      </c>
      <c r="BK64" s="19" t="str">
        <f t="shared" si="8"/>
        <v>ITEM3=</v>
      </c>
      <c r="BL64" s="19" t="str">
        <f t="shared" si="9"/>
        <v>ITEM4=</v>
      </c>
      <c r="BM64" s="19" t="str">
        <f t="shared" si="5"/>
        <v>ITEM5=</v>
      </c>
      <c r="BN64" s="19" t="str">
        <f t="shared" si="10"/>
        <v>ITEM6=</v>
      </c>
    </row>
    <row r="65" spans="1:66" ht="15" customHeight="1" x14ac:dyDescent="0.15">
      <c r="A65" s="419"/>
      <c r="B65" s="420"/>
      <c r="C65" s="420"/>
      <c r="D65" s="421"/>
      <c r="E65" s="390"/>
      <c r="F65" s="391"/>
      <c r="G65" s="391"/>
      <c r="H65" s="391"/>
      <c r="I65" s="391"/>
      <c r="J65" s="391"/>
      <c r="K65" s="391"/>
      <c r="L65" s="391"/>
      <c r="M65" s="392"/>
      <c r="N65" s="390"/>
      <c r="O65" s="391"/>
      <c r="P65" s="391"/>
      <c r="Q65" s="391"/>
      <c r="R65" s="391"/>
      <c r="S65" s="391"/>
      <c r="T65" s="391"/>
      <c r="U65" s="391"/>
      <c r="V65" s="391"/>
      <c r="W65" s="391"/>
      <c r="X65" s="391"/>
      <c r="Y65" s="391"/>
      <c r="Z65" s="391"/>
      <c r="AA65" s="392"/>
      <c r="AB65" s="390"/>
      <c r="AC65" s="391"/>
      <c r="AD65" s="391"/>
      <c r="AE65" s="391"/>
      <c r="AF65" s="391"/>
      <c r="AG65" s="391"/>
      <c r="AH65" s="391"/>
      <c r="AI65" s="391"/>
      <c r="AJ65" s="391"/>
      <c r="AK65" s="391"/>
      <c r="AL65" s="391"/>
      <c r="AM65" s="391"/>
      <c r="AN65" s="391"/>
      <c r="AO65" s="392"/>
      <c r="AP65" s="393"/>
      <c r="AQ65" s="394"/>
      <c r="AR65" s="394"/>
      <c r="AS65" s="394"/>
      <c r="AT65" s="395"/>
      <c r="AU65" s="396"/>
      <c r="AV65" s="396"/>
      <c r="AW65" s="396"/>
      <c r="AX65" s="396"/>
      <c r="AY65" s="396"/>
      <c r="AZ65" s="396"/>
      <c r="BA65" s="396"/>
      <c r="BB65" s="396"/>
      <c r="BC65" s="396"/>
      <c r="BI65" s="19" t="str">
        <f t="shared" si="6"/>
        <v>ITEM1=</v>
      </c>
      <c r="BJ65" s="19" t="str">
        <f t="shared" si="7"/>
        <v>ITEM2=</v>
      </c>
      <c r="BK65" s="19" t="str">
        <f t="shared" si="8"/>
        <v>ITEM3=</v>
      </c>
      <c r="BL65" s="19" t="str">
        <f t="shared" si="9"/>
        <v>ITEM4=</v>
      </c>
      <c r="BM65" s="19" t="str">
        <f t="shared" si="5"/>
        <v>ITEM5=</v>
      </c>
      <c r="BN65" s="19" t="str">
        <f t="shared" si="10"/>
        <v>ITEM6=</v>
      </c>
    </row>
    <row r="66" spans="1:66" ht="15" customHeight="1" x14ac:dyDescent="0.15">
      <c r="A66" s="419"/>
      <c r="B66" s="420"/>
      <c r="C66" s="420"/>
      <c r="D66" s="421"/>
      <c r="E66" s="390"/>
      <c r="F66" s="391"/>
      <c r="G66" s="391"/>
      <c r="H66" s="391"/>
      <c r="I66" s="391"/>
      <c r="J66" s="391"/>
      <c r="K66" s="391"/>
      <c r="L66" s="391"/>
      <c r="M66" s="392"/>
      <c r="N66" s="390"/>
      <c r="O66" s="391"/>
      <c r="P66" s="391"/>
      <c r="Q66" s="391"/>
      <c r="R66" s="391"/>
      <c r="S66" s="391"/>
      <c r="T66" s="391"/>
      <c r="U66" s="391"/>
      <c r="V66" s="391"/>
      <c r="W66" s="391"/>
      <c r="X66" s="391"/>
      <c r="Y66" s="391"/>
      <c r="Z66" s="391"/>
      <c r="AA66" s="392"/>
      <c r="AB66" s="390"/>
      <c r="AC66" s="391"/>
      <c r="AD66" s="391"/>
      <c r="AE66" s="391"/>
      <c r="AF66" s="391"/>
      <c r="AG66" s="391"/>
      <c r="AH66" s="391"/>
      <c r="AI66" s="391"/>
      <c r="AJ66" s="391"/>
      <c r="AK66" s="391"/>
      <c r="AL66" s="391"/>
      <c r="AM66" s="391"/>
      <c r="AN66" s="391"/>
      <c r="AO66" s="392"/>
      <c r="AP66" s="393"/>
      <c r="AQ66" s="394"/>
      <c r="AR66" s="394"/>
      <c r="AS66" s="394"/>
      <c r="AT66" s="395"/>
      <c r="AU66" s="396"/>
      <c r="AV66" s="396"/>
      <c r="AW66" s="396"/>
      <c r="AX66" s="396"/>
      <c r="AY66" s="396"/>
      <c r="AZ66" s="396"/>
      <c r="BA66" s="396"/>
      <c r="BB66" s="396"/>
      <c r="BC66" s="396"/>
      <c r="BI66" s="19" t="str">
        <f t="shared" si="6"/>
        <v>ITEM1=</v>
      </c>
      <c r="BJ66" s="19" t="str">
        <f t="shared" si="7"/>
        <v>ITEM2=</v>
      </c>
      <c r="BK66" s="19" t="str">
        <f t="shared" si="8"/>
        <v>ITEM3=</v>
      </c>
      <c r="BL66" s="19" t="str">
        <f t="shared" si="9"/>
        <v>ITEM4=</v>
      </c>
      <c r="BM66" s="19" t="str">
        <f t="shared" si="5"/>
        <v>ITEM5=</v>
      </c>
      <c r="BN66" s="19" t="str">
        <f t="shared" si="10"/>
        <v>ITEM6=</v>
      </c>
    </row>
    <row r="67" spans="1:66" ht="15" customHeight="1" x14ac:dyDescent="0.15">
      <c r="A67" s="419"/>
      <c r="B67" s="420"/>
      <c r="C67" s="420"/>
      <c r="D67" s="421"/>
      <c r="E67" s="390"/>
      <c r="F67" s="391"/>
      <c r="G67" s="391"/>
      <c r="H67" s="391"/>
      <c r="I67" s="391"/>
      <c r="J67" s="391"/>
      <c r="K67" s="391"/>
      <c r="L67" s="391"/>
      <c r="M67" s="392"/>
      <c r="N67" s="390"/>
      <c r="O67" s="391"/>
      <c r="P67" s="391"/>
      <c r="Q67" s="391"/>
      <c r="R67" s="391"/>
      <c r="S67" s="391"/>
      <c r="T67" s="391"/>
      <c r="U67" s="391"/>
      <c r="V67" s="391"/>
      <c r="W67" s="391"/>
      <c r="X67" s="391"/>
      <c r="Y67" s="391"/>
      <c r="Z67" s="391"/>
      <c r="AA67" s="392"/>
      <c r="AB67" s="390"/>
      <c r="AC67" s="391"/>
      <c r="AD67" s="391"/>
      <c r="AE67" s="391"/>
      <c r="AF67" s="391"/>
      <c r="AG67" s="391"/>
      <c r="AH67" s="391"/>
      <c r="AI67" s="391"/>
      <c r="AJ67" s="391"/>
      <c r="AK67" s="391"/>
      <c r="AL67" s="391"/>
      <c r="AM67" s="391"/>
      <c r="AN67" s="391"/>
      <c r="AO67" s="392"/>
      <c r="AP67" s="393"/>
      <c r="AQ67" s="394"/>
      <c r="AR67" s="394"/>
      <c r="AS67" s="394"/>
      <c r="AT67" s="395"/>
      <c r="AU67" s="396"/>
      <c r="AV67" s="396"/>
      <c r="AW67" s="396"/>
      <c r="AX67" s="396"/>
      <c r="AY67" s="396"/>
      <c r="AZ67" s="396"/>
      <c r="BA67" s="396"/>
      <c r="BB67" s="396"/>
      <c r="BC67" s="396"/>
      <c r="BI67" s="19" t="str">
        <f t="shared" si="6"/>
        <v>ITEM1=</v>
      </c>
      <c r="BJ67" s="19" t="str">
        <f t="shared" si="7"/>
        <v>ITEM2=</v>
      </c>
      <c r="BK67" s="19" t="str">
        <f t="shared" si="8"/>
        <v>ITEM3=</v>
      </c>
      <c r="BL67" s="19" t="str">
        <f t="shared" si="9"/>
        <v>ITEM4=</v>
      </c>
      <c r="BM67" s="19" t="str">
        <f t="shared" si="5"/>
        <v>ITEM5=</v>
      </c>
      <c r="BN67" s="19" t="str">
        <f t="shared" si="10"/>
        <v>ITEM6=</v>
      </c>
    </row>
    <row r="68" spans="1:66" ht="15" customHeight="1" x14ac:dyDescent="0.15">
      <c r="A68" s="419"/>
      <c r="B68" s="420"/>
      <c r="C68" s="420"/>
      <c r="D68" s="421"/>
      <c r="E68" s="390"/>
      <c r="F68" s="391"/>
      <c r="G68" s="391"/>
      <c r="H68" s="391"/>
      <c r="I68" s="391"/>
      <c r="J68" s="391"/>
      <c r="K68" s="391"/>
      <c r="L68" s="391"/>
      <c r="M68" s="392"/>
      <c r="N68" s="390"/>
      <c r="O68" s="391"/>
      <c r="P68" s="391"/>
      <c r="Q68" s="391"/>
      <c r="R68" s="391"/>
      <c r="S68" s="391"/>
      <c r="T68" s="391"/>
      <c r="U68" s="391"/>
      <c r="V68" s="391"/>
      <c r="W68" s="391"/>
      <c r="X68" s="391"/>
      <c r="Y68" s="391"/>
      <c r="Z68" s="391"/>
      <c r="AA68" s="392"/>
      <c r="AB68" s="390"/>
      <c r="AC68" s="391"/>
      <c r="AD68" s="391"/>
      <c r="AE68" s="391"/>
      <c r="AF68" s="391"/>
      <c r="AG68" s="391"/>
      <c r="AH68" s="391"/>
      <c r="AI68" s="391"/>
      <c r="AJ68" s="391"/>
      <c r="AK68" s="391"/>
      <c r="AL68" s="391"/>
      <c r="AM68" s="391"/>
      <c r="AN68" s="391"/>
      <c r="AO68" s="392"/>
      <c r="AP68" s="393"/>
      <c r="AQ68" s="394"/>
      <c r="AR68" s="394"/>
      <c r="AS68" s="394"/>
      <c r="AT68" s="395"/>
      <c r="AU68" s="396"/>
      <c r="AV68" s="396"/>
      <c r="AW68" s="396"/>
      <c r="AX68" s="396"/>
      <c r="AY68" s="396"/>
      <c r="AZ68" s="396"/>
      <c r="BA68" s="396"/>
      <c r="BB68" s="396"/>
      <c r="BC68" s="396"/>
      <c r="BI68" s="19" t="str">
        <f t="shared" si="6"/>
        <v>ITEM1=</v>
      </c>
      <c r="BJ68" s="19" t="str">
        <f t="shared" si="7"/>
        <v>ITEM2=</v>
      </c>
      <c r="BK68" s="19" t="str">
        <f t="shared" si="8"/>
        <v>ITEM3=</v>
      </c>
      <c r="BL68" s="19" t="str">
        <f t="shared" si="9"/>
        <v>ITEM4=</v>
      </c>
      <c r="BM68" s="19" t="str">
        <f t="shared" si="5"/>
        <v>ITEM5=</v>
      </c>
      <c r="BN68" s="19" t="str">
        <f t="shared" si="10"/>
        <v>ITEM6=</v>
      </c>
    </row>
    <row r="69" spans="1:66" ht="15" customHeight="1" x14ac:dyDescent="0.15">
      <c r="A69" s="419"/>
      <c r="B69" s="420"/>
      <c r="C69" s="420"/>
      <c r="D69" s="421"/>
      <c r="E69" s="390"/>
      <c r="F69" s="391"/>
      <c r="G69" s="391"/>
      <c r="H69" s="391"/>
      <c r="I69" s="391"/>
      <c r="J69" s="391"/>
      <c r="K69" s="391"/>
      <c r="L69" s="391"/>
      <c r="M69" s="392"/>
      <c r="N69" s="390"/>
      <c r="O69" s="391"/>
      <c r="P69" s="391"/>
      <c r="Q69" s="391"/>
      <c r="R69" s="391"/>
      <c r="S69" s="391"/>
      <c r="T69" s="391"/>
      <c r="U69" s="391"/>
      <c r="V69" s="391"/>
      <c r="W69" s="391"/>
      <c r="X69" s="391"/>
      <c r="Y69" s="391"/>
      <c r="Z69" s="391"/>
      <c r="AA69" s="392"/>
      <c r="AB69" s="390"/>
      <c r="AC69" s="391"/>
      <c r="AD69" s="391"/>
      <c r="AE69" s="391"/>
      <c r="AF69" s="391"/>
      <c r="AG69" s="391"/>
      <c r="AH69" s="391"/>
      <c r="AI69" s="391"/>
      <c r="AJ69" s="391"/>
      <c r="AK69" s="391"/>
      <c r="AL69" s="391"/>
      <c r="AM69" s="391"/>
      <c r="AN69" s="391"/>
      <c r="AO69" s="392"/>
      <c r="AP69" s="393"/>
      <c r="AQ69" s="394"/>
      <c r="AR69" s="394"/>
      <c r="AS69" s="394"/>
      <c r="AT69" s="395"/>
      <c r="AU69" s="396"/>
      <c r="AV69" s="396"/>
      <c r="AW69" s="396"/>
      <c r="AX69" s="396"/>
      <c r="AY69" s="396"/>
      <c r="AZ69" s="396"/>
      <c r="BA69" s="396"/>
      <c r="BB69" s="396"/>
      <c r="BC69" s="396"/>
      <c r="BI69" s="19" t="str">
        <f t="shared" ref="BI69:BI103" si="11">"ITEM"&amp;$BI$4&amp;"="&amp;IF(TRIM($A69)="","",TEXT($A69,"yyyymmdd"))</f>
        <v>ITEM1=</v>
      </c>
      <c r="BJ69" s="19" t="str">
        <f t="shared" ref="BJ69:BJ103" si="12">"ITEM"&amp;$BJ$4&amp;"="&amp;IF(TRIM($E69)="","",$E69)</f>
        <v>ITEM2=</v>
      </c>
      <c r="BK69" s="19" t="str">
        <f t="shared" ref="BK69:BK103" si="13">"ITEM"&amp;$BK$4&amp;"="&amp;IF(TRIM($N69)="","",$N69)</f>
        <v>ITEM3=</v>
      </c>
      <c r="BL69" s="19" t="str">
        <f t="shared" ref="BL69:BL103" si="14">"ITEM"&amp;$BL$4&amp;"="&amp;IF(TRIM($AB69)="","",$AB69)</f>
        <v>ITEM4=</v>
      </c>
      <c r="BM69" s="19" t="str">
        <f t="shared" si="5"/>
        <v>ITEM5=</v>
      </c>
      <c r="BN69" s="19" t="str">
        <f t="shared" ref="BN69:BN103" si="15">"ITEM"&amp;$BN$4&amp;"="&amp;IF(TRIM($AU69)="","",$AU69)</f>
        <v>ITEM6=</v>
      </c>
    </row>
    <row r="70" spans="1:66" ht="15" customHeight="1" x14ac:dyDescent="0.15">
      <c r="A70" s="419"/>
      <c r="B70" s="420"/>
      <c r="C70" s="420"/>
      <c r="D70" s="421"/>
      <c r="E70" s="390"/>
      <c r="F70" s="391"/>
      <c r="G70" s="391"/>
      <c r="H70" s="391"/>
      <c r="I70" s="391"/>
      <c r="J70" s="391"/>
      <c r="K70" s="391"/>
      <c r="L70" s="391"/>
      <c r="M70" s="392"/>
      <c r="N70" s="390"/>
      <c r="O70" s="391"/>
      <c r="P70" s="391"/>
      <c r="Q70" s="391"/>
      <c r="R70" s="391"/>
      <c r="S70" s="391"/>
      <c r="T70" s="391"/>
      <c r="U70" s="391"/>
      <c r="V70" s="391"/>
      <c r="W70" s="391"/>
      <c r="X70" s="391"/>
      <c r="Y70" s="391"/>
      <c r="Z70" s="391"/>
      <c r="AA70" s="392"/>
      <c r="AB70" s="390"/>
      <c r="AC70" s="391"/>
      <c r="AD70" s="391"/>
      <c r="AE70" s="391"/>
      <c r="AF70" s="391"/>
      <c r="AG70" s="391"/>
      <c r="AH70" s="391"/>
      <c r="AI70" s="391"/>
      <c r="AJ70" s="391"/>
      <c r="AK70" s="391"/>
      <c r="AL70" s="391"/>
      <c r="AM70" s="391"/>
      <c r="AN70" s="391"/>
      <c r="AO70" s="392"/>
      <c r="AP70" s="393"/>
      <c r="AQ70" s="394"/>
      <c r="AR70" s="394"/>
      <c r="AS70" s="394"/>
      <c r="AT70" s="395"/>
      <c r="AU70" s="396"/>
      <c r="AV70" s="396"/>
      <c r="AW70" s="396"/>
      <c r="AX70" s="396"/>
      <c r="AY70" s="396"/>
      <c r="AZ70" s="396"/>
      <c r="BA70" s="396"/>
      <c r="BB70" s="396"/>
      <c r="BC70" s="396"/>
      <c r="BI70" s="19" t="str">
        <f t="shared" si="11"/>
        <v>ITEM1=</v>
      </c>
      <c r="BJ70" s="19" t="str">
        <f t="shared" si="12"/>
        <v>ITEM2=</v>
      </c>
      <c r="BK70" s="19" t="str">
        <f t="shared" si="13"/>
        <v>ITEM3=</v>
      </c>
      <c r="BL70" s="19" t="str">
        <f t="shared" si="14"/>
        <v>ITEM4=</v>
      </c>
      <c r="BM70" s="19" t="str">
        <f t="shared" ref="BM70:BM103" si="16">"ITEM"&amp;$BM$4&amp;"="&amp;IF(TRIM($AP70)="","",IF(ISERROR(MATCH($AP70,$CA$3:$CA$4,0)),"INPUT_ERROR",MATCH($AP70,$CA$3:$CA$4,0)))</f>
        <v>ITEM5=</v>
      </c>
      <c r="BN70" s="19" t="str">
        <f t="shared" si="15"/>
        <v>ITEM6=</v>
      </c>
    </row>
    <row r="71" spans="1:66" ht="15" customHeight="1" x14ac:dyDescent="0.15">
      <c r="A71" s="419"/>
      <c r="B71" s="420"/>
      <c r="C71" s="420"/>
      <c r="D71" s="421"/>
      <c r="E71" s="390"/>
      <c r="F71" s="391"/>
      <c r="G71" s="391"/>
      <c r="H71" s="391"/>
      <c r="I71" s="391"/>
      <c r="J71" s="391"/>
      <c r="K71" s="391"/>
      <c r="L71" s="391"/>
      <c r="M71" s="392"/>
      <c r="N71" s="390"/>
      <c r="O71" s="391"/>
      <c r="P71" s="391"/>
      <c r="Q71" s="391"/>
      <c r="R71" s="391"/>
      <c r="S71" s="391"/>
      <c r="T71" s="391"/>
      <c r="U71" s="391"/>
      <c r="V71" s="391"/>
      <c r="W71" s="391"/>
      <c r="X71" s="391"/>
      <c r="Y71" s="391"/>
      <c r="Z71" s="391"/>
      <c r="AA71" s="392"/>
      <c r="AB71" s="390"/>
      <c r="AC71" s="391"/>
      <c r="AD71" s="391"/>
      <c r="AE71" s="391"/>
      <c r="AF71" s="391"/>
      <c r="AG71" s="391"/>
      <c r="AH71" s="391"/>
      <c r="AI71" s="391"/>
      <c r="AJ71" s="391"/>
      <c r="AK71" s="391"/>
      <c r="AL71" s="391"/>
      <c r="AM71" s="391"/>
      <c r="AN71" s="391"/>
      <c r="AO71" s="392"/>
      <c r="AP71" s="393"/>
      <c r="AQ71" s="394"/>
      <c r="AR71" s="394"/>
      <c r="AS71" s="394"/>
      <c r="AT71" s="395"/>
      <c r="AU71" s="396"/>
      <c r="AV71" s="396"/>
      <c r="AW71" s="396"/>
      <c r="AX71" s="396"/>
      <c r="AY71" s="396"/>
      <c r="AZ71" s="396"/>
      <c r="BA71" s="396"/>
      <c r="BB71" s="396"/>
      <c r="BC71" s="396"/>
      <c r="BI71" s="19" t="str">
        <f t="shared" si="11"/>
        <v>ITEM1=</v>
      </c>
      <c r="BJ71" s="19" t="str">
        <f t="shared" si="12"/>
        <v>ITEM2=</v>
      </c>
      <c r="BK71" s="19" t="str">
        <f t="shared" si="13"/>
        <v>ITEM3=</v>
      </c>
      <c r="BL71" s="19" t="str">
        <f t="shared" si="14"/>
        <v>ITEM4=</v>
      </c>
      <c r="BM71" s="19" t="str">
        <f t="shared" si="16"/>
        <v>ITEM5=</v>
      </c>
      <c r="BN71" s="19" t="str">
        <f t="shared" si="15"/>
        <v>ITEM6=</v>
      </c>
    </row>
    <row r="72" spans="1:66" ht="15" customHeight="1" x14ac:dyDescent="0.15">
      <c r="A72" s="419"/>
      <c r="B72" s="420"/>
      <c r="C72" s="420"/>
      <c r="D72" s="421"/>
      <c r="E72" s="390"/>
      <c r="F72" s="391"/>
      <c r="G72" s="391"/>
      <c r="H72" s="391"/>
      <c r="I72" s="391"/>
      <c r="J72" s="391"/>
      <c r="K72" s="391"/>
      <c r="L72" s="391"/>
      <c r="M72" s="392"/>
      <c r="N72" s="390"/>
      <c r="O72" s="391"/>
      <c r="P72" s="391"/>
      <c r="Q72" s="391"/>
      <c r="R72" s="391"/>
      <c r="S72" s="391"/>
      <c r="T72" s="391"/>
      <c r="U72" s="391"/>
      <c r="V72" s="391"/>
      <c r="W72" s="391"/>
      <c r="X72" s="391"/>
      <c r="Y72" s="391"/>
      <c r="Z72" s="391"/>
      <c r="AA72" s="392"/>
      <c r="AB72" s="390"/>
      <c r="AC72" s="391"/>
      <c r="AD72" s="391"/>
      <c r="AE72" s="391"/>
      <c r="AF72" s="391"/>
      <c r="AG72" s="391"/>
      <c r="AH72" s="391"/>
      <c r="AI72" s="391"/>
      <c r="AJ72" s="391"/>
      <c r="AK72" s="391"/>
      <c r="AL72" s="391"/>
      <c r="AM72" s="391"/>
      <c r="AN72" s="391"/>
      <c r="AO72" s="392"/>
      <c r="AP72" s="393"/>
      <c r="AQ72" s="394"/>
      <c r="AR72" s="394"/>
      <c r="AS72" s="394"/>
      <c r="AT72" s="395"/>
      <c r="AU72" s="396"/>
      <c r="AV72" s="396"/>
      <c r="AW72" s="396"/>
      <c r="AX72" s="396"/>
      <c r="AY72" s="396"/>
      <c r="AZ72" s="396"/>
      <c r="BA72" s="396"/>
      <c r="BB72" s="396"/>
      <c r="BC72" s="396"/>
      <c r="BI72" s="19" t="str">
        <f t="shared" si="11"/>
        <v>ITEM1=</v>
      </c>
      <c r="BJ72" s="19" t="str">
        <f t="shared" si="12"/>
        <v>ITEM2=</v>
      </c>
      <c r="BK72" s="19" t="str">
        <f t="shared" si="13"/>
        <v>ITEM3=</v>
      </c>
      <c r="BL72" s="19" t="str">
        <f t="shared" si="14"/>
        <v>ITEM4=</v>
      </c>
      <c r="BM72" s="19" t="str">
        <f t="shared" si="16"/>
        <v>ITEM5=</v>
      </c>
      <c r="BN72" s="19" t="str">
        <f t="shared" si="15"/>
        <v>ITEM6=</v>
      </c>
    </row>
    <row r="73" spans="1:66" ht="15" customHeight="1" x14ac:dyDescent="0.15">
      <c r="A73" s="419"/>
      <c r="B73" s="420"/>
      <c r="C73" s="420"/>
      <c r="D73" s="421"/>
      <c r="E73" s="390"/>
      <c r="F73" s="391"/>
      <c r="G73" s="391"/>
      <c r="H73" s="391"/>
      <c r="I73" s="391"/>
      <c r="J73" s="391"/>
      <c r="K73" s="391"/>
      <c r="L73" s="391"/>
      <c r="M73" s="392"/>
      <c r="N73" s="390"/>
      <c r="O73" s="391"/>
      <c r="P73" s="391"/>
      <c r="Q73" s="391"/>
      <c r="R73" s="391"/>
      <c r="S73" s="391"/>
      <c r="T73" s="391"/>
      <c r="U73" s="391"/>
      <c r="V73" s="391"/>
      <c r="W73" s="391"/>
      <c r="X73" s="391"/>
      <c r="Y73" s="391"/>
      <c r="Z73" s="391"/>
      <c r="AA73" s="392"/>
      <c r="AB73" s="390"/>
      <c r="AC73" s="391"/>
      <c r="AD73" s="391"/>
      <c r="AE73" s="391"/>
      <c r="AF73" s="391"/>
      <c r="AG73" s="391"/>
      <c r="AH73" s="391"/>
      <c r="AI73" s="391"/>
      <c r="AJ73" s="391"/>
      <c r="AK73" s="391"/>
      <c r="AL73" s="391"/>
      <c r="AM73" s="391"/>
      <c r="AN73" s="391"/>
      <c r="AO73" s="392"/>
      <c r="AP73" s="393"/>
      <c r="AQ73" s="394"/>
      <c r="AR73" s="394"/>
      <c r="AS73" s="394"/>
      <c r="AT73" s="395"/>
      <c r="AU73" s="396"/>
      <c r="AV73" s="396"/>
      <c r="AW73" s="396"/>
      <c r="AX73" s="396"/>
      <c r="AY73" s="396"/>
      <c r="AZ73" s="396"/>
      <c r="BA73" s="396"/>
      <c r="BB73" s="396"/>
      <c r="BC73" s="396"/>
      <c r="BD73" s="20"/>
      <c r="BE73" s="20"/>
      <c r="BF73" s="20"/>
      <c r="BG73" s="20"/>
      <c r="BH73" s="20"/>
      <c r="BI73" s="19" t="str">
        <f t="shared" si="11"/>
        <v>ITEM1=</v>
      </c>
      <c r="BJ73" s="19" t="str">
        <f t="shared" si="12"/>
        <v>ITEM2=</v>
      </c>
      <c r="BK73" s="19" t="str">
        <f t="shared" si="13"/>
        <v>ITEM3=</v>
      </c>
      <c r="BL73" s="19" t="str">
        <f t="shared" si="14"/>
        <v>ITEM4=</v>
      </c>
      <c r="BM73" s="19" t="str">
        <f t="shared" si="16"/>
        <v>ITEM5=</v>
      </c>
      <c r="BN73" s="19" t="str">
        <f t="shared" si="15"/>
        <v>ITEM6=</v>
      </c>
    </row>
    <row r="74" spans="1:66" ht="15" customHeight="1" x14ac:dyDescent="0.15">
      <c r="A74" s="419"/>
      <c r="B74" s="420"/>
      <c r="C74" s="420"/>
      <c r="D74" s="421"/>
      <c r="E74" s="390"/>
      <c r="F74" s="391"/>
      <c r="G74" s="391"/>
      <c r="H74" s="391"/>
      <c r="I74" s="391"/>
      <c r="J74" s="391"/>
      <c r="K74" s="391"/>
      <c r="L74" s="391"/>
      <c r="M74" s="392"/>
      <c r="N74" s="390"/>
      <c r="O74" s="391"/>
      <c r="P74" s="391"/>
      <c r="Q74" s="391"/>
      <c r="R74" s="391"/>
      <c r="S74" s="391"/>
      <c r="T74" s="391"/>
      <c r="U74" s="391"/>
      <c r="V74" s="391"/>
      <c r="W74" s="391"/>
      <c r="X74" s="391"/>
      <c r="Y74" s="391"/>
      <c r="Z74" s="391"/>
      <c r="AA74" s="392"/>
      <c r="AB74" s="390"/>
      <c r="AC74" s="391"/>
      <c r="AD74" s="391"/>
      <c r="AE74" s="391"/>
      <c r="AF74" s="391"/>
      <c r="AG74" s="391"/>
      <c r="AH74" s="391"/>
      <c r="AI74" s="391"/>
      <c r="AJ74" s="391"/>
      <c r="AK74" s="391"/>
      <c r="AL74" s="391"/>
      <c r="AM74" s="391"/>
      <c r="AN74" s="391"/>
      <c r="AO74" s="392"/>
      <c r="AP74" s="393"/>
      <c r="AQ74" s="394"/>
      <c r="AR74" s="394"/>
      <c r="AS74" s="394"/>
      <c r="AT74" s="395"/>
      <c r="AU74" s="396"/>
      <c r="AV74" s="396"/>
      <c r="AW74" s="396"/>
      <c r="AX74" s="396"/>
      <c r="AY74" s="396"/>
      <c r="AZ74" s="396"/>
      <c r="BA74" s="396"/>
      <c r="BB74" s="396"/>
      <c r="BC74" s="396"/>
      <c r="BI74" s="19" t="str">
        <f t="shared" si="11"/>
        <v>ITEM1=</v>
      </c>
      <c r="BJ74" s="19" t="str">
        <f t="shared" si="12"/>
        <v>ITEM2=</v>
      </c>
      <c r="BK74" s="19" t="str">
        <f t="shared" si="13"/>
        <v>ITEM3=</v>
      </c>
      <c r="BL74" s="19" t="str">
        <f t="shared" si="14"/>
        <v>ITEM4=</v>
      </c>
      <c r="BM74" s="19" t="str">
        <f t="shared" si="16"/>
        <v>ITEM5=</v>
      </c>
      <c r="BN74" s="19" t="str">
        <f t="shared" si="15"/>
        <v>ITEM6=</v>
      </c>
    </row>
    <row r="75" spans="1:66" ht="15" customHeight="1" x14ac:dyDescent="0.15">
      <c r="A75" s="419"/>
      <c r="B75" s="420"/>
      <c r="C75" s="420"/>
      <c r="D75" s="421"/>
      <c r="E75" s="390"/>
      <c r="F75" s="391"/>
      <c r="G75" s="391"/>
      <c r="H75" s="391"/>
      <c r="I75" s="391"/>
      <c r="J75" s="391"/>
      <c r="K75" s="391"/>
      <c r="L75" s="391"/>
      <c r="M75" s="392"/>
      <c r="N75" s="390"/>
      <c r="O75" s="391"/>
      <c r="P75" s="391"/>
      <c r="Q75" s="391"/>
      <c r="R75" s="391"/>
      <c r="S75" s="391"/>
      <c r="T75" s="391"/>
      <c r="U75" s="391"/>
      <c r="V75" s="391"/>
      <c r="W75" s="391"/>
      <c r="X75" s="391"/>
      <c r="Y75" s="391"/>
      <c r="Z75" s="391"/>
      <c r="AA75" s="392"/>
      <c r="AB75" s="390"/>
      <c r="AC75" s="391"/>
      <c r="AD75" s="391"/>
      <c r="AE75" s="391"/>
      <c r="AF75" s="391"/>
      <c r="AG75" s="391"/>
      <c r="AH75" s="391"/>
      <c r="AI75" s="391"/>
      <c r="AJ75" s="391"/>
      <c r="AK75" s="391"/>
      <c r="AL75" s="391"/>
      <c r="AM75" s="391"/>
      <c r="AN75" s="391"/>
      <c r="AO75" s="392"/>
      <c r="AP75" s="393"/>
      <c r="AQ75" s="394"/>
      <c r="AR75" s="394"/>
      <c r="AS75" s="394"/>
      <c r="AT75" s="395"/>
      <c r="AU75" s="396"/>
      <c r="AV75" s="396"/>
      <c r="AW75" s="396"/>
      <c r="AX75" s="396"/>
      <c r="AY75" s="396"/>
      <c r="AZ75" s="396"/>
      <c r="BA75" s="396"/>
      <c r="BB75" s="396"/>
      <c r="BC75" s="396"/>
      <c r="BI75" s="19" t="str">
        <f t="shared" si="11"/>
        <v>ITEM1=</v>
      </c>
      <c r="BJ75" s="19" t="str">
        <f t="shared" si="12"/>
        <v>ITEM2=</v>
      </c>
      <c r="BK75" s="19" t="str">
        <f t="shared" si="13"/>
        <v>ITEM3=</v>
      </c>
      <c r="BL75" s="19" t="str">
        <f t="shared" si="14"/>
        <v>ITEM4=</v>
      </c>
      <c r="BM75" s="19" t="str">
        <f t="shared" si="16"/>
        <v>ITEM5=</v>
      </c>
      <c r="BN75" s="19" t="str">
        <f t="shared" si="15"/>
        <v>ITEM6=</v>
      </c>
    </row>
    <row r="76" spans="1:66" ht="15" customHeight="1" x14ac:dyDescent="0.15">
      <c r="A76" s="419"/>
      <c r="B76" s="420"/>
      <c r="C76" s="420"/>
      <c r="D76" s="421"/>
      <c r="E76" s="390"/>
      <c r="F76" s="391"/>
      <c r="G76" s="391"/>
      <c r="H76" s="391"/>
      <c r="I76" s="391"/>
      <c r="J76" s="391"/>
      <c r="K76" s="391"/>
      <c r="L76" s="391"/>
      <c r="M76" s="392"/>
      <c r="N76" s="390"/>
      <c r="O76" s="391"/>
      <c r="P76" s="391"/>
      <c r="Q76" s="391"/>
      <c r="R76" s="391"/>
      <c r="S76" s="391"/>
      <c r="T76" s="391"/>
      <c r="U76" s="391"/>
      <c r="V76" s="391"/>
      <c r="W76" s="391"/>
      <c r="X76" s="391"/>
      <c r="Y76" s="391"/>
      <c r="Z76" s="391"/>
      <c r="AA76" s="392"/>
      <c r="AB76" s="390"/>
      <c r="AC76" s="391"/>
      <c r="AD76" s="391"/>
      <c r="AE76" s="391"/>
      <c r="AF76" s="391"/>
      <c r="AG76" s="391"/>
      <c r="AH76" s="391"/>
      <c r="AI76" s="391"/>
      <c r="AJ76" s="391"/>
      <c r="AK76" s="391"/>
      <c r="AL76" s="391"/>
      <c r="AM76" s="391"/>
      <c r="AN76" s="391"/>
      <c r="AO76" s="392"/>
      <c r="AP76" s="393"/>
      <c r="AQ76" s="394"/>
      <c r="AR76" s="394"/>
      <c r="AS76" s="394"/>
      <c r="AT76" s="395"/>
      <c r="AU76" s="396"/>
      <c r="AV76" s="396"/>
      <c r="AW76" s="396"/>
      <c r="AX76" s="396"/>
      <c r="AY76" s="396"/>
      <c r="AZ76" s="396"/>
      <c r="BA76" s="396"/>
      <c r="BB76" s="396"/>
      <c r="BC76" s="396"/>
      <c r="BI76" s="19" t="str">
        <f t="shared" si="11"/>
        <v>ITEM1=</v>
      </c>
      <c r="BJ76" s="19" t="str">
        <f t="shared" si="12"/>
        <v>ITEM2=</v>
      </c>
      <c r="BK76" s="19" t="str">
        <f t="shared" si="13"/>
        <v>ITEM3=</v>
      </c>
      <c r="BL76" s="19" t="str">
        <f t="shared" si="14"/>
        <v>ITEM4=</v>
      </c>
      <c r="BM76" s="19" t="str">
        <f t="shared" si="16"/>
        <v>ITEM5=</v>
      </c>
      <c r="BN76" s="19" t="str">
        <f t="shared" si="15"/>
        <v>ITEM6=</v>
      </c>
    </row>
    <row r="77" spans="1:66" ht="15" customHeight="1" x14ac:dyDescent="0.15">
      <c r="A77" s="419"/>
      <c r="B77" s="420"/>
      <c r="C77" s="420"/>
      <c r="D77" s="421"/>
      <c r="E77" s="390"/>
      <c r="F77" s="391"/>
      <c r="G77" s="391"/>
      <c r="H77" s="391"/>
      <c r="I77" s="391"/>
      <c r="J77" s="391"/>
      <c r="K77" s="391"/>
      <c r="L77" s="391"/>
      <c r="M77" s="392"/>
      <c r="N77" s="390"/>
      <c r="O77" s="391"/>
      <c r="P77" s="391"/>
      <c r="Q77" s="391"/>
      <c r="R77" s="391"/>
      <c r="S77" s="391"/>
      <c r="T77" s="391"/>
      <c r="U77" s="391"/>
      <c r="V77" s="391"/>
      <c r="W77" s="391"/>
      <c r="X77" s="391"/>
      <c r="Y77" s="391"/>
      <c r="Z77" s="391"/>
      <c r="AA77" s="392"/>
      <c r="AB77" s="390"/>
      <c r="AC77" s="391"/>
      <c r="AD77" s="391"/>
      <c r="AE77" s="391"/>
      <c r="AF77" s="391"/>
      <c r="AG77" s="391"/>
      <c r="AH77" s="391"/>
      <c r="AI77" s="391"/>
      <c r="AJ77" s="391"/>
      <c r="AK77" s="391"/>
      <c r="AL77" s="391"/>
      <c r="AM77" s="391"/>
      <c r="AN77" s="391"/>
      <c r="AO77" s="392"/>
      <c r="AP77" s="393"/>
      <c r="AQ77" s="394"/>
      <c r="AR77" s="394"/>
      <c r="AS77" s="394"/>
      <c r="AT77" s="395"/>
      <c r="AU77" s="396"/>
      <c r="AV77" s="396"/>
      <c r="AW77" s="396"/>
      <c r="AX77" s="396"/>
      <c r="AY77" s="396"/>
      <c r="AZ77" s="396"/>
      <c r="BA77" s="396"/>
      <c r="BB77" s="396"/>
      <c r="BC77" s="396"/>
      <c r="BI77" s="19" t="str">
        <f t="shared" si="11"/>
        <v>ITEM1=</v>
      </c>
      <c r="BJ77" s="19" t="str">
        <f t="shared" si="12"/>
        <v>ITEM2=</v>
      </c>
      <c r="BK77" s="19" t="str">
        <f t="shared" si="13"/>
        <v>ITEM3=</v>
      </c>
      <c r="BL77" s="19" t="str">
        <f t="shared" si="14"/>
        <v>ITEM4=</v>
      </c>
      <c r="BM77" s="19" t="str">
        <f t="shared" si="16"/>
        <v>ITEM5=</v>
      </c>
      <c r="BN77" s="19" t="str">
        <f t="shared" si="15"/>
        <v>ITEM6=</v>
      </c>
    </row>
    <row r="78" spans="1:66" ht="15" customHeight="1" x14ac:dyDescent="0.15">
      <c r="A78" s="419"/>
      <c r="B78" s="420"/>
      <c r="C78" s="420"/>
      <c r="D78" s="421"/>
      <c r="E78" s="390"/>
      <c r="F78" s="391"/>
      <c r="G78" s="391"/>
      <c r="H78" s="391"/>
      <c r="I78" s="391"/>
      <c r="J78" s="391"/>
      <c r="K78" s="391"/>
      <c r="L78" s="391"/>
      <c r="M78" s="392"/>
      <c r="N78" s="390"/>
      <c r="O78" s="391"/>
      <c r="P78" s="391"/>
      <c r="Q78" s="391"/>
      <c r="R78" s="391"/>
      <c r="S78" s="391"/>
      <c r="T78" s="391"/>
      <c r="U78" s="391"/>
      <c r="V78" s="391"/>
      <c r="W78" s="391"/>
      <c r="X78" s="391"/>
      <c r="Y78" s="391"/>
      <c r="Z78" s="391"/>
      <c r="AA78" s="392"/>
      <c r="AB78" s="390"/>
      <c r="AC78" s="391"/>
      <c r="AD78" s="391"/>
      <c r="AE78" s="391"/>
      <c r="AF78" s="391"/>
      <c r="AG78" s="391"/>
      <c r="AH78" s="391"/>
      <c r="AI78" s="391"/>
      <c r="AJ78" s="391"/>
      <c r="AK78" s="391"/>
      <c r="AL78" s="391"/>
      <c r="AM78" s="391"/>
      <c r="AN78" s="391"/>
      <c r="AO78" s="392"/>
      <c r="AP78" s="393"/>
      <c r="AQ78" s="394"/>
      <c r="AR78" s="394"/>
      <c r="AS78" s="394"/>
      <c r="AT78" s="395"/>
      <c r="AU78" s="396"/>
      <c r="AV78" s="396"/>
      <c r="AW78" s="396"/>
      <c r="AX78" s="396"/>
      <c r="AY78" s="396"/>
      <c r="AZ78" s="396"/>
      <c r="BA78" s="396"/>
      <c r="BB78" s="396"/>
      <c r="BC78" s="396"/>
      <c r="BI78" s="19" t="str">
        <f t="shared" si="11"/>
        <v>ITEM1=</v>
      </c>
      <c r="BJ78" s="19" t="str">
        <f t="shared" si="12"/>
        <v>ITEM2=</v>
      </c>
      <c r="BK78" s="19" t="str">
        <f t="shared" si="13"/>
        <v>ITEM3=</v>
      </c>
      <c r="BL78" s="19" t="str">
        <f t="shared" si="14"/>
        <v>ITEM4=</v>
      </c>
      <c r="BM78" s="19" t="str">
        <f t="shared" si="16"/>
        <v>ITEM5=</v>
      </c>
      <c r="BN78" s="19" t="str">
        <f t="shared" si="15"/>
        <v>ITEM6=</v>
      </c>
    </row>
    <row r="79" spans="1:66" ht="15" customHeight="1" x14ac:dyDescent="0.15">
      <c r="A79" s="419"/>
      <c r="B79" s="420"/>
      <c r="C79" s="420"/>
      <c r="D79" s="421"/>
      <c r="E79" s="390"/>
      <c r="F79" s="391"/>
      <c r="G79" s="391"/>
      <c r="H79" s="391"/>
      <c r="I79" s="391"/>
      <c r="J79" s="391"/>
      <c r="K79" s="391"/>
      <c r="L79" s="391"/>
      <c r="M79" s="392"/>
      <c r="N79" s="390"/>
      <c r="O79" s="391"/>
      <c r="P79" s="391"/>
      <c r="Q79" s="391"/>
      <c r="R79" s="391"/>
      <c r="S79" s="391"/>
      <c r="T79" s="391"/>
      <c r="U79" s="391"/>
      <c r="V79" s="391"/>
      <c r="W79" s="391"/>
      <c r="X79" s="391"/>
      <c r="Y79" s="391"/>
      <c r="Z79" s="391"/>
      <c r="AA79" s="392"/>
      <c r="AB79" s="390"/>
      <c r="AC79" s="391"/>
      <c r="AD79" s="391"/>
      <c r="AE79" s="391"/>
      <c r="AF79" s="391"/>
      <c r="AG79" s="391"/>
      <c r="AH79" s="391"/>
      <c r="AI79" s="391"/>
      <c r="AJ79" s="391"/>
      <c r="AK79" s="391"/>
      <c r="AL79" s="391"/>
      <c r="AM79" s="391"/>
      <c r="AN79" s="391"/>
      <c r="AO79" s="392"/>
      <c r="AP79" s="393"/>
      <c r="AQ79" s="394"/>
      <c r="AR79" s="394"/>
      <c r="AS79" s="394"/>
      <c r="AT79" s="395"/>
      <c r="AU79" s="396"/>
      <c r="AV79" s="396"/>
      <c r="AW79" s="396"/>
      <c r="AX79" s="396"/>
      <c r="AY79" s="396"/>
      <c r="AZ79" s="396"/>
      <c r="BA79" s="396"/>
      <c r="BB79" s="396"/>
      <c r="BC79" s="396"/>
      <c r="BI79" s="19" t="str">
        <f t="shared" si="11"/>
        <v>ITEM1=</v>
      </c>
      <c r="BJ79" s="19" t="str">
        <f t="shared" si="12"/>
        <v>ITEM2=</v>
      </c>
      <c r="BK79" s="19" t="str">
        <f t="shared" si="13"/>
        <v>ITEM3=</v>
      </c>
      <c r="BL79" s="19" t="str">
        <f t="shared" si="14"/>
        <v>ITEM4=</v>
      </c>
      <c r="BM79" s="19" t="str">
        <f t="shared" si="16"/>
        <v>ITEM5=</v>
      </c>
      <c r="BN79" s="19" t="str">
        <f t="shared" si="15"/>
        <v>ITEM6=</v>
      </c>
    </row>
    <row r="80" spans="1:66" ht="15" customHeight="1" x14ac:dyDescent="0.15">
      <c r="A80" s="419"/>
      <c r="B80" s="420"/>
      <c r="C80" s="420"/>
      <c r="D80" s="421"/>
      <c r="E80" s="390"/>
      <c r="F80" s="391"/>
      <c r="G80" s="391"/>
      <c r="H80" s="391"/>
      <c r="I80" s="391"/>
      <c r="J80" s="391"/>
      <c r="K80" s="391"/>
      <c r="L80" s="391"/>
      <c r="M80" s="392"/>
      <c r="N80" s="390"/>
      <c r="O80" s="391"/>
      <c r="P80" s="391"/>
      <c r="Q80" s="391"/>
      <c r="R80" s="391"/>
      <c r="S80" s="391"/>
      <c r="T80" s="391"/>
      <c r="U80" s="391"/>
      <c r="V80" s="391"/>
      <c r="W80" s="391"/>
      <c r="X80" s="391"/>
      <c r="Y80" s="391"/>
      <c r="Z80" s="391"/>
      <c r="AA80" s="392"/>
      <c r="AB80" s="390"/>
      <c r="AC80" s="391"/>
      <c r="AD80" s="391"/>
      <c r="AE80" s="391"/>
      <c r="AF80" s="391"/>
      <c r="AG80" s="391"/>
      <c r="AH80" s="391"/>
      <c r="AI80" s="391"/>
      <c r="AJ80" s="391"/>
      <c r="AK80" s="391"/>
      <c r="AL80" s="391"/>
      <c r="AM80" s="391"/>
      <c r="AN80" s="391"/>
      <c r="AO80" s="392"/>
      <c r="AP80" s="393"/>
      <c r="AQ80" s="394"/>
      <c r="AR80" s="394"/>
      <c r="AS80" s="394"/>
      <c r="AT80" s="395"/>
      <c r="AU80" s="396"/>
      <c r="AV80" s="396"/>
      <c r="AW80" s="396"/>
      <c r="AX80" s="396"/>
      <c r="AY80" s="396"/>
      <c r="AZ80" s="396"/>
      <c r="BA80" s="396"/>
      <c r="BB80" s="396"/>
      <c r="BC80" s="396"/>
      <c r="BI80" s="19" t="str">
        <f t="shared" si="11"/>
        <v>ITEM1=</v>
      </c>
      <c r="BJ80" s="19" t="str">
        <f t="shared" si="12"/>
        <v>ITEM2=</v>
      </c>
      <c r="BK80" s="19" t="str">
        <f t="shared" si="13"/>
        <v>ITEM3=</v>
      </c>
      <c r="BL80" s="19" t="str">
        <f t="shared" si="14"/>
        <v>ITEM4=</v>
      </c>
      <c r="BM80" s="19" t="str">
        <f t="shared" si="16"/>
        <v>ITEM5=</v>
      </c>
      <c r="BN80" s="19" t="str">
        <f t="shared" si="15"/>
        <v>ITEM6=</v>
      </c>
    </row>
    <row r="81" spans="1:66" ht="15" customHeight="1" x14ac:dyDescent="0.15">
      <c r="A81" s="419"/>
      <c r="B81" s="420"/>
      <c r="C81" s="420"/>
      <c r="D81" s="421"/>
      <c r="E81" s="390"/>
      <c r="F81" s="391"/>
      <c r="G81" s="391"/>
      <c r="H81" s="391"/>
      <c r="I81" s="391"/>
      <c r="J81" s="391"/>
      <c r="K81" s="391"/>
      <c r="L81" s="391"/>
      <c r="M81" s="392"/>
      <c r="N81" s="390"/>
      <c r="O81" s="391"/>
      <c r="P81" s="391"/>
      <c r="Q81" s="391"/>
      <c r="R81" s="391"/>
      <c r="S81" s="391"/>
      <c r="T81" s="391"/>
      <c r="U81" s="391"/>
      <c r="V81" s="391"/>
      <c r="W81" s="391"/>
      <c r="X81" s="391"/>
      <c r="Y81" s="391"/>
      <c r="Z81" s="391"/>
      <c r="AA81" s="392"/>
      <c r="AB81" s="390"/>
      <c r="AC81" s="391"/>
      <c r="AD81" s="391"/>
      <c r="AE81" s="391"/>
      <c r="AF81" s="391"/>
      <c r="AG81" s="391"/>
      <c r="AH81" s="391"/>
      <c r="AI81" s="391"/>
      <c r="AJ81" s="391"/>
      <c r="AK81" s="391"/>
      <c r="AL81" s="391"/>
      <c r="AM81" s="391"/>
      <c r="AN81" s="391"/>
      <c r="AO81" s="392"/>
      <c r="AP81" s="393"/>
      <c r="AQ81" s="394"/>
      <c r="AR81" s="394"/>
      <c r="AS81" s="394"/>
      <c r="AT81" s="395"/>
      <c r="AU81" s="396"/>
      <c r="AV81" s="396"/>
      <c r="AW81" s="396"/>
      <c r="AX81" s="396"/>
      <c r="AY81" s="396"/>
      <c r="AZ81" s="396"/>
      <c r="BA81" s="396"/>
      <c r="BB81" s="396"/>
      <c r="BC81" s="396"/>
      <c r="BI81" s="19" t="str">
        <f t="shared" si="11"/>
        <v>ITEM1=</v>
      </c>
      <c r="BJ81" s="19" t="str">
        <f t="shared" si="12"/>
        <v>ITEM2=</v>
      </c>
      <c r="BK81" s="19" t="str">
        <f t="shared" si="13"/>
        <v>ITEM3=</v>
      </c>
      <c r="BL81" s="19" t="str">
        <f t="shared" si="14"/>
        <v>ITEM4=</v>
      </c>
      <c r="BM81" s="19" t="str">
        <f t="shared" si="16"/>
        <v>ITEM5=</v>
      </c>
      <c r="BN81" s="19" t="str">
        <f t="shared" si="15"/>
        <v>ITEM6=</v>
      </c>
    </row>
    <row r="82" spans="1:66" ht="15" customHeight="1" x14ac:dyDescent="0.15">
      <c r="A82" s="419"/>
      <c r="B82" s="420"/>
      <c r="C82" s="420"/>
      <c r="D82" s="421"/>
      <c r="E82" s="390"/>
      <c r="F82" s="391"/>
      <c r="G82" s="391"/>
      <c r="H82" s="391"/>
      <c r="I82" s="391"/>
      <c r="J82" s="391"/>
      <c r="K82" s="391"/>
      <c r="L82" s="391"/>
      <c r="M82" s="392"/>
      <c r="N82" s="390"/>
      <c r="O82" s="391"/>
      <c r="P82" s="391"/>
      <c r="Q82" s="391"/>
      <c r="R82" s="391"/>
      <c r="S82" s="391"/>
      <c r="T82" s="391"/>
      <c r="U82" s="391"/>
      <c r="V82" s="391"/>
      <c r="W82" s="391"/>
      <c r="X82" s="391"/>
      <c r="Y82" s="391"/>
      <c r="Z82" s="391"/>
      <c r="AA82" s="392"/>
      <c r="AB82" s="390"/>
      <c r="AC82" s="391"/>
      <c r="AD82" s="391"/>
      <c r="AE82" s="391"/>
      <c r="AF82" s="391"/>
      <c r="AG82" s="391"/>
      <c r="AH82" s="391"/>
      <c r="AI82" s="391"/>
      <c r="AJ82" s="391"/>
      <c r="AK82" s="391"/>
      <c r="AL82" s="391"/>
      <c r="AM82" s="391"/>
      <c r="AN82" s="391"/>
      <c r="AO82" s="392"/>
      <c r="AP82" s="393"/>
      <c r="AQ82" s="394"/>
      <c r="AR82" s="394"/>
      <c r="AS82" s="394"/>
      <c r="AT82" s="395"/>
      <c r="AU82" s="396"/>
      <c r="AV82" s="396"/>
      <c r="AW82" s="396"/>
      <c r="AX82" s="396"/>
      <c r="AY82" s="396"/>
      <c r="AZ82" s="396"/>
      <c r="BA82" s="396"/>
      <c r="BB82" s="396"/>
      <c r="BC82" s="396"/>
      <c r="BI82" s="19" t="str">
        <f t="shared" si="11"/>
        <v>ITEM1=</v>
      </c>
      <c r="BJ82" s="19" t="str">
        <f t="shared" si="12"/>
        <v>ITEM2=</v>
      </c>
      <c r="BK82" s="19" t="str">
        <f t="shared" si="13"/>
        <v>ITEM3=</v>
      </c>
      <c r="BL82" s="19" t="str">
        <f t="shared" si="14"/>
        <v>ITEM4=</v>
      </c>
      <c r="BM82" s="19" t="str">
        <f t="shared" si="16"/>
        <v>ITEM5=</v>
      </c>
      <c r="BN82" s="19" t="str">
        <f t="shared" si="15"/>
        <v>ITEM6=</v>
      </c>
    </row>
    <row r="83" spans="1:66" ht="15" customHeight="1" x14ac:dyDescent="0.15">
      <c r="A83" s="419"/>
      <c r="B83" s="420"/>
      <c r="C83" s="420"/>
      <c r="D83" s="421"/>
      <c r="E83" s="390"/>
      <c r="F83" s="391"/>
      <c r="G83" s="391"/>
      <c r="H83" s="391"/>
      <c r="I83" s="391"/>
      <c r="J83" s="391"/>
      <c r="K83" s="391"/>
      <c r="L83" s="391"/>
      <c r="M83" s="392"/>
      <c r="N83" s="390"/>
      <c r="O83" s="391"/>
      <c r="P83" s="391"/>
      <c r="Q83" s="391"/>
      <c r="R83" s="391"/>
      <c r="S83" s="391"/>
      <c r="T83" s="391"/>
      <c r="U83" s="391"/>
      <c r="V83" s="391"/>
      <c r="W83" s="391"/>
      <c r="X83" s="391"/>
      <c r="Y83" s="391"/>
      <c r="Z83" s="391"/>
      <c r="AA83" s="392"/>
      <c r="AB83" s="390"/>
      <c r="AC83" s="391"/>
      <c r="AD83" s="391"/>
      <c r="AE83" s="391"/>
      <c r="AF83" s="391"/>
      <c r="AG83" s="391"/>
      <c r="AH83" s="391"/>
      <c r="AI83" s="391"/>
      <c r="AJ83" s="391"/>
      <c r="AK83" s="391"/>
      <c r="AL83" s="391"/>
      <c r="AM83" s="391"/>
      <c r="AN83" s="391"/>
      <c r="AO83" s="392"/>
      <c r="AP83" s="393"/>
      <c r="AQ83" s="394"/>
      <c r="AR83" s="394"/>
      <c r="AS83" s="394"/>
      <c r="AT83" s="395"/>
      <c r="AU83" s="396"/>
      <c r="AV83" s="396"/>
      <c r="AW83" s="396"/>
      <c r="AX83" s="396"/>
      <c r="AY83" s="396"/>
      <c r="AZ83" s="396"/>
      <c r="BA83" s="396"/>
      <c r="BB83" s="396"/>
      <c r="BC83" s="396"/>
      <c r="BI83" s="19" t="str">
        <f t="shared" si="11"/>
        <v>ITEM1=</v>
      </c>
      <c r="BJ83" s="19" t="str">
        <f t="shared" si="12"/>
        <v>ITEM2=</v>
      </c>
      <c r="BK83" s="19" t="str">
        <f t="shared" si="13"/>
        <v>ITEM3=</v>
      </c>
      <c r="BL83" s="19" t="str">
        <f t="shared" si="14"/>
        <v>ITEM4=</v>
      </c>
      <c r="BM83" s="19" t="str">
        <f t="shared" si="16"/>
        <v>ITEM5=</v>
      </c>
      <c r="BN83" s="19" t="str">
        <f t="shared" si="15"/>
        <v>ITEM6=</v>
      </c>
    </row>
    <row r="84" spans="1:66" ht="15" customHeight="1" x14ac:dyDescent="0.15">
      <c r="A84" s="419"/>
      <c r="B84" s="420"/>
      <c r="C84" s="420"/>
      <c r="D84" s="421"/>
      <c r="E84" s="390"/>
      <c r="F84" s="391"/>
      <c r="G84" s="391"/>
      <c r="H84" s="391"/>
      <c r="I84" s="391"/>
      <c r="J84" s="391"/>
      <c r="K84" s="391"/>
      <c r="L84" s="391"/>
      <c r="M84" s="392"/>
      <c r="N84" s="390"/>
      <c r="O84" s="391"/>
      <c r="P84" s="391"/>
      <c r="Q84" s="391"/>
      <c r="R84" s="391"/>
      <c r="S84" s="391"/>
      <c r="T84" s="391"/>
      <c r="U84" s="391"/>
      <c r="V84" s="391"/>
      <c r="W84" s="391"/>
      <c r="X84" s="391"/>
      <c r="Y84" s="391"/>
      <c r="Z84" s="391"/>
      <c r="AA84" s="392"/>
      <c r="AB84" s="390"/>
      <c r="AC84" s="391"/>
      <c r="AD84" s="391"/>
      <c r="AE84" s="391"/>
      <c r="AF84" s="391"/>
      <c r="AG84" s="391"/>
      <c r="AH84" s="391"/>
      <c r="AI84" s="391"/>
      <c r="AJ84" s="391"/>
      <c r="AK84" s="391"/>
      <c r="AL84" s="391"/>
      <c r="AM84" s="391"/>
      <c r="AN84" s="391"/>
      <c r="AO84" s="392"/>
      <c r="AP84" s="393"/>
      <c r="AQ84" s="394"/>
      <c r="AR84" s="394"/>
      <c r="AS84" s="394"/>
      <c r="AT84" s="395"/>
      <c r="AU84" s="396"/>
      <c r="AV84" s="396"/>
      <c r="AW84" s="396"/>
      <c r="AX84" s="396"/>
      <c r="AY84" s="396"/>
      <c r="AZ84" s="396"/>
      <c r="BA84" s="396"/>
      <c r="BB84" s="396"/>
      <c r="BC84" s="396"/>
      <c r="BI84" s="19" t="str">
        <f t="shared" si="11"/>
        <v>ITEM1=</v>
      </c>
      <c r="BJ84" s="19" t="str">
        <f t="shared" si="12"/>
        <v>ITEM2=</v>
      </c>
      <c r="BK84" s="19" t="str">
        <f t="shared" si="13"/>
        <v>ITEM3=</v>
      </c>
      <c r="BL84" s="19" t="str">
        <f t="shared" si="14"/>
        <v>ITEM4=</v>
      </c>
      <c r="BM84" s="19" t="str">
        <f t="shared" si="16"/>
        <v>ITEM5=</v>
      </c>
      <c r="BN84" s="19" t="str">
        <f t="shared" si="15"/>
        <v>ITEM6=</v>
      </c>
    </row>
    <row r="85" spans="1:66" ht="15" customHeight="1" x14ac:dyDescent="0.15">
      <c r="A85" s="419"/>
      <c r="B85" s="420"/>
      <c r="C85" s="420"/>
      <c r="D85" s="421"/>
      <c r="E85" s="390"/>
      <c r="F85" s="391"/>
      <c r="G85" s="391"/>
      <c r="H85" s="391"/>
      <c r="I85" s="391"/>
      <c r="J85" s="391"/>
      <c r="K85" s="391"/>
      <c r="L85" s="391"/>
      <c r="M85" s="392"/>
      <c r="N85" s="390"/>
      <c r="O85" s="391"/>
      <c r="P85" s="391"/>
      <c r="Q85" s="391"/>
      <c r="R85" s="391"/>
      <c r="S85" s="391"/>
      <c r="T85" s="391"/>
      <c r="U85" s="391"/>
      <c r="V85" s="391"/>
      <c r="W85" s="391"/>
      <c r="X85" s="391"/>
      <c r="Y85" s="391"/>
      <c r="Z85" s="391"/>
      <c r="AA85" s="392"/>
      <c r="AB85" s="390"/>
      <c r="AC85" s="391"/>
      <c r="AD85" s="391"/>
      <c r="AE85" s="391"/>
      <c r="AF85" s="391"/>
      <c r="AG85" s="391"/>
      <c r="AH85" s="391"/>
      <c r="AI85" s="391"/>
      <c r="AJ85" s="391"/>
      <c r="AK85" s="391"/>
      <c r="AL85" s="391"/>
      <c r="AM85" s="391"/>
      <c r="AN85" s="391"/>
      <c r="AO85" s="392"/>
      <c r="AP85" s="393"/>
      <c r="AQ85" s="394"/>
      <c r="AR85" s="394"/>
      <c r="AS85" s="394"/>
      <c r="AT85" s="395"/>
      <c r="AU85" s="396"/>
      <c r="AV85" s="396"/>
      <c r="AW85" s="396"/>
      <c r="AX85" s="396"/>
      <c r="AY85" s="396"/>
      <c r="AZ85" s="396"/>
      <c r="BA85" s="396"/>
      <c r="BB85" s="396"/>
      <c r="BC85" s="396"/>
      <c r="BI85" s="19" t="str">
        <f t="shared" si="11"/>
        <v>ITEM1=</v>
      </c>
      <c r="BJ85" s="19" t="str">
        <f t="shared" si="12"/>
        <v>ITEM2=</v>
      </c>
      <c r="BK85" s="19" t="str">
        <f t="shared" si="13"/>
        <v>ITEM3=</v>
      </c>
      <c r="BL85" s="19" t="str">
        <f t="shared" si="14"/>
        <v>ITEM4=</v>
      </c>
      <c r="BM85" s="19" t="str">
        <f t="shared" si="16"/>
        <v>ITEM5=</v>
      </c>
      <c r="BN85" s="19" t="str">
        <f t="shared" si="15"/>
        <v>ITEM6=</v>
      </c>
    </row>
    <row r="86" spans="1:66" ht="15" customHeight="1" x14ac:dyDescent="0.15">
      <c r="A86" s="419"/>
      <c r="B86" s="420"/>
      <c r="C86" s="420"/>
      <c r="D86" s="421"/>
      <c r="E86" s="390"/>
      <c r="F86" s="391"/>
      <c r="G86" s="391"/>
      <c r="H86" s="391"/>
      <c r="I86" s="391"/>
      <c r="J86" s="391"/>
      <c r="K86" s="391"/>
      <c r="L86" s="391"/>
      <c r="M86" s="392"/>
      <c r="N86" s="390"/>
      <c r="O86" s="391"/>
      <c r="P86" s="391"/>
      <c r="Q86" s="391"/>
      <c r="R86" s="391"/>
      <c r="S86" s="391"/>
      <c r="T86" s="391"/>
      <c r="U86" s="391"/>
      <c r="V86" s="391"/>
      <c r="W86" s="391"/>
      <c r="X86" s="391"/>
      <c r="Y86" s="391"/>
      <c r="Z86" s="391"/>
      <c r="AA86" s="392"/>
      <c r="AB86" s="390"/>
      <c r="AC86" s="391"/>
      <c r="AD86" s="391"/>
      <c r="AE86" s="391"/>
      <c r="AF86" s="391"/>
      <c r="AG86" s="391"/>
      <c r="AH86" s="391"/>
      <c r="AI86" s="391"/>
      <c r="AJ86" s="391"/>
      <c r="AK86" s="391"/>
      <c r="AL86" s="391"/>
      <c r="AM86" s="391"/>
      <c r="AN86" s="391"/>
      <c r="AO86" s="392"/>
      <c r="AP86" s="393"/>
      <c r="AQ86" s="394"/>
      <c r="AR86" s="394"/>
      <c r="AS86" s="394"/>
      <c r="AT86" s="395"/>
      <c r="AU86" s="396"/>
      <c r="AV86" s="396"/>
      <c r="AW86" s="396"/>
      <c r="AX86" s="396"/>
      <c r="AY86" s="396"/>
      <c r="AZ86" s="396"/>
      <c r="BA86" s="396"/>
      <c r="BB86" s="396"/>
      <c r="BC86" s="396"/>
      <c r="BI86" s="19" t="str">
        <f t="shared" si="11"/>
        <v>ITEM1=</v>
      </c>
      <c r="BJ86" s="19" t="str">
        <f t="shared" si="12"/>
        <v>ITEM2=</v>
      </c>
      <c r="BK86" s="19" t="str">
        <f t="shared" si="13"/>
        <v>ITEM3=</v>
      </c>
      <c r="BL86" s="19" t="str">
        <f t="shared" si="14"/>
        <v>ITEM4=</v>
      </c>
      <c r="BM86" s="19" t="str">
        <f t="shared" si="16"/>
        <v>ITEM5=</v>
      </c>
      <c r="BN86" s="19" t="str">
        <f t="shared" si="15"/>
        <v>ITEM6=</v>
      </c>
    </row>
    <row r="87" spans="1:66" ht="15" customHeight="1" x14ac:dyDescent="0.15">
      <c r="A87" s="419"/>
      <c r="B87" s="420"/>
      <c r="C87" s="420"/>
      <c r="D87" s="421"/>
      <c r="E87" s="390"/>
      <c r="F87" s="391"/>
      <c r="G87" s="391"/>
      <c r="H87" s="391"/>
      <c r="I87" s="391"/>
      <c r="J87" s="391"/>
      <c r="K87" s="391"/>
      <c r="L87" s="391"/>
      <c r="M87" s="392"/>
      <c r="N87" s="390"/>
      <c r="O87" s="391"/>
      <c r="P87" s="391"/>
      <c r="Q87" s="391"/>
      <c r="R87" s="391"/>
      <c r="S87" s="391"/>
      <c r="T87" s="391"/>
      <c r="U87" s="391"/>
      <c r="V87" s="391"/>
      <c r="W87" s="391"/>
      <c r="X87" s="391"/>
      <c r="Y87" s="391"/>
      <c r="Z87" s="391"/>
      <c r="AA87" s="392"/>
      <c r="AB87" s="390"/>
      <c r="AC87" s="391"/>
      <c r="AD87" s="391"/>
      <c r="AE87" s="391"/>
      <c r="AF87" s="391"/>
      <c r="AG87" s="391"/>
      <c r="AH87" s="391"/>
      <c r="AI87" s="391"/>
      <c r="AJ87" s="391"/>
      <c r="AK87" s="391"/>
      <c r="AL87" s="391"/>
      <c r="AM87" s="391"/>
      <c r="AN87" s="391"/>
      <c r="AO87" s="392"/>
      <c r="AP87" s="393"/>
      <c r="AQ87" s="394"/>
      <c r="AR87" s="394"/>
      <c r="AS87" s="394"/>
      <c r="AT87" s="395"/>
      <c r="AU87" s="396"/>
      <c r="AV87" s="396"/>
      <c r="AW87" s="396"/>
      <c r="AX87" s="396"/>
      <c r="AY87" s="396"/>
      <c r="AZ87" s="396"/>
      <c r="BA87" s="396"/>
      <c r="BB87" s="396"/>
      <c r="BC87" s="396"/>
      <c r="BI87" s="19" t="str">
        <f t="shared" si="11"/>
        <v>ITEM1=</v>
      </c>
      <c r="BJ87" s="19" t="str">
        <f t="shared" si="12"/>
        <v>ITEM2=</v>
      </c>
      <c r="BK87" s="19" t="str">
        <f t="shared" si="13"/>
        <v>ITEM3=</v>
      </c>
      <c r="BL87" s="19" t="str">
        <f t="shared" si="14"/>
        <v>ITEM4=</v>
      </c>
      <c r="BM87" s="19" t="str">
        <f t="shared" si="16"/>
        <v>ITEM5=</v>
      </c>
      <c r="BN87" s="19" t="str">
        <f t="shared" si="15"/>
        <v>ITEM6=</v>
      </c>
    </row>
    <row r="88" spans="1:66" ht="15" customHeight="1" x14ac:dyDescent="0.15">
      <c r="A88" s="419"/>
      <c r="B88" s="420"/>
      <c r="C88" s="420"/>
      <c r="D88" s="421"/>
      <c r="E88" s="390"/>
      <c r="F88" s="391"/>
      <c r="G88" s="391"/>
      <c r="H88" s="391"/>
      <c r="I88" s="391"/>
      <c r="J88" s="391"/>
      <c r="K88" s="391"/>
      <c r="L88" s="391"/>
      <c r="M88" s="392"/>
      <c r="N88" s="390"/>
      <c r="O88" s="391"/>
      <c r="P88" s="391"/>
      <c r="Q88" s="391"/>
      <c r="R88" s="391"/>
      <c r="S88" s="391"/>
      <c r="T88" s="391"/>
      <c r="U88" s="391"/>
      <c r="V88" s="391"/>
      <c r="W88" s="391"/>
      <c r="X88" s="391"/>
      <c r="Y88" s="391"/>
      <c r="Z88" s="391"/>
      <c r="AA88" s="392"/>
      <c r="AB88" s="390"/>
      <c r="AC88" s="391"/>
      <c r="AD88" s="391"/>
      <c r="AE88" s="391"/>
      <c r="AF88" s="391"/>
      <c r="AG88" s="391"/>
      <c r="AH88" s="391"/>
      <c r="AI88" s="391"/>
      <c r="AJ88" s="391"/>
      <c r="AK88" s="391"/>
      <c r="AL88" s="391"/>
      <c r="AM88" s="391"/>
      <c r="AN88" s="391"/>
      <c r="AO88" s="392"/>
      <c r="AP88" s="393"/>
      <c r="AQ88" s="394"/>
      <c r="AR88" s="394"/>
      <c r="AS88" s="394"/>
      <c r="AT88" s="395"/>
      <c r="AU88" s="396"/>
      <c r="AV88" s="396"/>
      <c r="AW88" s="396"/>
      <c r="AX88" s="396"/>
      <c r="AY88" s="396"/>
      <c r="AZ88" s="396"/>
      <c r="BA88" s="396"/>
      <c r="BB88" s="396"/>
      <c r="BC88" s="396"/>
      <c r="BI88" s="19" t="str">
        <f t="shared" si="11"/>
        <v>ITEM1=</v>
      </c>
      <c r="BJ88" s="19" t="str">
        <f t="shared" si="12"/>
        <v>ITEM2=</v>
      </c>
      <c r="BK88" s="19" t="str">
        <f t="shared" si="13"/>
        <v>ITEM3=</v>
      </c>
      <c r="BL88" s="19" t="str">
        <f t="shared" si="14"/>
        <v>ITEM4=</v>
      </c>
      <c r="BM88" s="19" t="str">
        <f t="shared" si="16"/>
        <v>ITEM5=</v>
      </c>
      <c r="BN88" s="19" t="str">
        <f t="shared" si="15"/>
        <v>ITEM6=</v>
      </c>
    </row>
    <row r="89" spans="1:66" ht="15" customHeight="1" x14ac:dyDescent="0.15">
      <c r="A89" s="419"/>
      <c r="B89" s="420"/>
      <c r="C89" s="420"/>
      <c r="D89" s="421"/>
      <c r="E89" s="390"/>
      <c r="F89" s="391"/>
      <c r="G89" s="391"/>
      <c r="H89" s="391"/>
      <c r="I89" s="391"/>
      <c r="J89" s="391"/>
      <c r="K89" s="391"/>
      <c r="L89" s="391"/>
      <c r="M89" s="392"/>
      <c r="N89" s="390"/>
      <c r="O89" s="391"/>
      <c r="P89" s="391"/>
      <c r="Q89" s="391"/>
      <c r="R89" s="391"/>
      <c r="S89" s="391"/>
      <c r="T89" s="391"/>
      <c r="U89" s="391"/>
      <c r="V89" s="391"/>
      <c r="W89" s="391"/>
      <c r="X89" s="391"/>
      <c r="Y89" s="391"/>
      <c r="Z89" s="391"/>
      <c r="AA89" s="392"/>
      <c r="AB89" s="390"/>
      <c r="AC89" s="391"/>
      <c r="AD89" s="391"/>
      <c r="AE89" s="391"/>
      <c r="AF89" s="391"/>
      <c r="AG89" s="391"/>
      <c r="AH89" s="391"/>
      <c r="AI89" s="391"/>
      <c r="AJ89" s="391"/>
      <c r="AK89" s="391"/>
      <c r="AL89" s="391"/>
      <c r="AM89" s="391"/>
      <c r="AN89" s="391"/>
      <c r="AO89" s="392"/>
      <c r="AP89" s="393"/>
      <c r="AQ89" s="394"/>
      <c r="AR89" s="394"/>
      <c r="AS89" s="394"/>
      <c r="AT89" s="395"/>
      <c r="AU89" s="396"/>
      <c r="AV89" s="396"/>
      <c r="AW89" s="396"/>
      <c r="AX89" s="396"/>
      <c r="AY89" s="396"/>
      <c r="AZ89" s="396"/>
      <c r="BA89" s="396"/>
      <c r="BB89" s="396"/>
      <c r="BC89" s="396"/>
      <c r="BI89" s="19" t="str">
        <f t="shared" si="11"/>
        <v>ITEM1=</v>
      </c>
      <c r="BJ89" s="19" t="str">
        <f t="shared" si="12"/>
        <v>ITEM2=</v>
      </c>
      <c r="BK89" s="19" t="str">
        <f t="shared" si="13"/>
        <v>ITEM3=</v>
      </c>
      <c r="BL89" s="19" t="str">
        <f t="shared" si="14"/>
        <v>ITEM4=</v>
      </c>
      <c r="BM89" s="19" t="str">
        <f t="shared" si="16"/>
        <v>ITEM5=</v>
      </c>
      <c r="BN89" s="19" t="str">
        <f t="shared" si="15"/>
        <v>ITEM6=</v>
      </c>
    </row>
    <row r="90" spans="1:66" ht="15" customHeight="1" x14ac:dyDescent="0.15">
      <c r="A90" s="419"/>
      <c r="B90" s="420"/>
      <c r="C90" s="420"/>
      <c r="D90" s="421"/>
      <c r="E90" s="390"/>
      <c r="F90" s="391"/>
      <c r="G90" s="391"/>
      <c r="H90" s="391"/>
      <c r="I90" s="391"/>
      <c r="J90" s="391"/>
      <c r="K90" s="391"/>
      <c r="L90" s="391"/>
      <c r="M90" s="392"/>
      <c r="N90" s="390"/>
      <c r="O90" s="391"/>
      <c r="P90" s="391"/>
      <c r="Q90" s="391"/>
      <c r="R90" s="391"/>
      <c r="S90" s="391"/>
      <c r="T90" s="391"/>
      <c r="U90" s="391"/>
      <c r="V90" s="391"/>
      <c r="W90" s="391"/>
      <c r="X90" s="391"/>
      <c r="Y90" s="391"/>
      <c r="Z90" s="391"/>
      <c r="AA90" s="392"/>
      <c r="AB90" s="390"/>
      <c r="AC90" s="391"/>
      <c r="AD90" s="391"/>
      <c r="AE90" s="391"/>
      <c r="AF90" s="391"/>
      <c r="AG90" s="391"/>
      <c r="AH90" s="391"/>
      <c r="AI90" s="391"/>
      <c r="AJ90" s="391"/>
      <c r="AK90" s="391"/>
      <c r="AL90" s="391"/>
      <c r="AM90" s="391"/>
      <c r="AN90" s="391"/>
      <c r="AO90" s="392"/>
      <c r="AP90" s="393"/>
      <c r="AQ90" s="394"/>
      <c r="AR90" s="394"/>
      <c r="AS90" s="394"/>
      <c r="AT90" s="395"/>
      <c r="AU90" s="396"/>
      <c r="AV90" s="396"/>
      <c r="AW90" s="396"/>
      <c r="AX90" s="396"/>
      <c r="AY90" s="396"/>
      <c r="AZ90" s="396"/>
      <c r="BA90" s="396"/>
      <c r="BB90" s="396"/>
      <c r="BC90" s="396"/>
      <c r="BI90" s="19" t="str">
        <f t="shared" si="11"/>
        <v>ITEM1=</v>
      </c>
      <c r="BJ90" s="19" t="str">
        <f t="shared" si="12"/>
        <v>ITEM2=</v>
      </c>
      <c r="BK90" s="19" t="str">
        <f t="shared" si="13"/>
        <v>ITEM3=</v>
      </c>
      <c r="BL90" s="19" t="str">
        <f t="shared" si="14"/>
        <v>ITEM4=</v>
      </c>
      <c r="BM90" s="19" t="str">
        <f t="shared" si="16"/>
        <v>ITEM5=</v>
      </c>
      <c r="BN90" s="19" t="str">
        <f t="shared" si="15"/>
        <v>ITEM6=</v>
      </c>
    </row>
    <row r="91" spans="1:66" ht="15" customHeight="1" x14ac:dyDescent="0.15">
      <c r="A91" s="419"/>
      <c r="B91" s="420"/>
      <c r="C91" s="420"/>
      <c r="D91" s="421"/>
      <c r="E91" s="390"/>
      <c r="F91" s="391"/>
      <c r="G91" s="391"/>
      <c r="H91" s="391"/>
      <c r="I91" s="391"/>
      <c r="J91" s="391"/>
      <c r="K91" s="391"/>
      <c r="L91" s="391"/>
      <c r="M91" s="392"/>
      <c r="N91" s="390"/>
      <c r="O91" s="391"/>
      <c r="P91" s="391"/>
      <c r="Q91" s="391"/>
      <c r="R91" s="391"/>
      <c r="S91" s="391"/>
      <c r="T91" s="391"/>
      <c r="U91" s="391"/>
      <c r="V91" s="391"/>
      <c r="W91" s="391"/>
      <c r="X91" s="391"/>
      <c r="Y91" s="391"/>
      <c r="Z91" s="391"/>
      <c r="AA91" s="392"/>
      <c r="AB91" s="390"/>
      <c r="AC91" s="391"/>
      <c r="AD91" s="391"/>
      <c r="AE91" s="391"/>
      <c r="AF91" s="391"/>
      <c r="AG91" s="391"/>
      <c r="AH91" s="391"/>
      <c r="AI91" s="391"/>
      <c r="AJ91" s="391"/>
      <c r="AK91" s="391"/>
      <c r="AL91" s="391"/>
      <c r="AM91" s="391"/>
      <c r="AN91" s="391"/>
      <c r="AO91" s="392"/>
      <c r="AP91" s="393"/>
      <c r="AQ91" s="394"/>
      <c r="AR91" s="394"/>
      <c r="AS91" s="394"/>
      <c r="AT91" s="395"/>
      <c r="AU91" s="396"/>
      <c r="AV91" s="396"/>
      <c r="AW91" s="396"/>
      <c r="AX91" s="396"/>
      <c r="AY91" s="396"/>
      <c r="AZ91" s="396"/>
      <c r="BA91" s="396"/>
      <c r="BB91" s="396"/>
      <c r="BC91" s="396"/>
      <c r="BI91" s="19" t="str">
        <f t="shared" si="11"/>
        <v>ITEM1=</v>
      </c>
      <c r="BJ91" s="19" t="str">
        <f t="shared" si="12"/>
        <v>ITEM2=</v>
      </c>
      <c r="BK91" s="19" t="str">
        <f t="shared" si="13"/>
        <v>ITEM3=</v>
      </c>
      <c r="BL91" s="19" t="str">
        <f t="shared" si="14"/>
        <v>ITEM4=</v>
      </c>
      <c r="BM91" s="19" t="str">
        <f t="shared" si="16"/>
        <v>ITEM5=</v>
      </c>
      <c r="BN91" s="19" t="str">
        <f t="shared" si="15"/>
        <v>ITEM6=</v>
      </c>
    </row>
    <row r="92" spans="1:66" ht="15" customHeight="1" x14ac:dyDescent="0.15">
      <c r="A92" s="419"/>
      <c r="B92" s="420"/>
      <c r="C92" s="420"/>
      <c r="D92" s="421"/>
      <c r="E92" s="390"/>
      <c r="F92" s="391"/>
      <c r="G92" s="391"/>
      <c r="H92" s="391"/>
      <c r="I92" s="391"/>
      <c r="J92" s="391"/>
      <c r="K92" s="391"/>
      <c r="L92" s="391"/>
      <c r="M92" s="392"/>
      <c r="N92" s="390"/>
      <c r="O92" s="391"/>
      <c r="P92" s="391"/>
      <c r="Q92" s="391"/>
      <c r="R92" s="391"/>
      <c r="S92" s="391"/>
      <c r="T92" s="391"/>
      <c r="U92" s="391"/>
      <c r="V92" s="391"/>
      <c r="W92" s="391"/>
      <c r="X92" s="391"/>
      <c r="Y92" s="391"/>
      <c r="Z92" s="391"/>
      <c r="AA92" s="392"/>
      <c r="AB92" s="390"/>
      <c r="AC92" s="391"/>
      <c r="AD92" s="391"/>
      <c r="AE92" s="391"/>
      <c r="AF92" s="391"/>
      <c r="AG92" s="391"/>
      <c r="AH92" s="391"/>
      <c r="AI92" s="391"/>
      <c r="AJ92" s="391"/>
      <c r="AK92" s="391"/>
      <c r="AL92" s="391"/>
      <c r="AM92" s="391"/>
      <c r="AN92" s="391"/>
      <c r="AO92" s="392"/>
      <c r="AP92" s="393"/>
      <c r="AQ92" s="394"/>
      <c r="AR92" s="394"/>
      <c r="AS92" s="394"/>
      <c r="AT92" s="395"/>
      <c r="AU92" s="396"/>
      <c r="AV92" s="396"/>
      <c r="AW92" s="396"/>
      <c r="AX92" s="396"/>
      <c r="AY92" s="396"/>
      <c r="AZ92" s="396"/>
      <c r="BA92" s="396"/>
      <c r="BB92" s="396"/>
      <c r="BC92" s="396"/>
      <c r="BI92" s="19" t="str">
        <f t="shared" si="11"/>
        <v>ITEM1=</v>
      </c>
      <c r="BJ92" s="19" t="str">
        <f t="shared" si="12"/>
        <v>ITEM2=</v>
      </c>
      <c r="BK92" s="19" t="str">
        <f t="shared" si="13"/>
        <v>ITEM3=</v>
      </c>
      <c r="BL92" s="19" t="str">
        <f t="shared" si="14"/>
        <v>ITEM4=</v>
      </c>
      <c r="BM92" s="19" t="str">
        <f t="shared" si="16"/>
        <v>ITEM5=</v>
      </c>
      <c r="BN92" s="19" t="str">
        <f t="shared" si="15"/>
        <v>ITEM6=</v>
      </c>
    </row>
    <row r="93" spans="1:66" ht="15" customHeight="1" x14ac:dyDescent="0.15">
      <c r="A93" s="419"/>
      <c r="B93" s="420"/>
      <c r="C93" s="420"/>
      <c r="D93" s="421"/>
      <c r="E93" s="390"/>
      <c r="F93" s="391"/>
      <c r="G93" s="391"/>
      <c r="H93" s="391"/>
      <c r="I93" s="391"/>
      <c r="J93" s="391"/>
      <c r="K93" s="391"/>
      <c r="L93" s="391"/>
      <c r="M93" s="392"/>
      <c r="N93" s="390"/>
      <c r="O93" s="391"/>
      <c r="P93" s="391"/>
      <c r="Q93" s="391"/>
      <c r="R93" s="391"/>
      <c r="S93" s="391"/>
      <c r="T93" s="391"/>
      <c r="U93" s="391"/>
      <c r="V93" s="391"/>
      <c r="W93" s="391"/>
      <c r="X93" s="391"/>
      <c r="Y93" s="391"/>
      <c r="Z93" s="391"/>
      <c r="AA93" s="392"/>
      <c r="AB93" s="390"/>
      <c r="AC93" s="391"/>
      <c r="AD93" s="391"/>
      <c r="AE93" s="391"/>
      <c r="AF93" s="391"/>
      <c r="AG93" s="391"/>
      <c r="AH93" s="391"/>
      <c r="AI93" s="391"/>
      <c r="AJ93" s="391"/>
      <c r="AK93" s="391"/>
      <c r="AL93" s="391"/>
      <c r="AM93" s="391"/>
      <c r="AN93" s="391"/>
      <c r="AO93" s="392"/>
      <c r="AP93" s="393"/>
      <c r="AQ93" s="394"/>
      <c r="AR93" s="394"/>
      <c r="AS93" s="394"/>
      <c r="AT93" s="395"/>
      <c r="AU93" s="396"/>
      <c r="AV93" s="396"/>
      <c r="AW93" s="396"/>
      <c r="AX93" s="396"/>
      <c r="AY93" s="396"/>
      <c r="AZ93" s="396"/>
      <c r="BA93" s="396"/>
      <c r="BB93" s="396"/>
      <c r="BC93" s="396"/>
      <c r="BI93" s="19" t="str">
        <f t="shared" si="11"/>
        <v>ITEM1=</v>
      </c>
      <c r="BJ93" s="19" t="str">
        <f t="shared" si="12"/>
        <v>ITEM2=</v>
      </c>
      <c r="BK93" s="19" t="str">
        <f t="shared" si="13"/>
        <v>ITEM3=</v>
      </c>
      <c r="BL93" s="19" t="str">
        <f t="shared" si="14"/>
        <v>ITEM4=</v>
      </c>
      <c r="BM93" s="19" t="str">
        <f t="shared" si="16"/>
        <v>ITEM5=</v>
      </c>
      <c r="BN93" s="19" t="str">
        <f t="shared" si="15"/>
        <v>ITEM6=</v>
      </c>
    </row>
    <row r="94" spans="1:66" ht="15" customHeight="1" x14ac:dyDescent="0.15">
      <c r="A94" s="419"/>
      <c r="B94" s="420"/>
      <c r="C94" s="420"/>
      <c r="D94" s="421"/>
      <c r="E94" s="390"/>
      <c r="F94" s="391"/>
      <c r="G94" s="391"/>
      <c r="H94" s="391"/>
      <c r="I94" s="391"/>
      <c r="J94" s="391"/>
      <c r="K94" s="391"/>
      <c r="L94" s="391"/>
      <c r="M94" s="392"/>
      <c r="N94" s="390"/>
      <c r="O94" s="391"/>
      <c r="P94" s="391"/>
      <c r="Q94" s="391"/>
      <c r="R94" s="391"/>
      <c r="S94" s="391"/>
      <c r="T94" s="391"/>
      <c r="U94" s="391"/>
      <c r="V94" s="391"/>
      <c r="W94" s="391"/>
      <c r="X94" s="391"/>
      <c r="Y94" s="391"/>
      <c r="Z94" s="391"/>
      <c r="AA94" s="392"/>
      <c r="AB94" s="390"/>
      <c r="AC94" s="391"/>
      <c r="AD94" s="391"/>
      <c r="AE94" s="391"/>
      <c r="AF94" s="391"/>
      <c r="AG94" s="391"/>
      <c r="AH94" s="391"/>
      <c r="AI94" s="391"/>
      <c r="AJ94" s="391"/>
      <c r="AK94" s="391"/>
      <c r="AL94" s="391"/>
      <c r="AM94" s="391"/>
      <c r="AN94" s="391"/>
      <c r="AO94" s="392"/>
      <c r="AP94" s="393"/>
      <c r="AQ94" s="394"/>
      <c r="AR94" s="394"/>
      <c r="AS94" s="394"/>
      <c r="AT94" s="395"/>
      <c r="AU94" s="396"/>
      <c r="AV94" s="396"/>
      <c r="AW94" s="396"/>
      <c r="AX94" s="396"/>
      <c r="AY94" s="396"/>
      <c r="AZ94" s="396"/>
      <c r="BA94" s="396"/>
      <c r="BB94" s="396"/>
      <c r="BC94" s="396"/>
      <c r="BI94" s="19" t="str">
        <f t="shared" si="11"/>
        <v>ITEM1=</v>
      </c>
      <c r="BJ94" s="19" t="str">
        <f t="shared" si="12"/>
        <v>ITEM2=</v>
      </c>
      <c r="BK94" s="19" t="str">
        <f t="shared" si="13"/>
        <v>ITEM3=</v>
      </c>
      <c r="BL94" s="19" t="str">
        <f t="shared" si="14"/>
        <v>ITEM4=</v>
      </c>
      <c r="BM94" s="19" t="str">
        <f t="shared" si="16"/>
        <v>ITEM5=</v>
      </c>
      <c r="BN94" s="19" t="str">
        <f t="shared" si="15"/>
        <v>ITEM6=</v>
      </c>
    </row>
    <row r="95" spans="1:66" ht="15" customHeight="1" x14ac:dyDescent="0.15">
      <c r="A95" s="419"/>
      <c r="B95" s="420"/>
      <c r="C95" s="420"/>
      <c r="D95" s="421"/>
      <c r="E95" s="390"/>
      <c r="F95" s="391"/>
      <c r="G95" s="391"/>
      <c r="H95" s="391"/>
      <c r="I95" s="391"/>
      <c r="J95" s="391"/>
      <c r="K95" s="391"/>
      <c r="L95" s="391"/>
      <c r="M95" s="392"/>
      <c r="N95" s="390"/>
      <c r="O95" s="391"/>
      <c r="P95" s="391"/>
      <c r="Q95" s="391"/>
      <c r="R95" s="391"/>
      <c r="S95" s="391"/>
      <c r="T95" s="391"/>
      <c r="U95" s="391"/>
      <c r="V95" s="391"/>
      <c r="W95" s="391"/>
      <c r="X95" s="391"/>
      <c r="Y95" s="391"/>
      <c r="Z95" s="391"/>
      <c r="AA95" s="392"/>
      <c r="AB95" s="390"/>
      <c r="AC95" s="391"/>
      <c r="AD95" s="391"/>
      <c r="AE95" s="391"/>
      <c r="AF95" s="391"/>
      <c r="AG95" s="391"/>
      <c r="AH95" s="391"/>
      <c r="AI95" s="391"/>
      <c r="AJ95" s="391"/>
      <c r="AK95" s="391"/>
      <c r="AL95" s="391"/>
      <c r="AM95" s="391"/>
      <c r="AN95" s="391"/>
      <c r="AO95" s="392"/>
      <c r="AP95" s="393"/>
      <c r="AQ95" s="394"/>
      <c r="AR95" s="394"/>
      <c r="AS95" s="394"/>
      <c r="AT95" s="395"/>
      <c r="AU95" s="396"/>
      <c r="AV95" s="396"/>
      <c r="AW95" s="396"/>
      <c r="AX95" s="396"/>
      <c r="AY95" s="396"/>
      <c r="AZ95" s="396"/>
      <c r="BA95" s="396"/>
      <c r="BB95" s="396"/>
      <c r="BC95" s="396"/>
      <c r="BI95" s="19" t="str">
        <f t="shared" si="11"/>
        <v>ITEM1=</v>
      </c>
      <c r="BJ95" s="19" t="str">
        <f t="shared" si="12"/>
        <v>ITEM2=</v>
      </c>
      <c r="BK95" s="19" t="str">
        <f t="shared" si="13"/>
        <v>ITEM3=</v>
      </c>
      <c r="BL95" s="19" t="str">
        <f t="shared" si="14"/>
        <v>ITEM4=</v>
      </c>
      <c r="BM95" s="19" t="str">
        <f t="shared" si="16"/>
        <v>ITEM5=</v>
      </c>
      <c r="BN95" s="19" t="str">
        <f t="shared" si="15"/>
        <v>ITEM6=</v>
      </c>
    </row>
    <row r="96" spans="1:66" ht="15" customHeight="1" x14ac:dyDescent="0.15">
      <c r="A96" s="419"/>
      <c r="B96" s="420"/>
      <c r="C96" s="420"/>
      <c r="D96" s="421"/>
      <c r="E96" s="390"/>
      <c r="F96" s="391"/>
      <c r="G96" s="391"/>
      <c r="H96" s="391"/>
      <c r="I96" s="391"/>
      <c r="J96" s="391"/>
      <c r="K96" s="391"/>
      <c r="L96" s="391"/>
      <c r="M96" s="392"/>
      <c r="N96" s="390"/>
      <c r="O96" s="391"/>
      <c r="P96" s="391"/>
      <c r="Q96" s="391"/>
      <c r="R96" s="391"/>
      <c r="S96" s="391"/>
      <c r="T96" s="391"/>
      <c r="U96" s="391"/>
      <c r="V96" s="391"/>
      <c r="W96" s="391"/>
      <c r="X96" s="391"/>
      <c r="Y96" s="391"/>
      <c r="Z96" s="391"/>
      <c r="AA96" s="392"/>
      <c r="AB96" s="390"/>
      <c r="AC96" s="391"/>
      <c r="AD96" s="391"/>
      <c r="AE96" s="391"/>
      <c r="AF96" s="391"/>
      <c r="AG96" s="391"/>
      <c r="AH96" s="391"/>
      <c r="AI96" s="391"/>
      <c r="AJ96" s="391"/>
      <c r="AK96" s="391"/>
      <c r="AL96" s="391"/>
      <c r="AM96" s="391"/>
      <c r="AN96" s="391"/>
      <c r="AO96" s="392"/>
      <c r="AP96" s="393"/>
      <c r="AQ96" s="394"/>
      <c r="AR96" s="394"/>
      <c r="AS96" s="394"/>
      <c r="AT96" s="395"/>
      <c r="AU96" s="396"/>
      <c r="AV96" s="396"/>
      <c r="AW96" s="396"/>
      <c r="AX96" s="396"/>
      <c r="AY96" s="396"/>
      <c r="AZ96" s="396"/>
      <c r="BA96" s="396"/>
      <c r="BB96" s="396"/>
      <c r="BC96" s="396"/>
      <c r="BI96" s="19" t="str">
        <f t="shared" si="11"/>
        <v>ITEM1=</v>
      </c>
      <c r="BJ96" s="19" t="str">
        <f t="shared" si="12"/>
        <v>ITEM2=</v>
      </c>
      <c r="BK96" s="19" t="str">
        <f t="shared" si="13"/>
        <v>ITEM3=</v>
      </c>
      <c r="BL96" s="19" t="str">
        <f t="shared" si="14"/>
        <v>ITEM4=</v>
      </c>
      <c r="BM96" s="19" t="str">
        <f t="shared" si="16"/>
        <v>ITEM5=</v>
      </c>
      <c r="BN96" s="19" t="str">
        <f t="shared" si="15"/>
        <v>ITEM6=</v>
      </c>
    </row>
    <row r="97" spans="1:66" ht="21" customHeight="1" x14ac:dyDescent="0.15">
      <c r="A97" s="419"/>
      <c r="B97" s="420"/>
      <c r="C97" s="420"/>
      <c r="D97" s="421"/>
      <c r="E97" s="390"/>
      <c r="F97" s="391"/>
      <c r="G97" s="391"/>
      <c r="H97" s="391"/>
      <c r="I97" s="391"/>
      <c r="J97" s="391"/>
      <c r="K97" s="391"/>
      <c r="L97" s="391"/>
      <c r="M97" s="392"/>
      <c r="N97" s="390"/>
      <c r="O97" s="391"/>
      <c r="P97" s="391"/>
      <c r="Q97" s="391"/>
      <c r="R97" s="391"/>
      <c r="S97" s="391"/>
      <c r="T97" s="391"/>
      <c r="U97" s="391"/>
      <c r="V97" s="391"/>
      <c r="W97" s="391"/>
      <c r="X97" s="391"/>
      <c r="Y97" s="391"/>
      <c r="Z97" s="391"/>
      <c r="AA97" s="392"/>
      <c r="AB97" s="390"/>
      <c r="AC97" s="391"/>
      <c r="AD97" s="391"/>
      <c r="AE97" s="391"/>
      <c r="AF97" s="391"/>
      <c r="AG97" s="391"/>
      <c r="AH97" s="391"/>
      <c r="AI97" s="391"/>
      <c r="AJ97" s="391"/>
      <c r="AK97" s="391"/>
      <c r="AL97" s="391"/>
      <c r="AM97" s="391"/>
      <c r="AN97" s="391"/>
      <c r="AO97" s="392"/>
      <c r="AP97" s="393"/>
      <c r="AQ97" s="394"/>
      <c r="AR97" s="394"/>
      <c r="AS97" s="394"/>
      <c r="AT97" s="395"/>
      <c r="AU97" s="396"/>
      <c r="AV97" s="396"/>
      <c r="AW97" s="396"/>
      <c r="AX97" s="396"/>
      <c r="AY97" s="396"/>
      <c r="AZ97" s="396"/>
      <c r="BA97" s="396"/>
      <c r="BB97" s="396"/>
      <c r="BC97" s="396"/>
      <c r="BD97" s="20"/>
      <c r="BE97" s="20"/>
      <c r="BF97" s="20"/>
      <c r="BG97" s="20"/>
      <c r="BH97" s="20"/>
      <c r="BI97" s="19" t="str">
        <f t="shared" si="11"/>
        <v>ITEM1=</v>
      </c>
      <c r="BJ97" s="19" t="str">
        <f t="shared" si="12"/>
        <v>ITEM2=</v>
      </c>
      <c r="BK97" s="19" t="str">
        <f t="shared" si="13"/>
        <v>ITEM3=</v>
      </c>
      <c r="BL97" s="19" t="str">
        <f t="shared" si="14"/>
        <v>ITEM4=</v>
      </c>
      <c r="BM97" s="19" t="str">
        <f t="shared" si="16"/>
        <v>ITEM5=</v>
      </c>
      <c r="BN97" s="19" t="str">
        <f t="shared" si="15"/>
        <v>ITEM6=</v>
      </c>
    </row>
    <row r="98" spans="1:66" ht="21" customHeight="1" x14ac:dyDescent="0.15">
      <c r="A98" s="419"/>
      <c r="B98" s="420"/>
      <c r="C98" s="420"/>
      <c r="D98" s="421"/>
      <c r="E98" s="390"/>
      <c r="F98" s="391"/>
      <c r="G98" s="391"/>
      <c r="H98" s="391"/>
      <c r="I98" s="391"/>
      <c r="J98" s="391"/>
      <c r="K98" s="391"/>
      <c r="L98" s="391"/>
      <c r="M98" s="392"/>
      <c r="N98" s="390"/>
      <c r="O98" s="391"/>
      <c r="P98" s="391"/>
      <c r="Q98" s="391"/>
      <c r="R98" s="391"/>
      <c r="S98" s="391"/>
      <c r="T98" s="391"/>
      <c r="U98" s="391"/>
      <c r="V98" s="391"/>
      <c r="W98" s="391"/>
      <c r="X98" s="391"/>
      <c r="Y98" s="391"/>
      <c r="Z98" s="391"/>
      <c r="AA98" s="392"/>
      <c r="AB98" s="390"/>
      <c r="AC98" s="391"/>
      <c r="AD98" s="391"/>
      <c r="AE98" s="391"/>
      <c r="AF98" s="391"/>
      <c r="AG98" s="391"/>
      <c r="AH98" s="391"/>
      <c r="AI98" s="391"/>
      <c r="AJ98" s="391"/>
      <c r="AK98" s="391"/>
      <c r="AL98" s="391"/>
      <c r="AM98" s="391"/>
      <c r="AN98" s="391"/>
      <c r="AO98" s="392"/>
      <c r="AP98" s="393"/>
      <c r="AQ98" s="394"/>
      <c r="AR98" s="394"/>
      <c r="AS98" s="394"/>
      <c r="AT98" s="395"/>
      <c r="AU98" s="396"/>
      <c r="AV98" s="396"/>
      <c r="AW98" s="396"/>
      <c r="AX98" s="396"/>
      <c r="AY98" s="396"/>
      <c r="AZ98" s="396"/>
      <c r="BA98" s="396"/>
      <c r="BB98" s="396"/>
      <c r="BC98" s="396"/>
      <c r="BI98" s="19" t="str">
        <f t="shared" si="11"/>
        <v>ITEM1=</v>
      </c>
      <c r="BJ98" s="19" t="str">
        <f t="shared" si="12"/>
        <v>ITEM2=</v>
      </c>
      <c r="BK98" s="19" t="str">
        <f t="shared" si="13"/>
        <v>ITEM3=</v>
      </c>
      <c r="BL98" s="19" t="str">
        <f t="shared" si="14"/>
        <v>ITEM4=</v>
      </c>
      <c r="BM98" s="19" t="str">
        <f t="shared" si="16"/>
        <v>ITEM5=</v>
      </c>
      <c r="BN98" s="19" t="str">
        <f t="shared" si="15"/>
        <v>ITEM6=</v>
      </c>
    </row>
    <row r="99" spans="1:66" ht="21" customHeight="1" x14ac:dyDescent="0.15">
      <c r="A99" s="419"/>
      <c r="B99" s="420"/>
      <c r="C99" s="420"/>
      <c r="D99" s="421"/>
      <c r="E99" s="390"/>
      <c r="F99" s="391"/>
      <c r="G99" s="391"/>
      <c r="H99" s="391"/>
      <c r="I99" s="391"/>
      <c r="J99" s="391"/>
      <c r="K99" s="391"/>
      <c r="L99" s="391"/>
      <c r="M99" s="392"/>
      <c r="N99" s="390"/>
      <c r="O99" s="391"/>
      <c r="P99" s="391"/>
      <c r="Q99" s="391"/>
      <c r="R99" s="391"/>
      <c r="S99" s="391"/>
      <c r="T99" s="391"/>
      <c r="U99" s="391"/>
      <c r="V99" s="391"/>
      <c r="W99" s="391"/>
      <c r="X99" s="391"/>
      <c r="Y99" s="391"/>
      <c r="Z99" s="391"/>
      <c r="AA99" s="392"/>
      <c r="AB99" s="390"/>
      <c r="AC99" s="391"/>
      <c r="AD99" s="391"/>
      <c r="AE99" s="391"/>
      <c r="AF99" s="391"/>
      <c r="AG99" s="391"/>
      <c r="AH99" s="391"/>
      <c r="AI99" s="391"/>
      <c r="AJ99" s="391"/>
      <c r="AK99" s="391"/>
      <c r="AL99" s="391"/>
      <c r="AM99" s="391"/>
      <c r="AN99" s="391"/>
      <c r="AO99" s="392"/>
      <c r="AP99" s="393"/>
      <c r="AQ99" s="394"/>
      <c r="AR99" s="394"/>
      <c r="AS99" s="394"/>
      <c r="AT99" s="395"/>
      <c r="AU99" s="396"/>
      <c r="AV99" s="396"/>
      <c r="AW99" s="396"/>
      <c r="AX99" s="396"/>
      <c r="AY99" s="396"/>
      <c r="AZ99" s="396"/>
      <c r="BA99" s="396"/>
      <c r="BB99" s="396"/>
      <c r="BC99" s="396"/>
      <c r="BI99" s="19" t="str">
        <f t="shared" si="11"/>
        <v>ITEM1=</v>
      </c>
      <c r="BJ99" s="19" t="str">
        <f t="shared" si="12"/>
        <v>ITEM2=</v>
      </c>
      <c r="BK99" s="19" t="str">
        <f t="shared" si="13"/>
        <v>ITEM3=</v>
      </c>
      <c r="BL99" s="19" t="str">
        <f t="shared" si="14"/>
        <v>ITEM4=</v>
      </c>
      <c r="BM99" s="19" t="str">
        <f t="shared" si="16"/>
        <v>ITEM5=</v>
      </c>
      <c r="BN99" s="19" t="str">
        <f t="shared" si="15"/>
        <v>ITEM6=</v>
      </c>
    </row>
    <row r="100" spans="1:66" ht="21" customHeight="1" x14ac:dyDescent="0.15">
      <c r="A100" s="419"/>
      <c r="B100" s="420"/>
      <c r="C100" s="420"/>
      <c r="D100" s="421"/>
      <c r="E100" s="390"/>
      <c r="F100" s="391"/>
      <c r="G100" s="391"/>
      <c r="H100" s="391"/>
      <c r="I100" s="391"/>
      <c r="J100" s="391"/>
      <c r="K100" s="391"/>
      <c r="L100" s="391"/>
      <c r="M100" s="392"/>
      <c r="N100" s="390"/>
      <c r="O100" s="391"/>
      <c r="P100" s="391"/>
      <c r="Q100" s="391"/>
      <c r="R100" s="391"/>
      <c r="S100" s="391"/>
      <c r="T100" s="391"/>
      <c r="U100" s="391"/>
      <c r="V100" s="391"/>
      <c r="W100" s="391"/>
      <c r="X100" s="391"/>
      <c r="Y100" s="391"/>
      <c r="Z100" s="391"/>
      <c r="AA100" s="392"/>
      <c r="AB100" s="390"/>
      <c r="AC100" s="391"/>
      <c r="AD100" s="391"/>
      <c r="AE100" s="391"/>
      <c r="AF100" s="391"/>
      <c r="AG100" s="391"/>
      <c r="AH100" s="391"/>
      <c r="AI100" s="391"/>
      <c r="AJ100" s="391"/>
      <c r="AK100" s="391"/>
      <c r="AL100" s="391"/>
      <c r="AM100" s="391"/>
      <c r="AN100" s="391"/>
      <c r="AO100" s="392"/>
      <c r="AP100" s="393"/>
      <c r="AQ100" s="394"/>
      <c r="AR100" s="394"/>
      <c r="AS100" s="394"/>
      <c r="AT100" s="395"/>
      <c r="AU100" s="396"/>
      <c r="AV100" s="396"/>
      <c r="AW100" s="396"/>
      <c r="AX100" s="396"/>
      <c r="AY100" s="396"/>
      <c r="AZ100" s="396"/>
      <c r="BA100" s="396"/>
      <c r="BB100" s="396"/>
      <c r="BC100" s="396"/>
      <c r="BI100" s="19" t="str">
        <f t="shared" si="11"/>
        <v>ITEM1=</v>
      </c>
      <c r="BJ100" s="19" t="str">
        <f t="shared" si="12"/>
        <v>ITEM2=</v>
      </c>
      <c r="BK100" s="19" t="str">
        <f t="shared" si="13"/>
        <v>ITEM3=</v>
      </c>
      <c r="BL100" s="19" t="str">
        <f t="shared" si="14"/>
        <v>ITEM4=</v>
      </c>
      <c r="BM100" s="19" t="str">
        <f t="shared" si="16"/>
        <v>ITEM5=</v>
      </c>
      <c r="BN100" s="19" t="str">
        <f t="shared" si="15"/>
        <v>ITEM6=</v>
      </c>
    </row>
    <row r="101" spans="1:66" ht="21" customHeight="1" x14ac:dyDescent="0.15">
      <c r="A101" s="419"/>
      <c r="B101" s="420"/>
      <c r="C101" s="420"/>
      <c r="D101" s="421"/>
      <c r="E101" s="390"/>
      <c r="F101" s="391"/>
      <c r="G101" s="391"/>
      <c r="H101" s="391"/>
      <c r="I101" s="391"/>
      <c r="J101" s="391"/>
      <c r="K101" s="391"/>
      <c r="L101" s="391"/>
      <c r="M101" s="392"/>
      <c r="N101" s="390"/>
      <c r="O101" s="391"/>
      <c r="P101" s="391"/>
      <c r="Q101" s="391"/>
      <c r="R101" s="391"/>
      <c r="S101" s="391"/>
      <c r="T101" s="391"/>
      <c r="U101" s="391"/>
      <c r="V101" s="391"/>
      <c r="W101" s="391"/>
      <c r="X101" s="391"/>
      <c r="Y101" s="391"/>
      <c r="Z101" s="391"/>
      <c r="AA101" s="392"/>
      <c r="AB101" s="390"/>
      <c r="AC101" s="391"/>
      <c r="AD101" s="391"/>
      <c r="AE101" s="391"/>
      <c r="AF101" s="391"/>
      <c r="AG101" s="391"/>
      <c r="AH101" s="391"/>
      <c r="AI101" s="391"/>
      <c r="AJ101" s="391"/>
      <c r="AK101" s="391"/>
      <c r="AL101" s="391"/>
      <c r="AM101" s="391"/>
      <c r="AN101" s="391"/>
      <c r="AO101" s="392"/>
      <c r="AP101" s="393"/>
      <c r="AQ101" s="394"/>
      <c r="AR101" s="394"/>
      <c r="AS101" s="394"/>
      <c r="AT101" s="395"/>
      <c r="AU101" s="396"/>
      <c r="AV101" s="396"/>
      <c r="AW101" s="396"/>
      <c r="AX101" s="396"/>
      <c r="AY101" s="396"/>
      <c r="AZ101" s="396"/>
      <c r="BA101" s="396"/>
      <c r="BB101" s="396"/>
      <c r="BC101" s="396"/>
      <c r="BI101" s="19" t="str">
        <f t="shared" si="11"/>
        <v>ITEM1=</v>
      </c>
      <c r="BJ101" s="19" t="str">
        <f t="shared" si="12"/>
        <v>ITEM2=</v>
      </c>
      <c r="BK101" s="19" t="str">
        <f t="shared" si="13"/>
        <v>ITEM3=</v>
      </c>
      <c r="BL101" s="19" t="str">
        <f t="shared" si="14"/>
        <v>ITEM4=</v>
      </c>
      <c r="BM101" s="19" t="str">
        <f t="shared" si="16"/>
        <v>ITEM5=</v>
      </c>
      <c r="BN101" s="19" t="str">
        <f t="shared" si="15"/>
        <v>ITEM6=</v>
      </c>
    </row>
    <row r="102" spans="1:66" ht="21" customHeight="1" x14ac:dyDescent="0.15">
      <c r="A102" s="419"/>
      <c r="B102" s="420"/>
      <c r="C102" s="420"/>
      <c r="D102" s="421"/>
      <c r="E102" s="390"/>
      <c r="F102" s="391"/>
      <c r="G102" s="391"/>
      <c r="H102" s="391"/>
      <c r="I102" s="391"/>
      <c r="J102" s="391"/>
      <c r="K102" s="391"/>
      <c r="L102" s="391"/>
      <c r="M102" s="392"/>
      <c r="N102" s="390"/>
      <c r="O102" s="391"/>
      <c r="P102" s="391"/>
      <c r="Q102" s="391"/>
      <c r="R102" s="391"/>
      <c r="S102" s="391"/>
      <c r="T102" s="391"/>
      <c r="U102" s="391"/>
      <c r="V102" s="391"/>
      <c r="W102" s="391"/>
      <c r="X102" s="391"/>
      <c r="Y102" s="391"/>
      <c r="Z102" s="391"/>
      <c r="AA102" s="392"/>
      <c r="AB102" s="390"/>
      <c r="AC102" s="391"/>
      <c r="AD102" s="391"/>
      <c r="AE102" s="391"/>
      <c r="AF102" s="391"/>
      <c r="AG102" s="391"/>
      <c r="AH102" s="391"/>
      <c r="AI102" s="391"/>
      <c r="AJ102" s="391"/>
      <c r="AK102" s="391"/>
      <c r="AL102" s="391"/>
      <c r="AM102" s="391"/>
      <c r="AN102" s="391"/>
      <c r="AO102" s="392"/>
      <c r="AP102" s="393"/>
      <c r="AQ102" s="394"/>
      <c r="AR102" s="394"/>
      <c r="AS102" s="394"/>
      <c r="AT102" s="395"/>
      <c r="AU102" s="396"/>
      <c r="AV102" s="396"/>
      <c r="AW102" s="396"/>
      <c r="AX102" s="396"/>
      <c r="AY102" s="396"/>
      <c r="AZ102" s="396"/>
      <c r="BA102" s="396"/>
      <c r="BB102" s="396"/>
      <c r="BC102" s="396"/>
      <c r="BI102" s="19" t="str">
        <f t="shared" si="11"/>
        <v>ITEM1=</v>
      </c>
      <c r="BJ102" s="19" t="str">
        <f t="shared" si="12"/>
        <v>ITEM2=</v>
      </c>
      <c r="BK102" s="19" t="str">
        <f t="shared" si="13"/>
        <v>ITEM3=</v>
      </c>
      <c r="BL102" s="19" t="str">
        <f t="shared" si="14"/>
        <v>ITEM4=</v>
      </c>
      <c r="BM102" s="19" t="str">
        <f t="shared" si="16"/>
        <v>ITEM5=</v>
      </c>
      <c r="BN102" s="19" t="str">
        <f t="shared" si="15"/>
        <v>ITEM6=</v>
      </c>
    </row>
    <row r="103" spans="1:66" ht="21" customHeight="1" x14ac:dyDescent="0.15">
      <c r="A103" s="419"/>
      <c r="B103" s="420"/>
      <c r="C103" s="420"/>
      <c r="D103" s="421"/>
      <c r="E103" s="390"/>
      <c r="F103" s="391"/>
      <c r="G103" s="391"/>
      <c r="H103" s="391"/>
      <c r="I103" s="391"/>
      <c r="J103" s="391"/>
      <c r="K103" s="391"/>
      <c r="L103" s="391"/>
      <c r="M103" s="392"/>
      <c r="N103" s="390"/>
      <c r="O103" s="391"/>
      <c r="P103" s="391"/>
      <c r="Q103" s="391"/>
      <c r="R103" s="391"/>
      <c r="S103" s="391"/>
      <c r="T103" s="391"/>
      <c r="U103" s="391"/>
      <c r="V103" s="391"/>
      <c r="W103" s="391"/>
      <c r="X103" s="391"/>
      <c r="Y103" s="391"/>
      <c r="Z103" s="391"/>
      <c r="AA103" s="392"/>
      <c r="AB103" s="390"/>
      <c r="AC103" s="391"/>
      <c r="AD103" s="391"/>
      <c r="AE103" s="391"/>
      <c r="AF103" s="391"/>
      <c r="AG103" s="391"/>
      <c r="AH103" s="391"/>
      <c r="AI103" s="391"/>
      <c r="AJ103" s="391"/>
      <c r="AK103" s="391"/>
      <c r="AL103" s="391"/>
      <c r="AM103" s="391"/>
      <c r="AN103" s="391"/>
      <c r="AO103" s="392"/>
      <c r="AP103" s="393"/>
      <c r="AQ103" s="394"/>
      <c r="AR103" s="394"/>
      <c r="AS103" s="394"/>
      <c r="AT103" s="395"/>
      <c r="AU103" s="396"/>
      <c r="AV103" s="396"/>
      <c r="AW103" s="396"/>
      <c r="AX103" s="396"/>
      <c r="AY103" s="396"/>
      <c r="AZ103" s="396"/>
      <c r="BA103" s="396"/>
      <c r="BB103" s="396"/>
      <c r="BC103" s="396"/>
      <c r="BI103" s="19" t="str">
        <f t="shared" si="11"/>
        <v>ITEM1=</v>
      </c>
      <c r="BJ103" s="19" t="str">
        <f t="shared" si="12"/>
        <v>ITEM2=</v>
      </c>
      <c r="BK103" s="19" t="str">
        <f t="shared" si="13"/>
        <v>ITEM3=</v>
      </c>
      <c r="BL103" s="19" t="str">
        <f t="shared" si="14"/>
        <v>ITEM4=</v>
      </c>
      <c r="BM103" s="19" t="str">
        <f t="shared" si="16"/>
        <v>ITEM5=</v>
      </c>
      <c r="BN103" s="19" t="str">
        <f t="shared" si="15"/>
        <v>ITEM6=</v>
      </c>
    </row>
    <row r="104" spans="1:66" ht="9.75" customHeight="1" x14ac:dyDescent="0.15">
      <c r="BI104" s="19" t="s">
        <v>548</v>
      </c>
      <c r="BJ104" s="19" t="s">
        <v>548</v>
      </c>
      <c r="BK104" s="19" t="s">
        <v>548</v>
      </c>
      <c r="BL104" s="19" t="s">
        <v>548</v>
      </c>
      <c r="BM104" s="19" t="s">
        <v>548</v>
      </c>
      <c r="BN104" s="19" t="s">
        <v>548</v>
      </c>
    </row>
  </sheetData>
  <sheetProtection password="9DD3" sheet="1" objects="1" scenarios="1" formatRows="0" selectLockedCells="1"/>
  <mergeCells count="601">
    <mergeCell ref="A103:D103"/>
    <mergeCell ref="E103:M103"/>
    <mergeCell ref="N103:AA103"/>
    <mergeCell ref="AB103:AO103"/>
    <mergeCell ref="AP103:AT103"/>
    <mergeCell ref="AU103:BC103"/>
    <mergeCell ref="A101:D101"/>
    <mergeCell ref="E101:M101"/>
    <mergeCell ref="N101:AA101"/>
    <mergeCell ref="AB101:AO101"/>
    <mergeCell ref="AP101:AT101"/>
    <mergeCell ref="AU101:BC101"/>
    <mergeCell ref="A102:D102"/>
    <mergeCell ref="E102:M102"/>
    <mergeCell ref="N102:AA102"/>
    <mergeCell ref="AB102:AO102"/>
    <mergeCell ref="AP102:AT102"/>
    <mergeCell ref="AU102:BC102"/>
    <mergeCell ref="A99:D99"/>
    <mergeCell ref="E99:M99"/>
    <mergeCell ref="N99:AA99"/>
    <mergeCell ref="AB99:AO99"/>
    <mergeCell ref="AP99:AT99"/>
    <mergeCell ref="AU99:BC99"/>
    <mergeCell ref="A100:D100"/>
    <mergeCell ref="E100:M100"/>
    <mergeCell ref="N100:AA100"/>
    <mergeCell ref="AB100:AO100"/>
    <mergeCell ref="AP100:AT100"/>
    <mergeCell ref="AU100:BC100"/>
    <mergeCell ref="A97:D97"/>
    <mergeCell ref="E97:M97"/>
    <mergeCell ref="N97:AA97"/>
    <mergeCell ref="AB97:AO97"/>
    <mergeCell ref="AP97:AT97"/>
    <mergeCell ref="AU97:BC97"/>
    <mergeCell ref="A98:D98"/>
    <mergeCell ref="E98:M98"/>
    <mergeCell ref="N98:AA98"/>
    <mergeCell ref="AB98:AO98"/>
    <mergeCell ref="AP98:AT98"/>
    <mergeCell ref="AU98:BC98"/>
    <mergeCell ref="A95:D95"/>
    <mergeCell ref="E95:M95"/>
    <mergeCell ref="N95:AA95"/>
    <mergeCell ref="AB95:AO95"/>
    <mergeCell ref="AP95:AT95"/>
    <mergeCell ref="AU95:BC95"/>
    <mergeCell ref="A96:D96"/>
    <mergeCell ref="E96:M96"/>
    <mergeCell ref="N96:AA96"/>
    <mergeCell ref="AB96:AO96"/>
    <mergeCell ref="AP96:AT96"/>
    <mergeCell ref="AU96:BC96"/>
    <mergeCell ref="A93:D93"/>
    <mergeCell ref="E93:M93"/>
    <mergeCell ref="N93:AA93"/>
    <mergeCell ref="AB93:AO93"/>
    <mergeCell ref="AP93:AT93"/>
    <mergeCell ref="AU93:BC93"/>
    <mergeCell ref="A94:D94"/>
    <mergeCell ref="E94:M94"/>
    <mergeCell ref="N94:AA94"/>
    <mergeCell ref="AB94:AO94"/>
    <mergeCell ref="AP94:AT94"/>
    <mergeCell ref="AU94:BC94"/>
    <mergeCell ref="A91:D91"/>
    <mergeCell ref="E91:M91"/>
    <mergeCell ref="N91:AA91"/>
    <mergeCell ref="AB91:AO91"/>
    <mergeCell ref="AP91:AT91"/>
    <mergeCell ref="AU91:BC91"/>
    <mergeCell ref="A92:D92"/>
    <mergeCell ref="E92:M92"/>
    <mergeCell ref="N92:AA92"/>
    <mergeCell ref="AB92:AO92"/>
    <mergeCell ref="AP92:AT92"/>
    <mergeCell ref="AU92:BC92"/>
    <mergeCell ref="A89:D89"/>
    <mergeCell ref="E89:M89"/>
    <mergeCell ref="N89:AA89"/>
    <mergeCell ref="AB89:AO89"/>
    <mergeCell ref="AP89:AT89"/>
    <mergeCell ref="AU89:BC89"/>
    <mergeCell ref="A90:D90"/>
    <mergeCell ref="E90:M90"/>
    <mergeCell ref="N90:AA90"/>
    <mergeCell ref="AB90:AO90"/>
    <mergeCell ref="AP90:AT90"/>
    <mergeCell ref="AU90:BC90"/>
    <mergeCell ref="A87:D87"/>
    <mergeCell ref="E87:M87"/>
    <mergeCell ref="N87:AA87"/>
    <mergeCell ref="AB87:AO87"/>
    <mergeCell ref="AP87:AT87"/>
    <mergeCell ref="AU87:BC87"/>
    <mergeCell ref="A88:D88"/>
    <mergeCell ref="E88:M88"/>
    <mergeCell ref="N88:AA88"/>
    <mergeCell ref="AB88:AO88"/>
    <mergeCell ref="AP88:AT88"/>
    <mergeCell ref="AU88:BC88"/>
    <mergeCell ref="A85:D85"/>
    <mergeCell ref="E85:M85"/>
    <mergeCell ref="N85:AA85"/>
    <mergeCell ref="AB85:AO85"/>
    <mergeCell ref="AP85:AT85"/>
    <mergeCell ref="AU85:BC85"/>
    <mergeCell ref="A86:D86"/>
    <mergeCell ref="E86:M86"/>
    <mergeCell ref="N86:AA86"/>
    <mergeCell ref="AB86:AO86"/>
    <mergeCell ref="AP86:AT86"/>
    <mergeCell ref="AU86:BC86"/>
    <mergeCell ref="A83:D83"/>
    <mergeCell ref="E83:M83"/>
    <mergeCell ref="N83:AA83"/>
    <mergeCell ref="AB83:AO83"/>
    <mergeCell ref="AP83:AT83"/>
    <mergeCell ref="AU83:BC83"/>
    <mergeCell ref="A84:D84"/>
    <mergeCell ref="E84:M84"/>
    <mergeCell ref="N84:AA84"/>
    <mergeCell ref="AB84:AO84"/>
    <mergeCell ref="AP84:AT84"/>
    <mergeCell ref="AU84:BC84"/>
    <mergeCell ref="A81:D81"/>
    <mergeCell ref="E81:M81"/>
    <mergeCell ref="N81:AA81"/>
    <mergeCell ref="AB81:AO81"/>
    <mergeCell ref="AP81:AT81"/>
    <mergeCell ref="AU81:BC81"/>
    <mergeCell ref="A82:D82"/>
    <mergeCell ref="E82:M82"/>
    <mergeCell ref="N82:AA82"/>
    <mergeCell ref="AB82:AO82"/>
    <mergeCell ref="AP82:AT82"/>
    <mergeCell ref="AU82:BC82"/>
    <mergeCell ref="A79:D79"/>
    <mergeCell ref="E79:M79"/>
    <mergeCell ref="N79:AA79"/>
    <mergeCell ref="AB79:AO79"/>
    <mergeCell ref="AP79:AT79"/>
    <mergeCell ref="AU79:BC79"/>
    <mergeCell ref="A80:D80"/>
    <mergeCell ref="E80:M80"/>
    <mergeCell ref="N80:AA80"/>
    <mergeCell ref="AB80:AO80"/>
    <mergeCell ref="AP80:AT80"/>
    <mergeCell ref="AU80:BC80"/>
    <mergeCell ref="A77:D77"/>
    <mergeCell ref="E77:M77"/>
    <mergeCell ref="N77:AA77"/>
    <mergeCell ref="AB77:AO77"/>
    <mergeCell ref="AP77:AT77"/>
    <mergeCell ref="AU77:BC77"/>
    <mergeCell ref="A78:D78"/>
    <mergeCell ref="E78:M78"/>
    <mergeCell ref="N78:AA78"/>
    <mergeCell ref="AB78:AO78"/>
    <mergeCell ref="AP78:AT78"/>
    <mergeCell ref="AU78:BC78"/>
    <mergeCell ref="A75:D75"/>
    <mergeCell ref="E75:M75"/>
    <mergeCell ref="N75:AA75"/>
    <mergeCell ref="AB75:AO75"/>
    <mergeCell ref="AP75:AT75"/>
    <mergeCell ref="AU75:BC75"/>
    <mergeCell ref="A76:D76"/>
    <mergeCell ref="E76:M76"/>
    <mergeCell ref="N76:AA76"/>
    <mergeCell ref="AB76:AO76"/>
    <mergeCell ref="AP76:AT76"/>
    <mergeCell ref="AU76:BC76"/>
    <mergeCell ref="A73:D73"/>
    <mergeCell ref="E73:M73"/>
    <mergeCell ref="N73:AA73"/>
    <mergeCell ref="AB73:AO73"/>
    <mergeCell ref="AP73:AT73"/>
    <mergeCell ref="AU73:BC73"/>
    <mergeCell ref="A74:D74"/>
    <mergeCell ref="E74:M74"/>
    <mergeCell ref="N74:AA74"/>
    <mergeCell ref="AB74:AO74"/>
    <mergeCell ref="AP74:AT74"/>
    <mergeCell ref="AU74:BC74"/>
    <mergeCell ref="A71:D71"/>
    <mergeCell ref="E71:M71"/>
    <mergeCell ref="N71:AA71"/>
    <mergeCell ref="AB71:AO71"/>
    <mergeCell ref="AP71:AT71"/>
    <mergeCell ref="AU71:BC71"/>
    <mergeCell ref="A72:D72"/>
    <mergeCell ref="E72:M72"/>
    <mergeCell ref="N72:AA72"/>
    <mergeCell ref="AB72:AO72"/>
    <mergeCell ref="AP72:AT72"/>
    <mergeCell ref="AU72:BC72"/>
    <mergeCell ref="A69:D69"/>
    <mergeCell ref="E69:M69"/>
    <mergeCell ref="N69:AA69"/>
    <mergeCell ref="AB69:AO69"/>
    <mergeCell ref="AP69:AT69"/>
    <mergeCell ref="AU69:BC69"/>
    <mergeCell ref="A70:D70"/>
    <mergeCell ref="E70:M70"/>
    <mergeCell ref="N70:AA70"/>
    <mergeCell ref="AB70:AO70"/>
    <mergeCell ref="AP70:AT70"/>
    <mergeCell ref="AU70:BC70"/>
    <mergeCell ref="A67:D67"/>
    <mergeCell ref="E67:M67"/>
    <mergeCell ref="N67:AA67"/>
    <mergeCell ref="AB67:AO67"/>
    <mergeCell ref="AP67:AT67"/>
    <mergeCell ref="AU67:BC67"/>
    <mergeCell ref="A68:D68"/>
    <mergeCell ref="E68:M68"/>
    <mergeCell ref="N68:AA68"/>
    <mergeCell ref="AB68:AO68"/>
    <mergeCell ref="AP68:AT68"/>
    <mergeCell ref="AU68:BC68"/>
    <mergeCell ref="A65:D65"/>
    <mergeCell ref="E65:M65"/>
    <mergeCell ref="N65:AA65"/>
    <mergeCell ref="AB65:AO65"/>
    <mergeCell ref="AP65:AT65"/>
    <mergeCell ref="AU65:BC65"/>
    <mergeCell ref="A66:D66"/>
    <mergeCell ref="E66:M66"/>
    <mergeCell ref="N66:AA66"/>
    <mergeCell ref="AB66:AO66"/>
    <mergeCell ref="AP66:AT66"/>
    <mergeCell ref="AU66:BC66"/>
    <mergeCell ref="A63:D63"/>
    <mergeCell ref="E63:M63"/>
    <mergeCell ref="N63:AA63"/>
    <mergeCell ref="AB63:AO63"/>
    <mergeCell ref="AP63:AT63"/>
    <mergeCell ref="AU63:BC63"/>
    <mergeCell ref="A64:D64"/>
    <mergeCell ref="E64:M64"/>
    <mergeCell ref="N64:AA64"/>
    <mergeCell ref="AB64:AO64"/>
    <mergeCell ref="AP64:AT64"/>
    <mergeCell ref="AU64:BC64"/>
    <mergeCell ref="A61:D61"/>
    <mergeCell ref="E61:M61"/>
    <mergeCell ref="N61:AA61"/>
    <mergeCell ref="AB61:AO61"/>
    <mergeCell ref="AP61:AT61"/>
    <mergeCell ref="AU61:BC61"/>
    <mergeCell ref="A62:D62"/>
    <mergeCell ref="E62:M62"/>
    <mergeCell ref="N62:AA62"/>
    <mergeCell ref="AB62:AO62"/>
    <mergeCell ref="AP62:AT62"/>
    <mergeCell ref="AU62:BC62"/>
    <mergeCell ref="A59:D59"/>
    <mergeCell ref="E59:M59"/>
    <mergeCell ref="N59:AA59"/>
    <mergeCell ref="AB59:AO59"/>
    <mergeCell ref="AP59:AT59"/>
    <mergeCell ref="AU59:BC59"/>
    <mergeCell ref="A60:D60"/>
    <mergeCell ref="E60:M60"/>
    <mergeCell ref="N60:AA60"/>
    <mergeCell ref="AB60:AO60"/>
    <mergeCell ref="AP60:AT60"/>
    <mergeCell ref="AU60:BC60"/>
    <mergeCell ref="A57:D57"/>
    <mergeCell ref="E57:M57"/>
    <mergeCell ref="N57:AA57"/>
    <mergeCell ref="AB57:AO57"/>
    <mergeCell ref="AP57:AT57"/>
    <mergeCell ref="AU57:BC57"/>
    <mergeCell ref="A58:D58"/>
    <mergeCell ref="E58:M58"/>
    <mergeCell ref="N58:AA58"/>
    <mergeCell ref="AB58:AO58"/>
    <mergeCell ref="AP58:AT58"/>
    <mergeCell ref="AU58:BC58"/>
    <mergeCell ref="A55:D55"/>
    <mergeCell ref="E55:M55"/>
    <mergeCell ref="N55:AA55"/>
    <mergeCell ref="AB55:AO55"/>
    <mergeCell ref="AP55:AT55"/>
    <mergeCell ref="AU55:BC55"/>
    <mergeCell ref="A56:D56"/>
    <mergeCell ref="E56:M56"/>
    <mergeCell ref="N56:AA56"/>
    <mergeCell ref="AB56:AO56"/>
    <mergeCell ref="AP56:AT56"/>
    <mergeCell ref="AU56:BC56"/>
    <mergeCell ref="A53:D53"/>
    <mergeCell ref="E53:M53"/>
    <mergeCell ref="N53:AA53"/>
    <mergeCell ref="AB53:AO53"/>
    <mergeCell ref="AP53:AT53"/>
    <mergeCell ref="AU53:BC53"/>
    <mergeCell ref="A54:D54"/>
    <mergeCell ref="E54:M54"/>
    <mergeCell ref="N54:AA54"/>
    <mergeCell ref="AB54:AO54"/>
    <mergeCell ref="AP54:AT54"/>
    <mergeCell ref="AU54:BC54"/>
    <mergeCell ref="A51:D51"/>
    <mergeCell ref="E51:M51"/>
    <mergeCell ref="N51:AA51"/>
    <mergeCell ref="AB51:AO51"/>
    <mergeCell ref="AP51:AT51"/>
    <mergeCell ref="AU51:BC51"/>
    <mergeCell ref="A52:D52"/>
    <mergeCell ref="E52:M52"/>
    <mergeCell ref="N52:AA52"/>
    <mergeCell ref="AB52:AO52"/>
    <mergeCell ref="AP52:AT52"/>
    <mergeCell ref="AU52:BC52"/>
    <mergeCell ref="A49:D49"/>
    <mergeCell ref="E49:M49"/>
    <mergeCell ref="N49:AA49"/>
    <mergeCell ref="AB49:AO49"/>
    <mergeCell ref="AP49:AT49"/>
    <mergeCell ref="AU49:BC49"/>
    <mergeCell ref="A50:D50"/>
    <mergeCell ref="E50:M50"/>
    <mergeCell ref="N50:AA50"/>
    <mergeCell ref="AB50:AO50"/>
    <mergeCell ref="AP50:AT50"/>
    <mergeCell ref="AU50:BC50"/>
    <mergeCell ref="A44:D44"/>
    <mergeCell ref="A45:D45"/>
    <mergeCell ref="A46:D46"/>
    <mergeCell ref="A47:D47"/>
    <mergeCell ref="A48:D48"/>
    <mergeCell ref="A35:D35"/>
    <mergeCell ref="A36:D36"/>
    <mergeCell ref="A37:D37"/>
    <mergeCell ref="A38:D38"/>
    <mergeCell ref="A39:D39"/>
    <mergeCell ref="A40:D40"/>
    <mergeCell ref="A41:D41"/>
    <mergeCell ref="A42:D42"/>
    <mergeCell ref="A43:D43"/>
    <mergeCell ref="A26:D26"/>
    <mergeCell ref="A27:D27"/>
    <mergeCell ref="A28:D28"/>
    <mergeCell ref="A29:D29"/>
    <mergeCell ref="A30:D30"/>
    <mergeCell ref="A31:D31"/>
    <mergeCell ref="A32:D32"/>
    <mergeCell ref="A33:D33"/>
    <mergeCell ref="A34:D34"/>
    <mergeCell ref="A17:D17"/>
    <mergeCell ref="A18:D18"/>
    <mergeCell ref="A19:D19"/>
    <mergeCell ref="A20:D20"/>
    <mergeCell ref="A21:D21"/>
    <mergeCell ref="A22:D22"/>
    <mergeCell ref="A23:D23"/>
    <mergeCell ref="A24:D24"/>
    <mergeCell ref="A25:D25"/>
    <mergeCell ref="A8:D8"/>
    <mergeCell ref="A9:D9"/>
    <mergeCell ref="A10:D10"/>
    <mergeCell ref="A11:D11"/>
    <mergeCell ref="A12:D12"/>
    <mergeCell ref="A13:D13"/>
    <mergeCell ref="A14:D14"/>
    <mergeCell ref="A15:D15"/>
    <mergeCell ref="A16:D16"/>
    <mergeCell ref="AU20:BC20"/>
    <mergeCell ref="E21:M21"/>
    <mergeCell ref="N21:AA21"/>
    <mergeCell ref="AB21:AO21"/>
    <mergeCell ref="AP21:AT21"/>
    <mergeCell ref="AU21:BC21"/>
    <mergeCell ref="E20:M20"/>
    <mergeCell ref="N20:AA20"/>
    <mergeCell ref="AB20:AO20"/>
    <mergeCell ref="AP20:AT20"/>
    <mergeCell ref="AU18:BC18"/>
    <mergeCell ref="E19:M19"/>
    <mergeCell ref="N19:AA19"/>
    <mergeCell ref="AB19:AO19"/>
    <mergeCell ref="AP19:AT19"/>
    <mergeCell ref="AU19:BC19"/>
    <mergeCell ref="E18:M18"/>
    <mergeCell ref="N18:AA18"/>
    <mergeCell ref="AB18:AO18"/>
    <mergeCell ref="AP18:AT18"/>
    <mergeCell ref="E17:M17"/>
    <mergeCell ref="N17:AA17"/>
    <mergeCell ref="AB17:AO17"/>
    <mergeCell ref="AP17:AT17"/>
    <mergeCell ref="AU17:BC17"/>
    <mergeCell ref="E16:M16"/>
    <mergeCell ref="N16:AA16"/>
    <mergeCell ref="AB16:AO16"/>
    <mergeCell ref="AP16:AT16"/>
    <mergeCell ref="N15:AA15"/>
    <mergeCell ref="AB15:AO15"/>
    <mergeCell ref="AP15:AT15"/>
    <mergeCell ref="AU15:BC15"/>
    <mergeCell ref="E14:M14"/>
    <mergeCell ref="N14:AA14"/>
    <mergeCell ref="AB14:AO14"/>
    <mergeCell ref="AP14:AT14"/>
    <mergeCell ref="AU16:BC16"/>
    <mergeCell ref="A1:BC2"/>
    <mergeCell ref="AU10:BC10"/>
    <mergeCell ref="E11:M11"/>
    <mergeCell ref="N11:AA11"/>
    <mergeCell ref="AB11:AO11"/>
    <mergeCell ref="AP11:AT11"/>
    <mergeCell ref="AU11:BC11"/>
    <mergeCell ref="E10:M10"/>
    <mergeCell ref="N10:AA10"/>
    <mergeCell ref="AB10:AO10"/>
    <mergeCell ref="AP10:AT10"/>
    <mergeCell ref="AU3:BC4"/>
    <mergeCell ref="E5:M5"/>
    <mergeCell ref="N5:AA5"/>
    <mergeCell ref="AB5:AO5"/>
    <mergeCell ref="AP5:AT5"/>
    <mergeCell ref="AU5:BC5"/>
    <mergeCell ref="N3:AA4"/>
    <mergeCell ref="AB3:AO4"/>
    <mergeCell ref="AP3:AT4"/>
    <mergeCell ref="A3:D4"/>
    <mergeCell ref="A5:D5"/>
    <mergeCell ref="A6:D6"/>
    <mergeCell ref="A7:D7"/>
    <mergeCell ref="AB12:AO12"/>
    <mergeCell ref="AP12:AT12"/>
    <mergeCell ref="AU14:BC14"/>
    <mergeCell ref="E15:M15"/>
    <mergeCell ref="E3:M4"/>
    <mergeCell ref="AU6:BC6"/>
    <mergeCell ref="E22:M22"/>
    <mergeCell ref="N22:AA22"/>
    <mergeCell ref="AB22:AO22"/>
    <mergeCell ref="E7:M7"/>
    <mergeCell ref="N7:AA7"/>
    <mergeCell ref="AB7:AO7"/>
    <mergeCell ref="E6:M6"/>
    <mergeCell ref="N6:AA6"/>
    <mergeCell ref="AB6:AO6"/>
    <mergeCell ref="AP6:AT6"/>
    <mergeCell ref="AP22:AT22"/>
    <mergeCell ref="AU22:BC22"/>
    <mergeCell ref="AB9:AO9"/>
    <mergeCell ref="AP9:AT9"/>
    <mergeCell ref="AP7:AT7"/>
    <mergeCell ref="AU7:BC7"/>
    <mergeCell ref="E8:M8"/>
    <mergeCell ref="N8:AA8"/>
    <mergeCell ref="E24:M24"/>
    <mergeCell ref="N24:AA24"/>
    <mergeCell ref="AB24:AO24"/>
    <mergeCell ref="AP24:AT24"/>
    <mergeCell ref="AU24:BC24"/>
    <mergeCell ref="E23:M23"/>
    <mergeCell ref="N23:AA23"/>
    <mergeCell ref="AB23:AO23"/>
    <mergeCell ref="AB8:AO8"/>
    <mergeCell ref="AP8:AT8"/>
    <mergeCell ref="AU8:BC8"/>
    <mergeCell ref="AU9:BC9"/>
    <mergeCell ref="E9:M9"/>
    <mergeCell ref="N9:AA9"/>
    <mergeCell ref="AP23:AT23"/>
    <mergeCell ref="AU23:BC23"/>
    <mergeCell ref="AU12:BC12"/>
    <mergeCell ref="E13:M13"/>
    <mergeCell ref="N13:AA13"/>
    <mergeCell ref="AB13:AO13"/>
    <mergeCell ref="AP13:AT13"/>
    <mergeCell ref="AU13:BC13"/>
    <mergeCell ref="E12:M12"/>
    <mergeCell ref="N12:AA12"/>
    <mergeCell ref="E25:M25"/>
    <mergeCell ref="N25:AA25"/>
    <mergeCell ref="AB25:AO25"/>
    <mergeCell ref="AP25:AT25"/>
    <mergeCell ref="AU25:BC25"/>
    <mergeCell ref="E26:M26"/>
    <mergeCell ref="N26:AA26"/>
    <mergeCell ref="AB26:AO26"/>
    <mergeCell ref="AP26:AT26"/>
    <mergeCell ref="AU26:BC26"/>
    <mergeCell ref="E27:M27"/>
    <mergeCell ref="N27:AA27"/>
    <mergeCell ref="AB27:AO27"/>
    <mergeCell ref="AP27:AT27"/>
    <mergeCell ref="AU27:BC27"/>
    <mergeCell ref="E28:M28"/>
    <mergeCell ref="N28:AA28"/>
    <mergeCell ref="AB28:AO28"/>
    <mergeCell ref="AP28:AT28"/>
    <mergeCell ref="AU28:BC28"/>
    <mergeCell ref="E29:M29"/>
    <mergeCell ref="N29:AA29"/>
    <mergeCell ref="AB29:AO29"/>
    <mergeCell ref="AP29:AT29"/>
    <mergeCell ref="AU29:BC29"/>
    <mergeCell ref="E30:M30"/>
    <mergeCell ref="N30:AA30"/>
    <mergeCell ref="AB30:AO30"/>
    <mergeCell ref="AP30:AT30"/>
    <mergeCell ref="AU30:BC30"/>
    <mergeCell ref="E31:M31"/>
    <mergeCell ref="N31:AA31"/>
    <mergeCell ref="AB31:AO31"/>
    <mergeCell ref="AP31:AT31"/>
    <mergeCell ref="AU31:BC31"/>
    <mergeCell ref="E32:M32"/>
    <mergeCell ref="N32:AA32"/>
    <mergeCell ref="AB32:AO32"/>
    <mergeCell ref="AP32:AT32"/>
    <mergeCell ref="AU32:BC32"/>
    <mergeCell ref="E33:M33"/>
    <mergeCell ref="N33:AA33"/>
    <mergeCell ref="AB33:AO33"/>
    <mergeCell ref="AP33:AT33"/>
    <mergeCell ref="AU33:BC33"/>
    <mergeCell ref="E34:M34"/>
    <mergeCell ref="N34:AA34"/>
    <mergeCell ref="AB34:AO34"/>
    <mergeCell ref="AP34:AT34"/>
    <mergeCell ref="AU34:BC34"/>
    <mergeCell ref="E35:M35"/>
    <mergeCell ref="N35:AA35"/>
    <mergeCell ref="AB35:AO35"/>
    <mergeCell ref="AP35:AT35"/>
    <mergeCell ref="AU35:BC35"/>
    <mergeCell ref="E36:M36"/>
    <mergeCell ref="N36:AA36"/>
    <mergeCell ref="AB36:AO36"/>
    <mergeCell ref="AP36:AT36"/>
    <mergeCell ref="AU36:BC36"/>
    <mergeCell ref="E37:M37"/>
    <mergeCell ref="N37:AA37"/>
    <mergeCell ref="AB37:AO37"/>
    <mergeCell ref="AP37:AT37"/>
    <mergeCell ref="AU37:BC37"/>
    <mergeCell ref="E38:M38"/>
    <mergeCell ref="N38:AA38"/>
    <mergeCell ref="AB38:AO38"/>
    <mergeCell ref="AP38:AT38"/>
    <mergeCell ref="AU38:BC38"/>
    <mergeCell ref="E39:M39"/>
    <mergeCell ref="N39:AA39"/>
    <mergeCell ref="AB39:AO39"/>
    <mergeCell ref="AP39:AT39"/>
    <mergeCell ref="AU39:BC39"/>
    <mergeCell ref="E40:M40"/>
    <mergeCell ref="N40:AA40"/>
    <mergeCell ref="AB40:AO40"/>
    <mergeCell ref="AP40:AT40"/>
    <mergeCell ref="AU40:BC40"/>
    <mergeCell ref="E41:M41"/>
    <mergeCell ref="N41:AA41"/>
    <mergeCell ref="AB41:AO41"/>
    <mergeCell ref="AP41:AT41"/>
    <mergeCell ref="AU41:BC41"/>
    <mergeCell ref="E42:M42"/>
    <mergeCell ref="N42:AA42"/>
    <mergeCell ref="AB42:AO42"/>
    <mergeCell ref="AP42:AT42"/>
    <mergeCell ref="AU42:BC42"/>
    <mergeCell ref="E43:M43"/>
    <mergeCell ref="N43:AA43"/>
    <mergeCell ref="AB43:AO43"/>
    <mergeCell ref="AP43:AT43"/>
    <mergeCell ref="AU43:BC43"/>
    <mergeCell ref="E44:M44"/>
    <mergeCell ref="N44:AA44"/>
    <mergeCell ref="AB44:AO44"/>
    <mergeCell ref="AP44:AT44"/>
    <mergeCell ref="AU44:BC44"/>
    <mergeCell ref="E45:M45"/>
    <mergeCell ref="N45:AA45"/>
    <mergeCell ref="AB45:AO45"/>
    <mergeCell ref="AP45:AT45"/>
    <mergeCell ref="AU45:BC45"/>
    <mergeCell ref="E46:M46"/>
    <mergeCell ref="N46:AA46"/>
    <mergeCell ref="AB46:AO46"/>
    <mergeCell ref="AP46:AT46"/>
    <mergeCell ref="AU46:BC46"/>
    <mergeCell ref="E47:M47"/>
    <mergeCell ref="N47:AA47"/>
    <mergeCell ref="AB47:AO47"/>
    <mergeCell ref="AP47:AT47"/>
    <mergeCell ref="AU47:BC47"/>
    <mergeCell ref="E48:M48"/>
    <mergeCell ref="N48:AA48"/>
    <mergeCell ref="AB48:AO48"/>
    <mergeCell ref="AP48:AT48"/>
    <mergeCell ref="AU48:BC48"/>
  </mergeCells>
  <phoneticPr fontId="1"/>
  <dataValidations count="3">
    <dataValidation imeMode="hiragana" allowBlank="1" showInputMessage="1" showErrorMessage="1" sqref="E5:AO103 AU5:BC103" xr:uid="{00000000-0002-0000-0B00-000000000000}"/>
    <dataValidation type="list" imeMode="hiragana" allowBlank="1" showInputMessage="1" showErrorMessage="1" errorTitle="入力エラー" error="正しい選択肢を選んでください。" sqref="AP5:AT103" xr:uid="{00000000-0002-0000-0B00-000001000000}">
      <formula1>$CA$2:$CA$4</formula1>
    </dataValidation>
    <dataValidation type="date" imeMode="halfAlpha" allowBlank="1" showInputMessage="1" showErrorMessage="1" errorTitle="日付入力エラー" error="正しい日付を入力してください。_x000a_（例：平成２６年４月１日、2014/4/1）" sqref="A5:D103" xr:uid="{00000000-0002-0000-0B00-000002000000}">
      <formula1>18264</formula1>
      <formula2>73415</formula2>
    </dataValidation>
  </dataValidations>
  <pageMargins left="0.70866141732283472" right="0.70866141732283472" top="0.55118110236220474" bottom="0.74803149606299213" header="0.31496062992125984" footer="0.31496062992125984"/>
  <pageSetup paperSize="9"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32"/>
  <sheetViews>
    <sheetView view="pageBreakPreview" zoomScaleNormal="100" zoomScaleSheetLayoutView="100" workbookViewId="0">
      <selection sqref="A1:AM4"/>
    </sheetView>
  </sheetViews>
  <sheetFormatPr defaultColWidth="2.375" defaultRowHeight="9.75" customHeight="1" x14ac:dyDescent="0.15"/>
  <cols>
    <col min="1" max="16384" width="2.375" style="1"/>
  </cols>
  <sheetData>
    <row r="1" spans="1:39" ht="9.75" customHeight="1" x14ac:dyDescent="0.15">
      <c r="A1" s="68" t="s">
        <v>12</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row>
    <row r="2" spans="1:39" ht="9.75" customHeight="1" x14ac:dyDescent="0.15">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row>
    <row r="3" spans="1:39" ht="9.75" customHeight="1" x14ac:dyDescent="0.15">
      <c r="A3" s="68"/>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row>
    <row r="4" spans="1:39" ht="9.75" customHeight="1" x14ac:dyDescent="0.15">
      <c r="A4" s="68"/>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row>
    <row r="5" spans="1:39" ht="9.75" customHeight="1" x14ac:dyDescent="0.15">
      <c r="A5" s="70" t="s">
        <v>6</v>
      </c>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2"/>
    </row>
    <row r="6" spans="1:39" ht="9.75" customHeight="1" x14ac:dyDescent="0.15">
      <c r="A6" s="73"/>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5"/>
    </row>
    <row r="7" spans="1:39" ht="9.75" customHeight="1" x14ac:dyDescent="0.15">
      <c r="A7" s="73"/>
      <c r="B7" s="74"/>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5"/>
    </row>
    <row r="8" spans="1:39" ht="9.75" customHeight="1" x14ac:dyDescent="0.15">
      <c r="A8" s="76"/>
      <c r="B8" s="77"/>
      <c r="C8" s="77"/>
      <c r="D8" s="77"/>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8"/>
    </row>
    <row r="9" spans="1:39" ht="9.75" customHeight="1" x14ac:dyDescent="0.15">
      <c r="A9" s="70" t="s">
        <v>277</v>
      </c>
      <c r="B9" s="71"/>
      <c r="C9" s="71"/>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2"/>
    </row>
    <row r="10" spans="1:39" ht="9.75" customHeight="1" x14ac:dyDescent="0.15">
      <c r="A10" s="73"/>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5"/>
    </row>
    <row r="11" spans="1:39" ht="9.75" customHeight="1" x14ac:dyDescent="0.15">
      <c r="A11" s="73"/>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5"/>
    </row>
    <row r="12" spans="1:39" ht="9.75" customHeight="1" x14ac:dyDescent="0.15">
      <c r="A12" s="76"/>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8"/>
    </row>
    <row r="13" spans="1:39" ht="9.75" customHeight="1" x14ac:dyDescent="0.15">
      <c r="A13" s="69" t="s">
        <v>278</v>
      </c>
      <c r="B13" s="69"/>
      <c r="C13" s="69"/>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row>
    <row r="14" spans="1:39" ht="9.75" customHeight="1" x14ac:dyDescent="0.15">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row>
    <row r="15" spans="1:39" ht="9.75" customHeight="1" x14ac:dyDescent="0.15">
      <c r="A15" s="69"/>
      <c r="B15" s="69"/>
      <c r="C15" s="69"/>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row>
    <row r="16" spans="1:39" ht="9.75" customHeight="1" x14ac:dyDescent="0.15">
      <c r="A16" s="69"/>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row>
    <row r="17" spans="1:39" ht="9.75" customHeight="1" x14ac:dyDescent="0.15">
      <c r="A17" s="69" t="s">
        <v>321</v>
      </c>
      <c r="B17" s="69"/>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row>
    <row r="18" spans="1:39" ht="9.75" customHeight="1" x14ac:dyDescent="0.15">
      <c r="A18" s="69"/>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row>
    <row r="19" spans="1:39" ht="9.75" customHeight="1" x14ac:dyDescent="0.15">
      <c r="A19" s="69"/>
      <c r="B19" s="69"/>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row>
    <row r="20" spans="1:39" ht="9.75" customHeight="1" x14ac:dyDescent="0.15">
      <c r="A20" s="69"/>
      <c r="B20" s="69"/>
      <c r="C20" s="69"/>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row>
    <row r="21" spans="1:39" ht="9.75" customHeight="1" x14ac:dyDescent="0.15">
      <c r="A21" s="69" t="s">
        <v>322</v>
      </c>
      <c r="B21" s="69"/>
      <c r="C21" s="69"/>
      <c r="D21" s="69"/>
      <c r="E21" s="69"/>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row>
    <row r="22" spans="1:39" ht="9.75" customHeight="1" x14ac:dyDescent="0.15">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row>
    <row r="23" spans="1:39" ht="9.75" customHeight="1" x14ac:dyDescent="0.15">
      <c r="A23" s="69"/>
      <c r="B23" s="69"/>
      <c r="C23" s="69"/>
      <c r="D23" s="69"/>
      <c r="E23" s="69"/>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row>
    <row r="24" spans="1:39" ht="9.75" customHeight="1" x14ac:dyDescent="0.15">
      <c r="A24" s="69"/>
      <c r="B24" s="69"/>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row>
    <row r="25" spans="1:39" ht="9.75" customHeight="1" x14ac:dyDescent="0.15">
      <c r="A25" s="69" t="s">
        <v>301</v>
      </c>
      <c r="B25" s="69"/>
      <c r="C25" s="69"/>
      <c r="D25" s="69"/>
      <c r="E25" s="69"/>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row>
    <row r="26" spans="1:39" ht="9.75" customHeight="1" x14ac:dyDescent="0.15">
      <c r="A26" s="69"/>
      <c r="B26" s="69"/>
      <c r="C26" s="69"/>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row>
    <row r="27" spans="1:39" ht="9.75" customHeight="1" x14ac:dyDescent="0.15">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row>
    <row r="28" spans="1:39" ht="9.75" customHeight="1" x14ac:dyDescent="0.15">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row>
    <row r="29" spans="1:39" ht="9.75" customHeight="1" x14ac:dyDescent="0.15">
      <c r="A29" s="70" t="s">
        <v>15</v>
      </c>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2"/>
    </row>
    <row r="30" spans="1:39" ht="9.75" customHeight="1" x14ac:dyDescent="0.15">
      <c r="A30" s="73"/>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5"/>
    </row>
    <row r="31" spans="1:39" ht="9.75" customHeight="1" x14ac:dyDescent="0.15">
      <c r="A31" s="73"/>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5"/>
    </row>
    <row r="32" spans="1:39" ht="9.75" customHeight="1" x14ac:dyDescent="0.15">
      <c r="A32" s="76"/>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8"/>
    </row>
  </sheetData>
  <sheetProtection password="9DD3" sheet="1" objects="1" scenarios="1" formatRows="0" selectLockedCells="1"/>
  <mergeCells count="8">
    <mergeCell ref="A1:AM4"/>
    <mergeCell ref="A25:AM28"/>
    <mergeCell ref="A9:AM12"/>
    <mergeCell ref="A29:AM32"/>
    <mergeCell ref="A21:AM24"/>
    <mergeCell ref="A5:AM8"/>
    <mergeCell ref="A13:AM16"/>
    <mergeCell ref="A17:AM20"/>
  </mergeCells>
  <phoneticPr fontId="1"/>
  <hyperlinks>
    <hyperlink ref="A5:AM8" location="'Ⅰ 基本情報'!A1" display="Ⅰ　基本情報" xr:uid="{00000000-0004-0000-0100-000000000000}"/>
    <hyperlink ref="A9:AM12" location="'Ⅱ 特定個人情報ファイルの概要'!A1" display="Ⅱ　特定個人情報ファイルの概要" xr:uid="{00000000-0004-0000-0100-000001000000}"/>
    <hyperlink ref="A17:AM20" location="'Ⅲ リスク対策'!A1" display="Ⅲ　リスク対策" xr:uid="{00000000-0004-0000-0100-000002000000}"/>
    <hyperlink ref="A21:AM24" location="'ⅣⅤ開示請求、問い合わせ・評価実施手続'!A1" display="Ⅳ　開示請求、問い合わせ" xr:uid="{00000000-0004-0000-0100-000003000000}"/>
    <hyperlink ref="A13:AM16" location="'（別添１）ファイル記録項目'!A1" display="　（別添１）　特定個人情報ファイル記録項目" xr:uid="{00000000-0004-0000-0100-000004000000}"/>
    <hyperlink ref="A29:AM32" location="'（別添２）変更箇所'!A1" display="　（別添２）　変更箇所" xr:uid="{00000000-0004-0000-0100-000005000000}"/>
    <hyperlink ref="A25:AM28" location="'ⅣⅤ開示請求、問い合わせ・評価実施手続'!A30" display="Ⅴ　評価実施手" xr:uid="{00000000-0004-0000-0100-000006000000}"/>
  </hyperlinks>
  <pageMargins left="0.78740157480314965" right="0.27559055118110237" top="0.74803149606299213" bottom="0.74803149606299213" header="0.31496062992125984" footer="0.31496062992125984"/>
  <pageSetup paperSize="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C455"/>
  <sheetViews>
    <sheetView view="pageBreakPreview" zoomScaleNormal="100" zoomScaleSheetLayoutView="100" zoomScalePageLayoutView="115" workbookViewId="0">
      <selection sqref="A1:AM2"/>
    </sheetView>
  </sheetViews>
  <sheetFormatPr defaultColWidth="2.375" defaultRowHeight="9.75" customHeight="1" x14ac:dyDescent="0.15"/>
  <cols>
    <col min="1" max="39" width="2.375" style="2" customWidth="1"/>
    <col min="40" max="56" width="2.375" style="13" customWidth="1"/>
    <col min="57" max="61" width="2.375" style="13" hidden="1" customWidth="1"/>
    <col min="62" max="78" width="2.375" style="13" customWidth="1"/>
    <col min="79" max="81" width="2.375" style="13" hidden="1" customWidth="1"/>
    <col min="82" max="83" width="2.375" style="13" customWidth="1"/>
    <col min="84" max="16384" width="2.375" style="13"/>
  </cols>
  <sheetData>
    <row r="1" spans="1:81" ht="9.75" customHeight="1" x14ac:dyDescent="0.15">
      <c r="A1" s="92" t="s">
        <v>6</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BI1" s="13" t="str">
        <f>"FORM=3"</f>
        <v>FORM=3</v>
      </c>
    </row>
    <row r="2" spans="1:81" ht="9.75" customHeight="1" x14ac:dyDescent="0.15">
      <c r="A2" s="93"/>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BI2" s="12" t="str">
        <f>"VER=1.00"</f>
        <v>VER=1.00</v>
      </c>
    </row>
    <row r="3" spans="1:81" ht="9.75" customHeight="1" x14ac:dyDescent="0.15">
      <c r="A3" s="94" t="s">
        <v>16</v>
      </c>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BI3" s="13" t="str">
        <f>"SHEET=2"</f>
        <v>SHEET=2</v>
      </c>
      <c r="CA3" s="13" t="s">
        <v>169</v>
      </c>
      <c r="CB3" s="13" t="s">
        <v>170</v>
      </c>
      <c r="CC3" s="13" t="s">
        <v>113</v>
      </c>
    </row>
    <row r="4" spans="1:81" ht="9.75" customHeight="1" x14ac:dyDescent="0.15">
      <c r="A4" s="94"/>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24"/>
      <c r="AO4" s="24"/>
      <c r="BH4" s="13" t="s">
        <v>432</v>
      </c>
      <c r="CA4" s="13" t="s">
        <v>171</v>
      </c>
      <c r="CC4" s="13" t="s">
        <v>114</v>
      </c>
    </row>
    <row r="5" spans="1:81" ht="9.75" customHeight="1" x14ac:dyDescent="0.15">
      <c r="A5" s="95" t="s">
        <v>30</v>
      </c>
      <c r="B5" s="95"/>
      <c r="C5" s="95"/>
      <c r="D5" s="95"/>
      <c r="E5" s="95"/>
      <c r="F5" s="95"/>
      <c r="G5" s="95"/>
      <c r="H5" s="95"/>
      <c r="I5" s="95"/>
      <c r="J5" s="102" t="s">
        <v>606</v>
      </c>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24"/>
      <c r="AO5" s="24"/>
      <c r="BH5" s="13">
        <v>1</v>
      </c>
      <c r="BI5" s="25" t="str">
        <f>"ITEM"  &amp; BH5 &amp; BG5 &amp;"="&amp; IF(TRIM($J5)="","",$J5)</f>
        <v>ITEM1=住民基本台帳に関する事務</v>
      </c>
      <c r="CA5" s="13" t="s">
        <v>172</v>
      </c>
      <c r="CC5" s="13" t="s">
        <v>115</v>
      </c>
    </row>
    <row r="6" spans="1:81" ht="9.75" customHeight="1" x14ac:dyDescent="0.15">
      <c r="A6" s="95"/>
      <c r="B6" s="95"/>
      <c r="C6" s="95"/>
      <c r="D6" s="95"/>
      <c r="E6" s="95"/>
      <c r="F6" s="95"/>
      <c r="G6" s="95"/>
      <c r="H6" s="95"/>
      <c r="I6" s="95"/>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24"/>
      <c r="AO6" s="24"/>
      <c r="BH6" s="13" t="s">
        <v>432</v>
      </c>
      <c r="CA6" s="13" t="s">
        <v>173</v>
      </c>
    </row>
    <row r="7" spans="1:81" ht="68.25" customHeight="1" x14ac:dyDescent="0.15">
      <c r="A7" s="95" t="s">
        <v>31</v>
      </c>
      <c r="B7" s="95"/>
      <c r="C7" s="95"/>
      <c r="D7" s="95"/>
      <c r="E7" s="95"/>
      <c r="F7" s="95"/>
      <c r="G7" s="95"/>
      <c r="H7" s="95"/>
      <c r="I7" s="95"/>
      <c r="J7" s="118" t="s">
        <v>607</v>
      </c>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20"/>
      <c r="AN7" s="24"/>
      <c r="AO7" s="24"/>
      <c r="BH7" s="13" t="s">
        <v>459</v>
      </c>
      <c r="BI7" s="25" t="str">
        <f>"ITEM"  &amp; BH7 &amp; BG7 &amp;"="&amp; IF(TRIM($J7)="","",$J7)</f>
        <v>ITEM2_1=　住民基本台帳は、　住民基本台帳法（以下、「住基法」という。）に基づき、作成されるものであり、市町村における住民の届け出に関する制度及びその住民たる地位を記録する各種の台帳に関する制度を一元化し、もって住民の利便を増進するとともに行政の近代化に対処するため、住民に関する記録を正確かつ統一的に行うものであり、市町村において、住民の居住関係の公証、選挙人名簿の登録、その他住民に関する事務の処理の基礎となるものである。
　また、住基法に基づいて住民基本台帳のネットワーク化を図り、全国共通の本人確認システム（住基ネット）を構築している。
　住基法及び行政手続における特定の個人を識別するための番号の利用等に関する法律（以下、「番号法」という。）の規定に従い、特定個人情報を以下の事務で取り扱う。</v>
      </c>
    </row>
    <row r="8" spans="1:81" ht="9.75" customHeight="1" x14ac:dyDescent="0.15">
      <c r="A8" s="95"/>
      <c r="B8" s="95"/>
      <c r="C8" s="95"/>
      <c r="D8" s="95"/>
      <c r="E8" s="95"/>
      <c r="F8" s="95"/>
      <c r="G8" s="95"/>
      <c r="H8" s="95"/>
      <c r="I8" s="95"/>
      <c r="J8" s="121"/>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3"/>
      <c r="AN8" s="24"/>
      <c r="AO8" s="24"/>
      <c r="BH8" s="13" t="s">
        <v>432</v>
      </c>
    </row>
    <row r="9" spans="1:81" ht="9.75" customHeight="1" x14ac:dyDescent="0.15">
      <c r="A9" s="95"/>
      <c r="B9" s="95"/>
      <c r="C9" s="95"/>
      <c r="D9" s="95"/>
      <c r="E9" s="95"/>
      <c r="F9" s="95"/>
      <c r="G9" s="95"/>
      <c r="H9" s="95"/>
      <c r="I9" s="95"/>
      <c r="J9" s="121"/>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3"/>
      <c r="BH9" s="13" t="s">
        <v>432</v>
      </c>
    </row>
    <row r="10" spans="1:81" ht="9.75" customHeight="1" x14ac:dyDescent="0.15">
      <c r="A10" s="95"/>
      <c r="B10" s="95"/>
      <c r="C10" s="95"/>
      <c r="D10" s="95"/>
      <c r="E10" s="95"/>
      <c r="F10" s="95"/>
      <c r="G10" s="95"/>
      <c r="H10" s="95"/>
      <c r="I10" s="95"/>
      <c r="J10" s="121"/>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3"/>
      <c r="BH10" s="13" t="s">
        <v>432</v>
      </c>
    </row>
    <row r="11" spans="1:81" ht="9.75" customHeight="1" x14ac:dyDescent="0.15">
      <c r="A11" s="95"/>
      <c r="B11" s="95"/>
      <c r="C11" s="95"/>
      <c r="D11" s="95"/>
      <c r="E11" s="95"/>
      <c r="F11" s="95"/>
      <c r="G11" s="95"/>
      <c r="H11" s="95"/>
      <c r="I11" s="95"/>
      <c r="J11" s="121"/>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3"/>
      <c r="BH11" s="13" t="s">
        <v>432</v>
      </c>
    </row>
    <row r="12" spans="1:81" ht="9.75" customHeight="1" x14ac:dyDescent="0.15">
      <c r="A12" s="95"/>
      <c r="B12" s="95"/>
      <c r="C12" s="95"/>
      <c r="D12" s="95"/>
      <c r="E12" s="95"/>
      <c r="F12" s="95"/>
      <c r="G12" s="95"/>
      <c r="H12" s="95"/>
      <c r="I12" s="95"/>
      <c r="J12" s="121"/>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3"/>
    </row>
    <row r="13" spans="1:81" ht="131.25" customHeight="1" x14ac:dyDescent="0.15">
      <c r="A13" s="95"/>
      <c r="B13" s="95"/>
      <c r="C13" s="95"/>
      <c r="D13" s="95"/>
      <c r="E13" s="95"/>
      <c r="F13" s="95"/>
      <c r="G13" s="95"/>
      <c r="H13" s="95"/>
      <c r="I13" s="95"/>
      <c r="J13" s="121" t="s">
        <v>798</v>
      </c>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3"/>
      <c r="BH13" s="13" t="s">
        <v>446</v>
      </c>
      <c r="BI13" s="25" t="str">
        <f>"ITEM"  &amp; BH13 &amp; BG13 &amp;"="&amp; IF(TRIM($J13)="","",$J13)</f>
        <v>ITEM2_2=（１）住民票を世帯毎に編成し、住民基本台帳を作成
（２）住民異動又は職権に基づく住民票の記載、消除、記載の修正
（３）住民基本台帳の正確な記録を確保するための措置
（４）転入届時の住民票の記載をした際の転出元市町村に対する通知
（５）本人又は同一の世帯に属する者の請求による住民票の写し等の交付
（６）住民票の記載事項に変更があった際の都道府県知事に対する通知
（７）地方公共団体情報システム機構への本人確認情報の照会
（８）住民からの請求に基づく住民票コードの変更
（９）個人番号の通知及び個人番号カードの交付
（10）個人番号カード等を用いた本人確認
（11）サービス検索・電子申請機能での受領</v>
      </c>
    </row>
    <row r="14" spans="1:81" ht="9.75" customHeight="1" x14ac:dyDescent="0.15">
      <c r="A14" s="95"/>
      <c r="B14" s="95"/>
      <c r="C14" s="95"/>
      <c r="D14" s="95"/>
      <c r="E14" s="95"/>
      <c r="F14" s="95"/>
      <c r="G14" s="95"/>
      <c r="H14" s="95"/>
      <c r="I14" s="95"/>
      <c r="J14" s="124"/>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6"/>
      <c r="BH14" s="13" t="s">
        <v>447</v>
      </c>
      <c r="BI14" s="25" t="str">
        <f>"ITEM"  &amp; BH14 &amp; BG14 &amp;"="&amp; IF(TRIM($J14)="","",$J14)</f>
        <v>ITEM2_3=</v>
      </c>
    </row>
    <row r="15" spans="1:81" ht="9.75" customHeight="1" x14ac:dyDescent="0.15">
      <c r="A15" s="96" t="s">
        <v>32</v>
      </c>
      <c r="B15" s="97"/>
      <c r="C15" s="97"/>
      <c r="D15" s="97"/>
      <c r="E15" s="97"/>
      <c r="F15" s="97"/>
      <c r="G15" s="97"/>
      <c r="H15" s="97"/>
      <c r="I15" s="97"/>
      <c r="J15" s="167"/>
      <c r="K15" s="162"/>
      <c r="L15" s="162"/>
      <c r="M15" s="162"/>
      <c r="N15" s="162"/>
      <c r="O15" s="162"/>
      <c r="P15" s="162"/>
      <c r="Q15" s="162"/>
      <c r="R15" s="162"/>
      <c r="S15" s="162"/>
      <c r="T15" s="162"/>
      <c r="U15" s="162"/>
      <c r="V15" s="170" t="s">
        <v>116</v>
      </c>
      <c r="W15" s="170"/>
      <c r="X15" s="170"/>
      <c r="Y15" s="170"/>
      <c r="Z15" s="170"/>
      <c r="AA15" s="170"/>
      <c r="AB15" s="170"/>
      <c r="AC15" s="170"/>
      <c r="AD15" s="170"/>
      <c r="AE15" s="170"/>
      <c r="AF15" s="170"/>
      <c r="AG15" s="170"/>
      <c r="AH15" s="170"/>
      <c r="AI15" s="170"/>
      <c r="AJ15" s="170"/>
      <c r="AK15" s="170"/>
      <c r="AL15" s="170"/>
      <c r="AM15" s="171"/>
      <c r="BE15" s="13" t="str">
        <f ca="1">MID(CELL("address",$CA$2),2,2)</f>
        <v>CA</v>
      </c>
      <c r="BF15" s="13">
        <f>IF(TRIM($K16)="","",IF(ISERROR(MATCH($K16,$CA$3:$CA$6,0)),"INPUT_ERROR",MATCH($K16,$CA$3:$CA$6,0)))</f>
        <v>4</v>
      </c>
      <c r="BH15" s="13">
        <v>3</v>
      </c>
      <c r="BI15" s="25" t="str">
        <f>"ITEM" &amp; BH15 &amp; "="&amp;$BF15</f>
        <v>ITEM3=4</v>
      </c>
    </row>
    <row r="16" spans="1:81" ht="9.75" customHeight="1" x14ac:dyDescent="0.15">
      <c r="A16" s="99"/>
      <c r="B16" s="100"/>
      <c r="C16" s="100"/>
      <c r="D16" s="100"/>
      <c r="E16" s="100"/>
      <c r="F16" s="100"/>
      <c r="G16" s="100"/>
      <c r="H16" s="100"/>
      <c r="I16" s="100"/>
      <c r="J16" s="130" t="s">
        <v>167</v>
      </c>
      <c r="K16" s="131" t="s">
        <v>608</v>
      </c>
      <c r="L16" s="131"/>
      <c r="M16" s="131"/>
      <c r="N16" s="131"/>
      <c r="O16" s="131"/>
      <c r="P16" s="131"/>
      <c r="Q16" s="131"/>
      <c r="R16" s="131"/>
      <c r="S16" s="131"/>
      <c r="T16" s="133" t="s">
        <v>168</v>
      </c>
      <c r="U16" s="133"/>
      <c r="V16" s="169" t="s">
        <v>117</v>
      </c>
      <c r="W16" s="169"/>
      <c r="X16" s="169"/>
      <c r="Y16" s="169"/>
      <c r="Z16" s="169"/>
      <c r="AA16" s="169"/>
      <c r="AB16" s="169"/>
      <c r="AC16" s="169"/>
      <c r="AD16" s="169"/>
      <c r="AE16" s="169" t="s">
        <v>118</v>
      </c>
      <c r="AF16" s="169"/>
      <c r="AG16" s="169"/>
      <c r="AH16" s="169"/>
      <c r="AI16" s="169"/>
      <c r="AJ16" s="169"/>
      <c r="AK16" s="169"/>
      <c r="AL16" s="169"/>
      <c r="AM16" s="172"/>
      <c r="BH16" s="13" t="s">
        <v>432</v>
      </c>
    </row>
    <row r="17" spans="1:61" ht="9.75" customHeight="1" x14ac:dyDescent="0.15">
      <c r="A17" s="99"/>
      <c r="B17" s="100"/>
      <c r="C17" s="100"/>
      <c r="D17" s="100"/>
      <c r="E17" s="100"/>
      <c r="F17" s="100"/>
      <c r="G17" s="100"/>
      <c r="H17" s="100"/>
      <c r="I17" s="100"/>
      <c r="J17" s="130"/>
      <c r="K17" s="131"/>
      <c r="L17" s="131"/>
      <c r="M17" s="131"/>
      <c r="N17" s="131"/>
      <c r="O17" s="131"/>
      <c r="P17" s="131"/>
      <c r="Q17" s="131"/>
      <c r="R17" s="131"/>
      <c r="S17" s="131"/>
      <c r="T17" s="133"/>
      <c r="U17" s="133"/>
      <c r="V17" s="169" t="s">
        <v>119</v>
      </c>
      <c r="W17" s="169"/>
      <c r="X17" s="169"/>
      <c r="Y17" s="169"/>
      <c r="Z17" s="169"/>
      <c r="AA17" s="169"/>
      <c r="AB17" s="169"/>
      <c r="AC17" s="169"/>
      <c r="AD17" s="169"/>
      <c r="AE17" s="169" t="s">
        <v>120</v>
      </c>
      <c r="AF17" s="169"/>
      <c r="AG17" s="169"/>
      <c r="AH17" s="169"/>
      <c r="AI17" s="169"/>
      <c r="AJ17" s="169"/>
      <c r="AK17" s="169"/>
      <c r="AL17" s="169"/>
      <c r="AM17" s="172"/>
      <c r="BH17" s="13" t="s">
        <v>432</v>
      </c>
    </row>
    <row r="18" spans="1:61" ht="9.75" customHeight="1" x14ac:dyDescent="0.15">
      <c r="A18" s="106"/>
      <c r="B18" s="107"/>
      <c r="C18" s="107"/>
      <c r="D18" s="107"/>
      <c r="E18" s="107"/>
      <c r="F18" s="107"/>
      <c r="G18" s="107"/>
      <c r="H18" s="107"/>
      <c r="I18" s="107"/>
      <c r="J18" s="168"/>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40"/>
      <c r="BH18" s="13" t="s">
        <v>432</v>
      </c>
    </row>
    <row r="19" spans="1:61" ht="9.75" customHeight="1" x14ac:dyDescent="0.15">
      <c r="A19" s="79" t="s">
        <v>17</v>
      </c>
      <c r="B19" s="80"/>
      <c r="C19" s="80"/>
      <c r="D19" s="80"/>
      <c r="E19" s="80"/>
      <c r="F19" s="80"/>
      <c r="G19" s="80"/>
      <c r="H19" s="80"/>
      <c r="I19" s="80"/>
      <c r="J19" s="80"/>
      <c r="K19" s="80"/>
      <c r="L19" s="80"/>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1"/>
      <c r="BH19" s="13" t="s">
        <v>432</v>
      </c>
    </row>
    <row r="20" spans="1:61" ht="9.75" customHeight="1" thickBot="1" x14ac:dyDescent="0.2">
      <c r="A20" s="103"/>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5"/>
      <c r="BH20" s="13" t="s">
        <v>432</v>
      </c>
    </row>
    <row r="21" spans="1:61" ht="9.75" customHeight="1" x14ac:dyDescent="0.15">
      <c r="A21" s="147" t="s">
        <v>282</v>
      </c>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9"/>
      <c r="BH21" s="13" t="s">
        <v>432</v>
      </c>
    </row>
    <row r="22" spans="1:61" ht="9.75" customHeight="1" thickBot="1" x14ac:dyDescent="0.2">
      <c r="A22" s="150"/>
      <c r="B22" s="151"/>
      <c r="C22" s="151"/>
      <c r="D22" s="151"/>
      <c r="E22" s="151"/>
      <c r="F22" s="151"/>
      <c r="G22" s="151"/>
      <c r="H22" s="151"/>
      <c r="I22" s="151"/>
      <c r="J22" s="151"/>
      <c r="K22" s="151"/>
      <c r="L22" s="151"/>
      <c r="M22" s="151"/>
      <c r="N22" s="151"/>
      <c r="O22" s="151"/>
      <c r="P22" s="151"/>
      <c r="Q22" s="151"/>
      <c r="R22" s="151"/>
      <c r="S22" s="151"/>
      <c r="T22" s="151"/>
      <c r="U22" s="151"/>
      <c r="V22" s="151"/>
      <c r="W22" s="151"/>
      <c r="X22" s="151"/>
      <c r="Y22" s="151"/>
      <c r="Z22" s="151"/>
      <c r="AA22" s="151"/>
      <c r="AB22" s="151"/>
      <c r="AC22" s="151"/>
      <c r="AD22" s="151"/>
      <c r="AE22" s="151"/>
      <c r="AF22" s="151"/>
      <c r="AG22" s="151"/>
      <c r="AH22" s="151"/>
      <c r="AI22" s="151"/>
      <c r="AJ22" s="151"/>
      <c r="AK22" s="151"/>
      <c r="AL22" s="151"/>
      <c r="AM22" s="152"/>
      <c r="BH22" s="13" t="s">
        <v>432</v>
      </c>
    </row>
    <row r="23" spans="1:61" ht="9.75" customHeight="1" x14ac:dyDescent="0.15">
      <c r="A23" s="99" t="s">
        <v>33</v>
      </c>
      <c r="B23" s="100"/>
      <c r="C23" s="100"/>
      <c r="D23" s="100"/>
      <c r="E23" s="100"/>
      <c r="F23" s="100"/>
      <c r="G23" s="100"/>
      <c r="H23" s="100"/>
      <c r="I23" s="101"/>
      <c r="J23" s="109" t="s">
        <v>609</v>
      </c>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1"/>
      <c r="BG23" s="13" t="s">
        <v>484</v>
      </c>
      <c r="BH23" s="13">
        <v>4</v>
      </c>
      <c r="BI23" s="25" t="str">
        <f>"ITEM"  &amp; BH23 &amp; BG23 &amp;"="&amp; IF(TRIM($J23)="","",$J23)</f>
        <v>ITEM4#KBN1_1=既存住民基本台帳システム（以下、「既存住基システム」という。）</v>
      </c>
    </row>
    <row r="24" spans="1:61" ht="9.75" customHeight="1" x14ac:dyDescent="0.15">
      <c r="A24" s="106"/>
      <c r="B24" s="107"/>
      <c r="C24" s="107"/>
      <c r="D24" s="107"/>
      <c r="E24" s="107"/>
      <c r="F24" s="107"/>
      <c r="G24" s="107"/>
      <c r="H24" s="107"/>
      <c r="I24" s="108"/>
      <c r="J24" s="112"/>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4"/>
      <c r="BH24" s="13" t="s">
        <v>432</v>
      </c>
    </row>
    <row r="25" spans="1:61" ht="161.25" customHeight="1" x14ac:dyDescent="0.15">
      <c r="A25" s="96" t="s">
        <v>34</v>
      </c>
      <c r="B25" s="97"/>
      <c r="C25" s="97"/>
      <c r="D25" s="97"/>
      <c r="E25" s="97"/>
      <c r="F25" s="97"/>
      <c r="G25" s="97"/>
      <c r="H25" s="97"/>
      <c r="I25" s="98"/>
      <c r="J25" s="115" t="s">
        <v>783</v>
      </c>
      <c r="K25" s="116"/>
      <c r="L25" s="116"/>
      <c r="M25" s="116"/>
      <c r="N25" s="116"/>
      <c r="O25" s="116"/>
      <c r="P25" s="116"/>
      <c r="Q25" s="116"/>
      <c r="R25" s="116"/>
      <c r="S25" s="116"/>
      <c r="T25" s="116"/>
      <c r="U25" s="116"/>
      <c r="V25" s="116"/>
      <c r="W25" s="116"/>
      <c r="X25" s="116"/>
      <c r="Y25" s="116"/>
      <c r="Z25" s="116"/>
      <c r="AA25" s="116"/>
      <c r="AB25" s="116"/>
      <c r="AC25" s="116"/>
      <c r="AD25" s="116"/>
      <c r="AE25" s="116"/>
      <c r="AF25" s="116"/>
      <c r="AG25" s="116"/>
      <c r="AH25" s="116"/>
      <c r="AI25" s="116"/>
      <c r="AJ25" s="116"/>
      <c r="AK25" s="116"/>
      <c r="AL25" s="116"/>
      <c r="AM25" s="117"/>
      <c r="BG25" s="13" t="s">
        <v>484</v>
      </c>
      <c r="BH25" s="13" t="s">
        <v>460</v>
      </c>
      <c r="BI25" s="25" t="str">
        <f>"ITEM"  &amp; BH25 &amp; BG25 &amp;"="&amp; IF(TRIM($J25)="","",$J25)</f>
        <v>ITEM5_1#KBN1_1=１　住民基本台帳の記載
　転入、出生、入国、職権等により住民基本台帳に新たに住民を記載(住民票を作成)する機能
２　住民基本台帳の記載変更
　住民基本台帳に記載されている事項に変更があったときに、記載内容を修正する機能
３　住民基本台帳の消除処理
　転出、死亡、出国、職権等により住民基本台帳から住民に関する記載を消除(住民票を除票)する機能
４　住民基本台帳の照会
　住民基本台帳から該当する住民に関する記載(住民票)を照会する機能
５　帳票の発行機能
　住民票の写し、住民票記載事項証明書、転出証明書、住民票コード通知書等の各種帳票を発行する機能
６　住民基本台帳の統計機能
　異動集計表や、人ロ統計用の集計表を作成する機能
７　住民基本台帳ネットワークシステムとの連携機能
　機構、県、他自治体と住民基本台帳ネットワークシステム（以下「住基ネット」という。）を通じ連携する機能
８　法務省への通知事項の作成機能
外国人住民票の記載等に応じて、市町村通知の作成を行う機能
９　戸籍システムへの連携
住民票の記載等に応じ.戸籍システムへ附票情報等を連携する機能</v>
      </c>
    </row>
    <row r="26" spans="1:61" ht="9.75" customHeight="1" x14ac:dyDescent="0.15">
      <c r="A26" s="99"/>
      <c r="B26" s="100"/>
      <c r="C26" s="100"/>
      <c r="D26" s="100"/>
      <c r="E26" s="100"/>
      <c r="F26" s="100"/>
      <c r="G26" s="100"/>
      <c r="H26" s="100"/>
      <c r="I26" s="101"/>
      <c r="J26" s="109"/>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1"/>
      <c r="BH26" s="13" t="s">
        <v>432</v>
      </c>
    </row>
    <row r="27" spans="1:61" ht="9.75" customHeight="1" x14ac:dyDescent="0.15">
      <c r="A27" s="99"/>
      <c r="B27" s="100"/>
      <c r="C27" s="100"/>
      <c r="D27" s="100"/>
      <c r="E27" s="100"/>
      <c r="F27" s="100"/>
      <c r="G27" s="100"/>
      <c r="H27" s="100"/>
      <c r="I27" s="101"/>
      <c r="J27" s="109"/>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c r="AL27" s="110"/>
      <c r="AM27" s="111"/>
      <c r="BH27" s="13" t="s">
        <v>432</v>
      </c>
    </row>
    <row r="28" spans="1:61" ht="9.75" customHeight="1" x14ac:dyDescent="0.15">
      <c r="A28" s="99"/>
      <c r="B28" s="100"/>
      <c r="C28" s="100"/>
      <c r="D28" s="100"/>
      <c r="E28" s="100"/>
      <c r="F28" s="100"/>
      <c r="G28" s="100"/>
      <c r="H28" s="100"/>
      <c r="I28" s="101"/>
      <c r="J28" s="109"/>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1"/>
      <c r="BH28" s="13" t="s">
        <v>432</v>
      </c>
    </row>
    <row r="29" spans="1:61" ht="9.75" customHeight="1" x14ac:dyDescent="0.15">
      <c r="A29" s="99"/>
      <c r="B29" s="100"/>
      <c r="C29" s="100"/>
      <c r="D29" s="100"/>
      <c r="E29" s="100"/>
      <c r="F29" s="100"/>
      <c r="G29" s="100"/>
      <c r="H29" s="100"/>
      <c r="I29" s="101"/>
      <c r="J29" s="109"/>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c r="AL29" s="110"/>
      <c r="AM29" s="111"/>
      <c r="BH29" s="13" t="s">
        <v>432</v>
      </c>
    </row>
    <row r="30" spans="1:61" ht="9.75" customHeight="1" x14ac:dyDescent="0.15">
      <c r="A30" s="99"/>
      <c r="B30" s="100"/>
      <c r="C30" s="100"/>
      <c r="D30" s="100"/>
      <c r="E30" s="100"/>
      <c r="F30" s="100"/>
      <c r="G30" s="100"/>
      <c r="H30" s="100"/>
      <c r="I30" s="101"/>
      <c r="J30" s="109"/>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c r="AL30" s="110"/>
      <c r="AM30" s="111"/>
    </row>
    <row r="31" spans="1:61" ht="9.75" customHeight="1" x14ac:dyDescent="0.15">
      <c r="A31" s="99"/>
      <c r="B31" s="100"/>
      <c r="C31" s="100"/>
      <c r="D31" s="100"/>
      <c r="E31" s="100"/>
      <c r="F31" s="100"/>
      <c r="G31" s="100"/>
      <c r="H31" s="100"/>
      <c r="I31" s="101"/>
      <c r="J31" s="127"/>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9"/>
      <c r="BG31" s="13" t="s">
        <v>484</v>
      </c>
      <c r="BH31" s="13" t="s">
        <v>448</v>
      </c>
      <c r="BI31" s="25" t="str">
        <f>"ITEM"  &amp; BH31 &amp; BG31 &amp;"="&amp; IF(TRIM($J31)="","",$J31)</f>
        <v>ITEM5_2#KBN1_1=</v>
      </c>
    </row>
    <row r="32" spans="1:61" ht="9.75" customHeight="1" x14ac:dyDescent="0.15">
      <c r="A32" s="106"/>
      <c r="B32" s="107"/>
      <c r="C32" s="107"/>
      <c r="D32" s="107"/>
      <c r="E32" s="107"/>
      <c r="F32" s="107"/>
      <c r="G32" s="107"/>
      <c r="H32" s="107"/>
      <c r="I32" s="108"/>
      <c r="J32" s="89"/>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1"/>
      <c r="BG32" s="13" t="s">
        <v>484</v>
      </c>
      <c r="BH32" s="13" t="s">
        <v>449</v>
      </c>
      <c r="BI32" s="25" t="str">
        <f>"ITEM"  &amp; BH32 &amp; BG32 &amp;"="&amp; IF(TRIM($J32)="","",$J32)</f>
        <v>ITEM5_3#KBN1_1=</v>
      </c>
    </row>
    <row r="33" spans="1:61" ht="9.75" customHeight="1" x14ac:dyDescent="0.15">
      <c r="A33" s="96" t="s">
        <v>35</v>
      </c>
      <c r="B33" s="97"/>
      <c r="C33" s="97"/>
      <c r="D33" s="97"/>
      <c r="E33" s="97"/>
      <c r="F33" s="97"/>
      <c r="G33" s="97"/>
      <c r="H33" s="97"/>
      <c r="I33" s="98"/>
      <c r="J33" s="130" t="s">
        <v>167</v>
      </c>
      <c r="K33" s="132"/>
      <c r="L33" s="133" t="s">
        <v>121</v>
      </c>
      <c r="M33" s="133"/>
      <c r="N33" s="133"/>
      <c r="O33" s="133"/>
      <c r="P33" s="133"/>
      <c r="Q33" s="133"/>
      <c r="R33" s="133"/>
      <c r="S33" s="133"/>
      <c r="T33" s="133"/>
      <c r="U33" s="133"/>
      <c r="V33" s="133"/>
      <c r="W33" s="133"/>
      <c r="X33" s="134" t="s">
        <v>167</v>
      </c>
      <c r="Y33" s="132" t="s">
        <v>610</v>
      </c>
      <c r="Z33" s="162" t="s">
        <v>122</v>
      </c>
      <c r="AA33" s="162"/>
      <c r="AB33" s="162"/>
      <c r="AC33" s="162"/>
      <c r="AD33" s="162"/>
      <c r="AE33" s="162"/>
      <c r="AF33" s="162"/>
      <c r="AG33" s="162"/>
      <c r="AH33" s="162"/>
      <c r="AI33" s="162"/>
      <c r="AJ33" s="162"/>
      <c r="AK33" s="162"/>
      <c r="AL33" s="162"/>
      <c r="AM33" s="163"/>
      <c r="BF33" s="13" t="b">
        <f>IF($K33="○",TRUE,IF($K33="",FALSE,"INPUT_ERROR"))</f>
        <v>0</v>
      </c>
      <c r="BG33" s="13" t="s">
        <v>484</v>
      </c>
      <c r="BH33" s="13">
        <v>6</v>
      </c>
      <c r="BI33" s="25" t="str">
        <f t="shared" ref="BI33:BI39" si="0">"ITEM" &amp; BH33&amp; BG33 &amp;"="&amp; BF33</f>
        <v>ITEM6#KBN1_1=FALSE</v>
      </c>
    </row>
    <row r="34" spans="1:61" ht="9.75" customHeight="1" x14ac:dyDescent="0.15">
      <c r="A34" s="99"/>
      <c r="B34" s="100"/>
      <c r="C34" s="100"/>
      <c r="D34" s="100"/>
      <c r="E34" s="100"/>
      <c r="F34" s="100"/>
      <c r="G34" s="100"/>
      <c r="H34" s="100"/>
      <c r="I34" s="101"/>
      <c r="J34" s="130"/>
      <c r="K34" s="132"/>
      <c r="L34" s="133"/>
      <c r="M34" s="133"/>
      <c r="N34" s="133"/>
      <c r="O34" s="133"/>
      <c r="P34" s="133"/>
      <c r="Q34" s="133"/>
      <c r="R34" s="133"/>
      <c r="S34" s="133"/>
      <c r="T34" s="133"/>
      <c r="U34" s="133"/>
      <c r="V34" s="133"/>
      <c r="W34" s="133"/>
      <c r="X34" s="134"/>
      <c r="Y34" s="132"/>
      <c r="Z34" s="133"/>
      <c r="AA34" s="133"/>
      <c r="AB34" s="133"/>
      <c r="AC34" s="133"/>
      <c r="AD34" s="133"/>
      <c r="AE34" s="133"/>
      <c r="AF34" s="133"/>
      <c r="AG34" s="133"/>
      <c r="AH34" s="133"/>
      <c r="AI34" s="133"/>
      <c r="AJ34" s="133"/>
      <c r="AK34" s="133"/>
      <c r="AL34" s="133"/>
      <c r="AM34" s="139"/>
      <c r="BF34" s="13" t="b">
        <f>IF($Y33="○",TRUE,IF($Y33="",FALSE,"INPUT_ERROR"))</f>
        <v>1</v>
      </c>
      <c r="BG34" s="13" t="s">
        <v>484</v>
      </c>
      <c r="BH34" s="13">
        <v>7</v>
      </c>
      <c r="BI34" s="25" t="str">
        <f t="shared" si="0"/>
        <v>ITEM7#KBN1_1=TRUE</v>
      </c>
    </row>
    <row r="35" spans="1:61" ht="9.75" customHeight="1" x14ac:dyDescent="0.15">
      <c r="A35" s="99"/>
      <c r="B35" s="100"/>
      <c r="C35" s="100"/>
      <c r="D35" s="100"/>
      <c r="E35" s="100"/>
      <c r="F35" s="100"/>
      <c r="G35" s="100"/>
      <c r="H35" s="100"/>
      <c r="I35" s="101"/>
      <c r="J35" s="130" t="s">
        <v>167</v>
      </c>
      <c r="K35" s="132" t="s">
        <v>610</v>
      </c>
      <c r="L35" s="133" t="s">
        <v>123</v>
      </c>
      <c r="M35" s="133"/>
      <c r="N35" s="133"/>
      <c r="O35" s="133"/>
      <c r="P35" s="133"/>
      <c r="Q35" s="133"/>
      <c r="R35" s="133"/>
      <c r="S35" s="133"/>
      <c r="T35" s="133"/>
      <c r="U35" s="133"/>
      <c r="V35" s="133"/>
      <c r="W35" s="133"/>
      <c r="X35" s="134" t="s">
        <v>167</v>
      </c>
      <c r="Y35" s="132"/>
      <c r="Z35" s="133" t="s">
        <v>124</v>
      </c>
      <c r="AA35" s="133"/>
      <c r="AB35" s="133"/>
      <c r="AC35" s="133"/>
      <c r="AD35" s="133"/>
      <c r="AE35" s="133"/>
      <c r="AF35" s="133"/>
      <c r="AG35" s="133"/>
      <c r="AH35" s="133"/>
      <c r="AI35" s="133"/>
      <c r="AJ35" s="133"/>
      <c r="AK35" s="133"/>
      <c r="AL35" s="133"/>
      <c r="AM35" s="139"/>
      <c r="BF35" s="13" t="b">
        <f>IF($K35="○",TRUE,IF($K35="",FALSE,"INPUT_ERROR"))</f>
        <v>1</v>
      </c>
      <c r="BG35" s="13" t="s">
        <v>484</v>
      </c>
      <c r="BH35" s="13">
        <v>8</v>
      </c>
      <c r="BI35" s="25" t="str">
        <f t="shared" si="0"/>
        <v>ITEM8#KBN1_1=TRUE</v>
      </c>
    </row>
    <row r="36" spans="1:61" ht="9.75" customHeight="1" x14ac:dyDescent="0.15">
      <c r="A36" s="99"/>
      <c r="B36" s="100"/>
      <c r="C36" s="100"/>
      <c r="D36" s="100"/>
      <c r="E36" s="100"/>
      <c r="F36" s="100"/>
      <c r="G36" s="100"/>
      <c r="H36" s="100"/>
      <c r="I36" s="101"/>
      <c r="J36" s="130"/>
      <c r="K36" s="132"/>
      <c r="L36" s="133"/>
      <c r="M36" s="133"/>
      <c r="N36" s="133"/>
      <c r="O36" s="133"/>
      <c r="P36" s="133"/>
      <c r="Q36" s="133"/>
      <c r="R36" s="133"/>
      <c r="S36" s="133"/>
      <c r="T36" s="133"/>
      <c r="U36" s="133"/>
      <c r="V36" s="133"/>
      <c r="W36" s="133"/>
      <c r="X36" s="134"/>
      <c r="Y36" s="132"/>
      <c r="Z36" s="133"/>
      <c r="AA36" s="133"/>
      <c r="AB36" s="133"/>
      <c r="AC36" s="133"/>
      <c r="AD36" s="133"/>
      <c r="AE36" s="133"/>
      <c r="AF36" s="133"/>
      <c r="AG36" s="133"/>
      <c r="AH36" s="133"/>
      <c r="AI36" s="133"/>
      <c r="AJ36" s="133"/>
      <c r="AK36" s="133"/>
      <c r="AL36" s="133"/>
      <c r="AM36" s="139"/>
      <c r="BF36" s="13" t="b">
        <f>IF($Y35="○",TRUE,IF($Y35="",FALSE,"INPUT_ERROR"))</f>
        <v>0</v>
      </c>
      <c r="BG36" s="13" t="s">
        <v>484</v>
      </c>
      <c r="BH36" s="13">
        <v>9</v>
      </c>
      <c r="BI36" s="25" t="str">
        <f t="shared" si="0"/>
        <v>ITEM9#KBN1_1=FALSE</v>
      </c>
    </row>
    <row r="37" spans="1:61" ht="9.75" customHeight="1" x14ac:dyDescent="0.15">
      <c r="A37" s="99"/>
      <c r="B37" s="100"/>
      <c r="C37" s="100"/>
      <c r="D37" s="100"/>
      <c r="E37" s="100"/>
      <c r="F37" s="100"/>
      <c r="G37" s="100"/>
      <c r="H37" s="100"/>
      <c r="I37" s="101"/>
      <c r="J37" s="130" t="s">
        <v>167</v>
      </c>
      <c r="K37" s="132" t="s">
        <v>610</v>
      </c>
      <c r="L37" s="133" t="s">
        <v>302</v>
      </c>
      <c r="M37" s="133"/>
      <c r="N37" s="133"/>
      <c r="O37" s="133"/>
      <c r="P37" s="133"/>
      <c r="Q37" s="133"/>
      <c r="R37" s="133"/>
      <c r="S37" s="133"/>
      <c r="T37" s="133"/>
      <c r="U37" s="133"/>
      <c r="V37" s="133"/>
      <c r="W37" s="133"/>
      <c r="X37" s="134" t="s">
        <v>167</v>
      </c>
      <c r="Y37" s="132" t="s">
        <v>610</v>
      </c>
      <c r="Z37" s="133" t="s">
        <v>174</v>
      </c>
      <c r="AA37" s="133"/>
      <c r="AB37" s="133"/>
      <c r="AC37" s="133"/>
      <c r="AD37" s="133"/>
      <c r="AE37" s="133"/>
      <c r="AF37" s="133"/>
      <c r="AG37" s="133"/>
      <c r="AH37" s="133"/>
      <c r="AI37" s="133"/>
      <c r="AJ37" s="133"/>
      <c r="AK37" s="133"/>
      <c r="AL37" s="133"/>
      <c r="AM37" s="139"/>
      <c r="BF37" s="13" t="b">
        <f>IF($K37="○",TRUE,IF($K37="",FALSE,"INPUT_ERROR"))</f>
        <v>1</v>
      </c>
      <c r="BG37" s="13" t="s">
        <v>484</v>
      </c>
      <c r="BH37" s="13">
        <v>10</v>
      </c>
      <c r="BI37" s="25" t="str">
        <f t="shared" si="0"/>
        <v>ITEM10#KBN1_1=TRUE</v>
      </c>
    </row>
    <row r="38" spans="1:61" ht="9.75" customHeight="1" x14ac:dyDescent="0.15">
      <c r="A38" s="99"/>
      <c r="B38" s="100"/>
      <c r="C38" s="100"/>
      <c r="D38" s="100"/>
      <c r="E38" s="100"/>
      <c r="F38" s="100"/>
      <c r="G38" s="100"/>
      <c r="H38" s="100"/>
      <c r="I38" s="101"/>
      <c r="J38" s="130"/>
      <c r="K38" s="132"/>
      <c r="L38" s="133"/>
      <c r="M38" s="133"/>
      <c r="N38" s="133"/>
      <c r="O38" s="133"/>
      <c r="P38" s="133"/>
      <c r="Q38" s="133"/>
      <c r="R38" s="133"/>
      <c r="S38" s="133"/>
      <c r="T38" s="133"/>
      <c r="U38" s="133"/>
      <c r="V38" s="133"/>
      <c r="W38" s="133"/>
      <c r="X38" s="134"/>
      <c r="Y38" s="132"/>
      <c r="Z38" s="133"/>
      <c r="AA38" s="133"/>
      <c r="AB38" s="133"/>
      <c r="AC38" s="133"/>
      <c r="AD38" s="133"/>
      <c r="AE38" s="133"/>
      <c r="AF38" s="133"/>
      <c r="AG38" s="133"/>
      <c r="AH38" s="133"/>
      <c r="AI38" s="133"/>
      <c r="AJ38" s="133"/>
      <c r="AK38" s="133"/>
      <c r="AL38" s="133"/>
      <c r="AM38" s="139"/>
      <c r="BF38" s="13" t="b">
        <f>IF($Y37="○",TRUE,IF($Y37="",FALSE,"INPUT_ERROR"))</f>
        <v>1</v>
      </c>
      <c r="BG38" s="13" t="s">
        <v>484</v>
      </c>
      <c r="BH38" s="13">
        <v>11</v>
      </c>
      <c r="BI38" s="25" t="str">
        <f t="shared" si="0"/>
        <v>ITEM11#KBN1_1=TRUE</v>
      </c>
    </row>
    <row r="39" spans="1:61" ht="9.75" customHeight="1" x14ac:dyDescent="0.15">
      <c r="A39" s="99"/>
      <c r="B39" s="100"/>
      <c r="C39" s="100"/>
      <c r="D39" s="100"/>
      <c r="E39" s="100"/>
      <c r="F39" s="100"/>
      <c r="G39" s="100"/>
      <c r="H39" s="100"/>
      <c r="I39" s="101"/>
      <c r="J39" s="130" t="s">
        <v>167</v>
      </c>
      <c r="K39" s="132" t="s">
        <v>610</v>
      </c>
      <c r="L39" s="133" t="s">
        <v>125</v>
      </c>
      <c r="M39" s="133"/>
      <c r="N39" s="133"/>
      <c r="O39" s="134" t="s">
        <v>175</v>
      </c>
      <c r="P39" s="128" t="s">
        <v>785</v>
      </c>
      <c r="Q39" s="128"/>
      <c r="R39" s="128"/>
      <c r="S39" s="128"/>
      <c r="T39" s="128"/>
      <c r="U39" s="128"/>
      <c r="V39" s="128"/>
      <c r="W39" s="128"/>
      <c r="X39" s="128"/>
      <c r="Y39" s="128"/>
      <c r="Z39" s="128"/>
      <c r="AA39" s="128"/>
      <c r="AB39" s="128"/>
      <c r="AC39" s="128"/>
      <c r="AD39" s="128"/>
      <c r="AE39" s="128"/>
      <c r="AF39" s="128"/>
      <c r="AG39" s="128"/>
      <c r="AH39" s="128"/>
      <c r="AI39" s="128"/>
      <c r="AJ39" s="128"/>
      <c r="AK39" s="128"/>
      <c r="AL39" s="133" t="s">
        <v>176</v>
      </c>
      <c r="AM39" s="139"/>
      <c r="BF39" s="13" t="b">
        <f>IF($K39="○",TRUE,IF($K39="",FALSE,"INPUT_ERROR"))</f>
        <v>1</v>
      </c>
      <c r="BG39" s="13" t="s">
        <v>484</v>
      </c>
      <c r="BH39" s="13">
        <v>12</v>
      </c>
      <c r="BI39" s="25" t="str">
        <f t="shared" si="0"/>
        <v>ITEM12#KBN1_1=TRUE</v>
      </c>
    </row>
    <row r="40" spans="1:61" ht="9.75" customHeight="1" x14ac:dyDescent="0.15">
      <c r="A40" s="99"/>
      <c r="B40" s="100"/>
      <c r="C40" s="100"/>
      <c r="D40" s="100"/>
      <c r="E40" s="100"/>
      <c r="F40" s="100"/>
      <c r="G40" s="100"/>
      <c r="H40" s="100"/>
      <c r="I40" s="101"/>
      <c r="J40" s="135"/>
      <c r="K40" s="136"/>
      <c r="L40" s="137"/>
      <c r="M40" s="137"/>
      <c r="N40" s="137"/>
      <c r="O40" s="138"/>
      <c r="P40" s="90"/>
      <c r="Q40" s="90"/>
      <c r="R40" s="90"/>
      <c r="S40" s="90"/>
      <c r="T40" s="90"/>
      <c r="U40" s="90"/>
      <c r="V40" s="90"/>
      <c r="W40" s="90"/>
      <c r="X40" s="90"/>
      <c r="Y40" s="90"/>
      <c r="Z40" s="90"/>
      <c r="AA40" s="90"/>
      <c r="AB40" s="90"/>
      <c r="AC40" s="90"/>
      <c r="AD40" s="90"/>
      <c r="AE40" s="90"/>
      <c r="AF40" s="90"/>
      <c r="AG40" s="90"/>
      <c r="AH40" s="90"/>
      <c r="AI40" s="90"/>
      <c r="AJ40" s="90"/>
      <c r="AK40" s="90"/>
      <c r="AL40" s="137"/>
      <c r="AM40" s="140"/>
      <c r="BG40" s="13" t="s">
        <v>484</v>
      </c>
      <c r="BH40" s="13">
        <v>13</v>
      </c>
      <c r="BI40" s="25" t="str">
        <f>"ITEM" &amp; BH40 &amp; BG40 &amp;"="&amp;  IF(TRIM($P39)="","",$P39)</f>
        <v>ITEM13#KBN1_1=証明書コンビニ交付システム　サービス検索・電子申請機能</v>
      </c>
    </row>
    <row r="41" spans="1:61" ht="9.75" customHeight="1" x14ac:dyDescent="0.15">
      <c r="A41" s="141" t="s">
        <v>126</v>
      </c>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c r="AA41" s="142"/>
      <c r="AB41" s="142"/>
      <c r="AC41" s="142"/>
      <c r="AD41" s="142"/>
      <c r="AE41" s="142"/>
      <c r="AF41" s="142"/>
      <c r="AG41" s="142"/>
      <c r="AH41" s="142"/>
      <c r="AI41" s="142"/>
      <c r="AJ41" s="142"/>
      <c r="AK41" s="142"/>
      <c r="AL41" s="142"/>
      <c r="AM41" s="143"/>
      <c r="BH41" s="13" t="s">
        <v>432</v>
      </c>
    </row>
    <row r="42" spans="1:61" ht="21.75" customHeight="1" thickBot="1" x14ac:dyDescent="0.2">
      <c r="A42" s="144"/>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6"/>
      <c r="BH42" s="13" t="s">
        <v>432</v>
      </c>
    </row>
    <row r="43" spans="1:61" ht="9.75" customHeight="1" x14ac:dyDescent="0.15">
      <c r="A43" s="147" t="s">
        <v>409</v>
      </c>
      <c r="B43" s="148"/>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8"/>
      <c r="AB43" s="148"/>
      <c r="AC43" s="148"/>
      <c r="AD43" s="148"/>
      <c r="AE43" s="148"/>
      <c r="AF43" s="148"/>
      <c r="AG43" s="148"/>
      <c r="AH43" s="148"/>
      <c r="AI43" s="148"/>
      <c r="AJ43" s="148"/>
      <c r="AK43" s="148"/>
      <c r="AL43" s="148"/>
      <c r="AM43" s="149"/>
      <c r="BH43" s="13" t="s">
        <v>432</v>
      </c>
    </row>
    <row r="44" spans="1:61" ht="9.75" customHeight="1" thickBot="1" x14ac:dyDescent="0.2">
      <c r="A44" s="150"/>
      <c r="B44" s="151"/>
      <c r="C44" s="151"/>
      <c r="D44" s="151"/>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c r="AH44" s="151"/>
      <c r="AI44" s="151"/>
      <c r="AJ44" s="151"/>
      <c r="AK44" s="151"/>
      <c r="AL44" s="151"/>
      <c r="AM44" s="152"/>
      <c r="BH44" s="13" t="s">
        <v>432</v>
      </c>
    </row>
    <row r="45" spans="1:61" ht="9.75" customHeight="1" x14ac:dyDescent="0.15">
      <c r="A45" s="99" t="s">
        <v>33</v>
      </c>
      <c r="B45" s="100"/>
      <c r="C45" s="100"/>
      <c r="D45" s="100"/>
      <c r="E45" s="100"/>
      <c r="F45" s="100"/>
      <c r="G45" s="100"/>
      <c r="H45" s="100"/>
      <c r="I45" s="101"/>
      <c r="J45" s="109" t="s">
        <v>611</v>
      </c>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c r="AJ45" s="110"/>
      <c r="AK45" s="110"/>
      <c r="AL45" s="110"/>
      <c r="AM45" s="111"/>
      <c r="BG45" s="13" t="s">
        <v>485</v>
      </c>
      <c r="BH45" s="13">
        <v>4</v>
      </c>
      <c r="BI45" s="25" t="str">
        <f>"ITEM"  &amp; BH45 &amp; BG45 &amp;"="&amp; IF(TRIM($J45)="","",$J45)</f>
        <v>ITEM4#KBN1_2=住民基本台帳ネットワークシステム</v>
      </c>
    </row>
    <row r="46" spans="1:61" ht="9.75" customHeight="1" x14ac:dyDescent="0.15">
      <c r="A46" s="106"/>
      <c r="B46" s="107"/>
      <c r="C46" s="107"/>
      <c r="D46" s="107"/>
      <c r="E46" s="107"/>
      <c r="F46" s="107"/>
      <c r="G46" s="107"/>
      <c r="H46" s="107"/>
      <c r="I46" s="108"/>
      <c r="J46" s="112"/>
      <c r="K46" s="113"/>
      <c r="L46" s="113"/>
      <c r="M46" s="113"/>
      <c r="N46" s="113"/>
      <c r="O46" s="113"/>
      <c r="P46" s="113"/>
      <c r="Q46" s="113"/>
      <c r="R46" s="113"/>
      <c r="S46" s="113"/>
      <c r="T46" s="113"/>
      <c r="U46" s="113"/>
      <c r="V46" s="113"/>
      <c r="W46" s="113"/>
      <c r="X46" s="113"/>
      <c r="Y46" s="113"/>
      <c r="Z46" s="113"/>
      <c r="AA46" s="113"/>
      <c r="AB46" s="113"/>
      <c r="AC46" s="113"/>
      <c r="AD46" s="113"/>
      <c r="AE46" s="113"/>
      <c r="AF46" s="113"/>
      <c r="AG46" s="113"/>
      <c r="AH46" s="113"/>
      <c r="AI46" s="113"/>
      <c r="AJ46" s="113"/>
      <c r="AK46" s="113"/>
      <c r="AL46" s="113"/>
      <c r="AM46" s="114"/>
      <c r="BH46" s="13" t="s">
        <v>432</v>
      </c>
    </row>
    <row r="47" spans="1:61" ht="393" customHeight="1" x14ac:dyDescent="0.15">
      <c r="A47" s="96" t="s">
        <v>34</v>
      </c>
      <c r="B47" s="97"/>
      <c r="C47" s="97"/>
      <c r="D47" s="97"/>
      <c r="E47" s="97"/>
      <c r="F47" s="97"/>
      <c r="G47" s="97"/>
      <c r="H47" s="97"/>
      <c r="I47" s="98"/>
      <c r="J47" s="115" t="s">
        <v>612</v>
      </c>
      <c r="K47" s="116"/>
      <c r="L47" s="116"/>
      <c r="M47" s="116"/>
      <c r="N47" s="116"/>
      <c r="O47" s="116"/>
      <c r="P47" s="116"/>
      <c r="Q47" s="116"/>
      <c r="R47" s="116"/>
      <c r="S47" s="116"/>
      <c r="T47" s="116"/>
      <c r="U47" s="116"/>
      <c r="V47" s="116"/>
      <c r="W47" s="116"/>
      <c r="X47" s="116"/>
      <c r="Y47" s="116"/>
      <c r="Z47" s="116"/>
      <c r="AA47" s="116"/>
      <c r="AB47" s="116"/>
      <c r="AC47" s="116"/>
      <c r="AD47" s="116"/>
      <c r="AE47" s="116"/>
      <c r="AF47" s="116"/>
      <c r="AG47" s="116"/>
      <c r="AH47" s="116"/>
      <c r="AI47" s="116"/>
      <c r="AJ47" s="116"/>
      <c r="AK47" s="116"/>
      <c r="AL47" s="116"/>
      <c r="AM47" s="117"/>
      <c r="BG47" s="13" t="s">
        <v>485</v>
      </c>
      <c r="BH47" s="13" t="s">
        <v>460</v>
      </c>
      <c r="BI47" s="25" t="str">
        <f>"ITEM"  &amp; BH47 &amp; BG47 &amp;"="&amp; IF(TRIM($J47)="","",$J47)</f>
        <v>ITEM5_1#KBN1_2=１　本人確認情報の更新
　既存住基システムにおいて住民票の記載事項の変更又は新規作成が発生した場合に、当該情報を元に市町村ＣＳの本人確認情報を更新し、都道府県サーバへ更新情報を送信する。
２　本人確認
　特例転入処理や住民票の写しの広域交付などを行う際、窓口における本人確認のため、提示された個人番号カード等を元に住基ネットが保有する本人確認情報に照会を行い、確認結果を画面上に表示する。
３　個人番号カードを利用した転入（特例転入）
　転入の届出を受付けた際に、あわせて個人番号カードが提示された場合、当該個人番号カードを用いて転入処理を行う。
４　本人確認情報検索
　統合端末において入力された基本４情報の組合せをキーに、本人確認情報の検索を行い、検索条件に該当する本人確認情報の一覧を画面上に表示する。
５　機構への情報照会
　全国サーバに対して住民票コード、個人番号又は基本４情報の組合せをキーとした本人確認情報照会要求を行い、該当する個人の本人確認情報を受領する。
６　本人確認情報整合
　本人確認情報ファイルの内容が都道府県知事が都道府県サーバに置いて保有している都道府県知事保存本人確認情報ファイル及び機構が全国サーバにおいて保有している機構保存本人確認情報ファイルと整合することを確認するため、都道府県サーバ及び全国サーバに対し、整合性確認用本人確認情報を提供する。
７　送付先情報通知
　個人番号の通知に係る事務の委任先である機構において、住民に対して番号通知書類（通知カード、個人番号カード交付申請書（以下「交付申請書」という。）等）を送付するため、既存住基システムから当該市町村の住民基本台帳に記載されている者の送付先情報を抽出し、当該情報を、機構が設置・管理する個人番号カード管理システムに通知する。
８　個人番号カード管理システムとの情報連携
　機構が設置・管理する個人番号カード管理システムに対し、個人番号カードの交付、廃止、回収又は一時停止解除に係る情報や個人番号カードの返還情報等を連携する。</v>
      </c>
    </row>
    <row r="48" spans="1:61" ht="9.75" customHeight="1" x14ac:dyDescent="0.15">
      <c r="A48" s="99"/>
      <c r="B48" s="100"/>
      <c r="C48" s="100"/>
      <c r="D48" s="100"/>
      <c r="E48" s="100"/>
      <c r="F48" s="100"/>
      <c r="G48" s="100"/>
      <c r="H48" s="100"/>
      <c r="I48" s="101"/>
      <c r="J48" s="109"/>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1"/>
      <c r="BH48" s="13" t="s">
        <v>432</v>
      </c>
    </row>
    <row r="49" spans="1:61" ht="9.75" customHeight="1" x14ac:dyDescent="0.15">
      <c r="A49" s="99"/>
      <c r="B49" s="100"/>
      <c r="C49" s="100"/>
      <c r="D49" s="100"/>
      <c r="E49" s="100"/>
      <c r="F49" s="100"/>
      <c r="G49" s="100"/>
      <c r="H49" s="100"/>
      <c r="I49" s="101"/>
      <c r="J49" s="109"/>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1"/>
      <c r="BH49" s="13" t="s">
        <v>432</v>
      </c>
    </row>
    <row r="50" spans="1:61" ht="9.75" customHeight="1" x14ac:dyDescent="0.15">
      <c r="A50" s="99"/>
      <c r="B50" s="100"/>
      <c r="C50" s="100"/>
      <c r="D50" s="100"/>
      <c r="E50" s="100"/>
      <c r="F50" s="100"/>
      <c r="G50" s="100"/>
      <c r="H50" s="100"/>
      <c r="I50" s="101"/>
      <c r="J50" s="109"/>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1"/>
      <c r="BH50" s="13" t="s">
        <v>432</v>
      </c>
    </row>
    <row r="51" spans="1:61" ht="9.75" customHeight="1" x14ac:dyDescent="0.15">
      <c r="A51" s="99"/>
      <c r="B51" s="100"/>
      <c r="C51" s="100"/>
      <c r="D51" s="100"/>
      <c r="E51" s="100"/>
      <c r="F51" s="100"/>
      <c r="G51" s="100"/>
      <c r="H51" s="100"/>
      <c r="I51" s="101"/>
      <c r="J51" s="109"/>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c r="AM51" s="111"/>
      <c r="BH51" s="13" t="s">
        <v>432</v>
      </c>
    </row>
    <row r="52" spans="1:61" ht="9.75" customHeight="1" x14ac:dyDescent="0.15">
      <c r="A52" s="99"/>
      <c r="B52" s="100"/>
      <c r="C52" s="100"/>
      <c r="D52" s="100"/>
      <c r="E52" s="100"/>
      <c r="F52" s="100"/>
      <c r="G52" s="100"/>
      <c r="H52" s="100"/>
      <c r="I52" s="101"/>
      <c r="J52" s="109"/>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110"/>
      <c r="AM52" s="111"/>
    </row>
    <row r="53" spans="1:61" ht="9.75" customHeight="1" x14ac:dyDescent="0.15">
      <c r="A53" s="99"/>
      <c r="B53" s="100"/>
      <c r="C53" s="100"/>
      <c r="D53" s="100"/>
      <c r="E53" s="100"/>
      <c r="F53" s="100"/>
      <c r="G53" s="100"/>
      <c r="H53" s="100"/>
      <c r="I53" s="101"/>
      <c r="J53" s="127"/>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9"/>
      <c r="BG53" s="13" t="s">
        <v>485</v>
      </c>
      <c r="BH53" s="13" t="s">
        <v>448</v>
      </c>
      <c r="BI53" s="25" t="str">
        <f>"ITEM"  &amp; BH53 &amp; BG53 &amp;"="&amp; IF(TRIM($J53)="","",$J53)</f>
        <v>ITEM5_2#KBN1_2=</v>
      </c>
    </row>
    <row r="54" spans="1:61" ht="9.75" customHeight="1" x14ac:dyDescent="0.15">
      <c r="A54" s="106"/>
      <c r="B54" s="107"/>
      <c r="C54" s="107"/>
      <c r="D54" s="107"/>
      <c r="E54" s="107"/>
      <c r="F54" s="107"/>
      <c r="G54" s="107"/>
      <c r="H54" s="107"/>
      <c r="I54" s="108"/>
      <c r="J54" s="89"/>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1"/>
      <c r="BG54" s="13" t="s">
        <v>485</v>
      </c>
      <c r="BH54" s="13" t="s">
        <v>449</v>
      </c>
      <c r="BI54" s="25" t="str">
        <f>"ITEM"  &amp; BH54 &amp; BG54 &amp;"="&amp; IF(TRIM($J54)="","",$J54)</f>
        <v>ITEM5_3#KBN1_2=</v>
      </c>
    </row>
    <row r="55" spans="1:61" ht="9.75" customHeight="1" x14ac:dyDescent="0.15">
      <c r="A55" s="96" t="s">
        <v>35</v>
      </c>
      <c r="B55" s="97"/>
      <c r="C55" s="97"/>
      <c r="D55" s="97"/>
      <c r="E55" s="97"/>
      <c r="F55" s="97"/>
      <c r="G55" s="97"/>
      <c r="H55" s="97"/>
      <c r="I55" s="98"/>
      <c r="J55" s="130" t="s">
        <v>167</v>
      </c>
      <c r="K55" s="132"/>
      <c r="L55" s="133" t="s">
        <v>121</v>
      </c>
      <c r="M55" s="133"/>
      <c r="N55" s="133"/>
      <c r="O55" s="133"/>
      <c r="P55" s="133"/>
      <c r="Q55" s="133"/>
      <c r="R55" s="133"/>
      <c r="S55" s="133"/>
      <c r="T55" s="133"/>
      <c r="U55" s="133"/>
      <c r="V55" s="133"/>
      <c r="W55" s="133"/>
      <c r="X55" s="134" t="s">
        <v>167</v>
      </c>
      <c r="Y55" s="132"/>
      <c r="Z55" s="162" t="s">
        <v>122</v>
      </c>
      <c r="AA55" s="162"/>
      <c r="AB55" s="162"/>
      <c r="AC55" s="162"/>
      <c r="AD55" s="162"/>
      <c r="AE55" s="162"/>
      <c r="AF55" s="162"/>
      <c r="AG55" s="162"/>
      <c r="AH55" s="162"/>
      <c r="AI55" s="162"/>
      <c r="AJ55" s="162"/>
      <c r="AK55" s="162"/>
      <c r="AL55" s="162"/>
      <c r="AM55" s="163"/>
      <c r="BF55" s="13" t="b">
        <f>IF($K55="○",TRUE,IF($K55="",FALSE,"INPUT_ERROR"))</f>
        <v>0</v>
      </c>
      <c r="BG55" s="13" t="s">
        <v>485</v>
      </c>
      <c r="BH55" s="13">
        <v>6</v>
      </c>
      <c r="BI55" s="25" t="str">
        <f t="shared" ref="BI55:BI61" si="1">"ITEM" &amp; BH55&amp; BG55 &amp;"="&amp; BF55</f>
        <v>ITEM6#KBN1_2=FALSE</v>
      </c>
    </row>
    <row r="56" spans="1:61" ht="9.75" customHeight="1" x14ac:dyDescent="0.15">
      <c r="A56" s="99"/>
      <c r="B56" s="100"/>
      <c r="C56" s="100"/>
      <c r="D56" s="100"/>
      <c r="E56" s="100"/>
      <c r="F56" s="100"/>
      <c r="G56" s="100"/>
      <c r="H56" s="100"/>
      <c r="I56" s="101"/>
      <c r="J56" s="130"/>
      <c r="K56" s="132"/>
      <c r="L56" s="133"/>
      <c r="M56" s="133"/>
      <c r="N56" s="133"/>
      <c r="O56" s="133"/>
      <c r="P56" s="133"/>
      <c r="Q56" s="133"/>
      <c r="R56" s="133"/>
      <c r="S56" s="133"/>
      <c r="T56" s="133"/>
      <c r="U56" s="133"/>
      <c r="V56" s="133"/>
      <c r="W56" s="133"/>
      <c r="X56" s="134"/>
      <c r="Y56" s="132"/>
      <c r="Z56" s="133"/>
      <c r="AA56" s="133"/>
      <c r="AB56" s="133"/>
      <c r="AC56" s="133"/>
      <c r="AD56" s="133"/>
      <c r="AE56" s="133"/>
      <c r="AF56" s="133"/>
      <c r="AG56" s="133"/>
      <c r="AH56" s="133"/>
      <c r="AI56" s="133"/>
      <c r="AJ56" s="133"/>
      <c r="AK56" s="133"/>
      <c r="AL56" s="133"/>
      <c r="AM56" s="139"/>
      <c r="BF56" s="13" t="b">
        <f>IF($Y55="○",TRUE,IF($Y55="",FALSE,"INPUT_ERROR"))</f>
        <v>0</v>
      </c>
      <c r="BG56" s="13" t="s">
        <v>485</v>
      </c>
      <c r="BH56" s="13">
        <v>7</v>
      </c>
      <c r="BI56" s="25" t="str">
        <f t="shared" si="1"/>
        <v>ITEM7#KBN1_2=FALSE</v>
      </c>
    </row>
    <row r="57" spans="1:61" ht="9.75" customHeight="1" x14ac:dyDescent="0.15">
      <c r="A57" s="99"/>
      <c r="B57" s="100"/>
      <c r="C57" s="100"/>
      <c r="D57" s="100"/>
      <c r="E57" s="100"/>
      <c r="F57" s="100"/>
      <c r="G57" s="100"/>
      <c r="H57" s="100"/>
      <c r="I57" s="101"/>
      <c r="J57" s="130" t="s">
        <v>167</v>
      </c>
      <c r="K57" s="132"/>
      <c r="L57" s="133" t="s">
        <v>123</v>
      </c>
      <c r="M57" s="133"/>
      <c r="N57" s="133"/>
      <c r="O57" s="133"/>
      <c r="P57" s="133"/>
      <c r="Q57" s="133"/>
      <c r="R57" s="133"/>
      <c r="S57" s="133"/>
      <c r="T57" s="133"/>
      <c r="U57" s="133"/>
      <c r="V57" s="133"/>
      <c r="W57" s="133"/>
      <c r="X57" s="134" t="s">
        <v>167</v>
      </c>
      <c r="Y57" s="132" t="s">
        <v>610</v>
      </c>
      <c r="Z57" s="133" t="s">
        <v>124</v>
      </c>
      <c r="AA57" s="133"/>
      <c r="AB57" s="133"/>
      <c r="AC57" s="133"/>
      <c r="AD57" s="133"/>
      <c r="AE57" s="133"/>
      <c r="AF57" s="133"/>
      <c r="AG57" s="133"/>
      <c r="AH57" s="133"/>
      <c r="AI57" s="133"/>
      <c r="AJ57" s="133"/>
      <c r="AK57" s="133"/>
      <c r="AL57" s="133"/>
      <c r="AM57" s="139"/>
      <c r="BF57" s="13" t="b">
        <f>IF($K57="○",TRUE,IF($K57="",FALSE,"INPUT_ERROR"))</f>
        <v>0</v>
      </c>
      <c r="BG57" s="13" t="s">
        <v>485</v>
      </c>
      <c r="BH57" s="13">
        <v>8</v>
      </c>
      <c r="BI57" s="25" t="str">
        <f t="shared" si="1"/>
        <v>ITEM8#KBN1_2=FALSE</v>
      </c>
    </row>
    <row r="58" spans="1:61" ht="9.75" customHeight="1" x14ac:dyDescent="0.15">
      <c r="A58" s="99"/>
      <c r="B58" s="100"/>
      <c r="C58" s="100"/>
      <c r="D58" s="100"/>
      <c r="E58" s="100"/>
      <c r="F58" s="100"/>
      <c r="G58" s="100"/>
      <c r="H58" s="100"/>
      <c r="I58" s="101"/>
      <c r="J58" s="130"/>
      <c r="K58" s="132"/>
      <c r="L58" s="133"/>
      <c r="M58" s="133"/>
      <c r="N58" s="133"/>
      <c r="O58" s="133"/>
      <c r="P58" s="133"/>
      <c r="Q58" s="133"/>
      <c r="R58" s="133"/>
      <c r="S58" s="133"/>
      <c r="T58" s="133"/>
      <c r="U58" s="133"/>
      <c r="V58" s="133"/>
      <c r="W58" s="133"/>
      <c r="X58" s="134"/>
      <c r="Y58" s="132"/>
      <c r="Z58" s="133"/>
      <c r="AA58" s="133"/>
      <c r="AB58" s="133"/>
      <c r="AC58" s="133"/>
      <c r="AD58" s="133"/>
      <c r="AE58" s="133"/>
      <c r="AF58" s="133"/>
      <c r="AG58" s="133"/>
      <c r="AH58" s="133"/>
      <c r="AI58" s="133"/>
      <c r="AJ58" s="133"/>
      <c r="AK58" s="133"/>
      <c r="AL58" s="133"/>
      <c r="AM58" s="139"/>
      <c r="BF58" s="13" t="b">
        <f>IF($Y57="○",TRUE,IF($Y57="",FALSE,"INPUT_ERROR"))</f>
        <v>1</v>
      </c>
      <c r="BG58" s="13" t="s">
        <v>485</v>
      </c>
      <c r="BH58" s="13">
        <v>9</v>
      </c>
      <c r="BI58" s="25" t="str">
        <f t="shared" si="1"/>
        <v>ITEM9#KBN1_2=TRUE</v>
      </c>
    </row>
    <row r="59" spans="1:61" ht="9.75" customHeight="1" x14ac:dyDescent="0.15">
      <c r="A59" s="99"/>
      <c r="B59" s="100"/>
      <c r="C59" s="100"/>
      <c r="D59" s="100"/>
      <c r="E59" s="100"/>
      <c r="F59" s="100"/>
      <c r="G59" s="100"/>
      <c r="H59" s="100"/>
      <c r="I59" s="101"/>
      <c r="J59" s="130" t="s">
        <v>167</v>
      </c>
      <c r="K59" s="132"/>
      <c r="L59" s="133" t="s">
        <v>302</v>
      </c>
      <c r="M59" s="133"/>
      <c r="N59" s="133"/>
      <c r="O59" s="133"/>
      <c r="P59" s="133"/>
      <c r="Q59" s="133"/>
      <c r="R59" s="133"/>
      <c r="S59" s="133"/>
      <c r="T59" s="133"/>
      <c r="U59" s="133"/>
      <c r="V59" s="133"/>
      <c r="W59" s="133"/>
      <c r="X59" s="134" t="s">
        <v>167</v>
      </c>
      <c r="Y59" s="132"/>
      <c r="Z59" s="133" t="s">
        <v>174</v>
      </c>
      <c r="AA59" s="133"/>
      <c r="AB59" s="133"/>
      <c r="AC59" s="133"/>
      <c r="AD59" s="133"/>
      <c r="AE59" s="133"/>
      <c r="AF59" s="133"/>
      <c r="AG59" s="133"/>
      <c r="AH59" s="133"/>
      <c r="AI59" s="133"/>
      <c r="AJ59" s="133"/>
      <c r="AK59" s="133"/>
      <c r="AL59" s="133"/>
      <c r="AM59" s="139"/>
      <c r="BF59" s="13" t="b">
        <f>IF($K59="○",TRUE,IF($K59="",FALSE,"INPUT_ERROR"))</f>
        <v>0</v>
      </c>
      <c r="BG59" s="13" t="s">
        <v>485</v>
      </c>
      <c r="BH59" s="13">
        <v>10</v>
      </c>
      <c r="BI59" s="25" t="str">
        <f t="shared" si="1"/>
        <v>ITEM10#KBN1_2=FALSE</v>
      </c>
    </row>
    <row r="60" spans="1:61" ht="9.75" customHeight="1" x14ac:dyDescent="0.15">
      <c r="A60" s="99"/>
      <c r="B60" s="100"/>
      <c r="C60" s="100"/>
      <c r="D60" s="100"/>
      <c r="E60" s="100"/>
      <c r="F60" s="100"/>
      <c r="G60" s="100"/>
      <c r="H60" s="100"/>
      <c r="I60" s="101"/>
      <c r="J60" s="130"/>
      <c r="K60" s="132"/>
      <c r="L60" s="133"/>
      <c r="M60" s="133"/>
      <c r="N60" s="133"/>
      <c r="O60" s="133"/>
      <c r="P60" s="133"/>
      <c r="Q60" s="133"/>
      <c r="R60" s="133"/>
      <c r="S60" s="133"/>
      <c r="T60" s="133"/>
      <c r="U60" s="133"/>
      <c r="V60" s="133"/>
      <c r="W60" s="133"/>
      <c r="X60" s="134"/>
      <c r="Y60" s="132"/>
      <c r="Z60" s="133"/>
      <c r="AA60" s="133"/>
      <c r="AB60" s="133"/>
      <c r="AC60" s="133"/>
      <c r="AD60" s="133"/>
      <c r="AE60" s="133"/>
      <c r="AF60" s="133"/>
      <c r="AG60" s="133"/>
      <c r="AH60" s="133"/>
      <c r="AI60" s="133"/>
      <c r="AJ60" s="133"/>
      <c r="AK60" s="133"/>
      <c r="AL60" s="133"/>
      <c r="AM60" s="139"/>
      <c r="BF60" s="13" t="b">
        <f>IF($Y59="○",TRUE,IF($Y59="",FALSE,"INPUT_ERROR"))</f>
        <v>0</v>
      </c>
      <c r="BG60" s="13" t="s">
        <v>485</v>
      </c>
      <c r="BH60" s="13">
        <v>11</v>
      </c>
      <c r="BI60" s="25" t="str">
        <f t="shared" si="1"/>
        <v>ITEM11#KBN1_2=FALSE</v>
      </c>
    </row>
    <row r="61" spans="1:61" ht="9.75" customHeight="1" x14ac:dyDescent="0.15">
      <c r="A61" s="99"/>
      <c r="B61" s="100"/>
      <c r="C61" s="100"/>
      <c r="D61" s="100"/>
      <c r="E61" s="100"/>
      <c r="F61" s="100"/>
      <c r="G61" s="100"/>
      <c r="H61" s="100"/>
      <c r="I61" s="101"/>
      <c r="J61" s="130" t="s">
        <v>167</v>
      </c>
      <c r="K61" s="132"/>
      <c r="L61" s="133" t="s">
        <v>125</v>
      </c>
      <c r="M61" s="133"/>
      <c r="N61" s="133"/>
      <c r="O61" s="134" t="s">
        <v>98</v>
      </c>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33" t="s">
        <v>176</v>
      </c>
      <c r="AM61" s="139"/>
      <c r="BF61" s="13" t="b">
        <f>IF($K61="○",TRUE,IF($K61="",FALSE,"INPUT_ERROR"))</f>
        <v>0</v>
      </c>
      <c r="BG61" s="13" t="s">
        <v>485</v>
      </c>
      <c r="BH61" s="13">
        <v>12</v>
      </c>
      <c r="BI61" s="25" t="str">
        <f t="shared" si="1"/>
        <v>ITEM12#KBN1_2=FALSE</v>
      </c>
    </row>
    <row r="62" spans="1:61" ht="9.75" customHeight="1" thickBot="1" x14ac:dyDescent="0.2">
      <c r="A62" s="99"/>
      <c r="B62" s="100"/>
      <c r="C62" s="100"/>
      <c r="D62" s="100"/>
      <c r="E62" s="100"/>
      <c r="F62" s="100"/>
      <c r="G62" s="100"/>
      <c r="H62" s="100"/>
      <c r="I62" s="101"/>
      <c r="J62" s="135"/>
      <c r="K62" s="136"/>
      <c r="L62" s="137"/>
      <c r="M62" s="137"/>
      <c r="N62" s="137"/>
      <c r="O62" s="138"/>
      <c r="P62" s="90"/>
      <c r="Q62" s="90"/>
      <c r="R62" s="90"/>
      <c r="S62" s="90"/>
      <c r="T62" s="90"/>
      <c r="U62" s="90"/>
      <c r="V62" s="90"/>
      <c r="W62" s="90"/>
      <c r="X62" s="90"/>
      <c r="Y62" s="90"/>
      <c r="Z62" s="90"/>
      <c r="AA62" s="90"/>
      <c r="AB62" s="90"/>
      <c r="AC62" s="90"/>
      <c r="AD62" s="90"/>
      <c r="AE62" s="90"/>
      <c r="AF62" s="90"/>
      <c r="AG62" s="90"/>
      <c r="AH62" s="90"/>
      <c r="AI62" s="90"/>
      <c r="AJ62" s="90"/>
      <c r="AK62" s="90"/>
      <c r="AL62" s="137"/>
      <c r="AM62" s="140"/>
      <c r="BG62" s="13" t="s">
        <v>485</v>
      </c>
      <c r="BH62" s="13">
        <v>13</v>
      </c>
      <c r="BI62" s="25" t="str">
        <f>"ITEM" &amp; BH62 &amp; BG62 &amp;"="&amp;  IF(TRIM($P61)="","",$P61)</f>
        <v>ITEM13#KBN1_2=</v>
      </c>
    </row>
    <row r="63" spans="1:61" ht="9.75" customHeight="1" x14ac:dyDescent="0.15">
      <c r="A63" s="147" t="s">
        <v>410</v>
      </c>
      <c r="B63" s="148"/>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9"/>
      <c r="BH63" s="13" t="s">
        <v>432</v>
      </c>
    </row>
    <row r="64" spans="1:61" ht="9.75" customHeight="1" thickBot="1" x14ac:dyDescent="0.2">
      <c r="A64" s="150"/>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c r="AG64" s="151"/>
      <c r="AH64" s="151"/>
      <c r="AI64" s="151"/>
      <c r="AJ64" s="151"/>
      <c r="AK64" s="151"/>
      <c r="AL64" s="151"/>
      <c r="AM64" s="152"/>
      <c r="BH64" s="13" t="s">
        <v>432</v>
      </c>
    </row>
    <row r="65" spans="1:61" ht="9.75" customHeight="1" x14ac:dyDescent="0.15">
      <c r="A65" s="153" t="s">
        <v>33</v>
      </c>
      <c r="B65" s="154"/>
      <c r="C65" s="154"/>
      <c r="D65" s="154"/>
      <c r="E65" s="154"/>
      <c r="F65" s="154"/>
      <c r="G65" s="154"/>
      <c r="H65" s="154"/>
      <c r="I65" s="155"/>
      <c r="J65" s="127" t="s">
        <v>613</v>
      </c>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9"/>
      <c r="BG65" s="13" t="s">
        <v>486</v>
      </c>
      <c r="BH65" s="13">
        <v>4</v>
      </c>
      <c r="BI65" s="25" t="str">
        <f>"ITEM"  &amp; BH65 &amp; BG65 &amp;"="&amp; IF(TRIM($J65)="","",$J65)</f>
        <v>ITEM4#KBN1_3=団体内統合宛名システム</v>
      </c>
    </row>
    <row r="66" spans="1:61" ht="9.75" customHeight="1" x14ac:dyDescent="0.15">
      <c r="A66" s="156"/>
      <c r="B66" s="157"/>
      <c r="C66" s="157"/>
      <c r="D66" s="157"/>
      <c r="E66" s="157"/>
      <c r="F66" s="157"/>
      <c r="G66" s="157"/>
      <c r="H66" s="157"/>
      <c r="I66" s="158"/>
      <c r="J66" s="127"/>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9"/>
      <c r="BH66" s="13" t="s">
        <v>432</v>
      </c>
    </row>
    <row r="67" spans="1:61" ht="109.5" customHeight="1" x14ac:dyDescent="0.15">
      <c r="A67" s="159" t="s">
        <v>34</v>
      </c>
      <c r="B67" s="160"/>
      <c r="C67" s="160"/>
      <c r="D67" s="160"/>
      <c r="E67" s="160"/>
      <c r="F67" s="160"/>
      <c r="G67" s="160"/>
      <c r="H67" s="160"/>
      <c r="I67" s="161"/>
      <c r="J67" s="86" t="s">
        <v>614</v>
      </c>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8"/>
      <c r="BG67" s="13" t="s">
        <v>486</v>
      </c>
      <c r="BH67" s="13" t="s">
        <v>460</v>
      </c>
      <c r="BI67" s="25" t="str">
        <f>"ITEM"  &amp; BH67 &amp; BG67 &amp;"="&amp; IF(TRIM($J67)="","",$J67)</f>
        <v>ITEM5_1#KBN1_3=①団体内統合宛名番号の付番と管理
　・各業務・システムで保有している宛名番号を団体内で統一し、個人を識別するための団体内統合宛名番号を付番し、各業務・システムの宛名番号と団体内宛名番号、基本情報、個人番号を紐付けて格納・管理する。
②符号取得支援・確認
　・処理通番の発行依頼を中間サーバーに通知し、符号が取得できたか確認を行う。
③情報提供機能
　・中間サーバーへ特定個人情報を登録するために、業務・システムのデータを変換し、中間サーバーへ提供情報を通知する。
④情報照会機能
　・各業務・システムに代わって、他団体の特定個人情報の照会について、宛名番号と団体内統合宛名番号の変換やデータ形式等の変換を行い、中間サーバーへ照会情報を通知する。
⑤宛名情報照会
　・団体内統合宛名番号、個人番号、もしくは基本情報を検索キーとして個人情報を照会する。</v>
      </c>
    </row>
    <row r="68" spans="1:61" ht="9.75" customHeight="1" x14ac:dyDescent="0.15">
      <c r="A68" s="153"/>
      <c r="B68" s="154"/>
      <c r="C68" s="154"/>
      <c r="D68" s="154"/>
      <c r="E68" s="154"/>
      <c r="F68" s="154"/>
      <c r="G68" s="154"/>
      <c r="H68" s="154"/>
      <c r="I68" s="155"/>
      <c r="J68" s="127"/>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9"/>
      <c r="BH68" s="13" t="s">
        <v>432</v>
      </c>
    </row>
    <row r="69" spans="1:61" ht="9.75" customHeight="1" x14ac:dyDescent="0.15">
      <c r="A69" s="153"/>
      <c r="B69" s="154"/>
      <c r="C69" s="154"/>
      <c r="D69" s="154"/>
      <c r="E69" s="154"/>
      <c r="F69" s="154"/>
      <c r="G69" s="154"/>
      <c r="H69" s="154"/>
      <c r="I69" s="155"/>
      <c r="J69" s="127"/>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9"/>
      <c r="BH69" s="13" t="s">
        <v>432</v>
      </c>
    </row>
    <row r="70" spans="1:61" ht="9.75" customHeight="1" x14ac:dyDescent="0.15">
      <c r="A70" s="153"/>
      <c r="B70" s="154"/>
      <c r="C70" s="154"/>
      <c r="D70" s="154"/>
      <c r="E70" s="154"/>
      <c r="F70" s="154"/>
      <c r="G70" s="154"/>
      <c r="H70" s="154"/>
      <c r="I70" s="155"/>
      <c r="J70" s="127"/>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9"/>
      <c r="BH70" s="13" t="s">
        <v>432</v>
      </c>
    </row>
    <row r="71" spans="1:61" ht="9.75" customHeight="1" x14ac:dyDescent="0.15">
      <c r="A71" s="153"/>
      <c r="B71" s="154"/>
      <c r="C71" s="154"/>
      <c r="D71" s="154"/>
      <c r="E71" s="154"/>
      <c r="F71" s="154"/>
      <c r="G71" s="154"/>
      <c r="H71" s="154"/>
      <c r="I71" s="155"/>
      <c r="J71" s="127"/>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9"/>
      <c r="BH71" s="13" t="s">
        <v>432</v>
      </c>
    </row>
    <row r="72" spans="1:61" ht="9.75" customHeight="1" x14ac:dyDescent="0.15">
      <c r="A72" s="153"/>
      <c r="B72" s="154"/>
      <c r="C72" s="154"/>
      <c r="D72" s="154"/>
      <c r="E72" s="154"/>
      <c r="F72" s="154"/>
      <c r="G72" s="154"/>
      <c r="H72" s="154"/>
      <c r="I72" s="155"/>
      <c r="J72" s="127"/>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9"/>
    </row>
    <row r="73" spans="1:61" ht="9.75" customHeight="1" x14ac:dyDescent="0.15">
      <c r="A73" s="153"/>
      <c r="B73" s="154"/>
      <c r="C73" s="154"/>
      <c r="D73" s="154"/>
      <c r="E73" s="154"/>
      <c r="F73" s="154"/>
      <c r="G73" s="154"/>
      <c r="H73" s="154"/>
      <c r="I73" s="155"/>
      <c r="J73" s="127"/>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9"/>
      <c r="BG73" s="13" t="s">
        <v>486</v>
      </c>
      <c r="BH73" s="13" t="s">
        <v>448</v>
      </c>
      <c r="BI73" s="25" t="str">
        <f>"ITEM"  &amp; BH73 &amp; BG73 &amp;"="&amp; IF(TRIM($J73)="","",$J73)</f>
        <v>ITEM5_2#KBN1_3=</v>
      </c>
    </row>
    <row r="74" spans="1:61" ht="9.75" customHeight="1" x14ac:dyDescent="0.15">
      <c r="A74" s="156"/>
      <c r="B74" s="157"/>
      <c r="C74" s="157"/>
      <c r="D74" s="157"/>
      <c r="E74" s="157"/>
      <c r="F74" s="157"/>
      <c r="G74" s="157"/>
      <c r="H74" s="157"/>
      <c r="I74" s="158"/>
      <c r="J74" s="89"/>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1"/>
      <c r="BG74" s="13" t="s">
        <v>486</v>
      </c>
      <c r="BH74" s="13" t="s">
        <v>449</v>
      </c>
      <c r="BI74" s="25" t="str">
        <f>"ITEM"  &amp; BH74 &amp; BG74 &amp;"="&amp; IF(TRIM($J74)="","",$J74)</f>
        <v>ITEM5_3#KBN1_3=</v>
      </c>
    </row>
    <row r="75" spans="1:61" ht="9.75" customHeight="1" x14ac:dyDescent="0.15">
      <c r="A75" s="159" t="s">
        <v>35</v>
      </c>
      <c r="B75" s="160"/>
      <c r="C75" s="160"/>
      <c r="D75" s="160"/>
      <c r="E75" s="160"/>
      <c r="F75" s="160"/>
      <c r="G75" s="160"/>
      <c r="H75" s="160"/>
      <c r="I75" s="161"/>
      <c r="J75" s="130" t="s">
        <v>167</v>
      </c>
      <c r="K75" s="132"/>
      <c r="L75" s="133" t="s">
        <v>121</v>
      </c>
      <c r="M75" s="133"/>
      <c r="N75" s="133"/>
      <c r="O75" s="133"/>
      <c r="P75" s="133"/>
      <c r="Q75" s="133"/>
      <c r="R75" s="133"/>
      <c r="S75" s="133"/>
      <c r="T75" s="133"/>
      <c r="U75" s="133"/>
      <c r="V75" s="133"/>
      <c r="W75" s="133"/>
      <c r="X75" s="134" t="s">
        <v>167</v>
      </c>
      <c r="Y75" s="132" t="s">
        <v>610</v>
      </c>
      <c r="Z75" s="162" t="s">
        <v>122</v>
      </c>
      <c r="AA75" s="162"/>
      <c r="AB75" s="162"/>
      <c r="AC75" s="162"/>
      <c r="AD75" s="162"/>
      <c r="AE75" s="162"/>
      <c r="AF75" s="162"/>
      <c r="AG75" s="162"/>
      <c r="AH75" s="162"/>
      <c r="AI75" s="162"/>
      <c r="AJ75" s="162"/>
      <c r="AK75" s="162"/>
      <c r="AL75" s="162"/>
      <c r="AM75" s="163"/>
      <c r="BF75" s="13" t="b">
        <f>IF($K75="○",TRUE,IF($K75="",FALSE,"INPUT_ERROR"))</f>
        <v>0</v>
      </c>
      <c r="BG75" s="13" t="s">
        <v>486</v>
      </c>
      <c r="BH75" s="13">
        <v>6</v>
      </c>
      <c r="BI75" s="25" t="str">
        <f t="shared" ref="BI75:BI81" si="2">"ITEM" &amp; BH75&amp; BG75 &amp;"="&amp; BF75</f>
        <v>ITEM6#KBN1_3=FALSE</v>
      </c>
    </row>
    <row r="76" spans="1:61" ht="9.75" customHeight="1" x14ac:dyDescent="0.15">
      <c r="A76" s="153"/>
      <c r="B76" s="154"/>
      <c r="C76" s="154"/>
      <c r="D76" s="154"/>
      <c r="E76" s="154"/>
      <c r="F76" s="154"/>
      <c r="G76" s="154"/>
      <c r="H76" s="154"/>
      <c r="I76" s="155"/>
      <c r="J76" s="130"/>
      <c r="K76" s="132"/>
      <c r="L76" s="133"/>
      <c r="M76" s="133"/>
      <c r="N76" s="133"/>
      <c r="O76" s="133"/>
      <c r="P76" s="133"/>
      <c r="Q76" s="133"/>
      <c r="R76" s="133"/>
      <c r="S76" s="133"/>
      <c r="T76" s="133"/>
      <c r="U76" s="133"/>
      <c r="V76" s="133"/>
      <c r="W76" s="133"/>
      <c r="X76" s="134"/>
      <c r="Y76" s="132"/>
      <c r="Z76" s="133"/>
      <c r="AA76" s="133"/>
      <c r="AB76" s="133"/>
      <c r="AC76" s="133"/>
      <c r="AD76" s="133"/>
      <c r="AE76" s="133"/>
      <c r="AF76" s="133"/>
      <c r="AG76" s="133"/>
      <c r="AH76" s="133"/>
      <c r="AI76" s="133"/>
      <c r="AJ76" s="133"/>
      <c r="AK76" s="133"/>
      <c r="AL76" s="133"/>
      <c r="AM76" s="139"/>
      <c r="BF76" s="13" t="b">
        <f>IF($Y75="○",TRUE,IF($Y75="",FALSE,"INPUT_ERROR"))</f>
        <v>1</v>
      </c>
      <c r="BG76" s="13" t="s">
        <v>486</v>
      </c>
      <c r="BH76" s="13">
        <v>7</v>
      </c>
      <c r="BI76" s="25" t="str">
        <f t="shared" si="2"/>
        <v>ITEM7#KBN1_3=TRUE</v>
      </c>
    </row>
    <row r="77" spans="1:61" ht="9.75" customHeight="1" x14ac:dyDescent="0.15">
      <c r="A77" s="153"/>
      <c r="B77" s="154"/>
      <c r="C77" s="154"/>
      <c r="D77" s="154"/>
      <c r="E77" s="154"/>
      <c r="F77" s="154"/>
      <c r="G77" s="154"/>
      <c r="H77" s="154"/>
      <c r="I77" s="155"/>
      <c r="J77" s="130" t="s">
        <v>167</v>
      </c>
      <c r="K77" s="132"/>
      <c r="L77" s="133" t="s">
        <v>123</v>
      </c>
      <c r="M77" s="133"/>
      <c r="N77" s="133"/>
      <c r="O77" s="133"/>
      <c r="P77" s="133"/>
      <c r="Q77" s="133"/>
      <c r="R77" s="133"/>
      <c r="S77" s="133"/>
      <c r="T77" s="133"/>
      <c r="U77" s="133"/>
      <c r="V77" s="133"/>
      <c r="W77" s="133"/>
      <c r="X77" s="134" t="s">
        <v>167</v>
      </c>
      <c r="Y77" s="132" t="s">
        <v>610</v>
      </c>
      <c r="Z77" s="133" t="s">
        <v>124</v>
      </c>
      <c r="AA77" s="133"/>
      <c r="AB77" s="133"/>
      <c r="AC77" s="133"/>
      <c r="AD77" s="133"/>
      <c r="AE77" s="133"/>
      <c r="AF77" s="133"/>
      <c r="AG77" s="133"/>
      <c r="AH77" s="133"/>
      <c r="AI77" s="133"/>
      <c r="AJ77" s="133"/>
      <c r="AK77" s="133"/>
      <c r="AL77" s="133"/>
      <c r="AM77" s="139"/>
      <c r="BF77" s="13" t="b">
        <f>IF($K77="○",TRUE,IF($K77="",FALSE,"INPUT_ERROR"))</f>
        <v>0</v>
      </c>
      <c r="BG77" s="13" t="s">
        <v>486</v>
      </c>
      <c r="BH77" s="13">
        <v>8</v>
      </c>
      <c r="BI77" s="25" t="str">
        <f t="shared" si="2"/>
        <v>ITEM8#KBN1_3=FALSE</v>
      </c>
    </row>
    <row r="78" spans="1:61" ht="9.75" customHeight="1" x14ac:dyDescent="0.15">
      <c r="A78" s="153"/>
      <c r="B78" s="154"/>
      <c r="C78" s="154"/>
      <c r="D78" s="154"/>
      <c r="E78" s="154"/>
      <c r="F78" s="154"/>
      <c r="G78" s="154"/>
      <c r="H78" s="154"/>
      <c r="I78" s="155"/>
      <c r="J78" s="130"/>
      <c r="K78" s="132"/>
      <c r="L78" s="133"/>
      <c r="M78" s="133"/>
      <c r="N78" s="133"/>
      <c r="O78" s="133"/>
      <c r="P78" s="133"/>
      <c r="Q78" s="133"/>
      <c r="R78" s="133"/>
      <c r="S78" s="133"/>
      <c r="T78" s="133"/>
      <c r="U78" s="133"/>
      <c r="V78" s="133"/>
      <c r="W78" s="133"/>
      <c r="X78" s="134"/>
      <c r="Y78" s="132"/>
      <c r="Z78" s="133"/>
      <c r="AA78" s="133"/>
      <c r="AB78" s="133"/>
      <c r="AC78" s="133"/>
      <c r="AD78" s="133"/>
      <c r="AE78" s="133"/>
      <c r="AF78" s="133"/>
      <c r="AG78" s="133"/>
      <c r="AH78" s="133"/>
      <c r="AI78" s="133"/>
      <c r="AJ78" s="133"/>
      <c r="AK78" s="133"/>
      <c r="AL78" s="133"/>
      <c r="AM78" s="139"/>
      <c r="BF78" s="13" t="b">
        <f>IF($Y77="○",TRUE,IF($Y77="",FALSE,"INPUT_ERROR"))</f>
        <v>1</v>
      </c>
      <c r="BG78" s="13" t="s">
        <v>486</v>
      </c>
      <c r="BH78" s="13">
        <v>9</v>
      </c>
      <c r="BI78" s="25" t="str">
        <f t="shared" si="2"/>
        <v>ITEM9#KBN1_3=TRUE</v>
      </c>
    </row>
    <row r="79" spans="1:61" ht="9.75" customHeight="1" x14ac:dyDescent="0.15">
      <c r="A79" s="153"/>
      <c r="B79" s="154"/>
      <c r="C79" s="154"/>
      <c r="D79" s="154"/>
      <c r="E79" s="154"/>
      <c r="F79" s="154"/>
      <c r="G79" s="154"/>
      <c r="H79" s="154"/>
      <c r="I79" s="155"/>
      <c r="J79" s="130" t="s">
        <v>167</v>
      </c>
      <c r="K79" s="132"/>
      <c r="L79" s="133" t="s">
        <v>302</v>
      </c>
      <c r="M79" s="133"/>
      <c r="N79" s="133"/>
      <c r="O79" s="133"/>
      <c r="P79" s="133"/>
      <c r="Q79" s="133"/>
      <c r="R79" s="133"/>
      <c r="S79" s="133"/>
      <c r="T79" s="133"/>
      <c r="U79" s="133"/>
      <c r="V79" s="133"/>
      <c r="W79" s="133"/>
      <c r="X79" s="134" t="s">
        <v>167</v>
      </c>
      <c r="Y79" s="132" t="s">
        <v>610</v>
      </c>
      <c r="Z79" s="133" t="s">
        <v>174</v>
      </c>
      <c r="AA79" s="133"/>
      <c r="AB79" s="133"/>
      <c r="AC79" s="133"/>
      <c r="AD79" s="133"/>
      <c r="AE79" s="133"/>
      <c r="AF79" s="133"/>
      <c r="AG79" s="133"/>
      <c r="AH79" s="133"/>
      <c r="AI79" s="133"/>
      <c r="AJ79" s="133"/>
      <c r="AK79" s="133"/>
      <c r="AL79" s="133"/>
      <c r="AM79" s="139"/>
      <c r="BF79" s="13" t="b">
        <f>IF($K79="○",TRUE,IF($K79="",FALSE,"INPUT_ERROR"))</f>
        <v>0</v>
      </c>
      <c r="BG79" s="13" t="s">
        <v>486</v>
      </c>
      <c r="BH79" s="13">
        <v>10</v>
      </c>
      <c r="BI79" s="25" t="str">
        <f t="shared" si="2"/>
        <v>ITEM10#KBN1_3=FALSE</v>
      </c>
    </row>
    <row r="80" spans="1:61" ht="9.75" customHeight="1" x14ac:dyDescent="0.15">
      <c r="A80" s="153"/>
      <c r="B80" s="154"/>
      <c r="C80" s="154"/>
      <c r="D80" s="154"/>
      <c r="E80" s="154"/>
      <c r="F80" s="154"/>
      <c r="G80" s="154"/>
      <c r="H80" s="154"/>
      <c r="I80" s="155"/>
      <c r="J80" s="130"/>
      <c r="K80" s="132"/>
      <c r="L80" s="133"/>
      <c r="M80" s="133"/>
      <c r="N80" s="133"/>
      <c r="O80" s="133"/>
      <c r="P80" s="133"/>
      <c r="Q80" s="133"/>
      <c r="R80" s="133"/>
      <c r="S80" s="133"/>
      <c r="T80" s="133"/>
      <c r="U80" s="133"/>
      <c r="V80" s="133"/>
      <c r="W80" s="133"/>
      <c r="X80" s="134"/>
      <c r="Y80" s="132"/>
      <c r="Z80" s="133"/>
      <c r="AA80" s="133"/>
      <c r="AB80" s="133"/>
      <c r="AC80" s="133"/>
      <c r="AD80" s="133"/>
      <c r="AE80" s="133"/>
      <c r="AF80" s="133"/>
      <c r="AG80" s="133"/>
      <c r="AH80" s="133"/>
      <c r="AI80" s="133"/>
      <c r="AJ80" s="133"/>
      <c r="AK80" s="133"/>
      <c r="AL80" s="133"/>
      <c r="AM80" s="139"/>
      <c r="BF80" s="13" t="b">
        <f>IF($Y79="○",TRUE,IF($Y79="",FALSE,"INPUT_ERROR"))</f>
        <v>1</v>
      </c>
      <c r="BG80" s="13" t="s">
        <v>486</v>
      </c>
      <c r="BH80" s="13">
        <v>11</v>
      </c>
      <c r="BI80" s="25" t="str">
        <f t="shared" si="2"/>
        <v>ITEM11#KBN1_3=TRUE</v>
      </c>
    </row>
    <row r="81" spans="1:61" ht="9.75" customHeight="1" x14ac:dyDescent="0.15">
      <c r="A81" s="153"/>
      <c r="B81" s="154"/>
      <c r="C81" s="154"/>
      <c r="D81" s="154"/>
      <c r="E81" s="154"/>
      <c r="F81" s="154"/>
      <c r="G81" s="154"/>
      <c r="H81" s="154"/>
      <c r="I81" s="155"/>
      <c r="J81" s="130" t="s">
        <v>167</v>
      </c>
      <c r="K81" s="132" t="s">
        <v>610</v>
      </c>
      <c r="L81" s="133" t="s">
        <v>125</v>
      </c>
      <c r="M81" s="133"/>
      <c r="N81" s="133"/>
      <c r="O81" s="134" t="s">
        <v>98</v>
      </c>
      <c r="P81" s="128" t="s">
        <v>753</v>
      </c>
      <c r="Q81" s="128"/>
      <c r="R81" s="128"/>
      <c r="S81" s="128"/>
      <c r="T81" s="128"/>
      <c r="U81" s="128"/>
      <c r="V81" s="128"/>
      <c r="W81" s="128"/>
      <c r="X81" s="128"/>
      <c r="Y81" s="128"/>
      <c r="Z81" s="128"/>
      <c r="AA81" s="128"/>
      <c r="AB81" s="128"/>
      <c r="AC81" s="128"/>
      <c r="AD81" s="128"/>
      <c r="AE81" s="128"/>
      <c r="AF81" s="128"/>
      <c r="AG81" s="128"/>
      <c r="AH81" s="128"/>
      <c r="AI81" s="128"/>
      <c r="AJ81" s="128"/>
      <c r="AK81" s="128"/>
      <c r="AL81" s="133" t="s">
        <v>176</v>
      </c>
      <c r="AM81" s="139"/>
      <c r="BF81" s="13" t="b">
        <f>IF($K81="○",TRUE,IF($K81="",FALSE,"INPUT_ERROR"))</f>
        <v>1</v>
      </c>
      <c r="BG81" s="13" t="s">
        <v>486</v>
      </c>
      <c r="BH81" s="13">
        <v>12</v>
      </c>
      <c r="BI81" s="25" t="str">
        <f t="shared" si="2"/>
        <v>ITEM12#KBN1_3=TRUE</v>
      </c>
    </row>
    <row r="82" spans="1:61" ht="9.75" customHeight="1" thickBot="1" x14ac:dyDescent="0.2">
      <c r="A82" s="153"/>
      <c r="B82" s="154"/>
      <c r="C82" s="154"/>
      <c r="D82" s="154"/>
      <c r="E82" s="154"/>
      <c r="F82" s="154"/>
      <c r="G82" s="154"/>
      <c r="H82" s="154"/>
      <c r="I82" s="155"/>
      <c r="J82" s="135"/>
      <c r="K82" s="136"/>
      <c r="L82" s="137"/>
      <c r="M82" s="137"/>
      <c r="N82" s="137"/>
      <c r="O82" s="138"/>
      <c r="P82" s="90"/>
      <c r="Q82" s="90"/>
      <c r="R82" s="90"/>
      <c r="S82" s="90"/>
      <c r="T82" s="90"/>
      <c r="U82" s="90"/>
      <c r="V82" s="90"/>
      <c r="W82" s="90"/>
      <c r="X82" s="90"/>
      <c r="Y82" s="90"/>
      <c r="Z82" s="90"/>
      <c r="AA82" s="90"/>
      <c r="AB82" s="90"/>
      <c r="AC82" s="90"/>
      <c r="AD82" s="90"/>
      <c r="AE82" s="90"/>
      <c r="AF82" s="90"/>
      <c r="AG82" s="90"/>
      <c r="AH82" s="90"/>
      <c r="AI82" s="90"/>
      <c r="AJ82" s="90"/>
      <c r="AK82" s="90"/>
      <c r="AL82" s="137"/>
      <c r="AM82" s="140"/>
      <c r="BG82" s="13" t="s">
        <v>486</v>
      </c>
      <c r="BH82" s="13">
        <v>13</v>
      </c>
      <c r="BI82" s="25" t="str">
        <f>"ITEM" &amp; BH82 &amp; BG82 &amp;"="&amp;  IF(TRIM($P81)="","",$P81)</f>
        <v>ITEM13#KBN1_3=中間サーバー</v>
      </c>
    </row>
    <row r="83" spans="1:61" ht="9.75" customHeight="1" x14ac:dyDescent="0.15">
      <c r="A83" s="147" t="s">
        <v>411</v>
      </c>
      <c r="B83" s="148"/>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9"/>
      <c r="BH83" s="13" t="s">
        <v>432</v>
      </c>
    </row>
    <row r="84" spans="1:61" ht="9.75" customHeight="1" thickBot="1" x14ac:dyDescent="0.2">
      <c r="A84" s="150"/>
      <c r="B84" s="151"/>
      <c r="C84" s="151"/>
      <c r="D84" s="151"/>
      <c r="E84" s="151"/>
      <c r="F84" s="151"/>
      <c r="G84" s="151"/>
      <c r="H84" s="151"/>
      <c r="I84" s="151"/>
      <c r="J84" s="151"/>
      <c r="K84" s="151"/>
      <c r="L84" s="151"/>
      <c r="M84" s="151"/>
      <c r="N84" s="151"/>
      <c r="O84" s="151"/>
      <c r="P84" s="151"/>
      <c r="Q84" s="151"/>
      <c r="R84" s="151"/>
      <c r="S84" s="151"/>
      <c r="T84" s="151"/>
      <c r="U84" s="151"/>
      <c r="V84" s="151"/>
      <c r="W84" s="151"/>
      <c r="X84" s="151"/>
      <c r="Y84" s="151"/>
      <c r="Z84" s="151"/>
      <c r="AA84" s="151"/>
      <c r="AB84" s="151"/>
      <c r="AC84" s="151"/>
      <c r="AD84" s="151"/>
      <c r="AE84" s="151"/>
      <c r="AF84" s="151"/>
      <c r="AG84" s="151"/>
      <c r="AH84" s="151"/>
      <c r="AI84" s="151"/>
      <c r="AJ84" s="151"/>
      <c r="AK84" s="151"/>
      <c r="AL84" s="151"/>
      <c r="AM84" s="152"/>
      <c r="BH84" s="13" t="s">
        <v>432</v>
      </c>
    </row>
    <row r="85" spans="1:61" ht="9.75" customHeight="1" x14ac:dyDescent="0.15">
      <c r="A85" s="153" t="s">
        <v>33</v>
      </c>
      <c r="B85" s="154"/>
      <c r="C85" s="154"/>
      <c r="D85" s="154"/>
      <c r="E85" s="154"/>
      <c r="F85" s="154"/>
      <c r="G85" s="154"/>
      <c r="H85" s="154"/>
      <c r="I85" s="155"/>
      <c r="J85" s="109" t="s">
        <v>615</v>
      </c>
      <c r="K85" s="110"/>
      <c r="L85" s="110"/>
      <c r="M85" s="110"/>
      <c r="N85" s="110"/>
      <c r="O85" s="110"/>
      <c r="P85" s="110"/>
      <c r="Q85" s="110"/>
      <c r="R85" s="110"/>
      <c r="S85" s="110"/>
      <c r="T85" s="110"/>
      <c r="U85" s="110"/>
      <c r="V85" s="110"/>
      <c r="W85" s="110"/>
      <c r="X85" s="110"/>
      <c r="Y85" s="110"/>
      <c r="Z85" s="110"/>
      <c r="AA85" s="110"/>
      <c r="AB85" s="110"/>
      <c r="AC85" s="110"/>
      <c r="AD85" s="110"/>
      <c r="AE85" s="110"/>
      <c r="AF85" s="110"/>
      <c r="AG85" s="110"/>
      <c r="AH85" s="110"/>
      <c r="AI85" s="110"/>
      <c r="AJ85" s="110"/>
      <c r="AK85" s="110"/>
      <c r="AL85" s="110"/>
      <c r="AM85" s="111"/>
      <c r="BG85" s="13" t="s">
        <v>487</v>
      </c>
      <c r="BH85" s="13">
        <v>4</v>
      </c>
      <c r="BI85" s="25" t="str">
        <f>"ITEM"  &amp; BH85 &amp; BG85 &amp;"="&amp; IF(TRIM($J85)="","",$J85)</f>
        <v>ITEM4#KBN1_4=中間サーバー</v>
      </c>
    </row>
    <row r="86" spans="1:61" ht="9.75" customHeight="1" x14ac:dyDescent="0.15">
      <c r="A86" s="156"/>
      <c r="B86" s="157"/>
      <c r="C86" s="157"/>
      <c r="D86" s="157"/>
      <c r="E86" s="157"/>
      <c r="F86" s="157"/>
      <c r="G86" s="157"/>
      <c r="H86" s="157"/>
      <c r="I86" s="158"/>
      <c r="J86" s="109"/>
      <c r="K86" s="110"/>
      <c r="L86" s="110"/>
      <c r="M86" s="110"/>
      <c r="N86" s="110"/>
      <c r="O86" s="110"/>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110"/>
      <c r="AM86" s="111"/>
      <c r="BH86" s="13" t="s">
        <v>432</v>
      </c>
    </row>
    <row r="87" spans="1:61" ht="249.75" customHeight="1" x14ac:dyDescent="0.15">
      <c r="A87" s="159" t="s">
        <v>34</v>
      </c>
      <c r="B87" s="160"/>
      <c r="C87" s="160"/>
      <c r="D87" s="160"/>
      <c r="E87" s="160"/>
      <c r="F87" s="160"/>
      <c r="G87" s="160"/>
      <c r="H87" s="160"/>
      <c r="I87" s="161"/>
      <c r="J87" s="115" t="s">
        <v>616</v>
      </c>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7"/>
      <c r="BG87" s="13" t="s">
        <v>487</v>
      </c>
      <c r="BH87" s="13" t="s">
        <v>460</v>
      </c>
      <c r="BI87" s="25" t="str">
        <f>"ITEM"  &amp; BH87 &amp; BG87 &amp;"="&amp; IF(TRIM($J87)="","",$J87)</f>
        <v>ITEM5_1#KBN1_4=①符号管理機能
　・情報照会・情報提供に用いる個人の識別子である「符号」と情報保有機関内で個人を特定するために利用する「団体内統合宛名番号」とを紐付け、その情報を保管・管理する。
②情報照会機能
　・情報照会ネットワークシステムを介して、特定個人情報（連携対象）の情報照会及び情報提供受領（照会した情報の受領）を行う。
③情報提供機能
　・情報提供ネットワークシステムを介して、情報照会請求の受領及び当該特定個人情報（連携対象）の提供を行う。
④既存システム接続機能
　・中間サーバーと各事務システム、宛名統合システム及び既存住基システムとの間で情報照会内容、情報提供内容、特定個人情報（連携対象）、符号取得のための情報等について連携する。
⑤情報提供等記録管理機能
　・特定個人情報（連携対象）の照会、又は提供があった旨の情報提供等記録を生成し管理する。
⑥情報提供データベース管理機能
　・特定個人情報（連携対象）を副本として保持・管理する。
⑦データ送受信機能
　・中間サーバーと情報提供ネットワークシステム（インターフェイスシステム）との間で、情報照会・情報提供・符号取得のための情報等について連携する。
⑧セキュリティ管理機能
　・セキュリティを管理する。
⑨職員認証・権限管理機能
　・中間サーバーを利用する職員の認証と職員に付与された権限に基づいた各種機能や特定個人情報（連携対象）へのアクセス制御を行う。
⑩システム管理機能
　・バッチ処理の状況管理、業務統計情報の集計、稼働状況の通知、保管切れの情報の削除を行う。</v>
      </c>
    </row>
    <row r="88" spans="1:61" ht="9.75" customHeight="1" x14ac:dyDescent="0.15">
      <c r="A88" s="153"/>
      <c r="B88" s="154"/>
      <c r="C88" s="154"/>
      <c r="D88" s="154"/>
      <c r="E88" s="154"/>
      <c r="F88" s="154"/>
      <c r="G88" s="154"/>
      <c r="H88" s="154"/>
      <c r="I88" s="155"/>
      <c r="J88" s="109"/>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10"/>
      <c r="AI88" s="110"/>
      <c r="AJ88" s="110"/>
      <c r="AK88" s="110"/>
      <c r="AL88" s="110"/>
      <c r="AM88" s="111"/>
      <c r="BH88" s="13" t="s">
        <v>432</v>
      </c>
    </row>
    <row r="89" spans="1:61" ht="9.75" customHeight="1" x14ac:dyDescent="0.15">
      <c r="A89" s="153"/>
      <c r="B89" s="154"/>
      <c r="C89" s="154"/>
      <c r="D89" s="154"/>
      <c r="E89" s="154"/>
      <c r="F89" s="154"/>
      <c r="G89" s="154"/>
      <c r="H89" s="154"/>
      <c r="I89" s="155"/>
      <c r="J89" s="109"/>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c r="AK89" s="110"/>
      <c r="AL89" s="110"/>
      <c r="AM89" s="111"/>
      <c r="BH89" s="13" t="s">
        <v>432</v>
      </c>
    </row>
    <row r="90" spans="1:61" ht="9.75" customHeight="1" x14ac:dyDescent="0.15">
      <c r="A90" s="153"/>
      <c r="B90" s="154"/>
      <c r="C90" s="154"/>
      <c r="D90" s="154"/>
      <c r="E90" s="154"/>
      <c r="F90" s="154"/>
      <c r="G90" s="154"/>
      <c r="H90" s="154"/>
      <c r="I90" s="155"/>
      <c r="J90" s="109"/>
      <c r="K90" s="110"/>
      <c r="L90" s="110"/>
      <c r="M90" s="110"/>
      <c r="N90" s="110"/>
      <c r="O90" s="110"/>
      <c r="P90" s="110"/>
      <c r="Q90" s="110"/>
      <c r="R90" s="110"/>
      <c r="S90" s="110"/>
      <c r="T90" s="110"/>
      <c r="U90" s="110"/>
      <c r="V90" s="110"/>
      <c r="W90" s="110"/>
      <c r="X90" s="110"/>
      <c r="Y90" s="110"/>
      <c r="Z90" s="110"/>
      <c r="AA90" s="110"/>
      <c r="AB90" s="110"/>
      <c r="AC90" s="110"/>
      <c r="AD90" s="110"/>
      <c r="AE90" s="110"/>
      <c r="AF90" s="110"/>
      <c r="AG90" s="110"/>
      <c r="AH90" s="110"/>
      <c r="AI90" s="110"/>
      <c r="AJ90" s="110"/>
      <c r="AK90" s="110"/>
      <c r="AL90" s="110"/>
      <c r="AM90" s="111"/>
      <c r="BH90" s="13" t="s">
        <v>432</v>
      </c>
    </row>
    <row r="91" spans="1:61" ht="9.75" customHeight="1" x14ac:dyDescent="0.15">
      <c r="A91" s="153"/>
      <c r="B91" s="154"/>
      <c r="C91" s="154"/>
      <c r="D91" s="154"/>
      <c r="E91" s="154"/>
      <c r="F91" s="154"/>
      <c r="G91" s="154"/>
      <c r="H91" s="154"/>
      <c r="I91" s="155"/>
      <c r="J91" s="109"/>
      <c r="K91" s="110"/>
      <c r="L91" s="110"/>
      <c r="M91" s="110"/>
      <c r="N91" s="110"/>
      <c r="O91" s="110"/>
      <c r="P91" s="110"/>
      <c r="Q91" s="110"/>
      <c r="R91" s="110"/>
      <c r="S91" s="110"/>
      <c r="T91" s="110"/>
      <c r="U91" s="110"/>
      <c r="V91" s="110"/>
      <c r="W91" s="110"/>
      <c r="X91" s="110"/>
      <c r="Y91" s="110"/>
      <c r="Z91" s="110"/>
      <c r="AA91" s="110"/>
      <c r="AB91" s="110"/>
      <c r="AC91" s="110"/>
      <c r="AD91" s="110"/>
      <c r="AE91" s="110"/>
      <c r="AF91" s="110"/>
      <c r="AG91" s="110"/>
      <c r="AH91" s="110"/>
      <c r="AI91" s="110"/>
      <c r="AJ91" s="110"/>
      <c r="AK91" s="110"/>
      <c r="AL91" s="110"/>
      <c r="AM91" s="111"/>
      <c r="BH91" s="13" t="s">
        <v>432</v>
      </c>
    </row>
    <row r="92" spans="1:61" ht="9.75" customHeight="1" x14ac:dyDescent="0.15">
      <c r="A92" s="153"/>
      <c r="B92" s="154"/>
      <c r="C92" s="154"/>
      <c r="D92" s="154"/>
      <c r="E92" s="154"/>
      <c r="F92" s="154"/>
      <c r="G92" s="154"/>
      <c r="H92" s="154"/>
      <c r="I92" s="155"/>
      <c r="J92" s="109"/>
      <c r="K92" s="110"/>
      <c r="L92" s="110"/>
      <c r="M92" s="110"/>
      <c r="N92" s="110"/>
      <c r="O92" s="110"/>
      <c r="P92" s="110"/>
      <c r="Q92" s="110"/>
      <c r="R92" s="110"/>
      <c r="S92" s="110"/>
      <c r="T92" s="110"/>
      <c r="U92" s="110"/>
      <c r="V92" s="110"/>
      <c r="W92" s="110"/>
      <c r="X92" s="110"/>
      <c r="Y92" s="110"/>
      <c r="Z92" s="110"/>
      <c r="AA92" s="110"/>
      <c r="AB92" s="110"/>
      <c r="AC92" s="110"/>
      <c r="AD92" s="110"/>
      <c r="AE92" s="110"/>
      <c r="AF92" s="110"/>
      <c r="AG92" s="110"/>
      <c r="AH92" s="110"/>
      <c r="AI92" s="110"/>
      <c r="AJ92" s="110"/>
      <c r="AK92" s="110"/>
      <c r="AL92" s="110"/>
      <c r="AM92" s="111"/>
    </row>
    <row r="93" spans="1:61" ht="9.75" customHeight="1" x14ac:dyDescent="0.15">
      <c r="A93" s="153"/>
      <c r="B93" s="154"/>
      <c r="C93" s="154"/>
      <c r="D93" s="154"/>
      <c r="E93" s="154"/>
      <c r="F93" s="154"/>
      <c r="G93" s="154"/>
      <c r="H93" s="154"/>
      <c r="I93" s="155"/>
      <c r="J93" s="127"/>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9"/>
      <c r="BG93" s="13" t="s">
        <v>487</v>
      </c>
      <c r="BH93" s="13" t="s">
        <v>448</v>
      </c>
      <c r="BI93" s="25" t="str">
        <f>"ITEM"  &amp; BH93 &amp; BG93 &amp;"="&amp; IF(TRIM($J93)="","",$J93)</f>
        <v>ITEM5_2#KBN1_4=</v>
      </c>
    </row>
    <row r="94" spans="1:61" ht="9.75" customHeight="1" x14ac:dyDescent="0.15">
      <c r="A94" s="156"/>
      <c r="B94" s="157"/>
      <c r="C94" s="157"/>
      <c r="D94" s="157"/>
      <c r="E94" s="157"/>
      <c r="F94" s="157"/>
      <c r="G94" s="157"/>
      <c r="H94" s="157"/>
      <c r="I94" s="158"/>
      <c r="J94" s="89"/>
      <c r="K94" s="90"/>
      <c r="L94" s="90"/>
      <c r="M94" s="90"/>
      <c r="N94" s="90"/>
      <c r="O94" s="90"/>
      <c r="P94" s="90"/>
      <c r="Q94" s="90"/>
      <c r="R94" s="90"/>
      <c r="S94" s="90"/>
      <c r="T94" s="90"/>
      <c r="U94" s="90"/>
      <c r="V94" s="90"/>
      <c r="W94" s="90"/>
      <c r="X94" s="90"/>
      <c r="Y94" s="90"/>
      <c r="Z94" s="90"/>
      <c r="AA94" s="90"/>
      <c r="AB94" s="90"/>
      <c r="AC94" s="90"/>
      <c r="AD94" s="90"/>
      <c r="AE94" s="90"/>
      <c r="AF94" s="90"/>
      <c r="AG94" s="90"/>
      <c r="AH94" s="90"/>
      <c r="AI94" s="90"/>
      <c r="AJ94" s="90"/>
      <c r="AK94" s="90"/>
      <c r="AL94" s="90"/>
      <c r="AM94" s="91"/>
      <c r="BG94" s="13" t="s">
        <v>487</v>
      </c>
      <c r="BH94" s="13" t="s">
        <v>449</v>
      </c>
      <c r="BI94" s="25" t="str">
        <f>"ITEM"  &amp; BH94 &amp; BG94 &amp;"="&amp; IF(TRIM($J94)="","",$J94)</f>
        <v>ITEM5_3#KBN1_4=</v>
      </c>
    </row>
    <row r="95" spans="1:61" ht="9.75" customHeight="1" x14ac:dyDescent="0.15">
      <c r="A95" s="159" t="s">
        <v>35</v>
      </c>
      <c r="B95" s="160"/>
      <c r="C95" s="160"/>
      <c r="D95" s="160"/>
      <c r="E95" s="160"/>
      <c r="F95" s="160"/>
      <c r="G95" s="160"/>
      <c r="H95" s="160"/>
      <c r="I95" s="161"/>
      <c r="J95" s="130" t="s">
        <v>167</v>
      </c>
      <c r="K95" s="132" t="s">
        <v>610</v>
      </c>
      <c r="L95" s="133" t="s">
        <v>121</v>
      </c>
      <c r="M95" s="133"/>
      <c r="N95" s="133"/>
      <c r="O95" s="133"/>
      <c r="P95" s="133"/>
      <c r="Q95" s="133"/>
      <c r="R95" s="133"/>
      <c r="S95" s="133"/>
      <c r="T95" s="133"/>
      <c r="U95" s="133"/>
      <c r="V95" s="133"/>
      <c r="W95" s="133"/>
      <c r="X95" s="134" t="s">
        <v>167</v>
      </c>
      <c r="Y95" s="132"/>
      <c r="Z95" s="162" t="s">
        <v>122</v>
      </c>
      <c r="AA95" s="162"/>
      <c r="AB95" s="162"/>
      <c r="AC95" s="162"/>
      <c r="AD95" s="162"/>
      <c r="AE95" s="162"/>
      <c r="AF95" s="162"/>
      <c r="AG95" s="162"/>
      <c r="AH95" s="162"/>
      <c r="AI95" s="162"/>
      <c r="AJ95" s="162"/>
      <c r="AK95" s="162"/>
      <c r="AL95" s="162"/>
      <c r="AM95" s="163"/>
      <c r="BF95" s="13" t="b">
        <f>IF($K95="○",TRUE,IF($K95="",FALSE,"INPUT_ERROR"))</f>
        <v>1</v>
      </c>
      <c r="BG95" s="13" t="s">
        <v>487</v>
      </c>
      <c r="BH95" s="13">
        <v>6</v>
      </c>
      <c r="BI95" s="25" t="str">
        <f t="shared" ref="BI95:BI101" si="3">"ITEM" &amp; BH95&amp; BG95 &amp;"="&amp; BF95</f>
        <v>ITEM6#KBN1_4=TRUE</v>
      </c>
    </row>
    <row r="96" spans="1:61" ht="9.75" customHeight="1" x14ac:dyDescent="0.15">
      <c r="A96" s="153"/>
      <c r="B96" s="154"/>
      <c r="C96" s="154"/>
      <c r="D96" s="154"/>
      <c r="E96" s="154"/>
      <c r="F96" s="154"/>
      <c r="G96" s="154"/>
      <c r="H96" s="154"/>
      <c r="I96" s="155"/>
      <c r="J96" s="130"/>
      <c r="K96" s="132"/>
      <c r="L96" s="133"/>
      <c r="M96" s="133"/>
      <c r="N96" s="133"/>
      <c r="O96" s="133"/>
      <c r="P96" s="133"/>
      <c r="Q96" s="133"/>
      <c r="R96" s="133"/>
      <c r="S96" s="133"/>
      <c r="T96" s="133"/>
      <c r="U96" s="133"/>
      <c r="V96" s="133"/>
      <c r="W96" s="133"/>
      <c r="X96" s="134"/>
      <c r="Y96" s="132"/>
      <c r="Z96" s="133"/>
      <c r="AA96" s="133"/>
      <c r="AB96" s="133"/>
      <c r="AC96" s="133"/>
      <c r="AD96" s="133"/>
      <c r="AE96" s="133"/>
      <c r="AF96" s="133"/>
      <c r="AG96" s="133"/>
      <c r="AH96" s="133"/>
      <c r="AI96" s="133"/>
      <c r="AJ96" s="133"/>
      <c r="AK96" s="133"/>
      <c r="AL96" s="133"/>
      <c r="AM96" s="139"/>
      <c r="BF96" s="13" t="b">
        <f>IF($Y95="○",TRUE,IF($Y95="",FALSE,"INPUT_ERROR"))</f>
        <v>0</v>
      </c>
      <c r="BG96" s="13" t="s">
        <v>487</v>
      </c>
      <c r="BH96" s="13">
        <v>7</v>
      </c>
      <c r="BI96" s="25" t="str">
        <f t="shared" si="3"/>
        <v>ITEM7#KBN1_4=FALSE</v>
      </c>
    </row>
    <row r="97" spans="1:61" ht="9.75" customHeight="1" x14ac:dyDescent="0.15">
      <c r="A97" s="153"/>
      <c r="B97" s="154"/>
      <c r="C97" s="154"/>
      <c r="D97" s="154"/>
      <c r="E97" s="154"/>
      <c r="F97" s="154"/>
      <c r="G97" s="154"/>
      <c r="H97" s="154"/>
      <c r="I97" s="155"/>
      <c r="J97" s="130" t="s">
        <v>167</v>
      </c>
      <c r="K97" s="132"/>
      <c r="L97" s="133" t="s">
        <v>123</v>
      </c>
      <c r="M97" s="133"/>
      <c r="N97" s="133"/>
      <c r="O97" s="133"/>
      <c r="P97" s="133"/>
      <c r="Q97" s="133"/>
      <c r="R97" s="133"/>
      <c r="S97" s="133"/>
      <c r="T97" s="133"/>
      <c r="U97" s="133"/>
      <c r="V97" s="133"/>
      <c r="W97" s="133"/>
      <c r="X97" s="134" t="s">
        <v>167</v>
      </c>
      <c r="Y97" s="132"/>
      <c r="Z97" s="133" t="s">
        <v>124</v>
      </c>
      <c r="AA97" s="133"/>
      <c r="AB97" s="133"/>
      <c r="AC97" s="133"/>
      <c r="AD97" s="133"/>
      <c r="AE97" s="133"/>
      <c r="AF97" s="133"/>
      <c r="AG97" s="133"/>
      <c r="AH97" s="133"/>
      <c r="AI97" s="133"/>
      <c r="AJ97" s="133"/>
      <c r="AK97" s="133"/>
      <c r="AL97" s="133"/>
      <c r="AM97" s="139"/>
      <c r="BF97" s="13" t="b">
        <f>IF($K97="○",TRUE,IF($K97="",FALSE,"INPUT_ERROR"))</f>
        <v>0</v>
      </c>
      <c r="BG97" s="13" t="s">
        <v>487</v>
      </c>
      <c r="BH97" s="13">
        <v>8</v>
      </c>
      <c r="BI97" s="25" t="str">
        <f t="shared" si="3"/>
        <v>ITEM8#KBN1_4=FALSE</v>
      </c>
    </row>
    <row r="98" spans="1:61" ht="9.75" customHeight="1" x14ac:dyDescent="0.15">
      <c r="A98" s="153"/>
      <c r="B98" s="154"/>
      <c r="C98" s="154"/>
      <c r="D98" s="154"/>
      <c r="E98" s="154"/>
      <c r="F98" s="154"/>
      <c r="G98" s="154"/>
      <c r="H98" s="154"/>
      <c r="I98" s="155"/>
      <c r="J98" s="130"/>
      <c r="K98" s="132"/>
      <c r="L98" s="133"/>
      <c r="M98" s="133"/>
      <c r="N98" s="133"/>
      <c r="O98" s="133"/>
      <c r="P98" s="133"/>
      <c r="Q98" s="133"/>
      <c r="R98" s="133"/>
      <c r="S98" s="133"/>
      <c r="T98" s="133"/>
      <c r="U98" s="133"/>
      <c r="V98" s="133"/>
      <c r="W98" s="133"/>
      <c r="X98" s="134"/>
      <c r="Y98" s="132"/>
      <c r="Z98" s="133"/>
      <c r="AA98" s="133"/>
      <c r="AB98" s="133"/>
      <c r="AC98" s="133"/>
      <c r="AD98" s="133"/>
      <c r="AE98" s="133"/>
      <c r="AF98" s="133"/>
      <c r="AG98" s="133"/>
      <c r="AH98" s="133"/>
      <c r="AI98" s="133"/>
      <c r="AJ98" s="133"/>
      <c r="AK98" s="133"/>
      <c r="AL98" s="133"/>
      <c r="AM98" s="139"/>
      <c r="BF98" s="13" t="b">
        <f>IF($Y97="○",TRUE,IF($Y97="",FALSE,"INPUT_ERROR"))</f>
        <v>0</v>
      </c>
      <c r="BG98" s="13" t="s">
        <v>487</v>
      </c>
      <c r="BH98" s="13">
        <v>9</v>
      </c>
      <c r="BI98" s="25" t="str">
        <f t="shared" si="3"/>
        <v>ITEM9#KBN1_4=FALSE</v>
      </c>
    </row>
    <row r="99" spans="1:61" ht="9.75" customHeight="1" x14ac:dyDescent="0.15">
      <c r="A99" s="153"/>
      <c r="B99" s="154"/>
      <c r="C99" s="154"/>
      <c r="D99" s="154"/>
      <c r="E99" s="154"/>
      <c r="F99" s="154"/>
      <c r="G99" s="154"/>
      <c r="H99" s="154"/>
      <c r="I99" s="155"/>
      <c r="J99" s="130" t="s">
        <v>167</v>
      </c>
      <c r="K99" s="132" t="s">
        <v>610</v>
      </c>
      <c r="L99" s="133" t="s">
        <v>302</v>
      </c>
      <c r="M99" s="133"/>
      <c r="N99" s="133"/>
      <c r="O99" s="133"/>
      <c r="P99" s="133"/>
      <c r="Q99" s="133"/>
      <c r="R99" s="133"/>
      <c r="S99" s="133"/>
      <c r="T99" s="133"/>
      <c r="U99" s="133"/>
      <c r="V99" s="133"/>
      <c r="W99" s="133"/>
      <c r="X99" s="134" t="s">
        <v>167</v>
      </c>
      <c r="Y99" s="132"/>
      <c r="Z99" s="133" t="s">
        <v>174</v>
      </c>
      <c r="AA99" s="133"/>
      <c r="AB99" s="133"/>
      <c r="AC99" s="133"/>
      <c r="AD99" s="133"/>
      <c r="AE99" s="133"/>
      <c r="AF99" s="133"/>
      <c r="AG99" s="133"/>
      <c r="AH99" s="133"/>
      <c r="AI99" s="133"/>
      <c r="AJ99" s="133"/>
      <c r="AK99" s="133"/>
      <c r="AL99" s="133"/>
      <c r="AM99" s="139"/>
      <c r="BF99" s="13" t="b">
        <f>IF($K99="○",TRUE,IF($K99="",FALSE,"INPUT_ERROR"))</f>
        <v>1</v>
      </c>
      <c r="BG99" s="13" t="s">
        <v>487</v>
      </c>
      <c r="BH99" s="13">
        <v>10</v>
      </c>
      <c r="BI99" s="25" t="str">
        <f t="shared" si="3"/>
        <v>ITEM10#KBN1_4=TRUE</v>
      </c>
    </row>
    <row r="100" spans="1:61" ht="9.75" customHeight="1" x14ac:dyDescent="0.15">
      <c r="A100" s="153"/>
      <c r="B100" s="154"/>
      <c r="C100" s="154"/>
      <c r="D100" s="154"/>
      <c r="E100" s="154"/>
      <c r="F100" s="154"/>
      <c r="G100" s="154"/>
      <c r="H100" s="154"/>
      <c r="I100" s="155"/>
      <c r="J100" s="130"/>
      <c r="K100" s="132"/>
      <c r="L100" s="133"/>
      <c r="M100" s="133"/>
      <c r="N100" s="133"/>
      <c r="O100" s="133"/>
      <c r="P100" s="133"/>
      <c r="Q100" s="133"/>
      <c r="R100" s="133"/>
      <c r="S100" s="133"/>
      <c r="T100" s="133"/>
      <c r="U100" s="133"/>
      <c r="V100" s="133"/>
      <c r="W100" s="133"/>
      <c r="X100" s="134"/>
      <c r="Y100" s="132"/>
      <c r="Z100" s="133"/>
      <c r="AA100" s="133"/>
      <c r="AB100" s="133"/>
      <c r="AC100" s="133"/>
      <c r="AD100" s="133"/>
      <c r="AE100" s="133"/>
      <c r="AF100" s="133"/>
      <c r="AG100" s="133"/>
      <c r="AH100" s="133"/>
      <c r="AI100" s="133"/>
      <c r="AJ100" s="133"/>
      <c r="AK100" s="133"/>
      <c r="AL100" s="133"/>
      <c r="AM100" s="139"/>
      <c r="BF100" s="13" t="b">
        <f>IF($Y99="○",TRUE,IF($Y99="",FALSE,"INPUT_ERROR"))</f>
        <v>0</v>
      </c>
      <c r="BG100" s="13" t="s">
        <v>487</v>
      </c>
      <c r="BH100" s="13">
        <v>11</v>
      </c>
      <c r="BI100" s="25" t="str">
        <f t="shared" si="3"/>
        <v>ITEM11#KBN1_4=FALSE</v>
      </c>
    </row>
    <row r="101" spans="1:61" ht="9.75" customHeight="1" x14ac:dyDescent="0.15">
      <c r="A101" s="153"/>
      <c r="B101" s="154"/>
      <c r="C101" s="154"/>
      <c r="D101" s="154"/>
      <c r="E101" s="154"/>
      <c r="F101" s="154"/>
      <c r="G101" s="154"/>
      <c r="H101" s="154"/>
      <c r="I101" s="155"/>
      <c r="J101" s="130" t="s">
        <v>167</v>
      </c>
      <c r="K101" s="132"/>
      <c r="L101" s="133" t="s">
        <v>125</v>
      </c>
      <c r="M101" s="133"/>
      <c r="N101" s="133"/>
      <c r="O101" s="134" t="s">
        <v>98</v>
      </c>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33" t="s">
        <v>176</v>
      </c>
      <c r="AM101" s="139"/>
      <c r="BF101" s="13" t="b">
        <f>IF($K101="○",TRUE,IF($K101="",FALSE,"INPUT_ERROR"))</f>
        <v>0</v>
      </c>
      <c r="BG101" s="13" t="s">
        <v>487</v>
      </c>
      <c r="BH101" s="13">
        <v>12</v>
      </c>
      <c r="BI101" s="25" t="str">
        <f t="shared" si="3"/>
        <v>ITEM12#KBN1_4=FALSE</v>
      </c>
    </row>
    <row r="102" spans="1:61" ht="9.75" customHeight="1" thickBot="1" x14ac:dyDescent="0.2">
      <c r="A102" s="153"/>
      <c r="B102" s="154"/>
      <c r="C102" s="154"/>
      <c r="D102" s="154"/>
      <c r="E102" s="154"/>
      <c r="F102" s="154"/>
      <c r="G102" s="154"/>
      <c r="H102" s="154"/>
      <c r="I102" s="155"/>
      <c r="J102" s="135"/>
      <c r="K102" s="136"/>
      <c r="L102" s="137"/>
      <c r="M102" s="137"/>
      <c r="N102" s="137"/>
      <c r="O102" s="138"/>
      <c r="P102" s="90"/>
      <c r="Q102" s="90"/>
      <c r="R102" s="90"/>
      <c r="S102" s="90"/>
      <c r="T102" s="90"/>
      <c r="U102" s="90"/>
      <c r="V102" s="90"/>
      <c r="W102" s="90"/>
      <c r="X102" s="90"/>
      <c r="Y102" s="90"/>
      <c r="Z102" s="90"/>
      <c r="AA102" s="90"/>
      <c r="AB102" s="90"/>
      <c r="AC102" s="90"/>
      <c r="AD102" s="90"/>
      <c r="AE102" s="90"/>
      <c r="AF102" s="90"/>
      <c r="AG102" s="90"/>
      <c r="AH102" s="90"/>
      <c r="AI102" s="90"/>
      <c r="AJ102" s="90"/>
      <c r="AK102" s="90"/>
      <c r="AL102" s="137"/>
      <c r="AM102" s="140"/>
      <c r="BG102" s="13" t="s">
        <v>487</v>
      </c>
      <c r="BH102" s="13">
        <v>13</v>
      </c>
      <c r="BI102" s="25" t="str">
        <f>"ITEM" &amp; BH102 &amp; BG102 &amp;"="&amp;  IF(TRIM($P101)="","",$P101)</f>
        <v>ITEM13#KBN1_4=</v>
      </c>
    </row>
    <row r="103" spans="1:61" ht="9.75" customHeight="1" x14ac:dyDescent="0.15">
      <c r="A103" s="147" t="s">
        <v>412</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9"/>
      <c r="BH103" s="13" t="s">
        <v>432</v>
      </c>
    </row>
    <row r="104" spans="1:61" ht="9.75" customHeight="1" thickBot="1" x14ac:dyDescent="0.2">
      <c r="A104" s="150"/>
      <c r="B104" s="151"/>
      <c r="C104" s="151"/>
      <c r="D104" s="151"/>
      <c r="E104" s="151"/>
      <c r="F104" s="151"/>
      <c r="G104" s="151"/>
      <c r="H104" s="151"/>
      <c r="I104" s="151"/>
      <c r="J104" s="151"/>
      <c r="K104" s="151"/>
      <c r="L104" s="151"/>
      <c r="M104" s="151"/>
      <c r="N104" s="151"/>
      <c r="O104" s="151"/>
      <c r="P104" s="151"/>
      <c r="Q104" s="151"/>
      <c r="R104" s="151"/>
      <c r="S104" s="151"/>
      <c r="T104" s="151"/>
      <c r="U104" s="151"/>
      <c r="V104" s="151"/>
      <c r="W104" s="151"/>
      <c r="X104" s="151"/>
      <c r="Y104" s="151"/>
      <c r="Z104" s="151"/>
      <c r="AA104" s="151"/>
      <c r="AB104" s="151"/>
      <c r="AC104" s="151"/>
      <c r="AD104" s="151"/>
      <c r="AE104" s="151"/>
      <c r="AF104" s="151"/>
      <c r="AG104" s="151"/>
      <c r="AH104" s="151"/>
      <c r="AI104" s="151"/>
      <c r="AJ104" s="151"/>
      <c r="AK104" s="151"/>
      <c r="AL104" s="151"/>
      <c r="AM104" s="152"/>
      <c r="BH104" s="13" t="s">
        <v>432</v>
      </c>
    </row>
    <row r="105" spans="1:61" ht="9.75" customHeight="1" x14ac:dyDescent="0.15">
      <c r="A105" s="153" t="s">
        <v>33</v>
      </c>
      <c r="B105" s="154"/>
      <c r="C105" s="154"/>
      <c r="D105" s="154"/>
      <c r="E105" s="154"/>
      <c r="F105" s="154"/>
      <c r="G105" s="154"/>
      <c r="H105" s="154"/>
      <c r="I105" s="155"/>
      <c r="J105" s="109" t="s">
        <v>617</v>
      </c>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c r="AK105" s="110"/>
      <c r="AL105" s="110"/>
      <c r="AM105" s="111"/>
      <c r="BG105" s="13" t="s">
        <v>488</v>
      </c>
      <c r="BH105" s="13">
        <v>4</v>
      </c>
      <c r="BI105" s="25" t="str">
        <f>"ITEM"  &amp; BH105 &amp; BG105 &amp;"="&amp; IF(TRIM($J105)="","",$J105)</f>
        <v>ITEM4#KBN1_5=証明書コンビニ交付システム</v>
      </c>
    </row>
    <row r="106" spans="1:61" ht="9.75" customHeight="1" x14ac:dyDescent="0.15">
      <c r="A106" s="153"/>
      <c r="B106" s="154"/>
      <c r="C106" s="154"/>
      <c r="D106" s="154"/>
      <c r="E106" s="154"/>
      <c r="F106" s="154"/>
      <c r="G106" s="154"/>
      <c r="H106" s="154"/>
      <c r="I106" s="155"/>
      <c r="J106" s="109"/>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110"/>
      <c r="AL106" s="110"/>
      <c r="AM106" s="111"/>
      <c r="BH106" s="13" t="s">
        <v>432</v>
      </c>
    </row>
    <row r="107" spans="1:61" ht="21" customHeight="1" x14ac:dyDescent="0.15">
      <c r="A107" s="159" t="s">
        <v>34</v>
      </c>
      <c r="B107" s="160"/>
      <c r="C107" s="160"/>
      <c r="D107" s="160"/>
      <c r="E107" s="160"/>
      <c r="F107" s="160"/>
      <c r="G107" s="160"/>
      <c r="H107" s="160"/>
      <c r="I107" s="161"/>
      <c r="J107" s="115" t="s">
        <v>618</v>
      </c>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7"/>
      <c r="BG107" s="13" t="s">
        <v>488</v>
      </c>
      <c r="BH107" s="13" t="s">
        <v>460</v>
      </c>
      <c r="BI107" s="25" t="str">
        <f>"ITEM"  &amp; BH107 &amp; BG107 &amp;"="&amp; IF(TRIM($J107)="","",$J107)</f>
        <v>ITEM5_1#KBN1_5=①データ連携機能
・既存住民基本台帳システムからデータ連携し、住民票の写し等の各種証明書に記載するデータ更新を行う。
②証明書コンビニ交付連携機能
・コンビニ事業者等のキオスク端末からの証明書発行要求に対して、証明書交付センターシステムを経由して対象者を特定する。
・特定した住民票記載情報等をＰＤＦ化し、証明書交付センターシステムへ送付する。</v>
      </c>
    </row>
    <row r="108" spans="1:61" ht="9.75" customHeight="1" x14ac:dyDescent="0.15">
      <c r="A108" s="153"/>
      <c r="B108" s="154"/>
      <c r="C108" s="154"/>
      <c r="D108" s="154"/>
      <c r="E108" s="154"/>
      <c r="F108" s="154"/>
      <c r="G108" s="154"/>
      <c r="H108" s="154"/>
      <c r="I108" s="155"/>
      <c r="J108" s="109"/>
      <c r="K108" s="110"/>
      <c r="L108" s="110"/>
      <c r="M108" s="110"/>
      <c r="N108" s="110"/>
      <c r="O108" s="110"/>
      <c r="P108" s="110"/>
      <c r="Q108" s="110"/>
      <c r="R108" s="110"/>
      <c r="S108" s="110"/>
      <c r="T108" s="110"/>
      <c r="U108" s="110"/>
      <c r="V108" s="110"/>
      <c r="W108" s="110"/>
      <c r="X108" s="110"/>
      <c r="Y108" s="110"/>
      <c r="Z108" s="110"/>
      <c r="AA108" s="110"/>
      <c r="AB108" s="110"/>
      <c r="AC108" s="110"/>
      <c r="AD108" s="110"/>
      <c r="AE108" s="110"/>
      <c r="AF108" s="110"/>
      <c r="AG108" s="110"/>
      <c r="AH108" s="110"/>
      <c r="AI108" s="110"/>
      <c r="AJ108" s="110"/>
      <c r="AK108" s="110"/>
      <c r="AL108" s="110"/>
      <c r="AM108" s="111"/>
      <c r="BH108" s="13" t="s">
        <v>432</v>
      </c>
    </row>
    <row r="109" spans="1:61" ht="9.75" customHeight="1" x14ac:dyDescent="0.15">
      <c r="A109" s="153"/>
      <c r="B109" s="154"/>
      <c r="C109" s="154"/>
      <c r="D109" s="154"/>
      <c r="E109" s="154"/>
      <c r="F109" s="154"/>
      <c r="G109" s="154"/>
      <c r="H109" s="154"/>
      <c r="I109" s="155"/>
      <c r="J109" s="109"/>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0"/>
      <c r="AI109" s="110"/>
      <c r="AJ109" s="110"/>
      <c r="AK109" s="110"/>
      <c r="AL109" s="110"/>
      <c r="AM109" s="111"/>
      <c r="BH109" s="13" t="s">
        <v>432</v>
      </c>
    </row>
    <row r="110" spans="1:61" ht="9.75" customHeight="1" x14ac:dyDescent="0.15">
      <c r="A110" s="153"/>
      <c r="B110" s="154"/>
      <c r="C110" s="154"/>
      <c r="D110" s="154"/>
      <c r="E110" s="154"/>
      <c r="F110" s="154"/>
      <c r="G110" s="154"/>
      <c r="H110" s="154"/>
      <c r="I110" s="155"/>
      <c r="J110" s="109"/>
      <c r="K110" s="110"/>
      <c r="L110" s="110"/>
      <c r="M110" s="110"/>
      <c r="N110" s="110"/>
      <c r="O110" s="110"/>
      <c r="P110" s="110"/>
      <c r="Q110" s="110"/>
      <c r="R110" s="110"/>
      <c r="S110" s="110"/>
      <c r="T110" s="110"/>
      <c r="U110" s="110"/>
      <c r="V110" s="110"/>
      <c r="W110" s="110"/>
      <c r="X110" s="110"/>
      <c r="Y110" s="110"/>
      <c r="Z110" s="110"/>
      <c r="AA110" s="110"/>
      <c r="AB110" s="110"/>
      <c r="AC110" s="110"/>
      <c r="AD110" s="110"/>
      <c r="AE110" s="110"/>
      <c r="AF110" s="110"/>
      <c r="AG110" s="110"/>
      <c r="AH110" s="110"/>
      <c r="AI110" s="110"/>
      <c r="AJ110" s="110"/>
      <c r="AK110" s="110"/>
      <c r="AL110" s="110"/>
      <c r="AM110" s="111"/>
      <c r="BH110" s="13" t="s">
        <v>432</v>
      </c>
    </row>
    <row r="111" spans="1:61" ht="9.75" customHeight="1" x14ac:dyDescent="0.15">
      <c r="A111" s="153"/>
      <c r="B111" s="154"/>
      <c r="C111" s="154"/>
      <c r="D111" s="154"/>
      <c r="E111" s="154"/>
      <c r="F111" s="154"/>
      <c r="G111" s="154"/>
      <c r="H111" s="154"/>
      <c r="I111" s="155"/>
      <c r="J111" s="109"/>
      <c r="K111" s="110"/>
      <c r="L111" s="110"/>
      <c r="M111" s="110"/>
      <c r="N111" s="110"/>
      <c r="O111" s="110"/>
      <c r="P111" s="110"/>
      <c r="Q111" s="110"/>
      <c r="R111" s="110"/>
      <c r="S111" s="110"/>
      <c r="T111" s="110"/>
      <c r="U111" s="110"/>
      <c r="V111" s="110"/>
      <c r="W111" s="110"/>
      <c r="X111" s="110"/>
      <c r="Y111" s="110"/>
      <c r="Z111" s="110"/>
      <c r="AA111" s="110"/>
      <c r="AB111" s="110"/>
      <c r="AC111" s="110"/>
      <c r="AD111" s="110"/>
      <c r="AE111" s="110"/>
      <c r="AF111" s="110"/>
      <c r="AG111" s="110"/>
      <c r="AH111" s="110"/>
      <c r="AI111" s="110"/>
      <c r="AJ111" s="110"/>
      <c r="AK111" s="110"/>
      <c r="AL111" s="110"/>
      <c r="AM111" s="111"/>
      <c r="BH111" s="13" t="s">
        <v>432</v>
      </c>
    </row>
    <row r="112" spans="1:61" ht="9.75" customHeight="1" x14ac:dyDescent="0.15">
      <c r="A112" s="153"/>
      <c r="B112" s="154"/>
      <c r="C112" s="154"/>
      <c r="D112" s="154"/>
      <c r="E112" s="154"/>
      <c r="F112" s="154"/>
      <c r="G112" s="154"/>
      <c r="H112" s="154"/>
      <c r="I112" s="155"/>
      <c r="J112" s="109"/>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1"/>
    </row>
    <row r="113" spans="1:61" ht="9.75" customHeight="1" x14ac:dyDescent="0.15">
      <c r="A113" s="153"/>
      <c r="B113" s="154"/>
      <c r="C113" s="154"/>
      <c r="D113" s="154"/>
      <c r="E113" s="154"/>
      <c r="F113" s="154"/>
      <c r="G113" s="154"/>
      <c r="H113" s="154"/>
      <c r="I113" s="155"/>
      <c r="J113" s="127"/>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9"/>
      <c r="BG113" s="13" t="s">
        <v>488</v>
      </c>
      <c r="BH113" s="13" t="s">
        <v>448</v>
      </c>
      <c r="BI113" s="25" t="str">
        <f>"ITEM"  &amp; BH113 &amp; BG113 &amp;"="&amp; IF(TRIM($J113)="","",$J113)</f>
        <v>ITEM5_2#KBN1_5=</v>
      </c>
    </row>
    <row r="114" spans="1:61" ht="9.75" customHeight="1" x14ac:dyDescent="0.15">
      <c r="A114" s="156"/>
      <c r="B114" s="157"/>
      <c r="C114" s="157"/>
      <c r="D114" s="157"/>
      <c r="E114" s="157"/>
      <c r="F114" s="157"/>
      <c r="G114" s="157"/>
      <c r="H114" s="157"/>
      <c r="I114" s="158"/>
      <c r="J114" s="89"/>
      <c r="K114" s="90"/>
      <c r="L114" s="90"/>
      <c r="M114" s="90"/>
      <c r="N114" s="90"/>
      <c r="O114" s="90"/>
      <c r="P114" s="90"/>
      <c r="Q114" s="90"/>
      <c r="R114" s="90"/>
      <c r="S114" s="90"/>
      <c r="T114" s="90"/>
      <c r="U114" s="90"/>
      <c r="V114" s="90"/>
      <c r="W114" s="90"/>
      <c r="X114" s="90"/>
      <c r="Y114" s="90"/>
      <c r="Z114" s="90"/>
      <c r="AA114" s="90"/>
      <c r="AB114" s="90"/>
      <c r="AC114" s="90"/>
      <c r="AD114" s="90"/>
      <c r="AE114" s="90"/>
      <c r="AF114" s="90"/>
      <c r="AG114" s="90"/>
      <c r="AH114" s="90"/>
      <c r="AI114" s="90"/>
      <c r="AJ114" s="90"/>
      <c r="AK114" s="90"/>
      <c r="AL114" s="90"/>
      <c r="AM114" s="91"/>
      <c r="BG114" s="13" t="s">
        <v>488</v>
      </c>
      <c r="BH114" s="13" t="s">
        <v>449</v>
      </c>
      <c r="BI114" s="25" t="str">
        <f>"ITEM"  &amp; BH114 &amp; BG114 &amp;"="&amp; IF(TRIM($J114)="","",$J114)</f>
        <v>ITEM5_3#KBN1_5=</v>
      </c>
    </row>
    <row r="115" spans="1:61" ht="9.75" customHeight="1" x14ac:dyDescent="0.15">
      <c r="A115" s="159" t="s">
        <v>35</v>
      </c>
      <c r="B115" s="160"/>
      <c r="C115" s="160"/>
      <c r="D115" s="160"/>
      <c r="E115" s="160"/>
      <c r="F115" s="160"/>
      <c r="G115" s="160"/>
      <c r="H115" s="160"/>
      <c r="I115" s="161"/>
      <c r="J115" s="130" t="s">
        <v>167</v>
      </c>
      <c r="K115" s="132"/>
      <c r="L115" s="133" t="s">
        <v>121</v>
      </c>
      <c r="M115" s="133"/>
      <c r="N115" s="133"/>
      <c r="O115" s="133"/>
      <c r="P115" s="133"/>
      <c r="Q115" s="133"/>
      <c r="R115" s="133"/>
      <c r="S115" s="133"/>
      <c r="T115" s="133"/>
      <c r="U115" s="133"/>
      <c r="V115" s="133"/>
      <c r="W115" s="133"/>
      <c r="X115" s="134" t="s">
        <v>167</v>
      </c>
      <c r="Y115" s="132"/>
      <c r="Z115" s="162" t="s">
        <v>122</v>
      </c>
      <c r="AA115" s="162"/>
      <c r="AB115" s="162"/>
      <c r="AC115" s="162"/>
      <c r="AD115" s="162"/>
      <c r="AE115" s="162"/>
      <c r="AF115" s="162"/>
      <c r="AG115" s="162"/>
      <c r="AH115" s="162"/>
      <c r="AI115" s="162"/>
      <c r="AJ115" s="162"/>
      <c r="AK115" s="162"/>
      <c r="AL115" s="162"/>
      <c r="AM115" s="163"/>
      <c r="BF115" s="13" t="b">
        <f>IF($K115="○",TRUE,IF($K115="",FALSE,"INPUT_ERROR"))</f>
        <v>0</v>
      </c>
      <c r="BG115" s="13" t="s">
        <v>488</v>
      </c>
      <c r="BH115" s="13">
        <v>6</v>
      </c>
      <c r="BI115" s="25" t="str">
        <f t="shared" ref="BI115:BI121" si="4">"ITEM" &amp; BH115&amp; BG115 &amp;"="&amp; BF115</f>
        <v>ITEM6#KBN1_5=FALSE</v>
      </c>
    </row>
    <row r="116" spans="1:61" ht="9.75" customHeight="1" x14ac:dyDescent="0.15">
      <c r="A116" s="153"/>
      <c r="B116" s="154"/>
      <c r="C116" s="154"/>
      <c r="D116" s="154"/>
      <c r="E116" s="154"/>
      <c r="F116" s="154"/>
      <c r="G116" s="154"/>
      <c r="H116" s="154"/>
      <c r="I116" s="155"/>
      <c r="J116" s="130"/>
      <c r="K116" s="132"/>
      <c r="L116" s="133"/>
      <c r="M116" s="133"/>
      <c r="N116" s="133"/>
      <c r="O116" s="133"/>
      <c r="P116" s="133"/>
      <c r="Q116" s="133"/>
      <c r="R116" s="133"/>
      <c r="S116" s="133"/>
      <c r="T116" s="133"/>
      <c r="U116" s="133"/>
      <c r="V116" s="133"/>
      <c r="W116" s="133"/>
      <c r="X116" s="134"/>
      <c r="Y116" s="132"/>
      <c r="Z116" s="133"/>
      <c r="AA116" s="133"/>
      <c r="AB116" s="133"/>
      <c r="AC116" s="133"/>
      <c r="AD116" s="133"/>
      <c r="AE116" s="133"/>
      <c r="AF116" s="133"/>
      <c r="AG116" s="133"/>
      <c r="AH116" s="133"/>
      <c r="AI116" s="133"/>
      <c r="AJ116" s="133"/>
      <c r="AK116" s="133"/>
      <c r="AL116" s="133"/>
      <c r="AM116" s="139"/>
      <c r="BF116" s="13" t="b">
        <f>IF($Y115="○",TRUE,IF($Y115="",FALSE,"INPUT_ERROR"))</f>
        <v>0</v>
      </c>
      <c r="BG116" s="13" t="s">
        <v>488</v>
      </c>
      <c r="BH116" s="13">
        <v>7</v>
      </c>
      <c r="BI116" s="25" t="str">
        <f t="shared" si="4"/>
        <v>ITEM7#KBN1_5=FALSE</v>
      </c>
    </row>
    <row r="117" spans="1:61" ht="9.75" customHeight="1" x14ac:dyDescent="0.15">
      <c r="A117" s="153"/>
      <c r="B117" s="154"/>
      <c r="C117" s="154"/>
      <c r="D117" s="154"/>
      <c r="E117" s="154"/>
      <c r="F117" s="154"/>
      <c r="G117" s="154"/>
      <c r="H117" s="154"/>
      <c r="I117" s="155"/>
      <c r="J117" s="130" t="s">
        <v>167</v>
      </c>
      <c r="K117" s="132"/>
      <c r="L117" s="133" t="s">
        <v>123</v>
      </c>
      <c r="M117" s="133"/>
      <c r="N117" s="133"/>
      <c r="O117" s="133"/>
      <c r="P117" s="133"/>
      <c r="Q117" s="133"/>
      <c r="R117" s="133"/>
      <c r="S117" s="133"/>
      <c r="T117" s="133"/>
      <c r="U117" s="133"/>
      <c r="V117" s="133"/>
      <c r="W117" s="133"/>
      <c r="X117" s="134" t="s">
        <v>167</v>
      </c>
      <c r="Y117" s="132" t="s">
        <v>610</v>
      </c>
      <c r="Z117" s="133" t="s">
        <v>124</v>
      </c>
      <c r="AA117" s="133"/>
      <c r="AB117" s="133"/>
      <c r="AC117" s="133"/>
      <c r="AD117" s="133"/>
      <c r="AE117" s="133"/>
      <c r="AF117" s="133"/>
      <c r="AG117" s="133"/>
      <c r="AH117" s="133"/>
      <c r="AI117" s="133"/>
      <c r="AJ117" s="133"/>
      <c r="AK117" s="133"/>
      <c r="AL117" s="133"/>
      <c r="AM117" s="139"/>
      <c r="BF117" s="13" t="b">
        <f>IF($K117="○",TRUE,IF($K117="",FALSE,"INPUT_ERROR"))</f>
        <v>0</v>
      </c>
      <c r="BG117" s="13" t="s">
        <v>488</v>
      </c>
      <c r="BH117" s="13">
        <v>8</v>
      </c>
      <c r="BI117" s="25" t="str">
        <f t="shared" si="4"/>
        <v>ITEM8#KBN1_5=FALSE</v>
      </c>
    </row>
    <row r="118" spans="1:61" ht="9.75" customHeight="1" x14ac:dyDescent="0.15">
      <c r="A118" s="153"/>
      <c r="B118" s="154"/>
      <c r="C118" s="154"/>
      <c r="D118" s="154"/>
      <c r="E118" s="154"/>
      <c r="F118" s="154"/>
      <c r="G118" s="154"/>
      <c r="H118" s="154"/>
      <c r="I118" s="155"/>
      <c r="J118" s="130"/>
      <c r="K118" s="132"/>
      <c r="L118" s="133"/>
      <c r="M118" s="133"/>
      <c r="N118" s="133"/>
      <c r="O118" s="133"/>
      <c r="P118" s="133"/>
      <c r="Q118" s="133"/>
      <c r="R118" s="133"/>
      <c r="S118" s="133"/>
      <c r="T118" s="133"/>
      <c r="U118" s="133"/>
      <c r="V118" s="133"/>
      <c r="W118" s="133"/>
      <c r="X118" s="134"/>
      <c r="Y118" s="132"/>
      <c r="Z118" s="133"/>
      <c r="AA118" s="133"/>
      <c r="AB118" s="133"/>
      <c r="AC118" s="133"/>
      <c r="AD118" s="133"/>
      <c r="AE118" s="133"/>
      <c r="AF118" s="133"/>
      <c r="AG118" s="133"/>
      <c r="AH118" s="133"/>
      <c r="AI118" s="133"/>
      <c r="AJ118" s="133"/>
      <c r="AK118" s="133"/>
      <c r="AL118" s="133"/>
      <c r="AM118" s="139"/>
      <c r="BF118" s="13" t="b">
        <f>IF($Y117="○",TRUE,IF($Y117="",FALSE,"INPUT_ERROR"))</f>
        <v>1</v>
      </c>
      <c r="BG118" s="13" t="s">
        <v>488</v>
      </c>
      <c r="BH118" s="13">
        <v>9</v>
      </c>
      <c r="BI118" s="25" t="str">
        <f t="shared" si="4"/>
        <v>ITEM9#KBN1_5=TRUE</v>
      </c>
    </row>
    <row r="119" spans="1:61" ht="11.25" x14ac:dyDescent="0.15">
      <c r="A119" s="153"/>
      <c r="B119" s="154"/>
      <c r="C119" s="154"/>
      <c r="D119" s="154"/>
      <c r="E119" s="154"/>
      <c r="F119" s="154"/>
      <c r="G119" s="154"/>
      <c r="H119" s="154"/>
      <c r="I119" s="155"/>
      <c r="J119" s="130" t="s">
        <v>167</v>
      </c>
      <c r="K119" s="132"/>
      <c r="L119" s="133" t="s">
        <v>302</v>
      </c>
      <c r="M119" s="133"/>
      <c r="N119" s="133"/>
      <c r="O119" s="133"/>
      <c r="P119" s="133"/>
      <c r="Q119" s="133"/>
      <c r="R119" s="133"/>
      <c r="S119" s="133"/>
      <c r="T119" s="133"/>
      <c r="U119" s="133"/>
      <c r="V119" s="133"/>
      <c r="W119" s="133"/>
      <c r="X119" s="134" t="s">
        <v>167</v>
      </c>
      <c r="Y119" s="132" t="s">
        <v>610</v>
      </c>
      <c r="Z119" s="133" t="s">
        <v>174</v>
      </c>
      <c r="AA119" s="133"/>
      <c r="AB119" s="133"/>
      <c r="AC119" s="133"/>
      <c r="AD119" s="133"/>
      <c r="AE119" s="133"/>
      <c r="AF119" s="133"/>
      <c r="AG119" s="133"/>
      <c r="AH119" s="133"/>
      <c r="AI119" s="133"/>
      <c r="AJ119" s="133"/>
      <c r="AK119" s="133"/>
      <c r="AL119" s="133"/>
      <c r="AM119" s="139"/>
      <c r="BF119" s="13" t="b">
        <f>IF($K119="○",TRUE,IF($K119="",FALSE,"INPUT_ERROR"))</f>
        <v>0</v>
      </c>
      <c r="BG119" s="13" t="s">
        <v>488</v>
      </c>
      <c r="BH119" s="13">
        <v>10</v>
      </c>
      <c r="BI119" s="25" t="str">
        <f t="shared" si="4"/>
        <v>ITEM10#KBN1_5=FALSE</v>
      </c>
    </row>
    <row r="120" spans="1:61" ht="11.25" x14ac:dyDescent="0.15">
      <c r="A120" s="153"/>
      <c r="B120" s="154"/>
      <c r="C120" s="154"/>
      <c r="D120" s="154"/>
      <c r="E120" s="154"/>
      <c r="F120" s="154"/>
      <c r="G120" s="154"/>
      <c r="H120" s="154"/>
      <c r="I120" s="155"/>
      <c r="J120" s="130"/>
      <c r="K120" s="132"/>
      <c r="L120" s="133"/>
      <c r="M120" s="133"/>
      <c r="N120" s="133"/>
      <c r="O120" s="133"/>
      <c r="P120" s="133"/>
      <c r="Q120" s="133"/>
      <c r="R120" s="133"/>
      <c r="S120" s="133"/>
      <c r="T120" s="133"/>
      <c r="U120" s="133"/>
      <c r="V120" s="133"/>
      <c r="W120" s="133"/>
      <c r="X120" s="134"/>
      <c r="Y120" s="132"/>
      <c r="Z120" s="133"/>
      <c r="AA120" s="133"/>
      <c r="AB120" s="133"/>
      <c r="AC120" s="133"/>
      <c r="AD120" s="133"/>
      <c r="AE120" s="133"/>
      <c r="AF120" s="133"/>
      <c r="AG120" s="133"/>
      <c r="AH120" s="133"/>
      <c r="AI120" s="133"/>
      <c r="AJ120" s="133"/>
      <c r="AK120" s="133"/>
      <c r="AL120" s="133"/>
      <c r="AM120" s="139"/>
      <c r="BF120" s="13" t="b">
        <f>IF($Y119="○",TRUE,IF($Y119="",FALSE,"INPUT_ERROR"))</f>
        <v>1</v>
      </c>
      <c r="BG120" s="13" t="s">
        <v>488</v>
      </c>
      <c r="BH120" s="13">
        <v>11</v>
      </c>
      <c r="BI120" s="25" t="str">
        <f t="shared" si="4"/>
        <v>ITEM11#KBN1_5=TRUE</v>
      </c>
    </row>
    <row r="121" spans="1:61" ht="11.25" x14ac:dyDescent="0.15">
      <c r="A121" s="153"/>
      <c r="B121" s="154"/>
      <c r="C121" s="154"/>
      <c r="D121" s="154"/>
      <c r="E121" s="154"/>
      <c r="F121" s="154"/>
      <c r="G121" s="154"/>
      <c r="H121" s="154"/>
      <c r="I121" s="155"/>
      <c r="J121" s="130" t="s">
        <v>167</v>
      </c>
      <c r="K121" s="132" t="s">
        <v>610</v>
      </c>
      <c r="L121" s="133" t="s">
        <v>125</v>
      </c>
      <c r="M121" s="133"/>
      <c r="N121" s="133"/>
      <c r="O121" s="134" t="s">
        <v>98</v>
      </c>
      <c r="P121" s="128" t="s">
        <v>619</v>
      </c>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33" t="s">
        <v>176</v>
      </c>
      <c r="AM121" s="139"/>
      <c r="BF121" s="13" t="b">
        <f>IF($K121="○",TRUE,IF($K121="",FALSE,"INPUT_ERROR"))</f>
        <v>1</v>
      </c>
      <c r="BG121" s="13" t="s">
        <v>488</v>
      </c>
      <c r="BH121" s="13">
        <v>12</v>
      </c>
      <c r="BI121" s="25" t="str">
        <f t="shared" si="4"/>
        <v>ITEM12#KBN1_5=TRUE</v>
      </c>
    </row>
    <row r="122" spans="1:61" ht="11.25" x14ac:dyDescent="0.15">
      <c r="A122" s="153"/>
      <c r="B122" s="154"/>
      <c r="C122" s="154"/>
      <c r="D122" s="154"/>
      <c r="E122" s="154"/>
      <c r="F122" s="154"/>
      <c r="G122" s="154"/>
      <c r="H122" s="154"/>
      <c r="I122" s="155"/>
      <c r="J122" s="135"/>
      <c r="K122" s="136"/>
      <c r="L122" s="137"/>
      <c r="M122" s="137"/>
      <c r="N122" s="137"/>
      <c r="O122" s="138"/>
      <c r="P122" s="90"/>
      <c r="Q122" s="90"/>
      <c r="R122" s="90"/>
      <c r="S122" s="90"/>
      <c r="T122" s="90"/>
      <c r="U122" s="90"/>
      <c r="V122" s="90"/>
      <c r="W122" s="90"/>
      <c r="X122" s="90"/>
      <c r="Y122" s="90"/>
      <c r="Z122" s="90"/>
      <c r="AA122" s="90"/>
      <c r="AB122" s="90"/>
      <c r="AC122" s="90"/>
      <c r="AD122" s="90"/>
      <c r="AE122" s="90"/>
      <c r="AF122" s="90"/>
      <c r="AG122" s="90"/>
      <c r="AH122" s="90"/>
      <c r="AI122" s="90"/>
      <c r="AJ122" s="90"/>
      <c r="AK122" s="90"/>
      <c r="AL122" s="137"/>
      <c r="AM122" s="140"/>
      <c r="BG122" s="13" t="s">
        <v>488</v>
      </c>
      <c r="BH122" s="13">
        <v>13</v>
      </c>
      <c r="BI122" s="25" t="str">
        <f>"ITEM" &amp; BH122 &amp; BG122 &amp;"="&amp;  IF(TRIM($P121)="","",$P121)</f>
        <v>ITEM13#KBN1_5=証明書交付センターシステム、戸籍システム</v>
      </c>
    </row>
    <row r="123" spans="1:61" ht="9.75" customHeight="1" x14ac:dyDescent="0.15">
      <c r="A123" s="141" t="s">
        <v>413</v>
      </c>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c r="AA123" s="142"/>
      <c r="AB123" s="142"/>
      <c r="AC123" s="142"/>
      <c r="AD123" s="142"/>
      <c r="AE123" s="142"/>
      <c r="AF123" s="142"/>
      <c r="AG123" s="142"/>
      <c r="AH123" s="142"/>
      <c r="AI123" s="142"/>
      <c r="AJ123" s="142"/>
      <c r="AK123" s="142"/>
      <c r="AL123" s="142"/>
      <c r="AM123" s="143"/>
      <c r="BH123" s="13" t="s">
        <v>432</v>
      </c>
    </row>
    <row r="124" spans="1:61" ht="9.75" customHeight="1" thickBot="1" x14ac:dyDescent="0.2">
      <c r="A124" s="144"/>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6"/>
      <c r="BH124" s="13" t="s">
        <v>432</v>
      </c>
    </row>
    <row r="125" spans="1:61" ht="9.75" customHeight="1" x14ac:dyDescent="0.15">
      <c r="A125" s="147" t="s">
        <v>414</v>
      </c>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c r="AA125" s="148"/>
      <c r="AB125" s="148"/>
      <c r="AC125" s="148"/>
      <c r="AD125" s="148"/>
      <c r="AE125" s="148"/>
      <c r="AF125" s="148"/>
      <c r="AG125" s="148"/>
      <c r="AH125" s="148"/>
      <c r="AI125" s="148"/>
      <c r="AJ125" s="148"/>
      <c r="AK125" s="148"/>
      <c r="AL125" s="148"/>
      <c r="AM125" s="149"/>
      <c r="BH125" s="13" t="s">
        <v>432</v>
      </c>
    </row>
    <row r="126" spans="1:61" ht="9.75" customHeight="1" thickBot="1" x14ac:dyDescent="0.2">
      <c r="A126" s="150"/>
      <c r="B126" s="151"/>
      <c r="C126" s="151"/>
      <c r="D126" s="151"/>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c r="AA126" s="151"/>
      <c r="AB126" s="151"/>
      <c r="AC126" s="151"/>
      <c r="AD126" s="151"/>
      <c r="AE126" s="151"/>
      <c r="AF126" s="151"/>
      <c r="AG126" s="151"/>
      <c r="AH126" s="151"/>
      <c r="AI126" s="151"/>
      <c r="AJ126" s="151"/>
      <c r="AK126" s="151"/>
      <c r="AL126" s="151"/>
      <c r="AM126" s="152"/>
      <c r="BH126" s="13" t="s">
        <v>432</v>
      </c>
    </row>
    <row r="127" spans="1:61" ht="9.75" customHeight="1" x14ac:dyDescent="0.15">
      <c r="A127" s="153" t="s">
        <v>33</v>
      </c>
      <c r="B127" s="154"/>
      <c r="C127" s="154"/>
      <c r="D127" s="154"/>
      <c r="E127" s="154"/>
      <c r="F127" s="154"/>
      <c r="G127" s="154"/>
      <c r="H127" s="154"/>
      <c r="I127" s="155"/>
      <c r="J127" s="127" t="s">
        <v>781</v>
      </c>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9"/>
      <c r="BG127" s="13" t="s">
        <v>489</v>
      </c>
      <c r="BH127" s="13">
        <v>4</v>
      </c>
      <c r="BI127" s="25" t="str">
        <f>"ITEM"  &amp; BH127 &amp; BG127 &amp;"="&amp; IF(TRIM($J127)="","",$J127)</f>
        <v>ITEM4#KBN1_6=サービス検索・電子申請機能</v>
      </c>
    </row>
    <row r="128" spans="1:61" ht="9.75" customHeight="1" x14ac:dyDescent="0.15">
      <c r="A128" s="153"/>
      <c r="B128" s="154"/>
      <c r="C128" s="154"/>
      <c r="D128" s="154"/>
      <c r="E128" s="154"/>
      <c r="F128" s="154"/>
      <c r="G128" s="154"/>
      <c r="H128" s="154"/>
      <c r="I128" s="155"/>
      <c r="J128" s="127"/>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9"/>
      <c r="BH128" s="13" t="s">
        <v>432</v>
      </c>
    </row>
    <row r="129" spans="1:61" ht="9.75" customHeight="1" x14ac:dyDescent="0.15">
      <c r="A129" s="159" t="s">
        <v>34</v>
      </c>
      <c r="B129" s="160"/>
      <c r="C129" s="160"/>
      <c r="D129" s="160"/>
      <c r="E129" s="160"/>
      <c r="F129" s="160"/>
      <c r="G129" s="160"/>
      <c r="H129" s="160"/>
      <c r="I129" s="161"/>
      <c r="J129" s="86" t="s">
        <v>782</v>
      </c>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c r="AH129" s="87"/>
      <c r="AI129" s="87"/>
      <c r="AJ129" s="87"/>
      <c r="AK129" s="87"/>
      <c r="AL129" s="87"/>
      <c r="AM129" s="88"/>
      <c r="BG129" s="13" t="s">
        <v>489</v>
      </c>
      <c r="BH129" s="13" t="s">
        <v>460</v>
      </c>
      <c r="BI129" s="25" t="str">
        <f>"ITEM"  &amp; BH129 &amp; BG129 &amp;"="&amp; IF(TRIM($J129)="","",$J129)</f>
        <v>ITEM5_1#KBN1_6=・【住民向け機能】自らが受けることができるサービスをオンラインで検索及び申請ができる機能
・【地方公共団体向け機能】住民が電子申請を行った際の申請データ取得画面又は機能を、地方公共団体に公開する機能</v>
      </c>
    </row>
    <row r="130" spans="1:61" ht="9.75" customHeight="1" x14ac:dyDescent="0.15">
      <c r="A130" s="153"/>
      <c r="B130" s="154"/>
      <c r="C130" s="154"/>
      <c r="D130" s="154"/>
      <c r="E130" s="154"/>
      <c r="F130" s="154"/>
      <c r="G130" s="154"/>
      <c r="H130" s="154"/>
      <c r="I130" s="155"/>
      <c r="J130" s="127"/>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9"/>
      <c r="BH130" s="13" t="s">
        <v>432</v>
      </c>
    </row>
    <row r="131" spans="1:61" ht="9.75" customHeight="1" x14ac:dyDescent="0.15">
      <c r="A131" s="153"/>
      <c r="B131" s="154"/>
      <c r="C131" s="154"/>
      <c r="D131" s="154"/>
      <c r="E131" s="154"/>
      <c r="F131" s="154"/>
      <c r="G131" s="154"/>
      <c r="H131" s="154"/>
      <c r="I131" s="155"/>
      <c r="J131" s="127"/>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9"/>
      <c r="BH131" s="13" t="s">
        <v>432</v>
      </c>
    </row>
    <row r="132" spans="1:61" ht="9.75" customHeight="1" x14ac:dyDescent="0.15">
      <c r="A132" s="153"/>
      <c r="B132" s="154"/>
      <c r="C132" s="154"/>
      <c r="D132" s="154"/>
      <c r="E132" s="154"/>
      <c r="F132" s="154"/>
      <c r="G132" s="154"/>
      <c r="H132" s="154"/>
      <c r="I132" s="155"/>
      <c r="J132" s="127"/>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9"/>
      <c r="BH132" s="13" t="s">
        <v>432</v>
      </c>
    </row>
    <row r="133" spans="1:61" ht="9.75" customHeight="1" x14ac:dyDescent="0.15">
      <c r="A133" s="153"/>
      <c r="B133" s="154"/>
      <c r="C133" s="154"/>
      <c r="D133" s="154"/>
      <c r="E133" s="154"/>
      <c r="F133" s="154"/>
      <c r="G133" s="154"/>
      <c r="H133" s="154"/>
      <c r="I133" s="155"/>
      <c r="J133" s="127"/>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9"/>
      <c r="BH133" s="13" t="s">
        <v>432</v>
      </c>
    </row>
    <row r="134" spans="1:61" ht="9.75" customHeight="1" x14ac:dyDescent="0.15">
      <c r="A134" s="153"/>
      <c r="B134" s="154"/>
      <c r="C134" s="154"/>
      <c r="D134" s="154"/>
      <c r="E134" s="154"/>
      <c r="F134" s="154"/>
      <c r="G134" s="154"/>
      <c r="H134" s="154"/>
      <c r="I134" s="155"/>
      <c r="J134" s="127"/>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9"/>
    </row>
    <row r="135" spans="1:61" ht="9.75" customHeight="1" x14ac:dyDescent="0.15">
      <c r="A135" s="153"/>
      <c r="B135" s="154"/>
      <c r="C135" s="154"/>
      <c r="D135" s="154"/>
      <c r="E135" s="154"/>
      <c r="F135" s="154"/>
      <c r="G135" s="154"/>
      <c r="H135" s="154"/>
      <c r="I135" s="155"/>
      <c r="J135" s="127"/>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9"/>
      <c r="BG135" s="13" t="s">
        <v>489</v>
      </c>
      <c r="BH135" s="13" t="s">
        <v>448</v>
      </c>
      <c r="BI135" s="25" t="str">
        <f>"ITEM"  &amp; BH135 &amp; BG135 &amp;"="&amp; IF(TRIM($J135)="","",$J135)</f>
        <v>ITEM5_2#KBN1_6=</v>
      </c>
    </row>
    <row r="136" spans="1:61" ht="9.75" customHeight="1" x14ac:dyDescent="0.15">
      <c r="A136" s="156"/>
      <c r="B136" s="157"/>
      <c r="C136" s="157"/>
      <c r="D136" s="157"/>
      <c r="E136" s="157"/>
      <c r="F136" s="157"/>
      <c r="G136" s="157"/>
      <c r="H136" s="157"/>
      <c r="I136" s="158"/>
      <c r="J136" s="89"/>
      <c r="K136" s="90"/>
      <c r="L136" s="90"/>
      <c r="M136" s="90"/>
      <c r="N136" s="90"/>
      <c r="O136" s="90"/>
      <c r="P136" s="90"/>
      <c r="Q136" s="90"/>
      <c r="R136" s="90"/>
      <c r="S136" s="90"/>
      <c r="T136" s="90"/>
      <c r="U136" s="90"/>
      <c r="V136" s="90"/>
      <c r="W136" s="90"/>
      <c r="X136" s="90"/>
      <c r="Y136" s="90"/>
      <c r="Z136" s="90"/>
      <c r="AA136" s="90"/>
      <c r="AB136" s="90"/>
      <c r="AC136" s="90"/>
      <c r="AD136" s="90"/>
      <c r="AE136" s="90"/>
      <c r="AF136" s="90"/>
      <c r="AG136" s="90"/>
      <c r="AH136" s="90"/>
      <c r="AI136" s="90"/>
      <c r="AJ136" s="90"/>
      <c r="AK136" s="90"/>
      <c r="AL136" s="90"/>
      <c r="AM136" s="91"/>
      <c r="BG136" s="13" t="s">
        <v>489</v>
      </c>
      <c r="BH136" s="13" t="s">
        <v>449</v>
      </c>
      <c r="BI136" s="25" t="str">
        <f>"ITEM"  &amp; BH136 &amp; BG136 &amp;"="&amp; IF(TRIM($J136)="","",$J136)</f>
        <v>ITEM5_3#KBN1_6=</v>
      </c>
    </row>
    <row r="137" spans="1:61" ht="9.75" customHeight="1" x14ac:dyDescent="0.15">
      <c r="A137" s="159" t="s">
        <v>35</v>
      </c>
      <c r="B137" s="160"/>
      <c r="C137" s="160"/>
      <c r="D137" s="160"/>
      <c r="E137" s="160"/>
      <c r="F137" s="160"/>
      <c r="G137" s="160"/>
      <c r="H137" s="160"/>
      <c r="I137" s="161"/>
      <c r="J137" s="130" t="s">
        <v>167</v>
      </c>
      <c r="K137" s="132"/>
      <c r="L137" s="133" t="s">
        <v>121</v>
      </c>
      <c r="M137" s="133"/>
      <c r="N137" s="133"/>
      <c r="O137" s="133"/>
      <c r="P137" s="133"/>
      <c r="Q137" s="133"/>
      <c r="R137" s="133"/>
      <c r="S137" s="133"/>
      <c r="T137" s="133"/>
      <c r="U137" s="133"/>
      <c r="V137" s="133"/>
      <c r="W137" s="133"/>
      <c r="X137" s="134" t="s">
        <v>167</v>
      </c>
      <c r="Y137" s="132"/>
      <c r="Z137" s="162" t="s">
        <v>122</v>
      </c>
      <c r="AA137" s="162"/>
      <c r="AB137" s="162"/>
      <c r="AC137" s="162"/>
      <c r="AD137" s="162"/>
      <c r="AE137" s="162"/>
      <c r="AF137" s="162"/>
      <c r="AG137" s="162"/>
      <c r="AH137" s="162"/>
      <c r="AI137" s="162"/>
      <c r="AJ137" s="162"/>
      <c r="AK137" s="162"/>
      <c r="AL137" s="162"/>
      <c r="AM137" s="163"/>
      <c r="BF137" s="13" t="b">
        <f>IF($K137="○",TRUE,IF($K137="",FALSE,"INPUT_ERROR"))</f>
        <v>0</v>
      </c>
      <c r="BG137" s="13" t="s">
        <v>489</v>
      </c>
      <c r="BH137" s="13">
        <v>6</v>
      </c>
      <c r="BI137" s="25" t="str">
        <f t="shared" ref="BI137:BI143" si="5">"ITEM" &amp; BH137&amp; BG137 &amp;"="&amp; BF137</f>
        <v>ITEM6#KBN1_6=FALSE</v>
      </c>
    </row>
    <row r="138" spans="1:61" ht="9.75" customHeight="1" x14ac:dyDescent="0.15">
      <c r="A138" s="153"/>
      <c r="B138" s="154"/>
      <c r="C138" s="154"/>
      <c r="D138" s="154"/>
      <c r="E138" s="154"/>
      <c r="F138" s="154"/>
      <c r="G138" s="154"/>
      <c r="H138" s="154"/>
      <c r="I138" s="155"/>
      <c r="J138" s="130"/>
      <c r="K138" s="132"/>
      <c r="L138" s="133"/>
      <c r="M138" s="133"/>
      <c r="N138" s="133"/>
      <c r="O138" s="133"/>
      <c r="P138" s="133"/>
      <c r="Q138" s="133"/>
      <c r="R138" s="133"/>
      <c r="S138" s="133"/>
      <c r="T138" s="133"/>
      <c r="U138" s="133"/>
      <c r="V138" s="133"/>
      <c r="W138" s="133"/>
      <c r="X138" s="134"/>
      <c r="Y138" s="132"/>
      <c r="Z138" s="133"/>
      <c r="AA138" s="133"/>
      <c r="AB138" s="133"/>
      <c r="AC138" s="133"/>
      <c r="AD138" s="133"/>
      <c r="AE138" s="133"/>
      <c r="AF138" s="133"/>
      <c r="AG138" s="133"/>
      <c r="AH138" s="133"/>
      <c r="AI138" s="133"/>
      <c r="AJ138" s="133"/>
      <c r="AK138" s="133"/>
      <c r="AL138" s="133"/>
      <c r="AM138" s="139"/>
      <c r="BF138" s="13" t="b">
        <f>IF($Y137="○",TRUE,IF($Y137="",FALSE,"INPUT_ERROR"))</f>
        <v>0</v>
      </c>
      <c r="BG138" s="13" t="s">
        <v>489</v>
      </c>
      <c r="BH138" s="13">
        <v>7</v>
      </c>
      <c r="BI138" s="25" t="str">
        <f t="shared" si="5"/>
        <v>ITEM7#KBN1_6=FALSE</v>
      </c>
    </row>
    <row r="139" spans="1:61" ht="9.75" customHeight="1" x14ac:dyDescent="0.15">
      <c r="A139" s="153"/>
      <c r="B139" s="154"/>
      <c r="C139" s="154"/>
      <c r="D139" s="154"/>
      <c r="E139" s="154"/>
      <c r="F139" s="154"/>
      <c r="G139" s="154"/>
      <c r="H139" s="154"/>
      <c r="I139" s="155"/>
      <c r="J139" s="130" t="s">
        <v>167</v>
      </c>
      <c r="K139" s="132"/>
      <c r="L139" s="133" t="s">
        <v>123</v>
      </c>
      <c r="M139" s="133"/>
      <c r="N139" s="133"/>
      <c r="O139" s="133"/>
      <c r="P139" s="133"/>
      <c r="Q139" s="133"/>
      <c r="R139" s="133"/>
      <c r="S139" s="133"/>
      <c r="T139" s="133"/>
      <c r="U139" s="133"/>
      <c r="V139" s="133"/>
      <c r="W139" s="133"/>
      <c r="X139" s="134" t="s">
        <v>167</v>
      </c>
      <c r="Y139" s="132" t="s">
        <v>610</v>
      </c>
      <c r="Z139" s="133" t="s">
        <v>124</v>
      </c>
      <c r="AA139" s="133"/>
      <c r="AB139" s="133"/>
      <c r="AC139" s="133"/>
      <c r="AD139" s="133"/>
      <c r="AE139" s="133"/>
      <c r="AF139" s="133"/>
      <c r="AG139" s="133"/>
      <c r="AH139" s="133"/>
      <c r="AI139" s="133"/>
      <c r="AJ139" s="133"/>
      <c r="AK139" s="133"/>
      <c r="AL139" s="133"/>
      <c r="AM139" s="139"/>
      <c r="BF139" s="13" t="b">
        <f>IF($K139="○",TRUE,IF($K139="",FALSE,"INPUT_ERROR"))</f>
        <v>0</v>
      </c>
      <c r="BG139" s="13" t="s">
        <v>489</v>
      </c>
      <c r="BH139" s="13">
        <v>8</v>
      </c>
      <c r="BI139" s="25" t="str">
        <f t="shared" si="5"/>
        <v>ITEM8#KBN1_6=FALSE</v>
      </c>
    </row>
    <row r="140" spans="1:61" ht="9.75" customHeight="1" x14ac:dyDescent="0.15">
      <c r="A140" s="153"/>
      <c r="B140" s="154"/>
      <c r="C140" s="154"/>
      <c r="D140" s="154"/>
      <c r="E140" s="154"/>
      <c r="F140" s="154"/>
      <c r="G140" s="154"/>
      <c r="H140" s="154"/>
      <c r="I140" s="155"/>
      <c r="J140" s="130"/>
      <c r="K140" s="132"/>
      <c r="L140" s="133"/>
      <c r="M140" s="133"/>
      <c r="N140" s="133"/>
      <c r="O140" s="133"/>
      <c r="P140" s="133"/>
      <c r="Q140" s="133"/>
      <c r="R140" s="133"/>
      <c r="S140" s="133"/>
      <c r="T140" s="133"/>
      <c r="U140" s="133"/>
      <c r="V140" s="133"/>
      <c r="W140" s="133"/>
      <c r="X140" s="134"/>
      <c r="Y140" s="132"/>
      <c r="Z140" s="133"/>
      <c r="AA140" s="133"/>
      <c r="AB140" s="133"/>
      <c r="AC140" s="133"/>
      <c r="AD140" s="133"/>
      <c r="AE140" s="133"/>
      <c r="AF140" s="133"/>
      <c r="AG140" s="133"/>
      <c r="AH140" s="133"/>
      <c r="AI140" s="133"/>
      <c r="AJ140" s="133"/>
      <c r="AK140" s="133"/>
      <c r="AL140" s="133"/>
      <c r="AM140" s="139"/>
      <c r="BF140" s="13" t="b">
        <f>IF($Y139="○",TRUE,IF($Y139="",FALSE,"INPUT_ERROR"))</f>
        <v>1</v>
      </c>
      <c r="BG140" s="13" t="s">
        <v>489</v>
      </c>
      <c r="BH140" s="13">
        <v>9</v>
      </c>
      <c r="BI140" s="25" t="str">
        <f t="shared" si="5"/>
        <v>ITEM9#KBN1_6=TRUE</v>
      </c>
    </row>
    <row r="141" spans="1:61" ht="9.75" customHeight="1" x14ac:dyDescent="0.15">
      <c r="A141" s="153"/>
      <c r="B141" s="154"/>
      <c r="C141" s="154"/>
      <c r="D141" s="154"/>
      <c r="E141" s="154"/>
      <c r="F141" s="154"/>
      <c r="G141" s="154"/>
      <c r="H141" s="154"/>
      <c r="I141" s="155"/>
      <c r="J141" s="130" t="s">
        <v>167</v>
      </c>
      <c r="K141" s="132"/>
      <c r="L141" s="133" t="s">
        <v>302</v>
      </c>
      <c r="M141" s="133"/>
      <c r="N141" s="133"/>
      <c r="O141" s="133"/>
      <c r="P141" s="133"/>
      <c r="Q141" s="133"/>
      <c r="R141" s="133"/>
      <c r="S141" s="133"/>
      <c r="T141" s="133"/>
      <c r="U141" s="133"/>
      <c r="V141" s="133"/>
      <c r="W141" s="133"/>
      <c r="X141" s="134" t="s">
        <v>167</v>
      </c>
      <c r="Y141" s="132"/>
      <c r="Z141" s="133" t="s">
        <v>174</v>
      </c>
      <c r="AA141" s="133"/>
      <c r="AB141" s="133"/>
      <c r="AC141" s="133"/>
      <c r="AD141" s="133"/>
      <c r="AE141" s="133"/>
      <c r="AF141" s="133"/>
      <c r="AG141" s="133"/>
      <c r="AH141" s="133"/>
      <c r="AI141" s="133"/>
      <c r="AJ141" s="133"/>
      <c r="AK141" s="133"/>
      <c r="AL141" s="133"/>
      <c r="AM141" s="139"/>
      <c r="BF141" s="13" t="b">
        <f>IF($K141="○",TRUE,IF($K141="",FALSE,"INPUT_ERROR"))</f>
        <v>0</v>
      </c>
      <c r="BG141" s="13" t="s">
        <v>489</v>
      </c>
      <c r="BH141" s="13">
        <v>10</v>
      </c>
      <c r="BI141" s="25" t="str">
        <f t="shared" si="5"/>
        <v>ITEM10#KBN1_6=FALSE</v>
      </c>
    </row>
    <row r="142" spans="1:61" ht="9.75" customHeight="1" x14ac:dyDescent="0.15">
      <c r="A142" s="153"/>
      <c r="B142" s="154"/>
      <c r="C142" s="154"/>
      <c r="D142" s="154"/>
      <c r="E142" s="154"/>
      <c r="F142" s="154"/>
      <c r="G142" s="154"/>
      <c r="H142" s="154"/>
      <c r="I142" s="155"/>
      <c r="J142" s="130"/>
      <c r="K142" s="132"/>
      <c r="L142" s="133"/>
      <c r="M142" s="133"/>
      <c r="N142" s="133"/>
      <c r="O142" s="133"/>
      <c r="P142" s="133"/>
      <c r="Q142" s="133"/>
      <c r="R142" s="133"/>
      <c r="S142" s="133"/>
      <c r="T142" s="133"/>
      <c r="U142" s="133"/>
      <c r="V142" s="133"/>
      <c r="W142" s="133"/>
      <c r="X142" s="134"/>
      <c r="Y142" s="132"/>
      <c r="Z142" s="133"/>
      <c r="AA142" s="133"/>
      <c r="AB142" s="133"/>
      <c r="AC142" s="133"/>
      <c r="AD142" s="133"/>
      <c r="AE142" s="133"/>
      <c r="AF142" s="133"/>
      <c r="AG142" s="133"/>
      <c r="AH142" s="133"/>
      <c r="AI142" s="133"/>
      <c r="AJ142" s="133"/>
      <c r="AK142" s="133"/>
      <c r="AL142" s="133"/>
      <c r="AM142" s="139"/>
      <c r="BF142" s="13" t="b">
        <f>IF($Y141="○",TRUE,IF($Y141="",FALSE,"INPUT_ERROR"))</f>
        <v>0</v>
      </c>
      <c r="BG142" s="13" t="s">
        <v>489</v>
      </c>
      <c r="BH142" s="13">
        <v>11</v>
      </c>
      <c r="BI142" s="25" t="str">
        <f t="shared" si="5"/>
        <v>ITEM11#KBN1_6=FALSE</v>
      </c>
    </row>
    <row r="143" spans="1:61" ht="9.75" customHeight="1" x14ac:dyDescent="0.15">
      <c r="A143" s="153"/>
      <c r="B143" s="154"/>
      <c r="C143" s="154"/>
      <c r="D143" s="154"/>
      <c r="E143" s="154"/>
      <c r="F143" s="154"/>
      <c r="G143" s="154"/>
      <c r="H143" s="154"/>
      <c r="I143" s="155"/>
      <c r="J143" s="130" t="s">
        <v>167</v>
      </c>
      <c r="K143" s="132"/>
      <c r="L143" s="133" t="s">
        <v>125</v>
      </c>
      <c r="M143" s="133"/>
      <c r="N143" s="133"/>
      <c r="O143" s="134" t="s">
        <v>98</v>
      </c>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33" t="s">
        <v>176</v>
      </c>
      <c r="AM143" s="139"/>
      <c r="BF143" s="13" t="b">
        <f>IF($K143="○",TRUE,IF($K143="",FALSE,"INPUT_ERROR"))</f>
        <v>0</v>
      </c>
      <c r="BG143" s="13" t="s">
        <v>489</v>
      </c>
      <c r="BH143" s="13">
        <v>12</v>
      </c>
      <c r="BI143" s="25" t="str">
        <f t="shared" si="5"/>
        <v>ITEM12#KBN1_6=FALSE</v>
      </c>
    </row>
    <row r="144" spans="1:61" ht="9.75" customHeight="1" x14ac:dyDescent="0.15">
      <c r="A144" s="153"/>
      <c r="B144" s="154"/>
      <c r="C144" s="154"/>
      <c r="D144" s="154"/>
      <c r="E144" s="154"/>
      <c r="F144" s="154"/>
      <c r="G144" s="154"/>
      <c r="H144" s="154"/>
      <c r="I144" s="155"/>
      <c r="J144" s="135"/>
      <c r="K144" s="136"/>
      <c r="L144" s="137"/>
      <c r="M144" s="137"/>
      <c r="N144" s="137"/>
      <c r="O144" s="138"/>
      <c r="P144" s="90"/>
      <c r="Q144" s="90"/>
      <c r="R144" s="90"/>
      <c r="S144" s="90"/>
      <c r="T144" s="90"/>
      <c r="U144" s="90"/>
      <c r="V144" s="90"/>
      <c r="W144" s="90"/>
      <c r="X144" s="90"/>
      <c r="Y144" s="90"/>
      <c r="Z144" s="90"/>
      <c r="AA144" s="90"/>
      <c r="AB144" s="90"/>
      <c r="AC144" s="90"/>
      <c r="AD144" s="90"/>
      <c r="AE144" s="90"/>
      <c r="AF144" s="90"/>
      <c r="AG144" s="90"/>
      <c r="AH144" s="90"/>
      <c r="AI144" s="90"/>
      <c r="AJ144" s="90"/>
      <c r="AK144" s="90"/>
      <c r="AL144" s="137"/>
      <c r="AM144" s="140"/>
      <c r="BG144" s="13" t="s">
        <v>489</v>
      </c>
      <c r="BH144" s="13">
        <v>13</v>
      </c>
      <c r="BI144" s="25" t="str">
        <f>"ITEM" &amp; BH144 &amp; BG144 &amp;"="&amp;  IF(TRIM($P143)="","",$P143)</f>
        <v>ITEM13#KBN1_6=</v>
      </c>
    </row>
    <row r="145" spans="1:61" ht="9.75" hidden="1" customHeight="1" x14ac:dyDescent="0.15">
      <c r="A145" s="147" t="s">
        <v>415</v>
      </c>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c r="AA145" s="148"/>
      <c r="AB145" s="148"/>
      <c r="AC145" s="148"/>
      <c r="AD145" s="148"/>
      <c r="AE145" s="148"/>
      <c r="AF145" s="148"/>
      <c r="AG145" s="148"/>
      <c r="AH145" s="148"/>
      <c r="AI145" s="148"/>
      <c r="AJ145" s="148"/>
      <c r="AK145" s="148"/>
      <c r="AL145" s="148"/>
      <c r="AM145" s="149"/>
      <c r="BH145" s="13" t="s">
        <v>432</v>
      </c>
    </row>
    <row r="146" spans="1:61" ht="9.75" hidden="1" customHeight="1" thickBot="1" x14ac:dyDescent="0.2">
      <c r="A146" s="150"/>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c r="AA146" s="151"/>
      <c r="AB146" s="151"/>
      <c r="AC146" s="151"/>
      <c r="AD146" s="151"/>
      <c r="AE146" s="151"/>
      <c r="AF146" s="151"/>
      <c r="AG146" s="151"/>
      <c r="AH146" s="151"/>
      <c r="AI146" s="151"/>
      <c r="AJ146" s="151"/>
      <c r="AK146" s="151"/>
      <c r="AL146" s="151"/>
      <c r="AM146" s="152"/>
      <c r="BH146" s="13" t="s">
        <v>432</v>
      </c>
    </row>
    <row r="147" spans="1:61" ht="9.75" hidden="1" customHeight="1" x14ac:dyDescent="0.15">
      <c r="A147" s="153" t="s">
        <v>33</v>
      </c>
      <c r="B147" s="154"/>
      <c r="C147" s="154"/>
      <c r="D147" s="154"/>
      <c r="E147" s="154"/>
      <c r="F147" s="154"/>
      <c r="G147" s="154"/>
      <c r="H147" s="154"/>
      <c r="I147" s="155"/>
      <c r="J147" s="127"/>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9"/>
      <c r="BG147" s="13" t="s">
        <v>490</v>
      </c>
      <c r="BH147" s="13">
        <v>4</v>
      </c>
      <c r="BI147" s="25" t="str">
        <f>"ITEM"  &amp; BH147 &amp; BG147 &amp;"="&amp; IF(TRIM($J147)="","",$J147)</f>
        <v>ITEM4#KBN1_7=</v>
      </c>
    </row>
    <row r="148" spans="1:61" ht="9.75" hidden="1" customHeight="1" x14ac:dyDescent="0.15">
      <c r="A148" s="153"/>
      <c r="B148" s="154"/>
      <c r="C148" s="154"/>
      <c r="D148" s="154"/>
      <c r="E148" s="154"/>
      <c r="F148" s="154"/>
      <c r="G148" s="154"/>
      <c r="H148" s="154"/>
      <c r="I148" s="155"/>
      <c r="J148" s="127"/>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9"/>
      <c r="BH148" s="13" t="s">
        <v>432</v>
      </c>
    </row>
    <row r="149" spans="1:61" ht="9.75" hidden="1" customHeight="1" x14ac:dyDescent="0.15">
      <c r="A149" s="159" t="s">
        <v>34</v>
      </c>
      <c r="B149" s="160"/>
      <c r="C149" s="160"/>
      <c r="D149" s="160"/>
      <c r="E149" s="160"/>
      <c r="F149" s="160"/>
      <c r="G149" s="160"/>
      <c r="H149" s="160"/>
      <c r="I149" s="161"/>
      <c r="J149" s="86"/>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c r="AH149" s="87"/>
      <c r="AI149" s="87"/>
      <c r="AJ149" s="87"/>
      <c r="AK149" s="87"/>
      <c r="AL149" s="87"/>
      <c r="AM149" s="88"/>
      <c r="BG149" s="13" t="s">
        <v>490</v>
      </c>
      <c r="BH149" s="13" t="s">
        <v>460</v>
      </c>
      <c r="BI149" s="25" t="str">
        <f>"ITEM"  &amp; BH149 &amp; BG149 &amp;"="&amp; IF(TRIM($J149)="","",$J149)</f>
        <v>ITEM5_1#KBN1_7=</v>
      </c>
    </row>
    <row r="150" spans="1:61" ht="9.75" hidden="1" customHeight="1" x14ac:dyDescent="0.15">
      <c r="A150" s="153"/>
      <c r="B150" s="154"/>
      <c r="C150" s="154"/>
      <c r="D150" s="154"/>
      <c r="E150" s="154"/>
      <c r="F150" s="154"/>
      <c r="G150" s="154"/>
      <c r="H150" s="154"/>
      <c r="I150" s="155"/>
      <c r="J150" s="127"/>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9"/>
      <c r="BH150" s="13" t="s">
        <v>432</v>
      </c>
    </row>
    <row r="151" spans="1:61" ht="9.75" hidden="1" customHeight="1" x14ac:dyDescent="0.15">
      <c r="A151" s="153"/>
      <c r="B151" s="154"/>
      <c r="C151" s="154"/>
      <c r="D151" s="154"/>
      <c r="E151" s="154"/>
      <c r="F151" s="154"/>
      <c r="G151" s="154"/>
      <c r="H151" s="154"/>
      <c r="I151" s="155"/>
      <c r="J151" s="127"/>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9"/>
      <c r="BH151" s="13" t="s">
        <v>432</v>
      </c>
    </row>
    <row r="152" spans="1:61" ht="9.75" hidden="1" customHeight="1" x14ac:dyDescent="0.15">
      <c r="A152" s="153"/>
      <c r="B152" s="154"/>
      <c r="C152" s="154"/>
      <c r="D152" s="154"/>
      <c r="E152" s="154"/>
      <c r="F152" s="154"/>
      <c r="G152" s="154"/>
      <c r="H152" s="154"/>
      <c r="I152" s="155"/>
      <c r="J152" s="127"/>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9"/>
      <c r="BH152" s="13" t="s">
        <v>432</v>
      </c>
    </row>
    <row r="153" spans="1:61" ht="9.75" hidden="1" customHeight="1" x14ac:dyDescent="0.15">
      <c r="A153" s="153"/>
      <c r="B153" s="154"/>
      <c r="C153" s="154"/>
      <c r="D153" s="154"/>
      <c r="E153" s="154"/>
      <c r="F153" s="154"/>
      <c r="G153" s="154"/>
      <c r="H153" s="154"/>
      <c r="I153" s="155"/>
      <c r="J153" s="127"/>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9"/>
      <c r="BH153" s="13" t="s">
        <v>432</v>
      </c>
    </row>
    <row r="154" spans="1:61" ht="9.75" hidden="1" customHeight="1" x14ac:dyDescent="0.15">
      <c r="A154" s="153"/>
      <c r="B154" s="154"/>
      <c r="C154" s="154"/>
      <c r="D154" s="154"/>
      <c r="E154" s="154"/>
      <c r="F154" s="154"/>
      <c r="G154" s="154"/>
      <c r="H154" s="154"/>
      <c r="I154" s="155"/>
      <c r="J154" s="127"/>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9"/>
    </row>
    <row r="155" spans="1:61" ht="9.75" hidden="1" customHeight="1" x14ac:dyDescent="0.15">
      <c r="A155" s="153"/>
      <c r="B155" s="154"/>
      <c r="C155" s="154"/>
      <c r="D155" s="154"/>
      <c r="E155" s="154"/>
      <c r="F155" s="154"/>
      <c r="G155" s="154"/>
      <c r="H155" s="154"/>
      <c r="I155" s="155"/>
      <c r="J155" s="127"/>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9"/>
      <c r="BG155" s="13" t="s">
        <v>490</v>
      </c>
      <c r="BH155" s="13" t="s">
        <v>448</v>
      </c>
      <c r="BI155" s="25" t="str">
        <f>"ITEM"  &amp; BH155 &amp; BG155 &amp;"="&amp; IF(TRIM($J155)="","",$J155)</f>
        <v>ITEM5_2#KBN1_7=</v>
      </c>
    </row>
    <row r="156" spans="1:61" ht="9.75" hidden="1" customHeight="1" x14ac:dyDescent="0.15">
      <c r="A156" s="156"/>
      <c r="B156" s="157"/>
      <c r="C156" s="157"/>
      <c r="D156" s="157"/>
      <c r="E156" s="157"/>
      <c r="F156" s="157"/>
      <c r="G156" s="157"/>
      <c r="H156" s="157"/>
      <c r="I156" s="158"/>
      <c r="J156" s="89"/>
      <c r="K156" s="90"/>
      <c r="L156" s="90"/>
      <c r="M156" s="90"/>
      <c r="N156" s="90"/>
      <c r="O156" s="90"/>
      <c r="P156" s="90"/>
      <c r="Q156" s="90"/>
      <c r="R156" s="90"/>
      <c r="S156" s="90"/>
      <c r="T156" s="90"/>
      <c r="U156" s="90"/>
      <c r="V156" s="90"/>
      <c r="W156" s="90"/>
      <c r="X156" s="90"/>
      <c r="Y156" s="90"/>
      <c r="Z156" s="90"/>
      <c r="AA156" s="90"/>
      <c r="AB156" s="90"/>
      <c r="AC156" s="90"/>
      <c r="AD156" s="90"/>
      <c r="AE156" s="90"/>
      <c r="AF156" s="90"/>
      <c r="AG156" s="90"/>
      <c r="AH156" s="90"/>
      <c r="AI156" s="90"/>
      <c r="AJ156" s="90"/>
      <c r="AK156" s="90"/>
      <c r="AL156" s="90"/>
      <c r="AM156" s="91"/>
      <c r="BG156" s="13" t="s">
        <v>490</v>
      </c>
      <c r="BH156" s="13" t="s">
        <v>449</v>
      </c>
      <c r="BI156" s="25" t="str">
        <f>"ITEM"  &amp; BH156 &amp; BG156 &amp;"="&amp; IF(TRIM($J156)="","",$J156)</f>
        <v>ITEM5_3#KBN1_7=</v>
      </c>
    </row>
    <row r="157" spans="1:61" ht="9.75" hidden="1" customHeight="1" x14ac:dyDescent="0.15">
      <c r="A157" s="159" t="s">
        <v>35</v>
      </c>
      <c r="B157" s="160"/>
      <c r="C157" s="160"/>
      <c r="D157" s="160"/>
      <c r="E157" s="160"/>
      <c r="F157" s="160"/>
      <c r="G157" s="160"/>
      <c r="H157" s="160"/>
      <c r="I157" s="161"/>
      <c r="J157" s="130" t="s">
        <v>167</v>
      </c>
      <c r="K157" s="132"/>
      <c r="L157" s="133" t="s">
        <v>121</v>
      </c>
      <c r="M157" s="133"/>
      <c r="N157" s="133"/>
      <c r="O157" s="133"/>
      <c r="P157" s="133"/>
      <c r="Q157" s="133"/>
      <c r="R157" s="133"/>
      <c r="S157" s="133"/>
      <c r="T157" s="133"/>
      <c r="U157" s="133"/>
      <c r="V157" s="133"/>
      <c r="W157" s="133"/>
      <c r="X157" s="134" t="s">
        <v>167</v>
      </c>
      <c r="Y157" s="132"/>
      <c r="Z157" s="162" t="s">
        <v>122</v>
      </c>
      <c r="AA157" s="162"/>
      <c r="AB157" s="162"/>
      <c r="AC157" s="162"/>
      <c r="AD157" s="162"/>
      <c r="AE157" s="162"/>
      <c r="AF157" s="162"/>
      <c r="AG157" s="162"/>
      <c r="AH157" s="162"/>
      <c r="AI157" s="162"/>
      <c r="AJ157" s="162"/>
      <c r="AK157" s="162"/>
      <c r="AL157" s="162"/>
      <c r="AM157" s="163"/>
      <c r="BF157" s="13" t="b">
        <f>IF($K157="○",TRUE,IF($K157="",FALSE,"INPUT_ERROR"))</f>
        <v>0</v>
      </c>
      <c r="BG157" s="13" t="s">
        <v>490</v>
      </c>
      <c r="BH157" s="13">
        <v>6</v>
      </c>
      <c r="BI157" s="25" t="str">
        <f t="shared" ref="BI157:BI163" si="6">"ITEM" &amp; BH157&amp; BG157 &amp;"="&amp; BF157</f>
        <v>ITEM6#KBN1_7=FALSE</v>
      </c>
    </row>
    <row r="158" spans="1:61" ht="9.75" hidden="1" customHeight="1" x14ac:dyDescent="0.15">
      <c r="A158" s="153"/>
      <c r="B158" s="154"/>
      <c r="C158" s="154"/>
      <c r="D158" s="154"/>
      <c r="E158" s="154"/>
      <c r="F158" s="154"/>
      <c r="G158" s="154"/>
      <c r="H158" s="154"/>
      <c r="I158" s="155"/>
      <c r="J158" s="130"/>
      <c r="K158" s="132"/>
      <c r="L158" s="133"/>
      <c r="M158" s="133"/>
      <c r="N158" s="133"/>
      <c r="O158" s="133"/>
      <c r="P158" s="133"/>
      <c r="Q158" s="133"/>
      <c r="R158" s="133"/>
      <c r="S158" s="133"/>
      <c r="T158" s="133"/>
      <c r="U158" s="133"/>
      <c r="V158" s="133"/>
      <c r="W158" s="133"/>
      <c r="X158" s="134"/>
      <c r="Y158" s="132"/>
      <c r="Z158" s="133"/>
      <c r="AA158" s="133"/>
      <c r="AB158" s="133"/>
      <c r="AC158" s="133"/>
      <c r="AD158" s="133"/>
      <c r="AE158" s="133"/>
      <c r="AF158" s="133"/>
      <c r="AG158" s="133"/>
      <c r="AH158" s="133"/>
      <c r="AI158" s="133"/>
      <c r="AJ158" s="133"/>
      <c r="AK158" s="133"/>
      <c r="AL158" s="133"/>
      <c r="AM158" s="139"/>
      <c r="BF158" s="13" t="b">
        <f>IF($Y157="○",TRUE,IF($Y157="",FALSE,"INPUT_ERROR"))</f>
        <v>0</v>
      </c>
      <c r="BG158" s="13" t="s">
        <v>490</v>
      </c>
      <c r="BH158" s="13">
        <v>7</v>
      </c>
      <c r="BI158" s="25" t="str">
        <f t="shared" si="6"/>
        <v>ITEM7#KBN1_7=FALSE</v>
      </c>
    </row>
    <row r="159" spans="1:61" ht="9.75" hidden="1" customHeight="1" x14ac:dyDescent="0.15">
      <c r="A159" s="153"/>
      <c r="B159" s="154"/>
      <c r="C159" s="154"/>
      <c r="D159" s="154"/>
      <c r="E159" s="154"/>
      <c r="F159" s="154"/>
      <c r="G159" s="154"/>
      <c r="H159" s="154"/>
      <c r="I159" s="155"/>
      <c r="J159" s="130" t="s">
        <v>167</v>
      </c>
      <c r="K159" s="132"/>
      <c r="L159" s="133" t="s">
        <v>123</v>
      </c>
      <c r="M159" s="133"/>
      <c r="N159" s="133"/>
      <c r="O159" s="133"/>
      <c r="P159" s="133"/>
      <c r="Q159" s="133"/>
      <c r="R159" s="133"/>
      <c r="S159" s="133"/>
      <c r="T159" s="133"/>
      <c r="U159" s="133"/>
      <c r="V159" s="133"/>
      <c r="W159" s="133"/>
      <c r="X159" s="134" t="s">
        <v>167</v>
      </c>
      <c r="Y159" s="132"/>
      <c r="Z159" s="133" t="s">
        <v>124</v>
      </c>
      <c r="AA159" s="133"/>
      <c r="AB159" s="133"/>
      <c r="AC159" s="133"/>
      <c r="AD159" s="133"/>
      <c r="AE159" s="133"/>
      <c r="AF159" s="133"/>
      <c r="AG159" s="133"/>
      <c r="AH159" s="133"/>
      <c r="AI159" s="133"/>
      <c r="AJ159" s="133"/>
      <c r="AK159" s="133"/>
      <c r="AL159" s="133"/>
      <c r="AM159" s="139"/>
      <c r="BF159" s="13" t="b">
        <f>IF($K159="○",TRUE,IF($K159="",FALSE,"INPUT_ERROR"))</f>
        <v>0</v>
      </c>
      <c r="BG159" s="13" t="s">
        <v>490</v>
      </c>
      <c r="BH159" s="13">
        <v>8</v>
      </c>
      <c r="BI159" s="25" t="str">
        <f t="shared" si="6"/>
        <v>ITEM8#KBN1_7=FALSE</v>
      </c>
    </row>
    <row r="160" spans="1:61" ht="9.75" hidden="1" customHeight="1" x14ac:dyDescent="0.15">
      <c r="A160" s="153"/>
      <c r="B160" s="154"/>
      <c r="C160" s="154"/>
      <c r="D160" s="154"/>
      <c r="E160" s="154"/>
      <c r="F160" s="154"/>
      <c r="G160" s="154"/>
      <c r="H160" s="154"/>
      <c r="I160" s="155"/>
      <c r="J160" s="130"/>
      <c r="K160" s="132"/>
      <c r="L160" s="133"/>
      <c r="M160" s="133"/>
      <c r="N160" s="133"/>
      <c r="O160" s="133"/>
      <c r="P160" s="133"/>
      <c r="Q160" s="133"/>
      <c r="R160" s="133"/>
      <c r="S160" s="133"/>
      <c r="T160" s="133"/>
      <c r="U160" s="133"/>
      <c r="V160" s="133"/>
      <c r="W160" s="133"/>
      <c r="X160" s="134"/>
      <c r="Y160" s="132"/>
      <c r="Z160" s="133"/>
      <c r="AA160" s="133"/>
      <c r="AB160" s="133"/>
      <c r="AC160" s="133"/>
      <c r="AD160" s="133"/>
      <c r="AE160" s="133"/>
      <c r="AF160" s="133"/>
      <c r="AG160" s="133"/>
      <c r="AH160" s="133"/>
      <c r="AI160" s="133"/>
      <c r="AJ160" s="133"/>
      <c r="AK160" s="133"/>
      <c r="AL160" s="133"/>
      <c r="AM160" s="139"/>
      <c r="BF160" s="13" t="b">
        <f>IF($Y159="○",TRUE,IF($Y159="",FALSE,"INPUT_ERROR"))</f>
        <v>0</v>
      </c>
      <c r="BG160" s="13" t="s">
        <v>490</v>
      </c>
      <c r="BH160" s="13">
        <v>9</v>
      </c>
      <c r="BI160" s="25" t="str">
        <f t="shared" si="6"/>
        <v>ITEM9#KBN1_7=FALSE</v>
      </c>
    </row>
    <row r="161" spans="1:61" ht="9.75" hidden="1" customHeight="1" x14ac:dyDescent="0.15">
      <c r="A161" s="153"/>
      <c r="B161" s="154"/>
      <c r="C161" s="154"/>
      <c r="D161" s="154"/>
      <c r="E161" s="154"/>
      <c r="F161" s="154"/>
      <c r="G161" s="154"/>
      <c r="H161" s="154"/>
      <c r="I161" s="155"/>
      <c r="J161" s="130" t="s">
        <v>167</v>
      </c>
      <c r="K161" s="132"/>
      <c r="L161" s="133" t="s">
        <v>302</v>
      </c>
      <c r="M161" s="133"/>
      <c r="N161" s="133"/>
      <c r="O161" s="133"/>
      <c r="P161" s="133"/>
      <c r="Q161" s="133"/>
      <c r="R161" s="133"/>
      <c r="S161" s="133"/>
      <c r="T161" s="133"/>
      <c r="U161" s="133"/>
      <c r="V161" s="133"/>
      <c r="W161" s="133"/>
      <c r="X161" s="134" t="s">
        <v>167</v>
      </c>
      <c r="Y161" s="132"/>
      <c r="Z161" s="133" t="s">
        <v>174</v>
      </c>
      <c r="AA161" s="133"/>
      <c r="AB161" s="133"/>
      <c r="AC161" s="133"/>
      <c r="AD161" s="133"/>
      <c r="AE161" s="133"/>
      <c r="AF161" s="133"/>
      <c r="AG161" s="133"/>
      <c r="AH161" s="133"/>
      <c r="AI161" s="133"/>
      <c r="AJ161" s="133"/>
      <c r="AK161" s="133"/>
      <c r="AL161" s="133"/>
      <c r="AM161" s="139"/>
      <c r="BF161" s="13" t="b">
        <f>IF($K161="○",TRUE,IF($K161="",FALSE,"INPUT_ERROR"))</f>
        <v>0</v>
      </c>
      <c r="BG161" s="13" t="s">
        <v>490</v>
      </c>
      <c r="BH161" s="13">
        <v>10</v>
      </c>
      <c r="BI161" s="25" t="str">
        <f t="shared" si="6"/>
        <v>ITEM10#KBN1_7=FALSE</v>
      </c>
    </row>
    <row r="162" spans="1:61" ht="9.75" hidden="1" customHeight="1" x14ac:dyDescent="0.15">
      <c r="A162" s="153"/>
      <c r="B162" s="154"/>
      <c r="C162" s="154"/>
      <c r="D162" s="154"/>
      <c r="E162" s="154"/>
      <c r="F162" s="154"/>
      <c r="G162" s="154"/>
      <c r="H162" s="154"/>
      <c r="I162" s="155"/>
      <c r="J162" s="130"/>
      <c r="K162" s="132"/>
      <c r="L162" s="133"/>
      <c r="M162" s="133"/>
      <c r="N162" s="133"/>
      <c r="O162" s="133"/>
      <c r="P162" s="133"/>
      <c r="Q162" s="133"/>
      <c r="R162" s="133"/>
      <c r="S162" s="133"/>
      <c r="T162" s="133"/>
      <c r="U162" s="133"/>
      <c r="V162" s="133"/>
      <c r="W162" s="133"/>
      <c r="X162" s="134"/>
      <c r="Y162" s="132"/>
      <c r="Z162" s="133"/>
      <c r="AA162" s="133"/>
      <c r="AB162" s="133"/>
      <c r="AC162" s="133"/>
      <c r="AD162" s="133"/>
      <c r="AE162" s="133"/>
      <c r="AF162" s="133"/>
      <c r="AG162" s="133"/>
      <c r="AH162" s="133"/>
      <c r="AI162" s="133"/>
      <c r="AJ162" s="133"/>
      <c r="AK162" s="133"/>
      <c r="AL162" s="133"/>
      <c r="AM162" s="139"/>
      <c r="BF162" s="13" t="b">
        <f>IF($Y161="○",TRUE,IF($Y161="",FALSE,"INPUT_ERROR"))</f>
        <v>0</v>
      </c>
      <c r="BG162" s="13" t="s">
        <v>490</v>
      </c>
      <c r="BH162" s="13">
        <v>11</v>
      </c>
      <c r="BI162" s="25" t="str">
        <f t="shared" si="6"/>
        <v>ITEM11#KBN1_7=FALSE</v>
      </c>
    </row>
    <row r="163" spans="1:61" ht="9.75" hidden="1" customHeight="1" x14ac:dyDescent="0.15">
      <c r="A163" s="153"/>
      <c r="B163" s="154"/>
      <c r="C163" s="154"/>
      <c r="D163" s="154"/>
      <c r="E163" s="154"/>
      <c r="F163" s="154"/>
      <c r="G163" s="154"/>
      <c r="H163" s="154"/>
      <c r="I163" s="155"/>
      <c r="J163" s="130" t="s">
        <v>167</v>
      </c>
      <c r="K163" s="132"/>
      <c r="L163" s="133" t="s">
        <v>125</v>
      </c>
      <c r="M163" s="133"/>
      <c r="N163" s="133"/>
      <c r="O163" s="134" t="s">
        <v>98</v>
      </c>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33" t="s">
        <v>176</v>
      </c>
      <c r="AM163" s="139"/>
      <c r="BF163" s="13" t="b">
        <f>IF($K163="○",TRUE,IF($K163="",FALSE,"INPUT_ERROR"))</f>
        <v>0</v>
      </c>
      <c r="BG163" s="13" t="s">
        <v>490</v>
      </c>
      <c r="BH163" s="13">
        <v>12</v>
      </c>
      <c r="BI163" s="25" t="str">
        <f t="shared" si="6"/>
        <v>ITEM12#KBN1_7=FALSE</v>
      </c>
    </row>
    <row r="164" spans="1:61" ht="9.75" hidden="1" customHeight="1" thickBot="1" x14ac:dyDescent="0.2">
      <c r="A164" s="153"/>
      <c r="B164" s="154"/>
      <c r="C164" s="154"/>
      <c r="D164" s="154"/>
      <c r="E164" s="154"/>
      <c r="F164" s="154"/>
      <c r="G164" s="154"/>
      <c r="H164" s="154"/>
      <c r="I164" s="155"/>
      <c r="J164" s="135"/>
      <c r="K164" s="136"/>
      <c r="L164" s="137"/>
      <c r="M164" s="137"/>
      <c r="N164" s="137"/>
      <c r="O164" s="138"/>
      <c r="P164" s="90"/>
      <c r="Q164" s="90"/>
      <c r="R164" s="90"/>
      <c r="S164" s="90"/>
      <c r="T164" s="90"/>
      <c r="U164" s="90"/>
      <c r="V164" s="90"/>
      <c r="W164" s="90"/>
      <c r="X164" s="90"/>
      <c r="Y164" s="90"/>
      <c r="Z164" s="90"/>
      <c r="AA164" s="90"/>
      <c r="AB164" s="90"/>
      <c r="AC164" s="90"/>
      <c r="AD164" s="90"/>
      <c r="AE164" s="90"/>
      <c r="AF164" s="90"/>
      <c r="AG164" s="90"/>
      <c r="AH164" s="90"/>
      <c r="AI164" s="90"/>
      <c r="AJ164" s="90"/>
      <c r="AK164" s="90"/>
      <c r="AL164" s="137"/>
      <c r="AM164" s="140"/>
      <c r="BG164" s="13" t="s">
        <v>490</v>
      </c>
      <c r="BH164" s="13">
        <v>13</v>
      </c>
      <c r="BI164" s="25" t="str">
        <f>"ITEM" &amp; BH164 &amp; BG164 &amp;"="&amp;  IF(TRIM($P163)="","",$P163)</f>
        <v>ITEM13#KBN1_7=</v>
      </c>
    </row>
    <row r="165" spans="1:61" ht="9.75" hidden="1" customHeight="1" x14ac:dyDescent="0.15">
      <c r="A165" s="147" t="s">
        <v>416</v>
      </c>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9"/>
      <c r="BH165" s="13" t="s">
        <v>432</v>
      </c>
    </row>
    <row r="166" spans="1:61" ht="9.75" hidden="1" customHeight="1" thickBot="1" x14ac:dyDescent="0.2">
      <c r="A166" s="150"/>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c r="AA166" s="151"/>
      <c r="AB166" s="151"/>
      <c r="AC166" s="151"/>
      <c r="AD166" s="151"/>
      <c r="AE166" s="151"/>
      <c r="AF166" s="151"/>
      <c r="AG166" s="151"/>
      <c r="AH166" s="151"/>
      <c r="AI166" s="151"/>
      <c r="AJ166" s="151"/>
      <c r="AK166" s="151"/>
      <c r="AL166" s="151"/>
      <c r="AM166" s="152"/>
      <c r="BH166" s="13" t="s">
        <v>432</v>
      </c>
    </row>
    <row r="167" spans="1:61" ht="9.75" hidden="1" customHeight="1" x14ac:dyDescent="0.15">
      <c r="A167" s="153" t="s">
        <v>33</v>
      </c>
      <c r="B167" s="154"/>
      <c r="C167" s="154"/>
      <c r="D167" s="154"/>
      <c r="E167" s="154"/>
      <c r="F167" s="154"/>
      <c r="G167" s="154"/>
      <c r="H167" s="154"/>
      <c r="I167" s="155"/>
      <c r="J167" s="127"/>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9"/>
      <c r="BG167" s="13" t="s">
        <v>491</v>
      </c>
      <c r="BH167" s="13">
        <v>4</v>
      </c>
      <c r="BI167" s="25" t="str">
        <f>"ITEM"  &amp; BH167 &amp; BG167 &amp;"="&amp; IF(TRIM($J167)="","",$J167)</f>
        <v>ITEM4#KBN1_8=</v>
      </c>
    </row>
    <row r="168" spans="1:61" ht="9.75" hidden="1" customHeight="1" x14ac:dyDescent="0.15">
      <c r="A168" s="153"/>
      <c r="B168" s="154"/>
      <c r="C168" s="154"/>
      <c r="D168" s="154"/>
      <c r="E168" s="154"/>
      <c r="F168" s="154"/>
      <c r="G168" s="154"/>
      <c r="H168" s="154"/>
      <c r="I168" s="155"/>
      <c r="J168" s="127"/>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9"/>
      <c r="BH168" s="13" t="s">
        <v>432</v>
      </c>
    </row>
    <row r="169" spans="1:61" ht="9.75" hidden="1" customHeight="1" x14ac:dyDescent="0.15">
      <c r="A169" s="159" t="s">
        <v>34</v>
      </c>
      <c r="B169" s="160"/>
      <c r="C169" s="160"/>
      <c r="D169" s="160"/>
      <c r="E169" s="160"/>
      <c r="F169" s="160"/>
      <c r="G169" s="160"/>
      <c r="H169" s="160"/>
      <c r="I169" s="161"/>
      <c r="J169" s="86"/>
      <c r="K169" s="87"/>
      <c r="L169" s="87"/>
      <c r="M169" s="87"/>
      <c r="N169" s="87"/>
      <c r="O169" s="87"/>
      <c r="P169" s="87"/>
      <c r="Q169" s="87"/>
      <c r="R169" s="87"/>
      <c r="S169" s="87"/>
      <c r="T169" s="87"/>
      <c r="U169" s="87"/>
      <c r="V169" s="87"/>
      <c r="W169" s="87"/>
      <c r="X169" s="87"/>
      <c r="Y169" s="87"/>
      <c r="Z169" s="87"/>
      <c r="AA169" s="87"/>
      <c r="AB169" s="87"/>
      <c r="AC169" s="87"/>
      <c r="AD169" s="87"/>
      <c r="AE169" s="87"/>
      <c r="AF169" s="87"/>
      <c r="AG169" s="87"/>
      <c r="AH169" s="87"/>
      <c r="AI169" s="87"/>
      <c r="AJ169" s="87"/>
      <c r="AK169" s="87"/>
      <c r="AL169" s="87"/>
      <c r="AM169" s="88"/>
      <c r="BG169" s="13" t="s">
        <v>491</v>
      </c>
      <c r="BH169" s="13" t="s">
        <v>460</v>
      </c>
      <c r="BI169" s="25" t="str">
        <f>"ITEM"  &amp; BH169 &amp; BG169 &amp;"="&amp; IF(TRIM($J169)="","",$J169)</f>
        <v>ITEM5_1#KBN1_8=</v>
      </c>
    </row>
    <row r="170" spans="1:61" ht="9.75" hidden="1" customHeight="1" x14ac:dyDescent="0.15">
      <c r="A170" s="153"/>
      <c r="B170" s="154"/>
      <c r="C170" s="154"/>
      <c r="D170" s="154"/>
      <c r="E170" s="154"/>
      <c r="F170" s="154"/>
      <c r="G170" s="154"/>
      <c r="H170" s="154"/>
      <c r="I170" s="155"/>
      <c r="J170" s="127"/>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9"/>
      <c r="BH170" s="13" t="s">
        <v>432</v>
      </c>
    </row>
    <row r="171" spans="1:61" ht="9.75" hidden="1" customHeight="1" x14ac:dyDescent="0.15">
      <c r="A171" s="153"/>
      <c r="B171" s="154"/>
      <c r="C171" s="154"/>
      <c r="D171" s="154"/>
      <c r="E171" s="154"/>
      <c r="F171" s="154"/>
      <c r="G171" s="154"/>
      <c r="H171" s="154"/>
      <c r="I171" s="155"/>
      <c r="J171" s="127"/>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9"/>
      <c r="BH171" s="13" t="s">
        <v>432</v>
      </c>
    </row>
    <row r="172" spans="1:61" ht="9.75" hidden="1" customHeight="1" x14ac:dyDescent="0.15">
      <c r="A172" s="153"/>
      <c r="B172" s="154"/>
      <c r="C172" s="154"/>
      <c r="D172" s="154"/>
      <c r="E172" s="154"/>
      <c r="F172" s="154"/>
      <c r="G172" s="154"/>
      <c r="H172" s="154"/>
      <c r="I172" s="155"/>
      <c r="J172" s="127"/>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9"/>
      <c r="BH172" s="13" t="s">
        <v>432</v>
      </c>
    </row>
    <row r="173" spans="1:61" ht="9.75" hidden="1" customHeight="1" x14ac:dyDescent="0.15">
      <c r="A173" s="153"/>
      <c r="B173" s="154"/>
      <c r="C173" s="154"/>
      <c r="D173" s="154"/>
      <c r="E173" s="154"/>
      <c r="F173" s="154"/>
      <c r="G173" s="154"/>
      <c r="H173" s="154"/>
      <c r="I173" s="155"/>
      <c r="J173" s="127"/>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9"/>
      <c r="BH173" s="13" t="s">
        <v>432</v>
      </c>
    </row>
    <row r="174" spans="1:61" ht="9.75" hidden="1" customHeight="1" x14ac:dyDescent="0.15">
      <c r="A174" s="153"/>
      <c r="B174" s="154"/>
      <c r="C174" s="154"/>
      <c r="D174" s="154"/>
      <c r="E174" s="154"/>
      <c r="F174" s="154"/>
      <c r="G174" s="154"/>
      <c r="H174" s="154"/>
      <c r="I174" s="155"/>
      <c r="J174" s="127"/>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9"/>
    </row>
    <row r="175" spans="1:61" ht="9.75" hidden="1" customHeight="1" x14ac:dyDescent="0.15">
      <c r="A175" s="153"/>
      <c r="B175" s="154"/>
      <c r="C175" s="154"/>
      <c r="D175" s="154"/>
      <c r="E175" s="154"/>
      <c r="F175" s="154"/>
      <c r="G175" s="154"/>
      <c r="H175" s="154"/>
      <c r="I175" s="155"/>
      <c r="J175" s="127"/>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9"/>
      <c r="BG175" s="13" t="s">
        <v>491</v>
      </c>
      <c r="BH175" s="13" t="s">
        <v>448</v>
      </c>
      <c r="BI175" s="25" t="str">
        <f>"ITEM"  &amp; BH175 &amp; BG175 &amp;"="&amp; IF(TRIM($J175)="","",$J175)</f>
        <v>ITEM5_2#KBN1_8=</v>
      </c>
    </row>
    <row r="176" spans="1:61" ht="9.75" hidden="1" customHeight="1" x14ac:dyDescent="0.15">
      <c r="A176" s="156"/>
      <c r="B176" s="157"/>
      <c r="C176" s="157"/>
      <c r="D176" s="157"/>
      <c r="E176" s="157"/>
      <c r="F176" s="157"/>
      <c r="G176" s="157"/>
      <c r="H176" s="157"/>
      <c r="I176" s="158"/>
      <c r="J176" s="89"/>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1"/>
      <c r="BG176" s="13" t="s">
        <v>491</v>
      </c>
      <c r="BH176" s="13" t="s">
        <v>449</v>
      </c>
      <c r="BI176" s="25" t="str">
        <f>"ITEM"  &amp; BH176 &amp; BG176 &amp;"="&amp; IF(TRIM($J176)="","",$J176)</f>
        <v>ITEM5_3#KBN1_8=</v>
      </c>
    </row>
    <row r="177" spans="1:61" ht="9.75" hidden="1" customHeight="1" x14ac:dyDescent="0.15">
      <c r="A177" s="159" t="s">
        <v>35</v>
      </c>
      <c r="B177" s="160"/>
      <c r="C177" s="160"/>
      <c r="D177" s="160"/>
      <c r="E177" s="160"/>
      <c r="F177" s="160"/>
      <c r="G177" s="160"/>
      <c r="H177" s="160"/>
      <c r="I177" s="161"/>
      <c r="J177" s="130" t="s">
        <v>167</v>
      </c>
      <c r="K177" s="132"/>
      <c r="L177" s="133" t="s">
        <v>121</v>
      </c>
      <c r="M177" s="133"/>
      <c r="N177" s="133"/>
      <c r="O177" s="133"/>
      <c r="P177" s="133"/>
      <c r="Q177" s="133"/>
      <c r="R177" s="133"/>
      <c r="S177" s="133"/>
      <c r="T177" s="133"/>
      <c r="U177" s="133"/>
      <c r="V177" s="133"/>
      <c r="W177" s="133"/>
      <c r="X177" s="134" t="s">
        <v>167</v>
      </c>
      <c r="Y177" s="132"/>
      <c r="Z177" s="162" t="s">
        <v>122</v>
      </c>
      <c r="AA177" s="162"/>
      <c r="AB177" s="162"/>
      <c r="AC177" s="162"/>
      <c r="AD177" s="162"/>
      <c r="AE177" s="162"/>
      <c r="AF177" s="162"/>
      <c r="AG177" s="162"/>
      <c r="AH177" s="162"/>
      <c r="AI177" s="162"/>
      <c r="AJ177" s="162"/>
      <c r="AK177" s="162"/>
      <c r="AL177" s="162"/>
      <c r="AM177" s="163"/>
      <c r="BF177" s="13" t="b">
        <f>IF($K177="○",TRUE,IF($K177="",FALSE,"INPUT_ERROR"))</f>
        <v>0</v>
      </c>
      <c r="BG177" s="13" t="s">
        <v>491</v>
      </c>
      <c r="BH177" s="13">
        <v>6</v>
      </c>
      <c r="BI177" s="25" t="str">
        <f t="shared" ref="BI177:BI183" si="7">"ITEM" &amp; BH177&amp; BG177 &amp;"="&amp; BF177</f>
        <v>ITEM6#KBN1_8=FALSE</v>
      </c>
    </row>
    <row r="178" spans="1:61" ht="9.75" hidden="1" customHeight="1" x14ac:dyDescent="0.15">
      <c r="A178" s="153"/>
      <c r="B178" s="154"/>
      <c r="C178" s="154"/>
      <c r="D178" s="154"/>
      <c r="E178" s="154"/>
      <c r="F178" s="154"/>
      <c r="G178" s="154"/>
      <c r="H178" s="154"/>
      <c r="I178" s="155"/>
      <c r="J178" s="130"/>
      <c r="K178" s="132"/>
      <c r="L178" s="133"/>
      <c r="M178" s="133"/>
      <c r="N178" s="133"/>
      <c r="O178" s="133"/>
      <c r="P178" s="133"/>
      <c r="Q178" s="133"/>
      <c r="R178" s="133"/>
      <c r="S178" s="133"/>
      <c r="T178" s="133"/>
      <c r="U178" s="133"/>
      <c r="V178" s="133"/>
      <c r="W178" s="133"/>
      <c r="X178" s="134"/>
      <c r="Y178" s="132"/>
      <c r="Z178" s="133"/>
      <c r="AA178" s="133"/>
      <c r="AB178" s="133"/>
      <c r="AC178" s="133"/>
      <c r="AD178" s="133"/>
      <c r="AE178" s="133"/>
      <c r="AF178" s="133"/>
      <c r="AG178" s="133"/>
      <c r="AH178" s="133"/>
      <c r="AI178" s="133"/>
      <c r="AJ178" s="133"/>
      <c r="AK178" s="133"/>
      <c r="AL178" s="133"/>
      <c r="AM178" s="139"/>
      <c r="BF178" s="13" t="b">
        <f>IF($Y177="○",TRUE,IF($Y177="",FALSE,"INPUT_ERROR"))</f>
        <v>0</v>
      </c>
      <c r="BG178" s="13" t="s">
        <v>491</v>
      </c>
      <c r="BH178" s="13">
        <v>7</v>
      </c>
      <c r="BI178" s="25" t="str">
        <f t="shared" si="7"/>
        <v>ITEM7#KBN1_8=FALSE</v>
      </c>
    </row>
    <row r="179" spans="1:61" ht="9.75" hidden="1" customHeight="1" x14ac:dyDescent="0.15">
      <c r="A179" s="153"/>
      <c r="B179" s="154"/>
      <c r="C179" s="154"/>
      <c r="D179" s="154"/>
      <c r="E179" s="154"/>
      <c r="F179" s="154"/>
      <c r="G179" s="154"/>
      <c r="H179" s="154"/>
      <c r="I179" s="155"/>
      <c r="J179" s="130" t="s">
        <v>167</v>
      </c>
      <c r="K179" s="132"/>
      <c r="L179" s="133" t="s">
        <v>123</v>
      </c>
      <c r="M179" s="133"/>
      <c r="N179" s="133"/>
      <c r="O179" s="133"/>
      <c r="P179" s="133"/>
      <c r="Q179" s="133"/>
      <c r="R179" s="133"/>
      <c r="S179" s="133"/>
      <c r="T179" s="133"/>
      <c r="U179" s="133"/>
      <c r="V179" s="133"/>
      <c r="W179" s="133"/>
      <c r="X179" s="134" t="s">
        <v>167</v>
      </c>
      <c r="Y179" s="132"/>
      <c r="Z179" s="133" t="s">
        <v>124</v>
      </c>
      <c r="AA179" s="133"/>
      <c r="AB179" s="133"/>
      <c r="AC179" s="133"/>
      <c r="AD179" s="133"/>
      <c r="AE179" s="133"/>
      <c r="AF179" s="133"/>
      <c r="AG179" s="133"/>
      <c r="AH179" s="133"/>
      <c r="AI179" s="133"/>
      <c r="AJ179" s="133"/>
      <c r="AK179" s="133"/>
      <c r="AL179" s="133"/>
      <c r="AM179" s="139"/>
      <c r="BF179" s="13" t="b">
        <f>IF($K179="○",TRUE,IF($K179="",FALSE,"INPUT_ERROR"))</f>
        <v>0</v>
      </c>
      <c r="BG179" s="13" t="s">
        <v>491</v>
      </c>
      <c r="BH179" s="13">
        <v>8</v>
      </c>
      <c r="BI179" s="25" t="str">
        <f t="shared" si="7"/>
        <v>ITEM8#KBN1_8=FALSE</v>
      </c>
    </row>
    <row r="180" spans="1:61" ht="9.75" hidden="1" customHeight="1" x14ac:dyDescent="0.15">
      <c r="A180" s="153"/>
      <c r="B180" s="154"/>
      <c r="C180" s="154"/>
      <c r="D180" s="154"/>
      <c r="E180" s="154"/>
      <c r="F180" s="154"/>
      <c r="G180" s="154"/>
      <c r="H180" s="154"/>
      <c r="I180" s="155"/>
      <c r="J180" s="130"/>
      <c r="K180" s="132"/>
      <c r="L180" s="133"/>
      <c r="M180" s="133"/>
      <c r="N180" s="133"/>
      <c r="O180" s="133"/>
      <c r="P180" s="133"/>
      <c r="Q180" s="133"/>
      <c r="R180" s="133"/>
      <c r="S180" s="133"/>
      <c r="T180" s="133"/>
      <c r="U180" s="133"/>
      <c r="V180" s="133"/>
      <c r="W180" s="133"/>
      <c r="X180" s="134"/>
      <c r="Y180" s="132"/>
      <c r="Z180" s="133"/>
      <c r="AA180" s="133"/>
      <c r="AB180" s="133"/>
      <c r="AC180" s="133"/>
      <c r="AD180" s="133"/>
      <c r="AE180" s="133"/>
      <c r="AF180" s="133"/>
      <c r="AG180" s="133"/>
      <c r="AH180" s="133"/>
      <c r="AI180" s="133"/>
      <c r="AJ180" s="133"/>
      <c r="AK180" s="133"/>
      <c r="AL180" s="133"/>
      <c r="AM180" s="139"/>
      <c r="BF180" s="13" t="b">
        <f>IF($Y179="○",TRUE,IF($Y179="",FALSE,"INPUT_ERROR"))</f>
        <v>0</v>
      </c>
      <c r="BG180" s="13" t="s">
        <v>491</v>
      </c>
      <c r="BH180" s="13">
        <v>9</v>
      </c>
      <c r="BI180" s="25" t="str">
        <f t="shared" si="7"/>
        <v>ITEM9#KBN1_8=FALSE</v>
      </c>
    </row>
    <row r="181" spans="1:61" ht="9.75" hidden="1" customHeight="1" x14ac:dyDescent="0.15">
      <c r="A181" s="153"/>
      <c r="B181" s="154"/>
      <c r="C181" s="154"/>
      <c r="D181" s="154"/>
      <c r="E181" s="154"/>
      <c r="F181" s="154"/>
      <c r="G181" s="154"/>
      <c r="H181" s="154"/>
      <c r="I181" s="155"/>
      <c r="J181" s="130" t="s">
        <v>167</v>
      </c>
      <c r="K181" s="132"/>
      <c r="L181" s="133" t="s">
        <v>302</v>
      </c>
      <c r="M181" s="133"/>
      <c r="N181" s="133"/>
      <c r="O181" s="133"/>
      <c r="P181" s="133"/>
      <c r="Q181" s="133"/>
      <c r="R181" s="133"/>
      <c r="S181" s="133"/>
      <c r="T181" s="133"/>
      <c r="U181" s="133"/>
      <c r="V181" s="133"/>
      <c r="W181" s="133"/>
      <c r="X181" s="134" t="s">
        <v>167</v>
      </c>
      <c r="Y181" s="132"/>
      <c r="Z181" s="133" t="s">
        <v>174</v>
      </c>
      <c r="AA181" s="133"/>
      <c r="AB181" s="133"/>
      <c r="AC181" s="133"/>
      <c r="AD181" s="133"/>
      <c r="AE181" s="133"/>
      <c r="AF181" s="133"/>
      <c r="AG181" s="133"/>
      <c r="AH181" s="133"/>
      <c r="AI181" s="133"/>
      <c r="AJ181" s="133"/>
      <c r="AK181" s="133"/>
      <c r="AL181" s="133"/>
      <c r="AM181" s="139"/>
      <c r="BF181" s="13" t="b">
        <f>IF($K181="○",TRUE,IF($K181="",FALSE,"INPUT_ERROR"))</f>
        <v>0</v>
      </c>
      <c r="BG181" s="13" t="s">
        <v>491</v>
      </c>
      <c r="BH181" s="13">
        <v>10</v>
      </c>
      <c r="BI181" s="25" t="str">
        <f t="shared" si="7"/>
        <v>ITEM10#KBN1_8=FALSE</v>
      </c>
    </row>
    <row r="182" spans="1:61" ht="9.75" hidden="1" customHeight="1" x14ac:dyDescent="0.15">
      <c r="A182" s="153"/>
      <c r="B182" s="154"/>
      <c r="C182" s="154"/>
      <c r="D182" s="154"/>
      <c r="E182" s="154"/>
      <c r="F182" s="154"/>
      <c r="G182" s="154"/>
      <c r="H182" s="154"/>
      <c r="I182" s="155"/>
      <c r="J182" s="130"/>
      <c r="K182" s="132"/>
      <c r="L182" s="133"/>
      <c r="M182" s="133"/>
      <c r="N182" s="133"/>
      <c r="O182" s="133"/>
      <c r="P182" s="133"/>
      <c r="Q182" s="133"/>
      <c r="R182" s="133"/>
      <c r="S182" s="133"/>
      <c r="T182" s="133"/>
      <c r="U182" s="133"/>
      <c r="V182" s="133"/>
      <c r="W182" s="133"/>
      <c r="X182" s="134"/>
      <c r="Y182" s="132"/>
      <c r="Z182" s="133"/>
      <c r="AA182" s="133"/>
      <c r="AB182" s="133"/>
      <c r="AC182" s="133"/>
      <c r="AD182" s="133"/>
      <c r="AE182" s="133"/>
      <c r="AF182" s="133"/>
      <c r="AG182" s="133"/>
      <c r="AH182" s="133"/>
      <c r="AI182" s="133"/>
      <c r="AJ182" s="133"/>
      <c r="AK182" s="133"/>
      <c r="AL182" s="133"/>
      <c r="AM182" s="139"/>
      <c r="BF182" s="13" t="b">
        <f>IF($Y181="○",TRUE,IF($Y181="",FALSE,"INPUT_ERROR"))</f>
        <v>0</v>
      </c>
      <c r="BG182" s="13" t="s">
        <v>491</v>
      </c>
      <c r="BH182" s="13">
        <v>11</v>
      </c>
      <c r="BI182" s="25" t="str">
        <f t="shared" si="7"/>
        <v>ITEM11#KBN1_8=FALSE</v>
      </c>
    </row>
    <row r="183" spans="1:61" ht="9.75" hidden="1" customHeight="1" x14ac:dyDescent="0.15">
      <c r="A183" s="153"/>
      <c r="B183" s="154"/>
      <c r="C183" s="154"/>
      <c r="D183" s="154"/>
      <c r="E183" s="154"/>
      <c r="F183" s="154"/>
      <c r="G183" s="154"/>
      <c r="H183" s="154"/>
      <c r="I183" s="155"/>
      <c r="J183" s="130" t="s">
        <v>167</v>
      </c>
      <c r="K183" s="132"/>
      <c r="L183" s="133" t="s">
        <v>125</v>
      </c>
      <c r="M183" s="133"/>
      <c r="N183" s="133"/>
      <c r="O183" s="134" t="s">
        <v>98</v>
      </c>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33" t="s">
        <v>176</v>
      </c>
      <c r="AM183" s="139"/>
      <c r="BF183" s="13" t="b">
        <f>IF($K183="○",TRUE,IF($K183="",FALSE,"INPUT_ERROR"))</f>
        <v>0</v>
      </c>
      <c r="BG183" s="13" t="s">
        <v>491</v>
      </c>
      <c r="BH183" s="13">
        <v>12</v>
      </c>
      <c r="BI183" s="25" t="str">
        <f t="shared" si="7"/>
        <v>ITEM12#KBN1_8=FALSE</v>
      </c>
    </row>
    <row r="184" spans="1:61" ht="9.75" hidden="1" customHeight="1" thickBot="1" x14ac:dyDescent="0.2">
      <c r="A184" s="153"/>
      <c r="B184" s="154"/>
      <c r="C184" s="154"/>
      <c r="D184" s="154"/>
      <c r="E184" s="154"/>
      <c r="F184" s="154"/>
      <c r="G184" s="154"/>
      <c r="H184" s="154"/>
      <c r="I184" s="155"/>
      <c r="J184" s="135"/>
      <c r="K184" s="136"/>
      <c r="L184" s="137"/>
      <c r="M184" s="137"/>
      <c r="N184" s="137"/>
      <c r="O184" s="138"/>
      <c r="P184" s="90"/>
      <c r="Q184" s="90"/>
      <c r="R184" s="90"/>
      <c r="S184" s="90"/>
      <c r="T184" s="90"/>
      <c r="U184" s="90"/>
      <c r="V184" s="90"/>
      <c r="W184" s="90"/>
      <c r="X184" s="90"/>
      <c r="Y184" s="90"/>
      <c r="Z184" s="90"/>
      <c r="AA184" s="90"/>
      <c r="AB184" s="90"/>
      <c r="AC184" s="90"/>
      <c r="AD184" s="90"/>
      <c r="AE184" s="90"/>
      <c r="AF184" s="90"/>
      <c r="AG184" s="90"/>
      <c r="AH184" s="90"/>
      <c r="AI184" s="90"/>
      <c r="AJ184" s="90"/>
      <c r="AK184" s="90"/>
      <c r="AL184" s="137"/>
      <c r="AM184" s="140"/>
      <c r="BG184" s="13" t="s">
        <v>491</v>
      </c>
      <c r="BH184" s="13">
        <v>13</v>
      </c>
      <c r="BI184" s="25" t="str">
        <f>"ITEM" &amp; BH184 &amp; BG184 &amp;"="&amp;  IF(TRIM($P183)="","",$P183)</f>
        <v>ITEM13#KBN1_8=</v>
      </c>
    </row>
    <row r="185" spans="1:61" ht="9.75" hidden="1" customHeight="1" x14ac:dyDescent="0.15">
      <c r="A185" s="147" t="s">
        <v>417</v>
      </c>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9"/>
      <c r="BH185" s="13" t="s">
        <v>432</v>
      </c>
    </row>
    <row r="186" spans="1:61" ht="9.75" hidden="1" customHeight="1" thickBot="1" x14ac:dyDescent="0.2">
      <c r="A186" s="150"/>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c r="AA186" s="151"/>
      <c r="AB186" s="151"/>
      <c r="AC186" s="151"/>
      <c r="AD186" s="151"/>
      <c r="AE186" s="151"/>
      <c r="AF186" s="151"/>
      <c r="AG186" s="151"/>
      <c r="AH186" s="151"/>
      <c r="AI186" s="151"/>
      <c r="AJ186" s="151"/>
      <c r="AK186" s="151"/>
      <c r="AL186" s="151"/>
      <c r="AM186" s="152"/>
      <c r="BH186" s="13" t="s">
        <v>432</v>
      </c>
    </row>
    <row r="187" spans="1:61" ht="9.75" hidden="1" customHeight="1" x14ac:dyDescent="0.15">
      <c r="A187" s="153" t="s">
        <v>33</v>
      </c>
      <c r="B187" s="154"/>
      <c r="C187" s="154"/>
      <c r="D187" s="154"/>
      <c r="E187" s="154"/>
      <c r="F187" s="154"/>
      <c r="G187" s="154"/>
      <c r="H187" s="154"/>
      <c r="I187" s="155"/>
      <c r="J187" s="127"/>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9"/>
      <c r="BG187" s="13" t="s">
        <v>492</v>
      </c>
      <c r="BH187" s="13">
        <v>4</v>
      </c>
      <c r="BI187" s="25" t="str">
        <f>"ITEM"  &amp; BH187 &amp; BG187 &amp;"="&amp; IF(TRIM($J187)="","",$J187)</f>
        <v>ITEM4#KBN1_9=</v>
      </c>
    </row>
    <row r="188" spans="1:61" ht="9.75" hidden="1" customHeight="1" x14ac:dyDescent="0.15">
      <c r="A188" s="153"/>
      <c r="B188" s="154"/>
      <c r="C188" s="154"/>
      <c r="D188" s="154"/>
      <c r="E188" s="154"/>
      <c r="F188" s="154"/>
      <c r="G188" s="154"/>
      <c r="H188" s="154"/>
      <c r="I188" s="155"/>
      <c r="J188" s="127"/>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9"/>
      <c r="BH188" s="13" t="s">
        <v>432</v>
      </c>
    </row>
    <row r="189" spans="1:61" ht="9.75" hidden="1" customHeight="1" x14ac:dyDescent="0.15">
      <c r="A189" s="159" t="s">
        <v>34</v>
      </c>
      <c r="B189" s="160"/>
      <c r="C189" s="160"/>
      <c r="D189" s="160"/>
      <c r="E189" s="160"/>
      <c r="F189" s="160"/>
      <c r="G189" s="160"/>
      <c r="H189" s="160"/>
      <c r="I189" s="161"/>
      <c r="J189" s="86"/>
      <c r="K189" s="87"/>
      <c r="L189" s="87"/>
      <c r="M189" s="87"/>
      <c r="N189" s="87"/>
      <c r="O189" s="87"/>
      <c r="P189" s="87"/>
      <c r="Q189" s="87"/>
      <c r="R189" s="87"/>
      <c r="S189" s="87"/>
      <c r="T189" s="87"/>
      <c r="U189" s="87"/>
      <c r="V189" s="87"/>
      <c r="W189" s="87"/>
      <c r="X189" s="87"/>
      <c r="Y189" s="87"/>
      <c r="Z189" s="87"/>
      <c r="AA189" s="87"/>
      <c r="AB189" s="87"/>
      <c r="AC189" s="87"/>
      <c r="AD189" s="87"/>
      <c r="AE189" s="87"/>
      <c r="AF189" s="87"/>
      <c r="AG189" s="87"/>
      <c r="AH189" s="87"/>
      <c r="AI189" s="87"/>
      <c r="AJ189" s="87"/>
      <c r="AK189" s="87"/>
      <c r="AL189" s="87"/>
      <c r="AM189" s="88"/>
      <c r="BG189" s="13" t="s">
        <v>492</v>
      </c>
      <c r="BH189" s="13" t="s">
        <v>460</v>
      </c>
      <c r="BI189" s="25" t="str">
        <f>"ITEM"  &amp; BH189 &amp; BG189 &amp;"="&amp; IF(TRIM($J189)="","",$J189)</f>
        <v>ITEM5_1#KBN1_9=</v>
      </c>
    </row>
    <row r="190" spans="1:61" ht="9.75" hidden="1" customHeight="1" x14ac:dyDescent="0.15">
      <c r="A190" s="153"/>
      <c r="B190" s="154"/>
      <c r="C190" s="154"/>
      <c r="D190" s="154"/>
      <c r="E190" s="154"/>
      <c r="F190" s="154"/>
      <c r="G190" s="154"/>
      <c r="H190" s="154"/>
      <c r="I190" s="155"/>
      <c r="J190" s="127"/>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9"/>
      <c r="BH190" s="13" t="s">
        <v>432</v>
      </c>
    </row>
    <row r="191" spans="1:61" ht="9.75" hidden="1" customHeight="1" x14ac:dyDescent="0.15">
      <c r="A191" s="153"/>
      <c r="B191" s="154"/>
      <c r="C191" s="154"/>
      <c r="D191" s="154"/>
      <c r="E191" s="154"/>
      <c r="F191" s="154"/>
      <c r="G191" s="154"/>
      <c r="H191" s="154"/>
      <c r="I191" s="155"/>
      <c r="J191" s="127"/>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9"/>
      <c r="BH191" s="13" t="s">
        <v>432</v>
      </c>
    </row>
    <row r="192" spans="1:61" ht="9.75" hidden="1" customHeight="1" x14ac:dyDescent="0.15">
      <c r="A192" s="153"/>
      <c r="B192" s="154"/>
      <c r="C192" s="154"/>
      <c r="D192" s="154"/>
      <c r="E192" s="154"/>
      <c r="F192" s="154"/>
      <c r="G192" s="154"/>
      <c r="H192" s="154"/>
      <c r="I192" s="155"/>
      <c r="J192" s="127"/>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9"/>
      <c r="BH192" s="13" t="s">
        <v>432</v>
      </c>
    </row>
    <row r="193" spans="1:61" ht="9.75" hidden="1" customHeight="1" x14ac:dyDescent="0.15">
      <c r="A193" s="153"/>
      <c r="B193" s="154"/>
      <c r="C193" s="154"/>
      <c r="D193" s="154"/>
      <c r="E193" s="154"/>
      <c r="F193" s="154"/>
      <c r="G193" s="154"/>
      <c r="H193" s="154"/>
      <c r="I193" s="155"/>
      <c r="J193" s="127"/>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9"/>
      <c r="BH193" s="13" t="s">
        <v>432</v>
      </c>
    </row>
    <row r="194" spans="1:61" ht="9.75" hidden="1" customHeight="1" x14ac:dyDescent="0.15">
      <c r="A194" s="153"/>
      <c r="B194" s="154"/>
      <c r="C194" s="154"/>
      <c r="D194" s="154"/>
      <c r="E194" s="154"/>
      <c r="F194" s="154"/>
      <c r="G194" s="154"/>
      <c r="H194" s="154"/>
      <c r="I194" s="155"/>
      <c r="J194" s="127"/>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9"/>
    </row>
    <row r="195" spans="1:61" ht="9.75" hidden="1" customHeight="1" x14ac:dyDescent="0.15">
      <c r="A195" s="153"/>
      <c r="B195" s="154"/>
      <c r="C195" s="154"/>
      <c r="D195" s="154"/>
      <c r="E195" s="154"/>
      <c r="F195" s="154"/>
      <c r="G195" s="154"/>
      <c r="H195" s="154"/>
      <c r="I195" s="155"/>
      <c r="J195" s="127"/>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9"/>
      <c r="BG195" s="13" t="s">
        <v>492</v>
      </c>
      <c r="BH195" s="13" t="s">
        <v>448</v>
      </c>
      <c r="BI195" s="25" t="str">
        <f>"ITEM"  &amp; BH195 &amp; BG195 &amp;"="&amp; IF(TRIM($J195)="","",$J195)</f>
        <v>ITEM5_2#KBN1_9=</v>
      </c>
    </row>
    <row r="196" spans="1:61" ht="9.75" hidden="1" customHeight="1" x14ac:dyDescent="0.15">
      <c r="A196" s="156"/>
      <c r="B196" s="157"/>
      <c r="C196" s="157"/>
      <c r="D196" s="157"/>
      <c r="E196" s="157"/>
      <c r="F196" s="157"/>
      <c r="G196" s="157"/>
      <c r="H196" s="157"/>
      <c r="I196" s="158"/>
      <c r="J196" s="89"/>
      <c r="K196" s="90"/>
      <c r="L196" s="90"/>
      <c r="M196" s="90"/>
      <c r="N196" s="90"/>
      <c r="O196" s="90"/>
      <c r="P196" s="90"/>
      <c r="Q196" s="90"/>
      <c r="R196" s="90"/>
      <c r="S196" s="90"/>
      <c r="T196" s="90"/>
      <c r="U196" s="90"/>
      <c r="V196" s="90"/>
      <c r="W196" s="90"/>
      <c r="X196" s="90"/>
      <c r="Y196" s="90"/>
      <c r="Z196" s="90"/>
      <c r="AA196" s="90"/>
      <c r="AB196" s="90"/>
      <c r="AC196" s="90"/>
      <c r="AD196" s="90"/>
      <c r="AE196" s="90"/>
      <c r="AF196" s="90"/>
      <c r="AG196" s="90"/>
      <c r="AH196" s="90"/>
      <c r="AI196" s="90"/>
      <c r="AJ196" s="90"/>
      <c r="AK196" s="90"/>
      <c r="AL196" s="90"/>
      <c r="AM196" s="91"/>
      <c r="BG196" s="13" t="s">
        <v>492</v>
      </c>
      <c r="BH196" s="13" t="s">
        <v>449</v>
      </c>
      <c r="BI196" s="25" t="str">
        <f>"ITEM"  &amp; BH196 &amp; BG196 &amp;"="&amp; IF(TRIM($J196)="","",$J196)</f>
        <v>ITEM5_3#KBN1_9=</v>
      </c>
    </row>
    <row r="197" spans="1:61" ht="9.75" hidden="1" customHeight="1" x14ac:dyDescent="0.15">
      <c r="A197" s="159" t="s">
        <v>35</v>
      </c>
      <c r="B197" s="160"/>
      <c r="C197" s="160"/>
      <c r="D197" s="160"/>
      <c r="E197" s="160"/>
      <c r="F197" s="160"/>
      <c r="G197" s="160"/>
      <c r="H197" s="160"/>
      <c r="I197" s="161"/>
      <c r="J197" s="130" t="s">
        <v>167</v>
      </c>
      <c r="K197" s="132"/>
      <c r="L197" s="133" t="s">
        <v>121</v>
      </c>
      <c r="M197" s="133"/>
      <c r="N197" s="133"/>
      <c r="O197" s="133"/>
      <c r="P197" s="133"/>
      <c r="Q197" s="133"/>
      <c r="R197" s="133"/>
      <c r="S197" s="133"/>
      <c r="T197" s="133"/>
      <c r="U197" s="133"/>
      <c r="V197" s="133"/>
      <c r="W197" s="133"/>
      <c r="X197" s="134" t="s">
        <v>167</v>
      </c>
      <c r="Y197" s="132"/>
      <c r="Z197" s="162" t="s">
        <v>122</v>
      </c>
      <c r="AA197" s="162"/>
      <c r="AB197" s="162"/>
      <c r="AC197" s="162"/>
      <c r="AD197" s="162"/>
      <c r="AE197" s="162"/>
      <c r="AF197" s="162"/>
      <c r="AG197" s="162"/>
      <c r="AH197" s="162"/>
      <c r="AI197" s="162"/>
      <c r="AJ197" s="162"/>
      <c r="AK197" s="162"/>
      <c r="AL197" s="162"/>
      <c r="AM197" s="163"/>
      <c r="BF197" s="13" t="b">
        <f>IF($K197="○",TRUE,IF($K197="",FALSE,"INPUT_ERROR"))</f>
        <v>0</v>
      </c>
      <c r="BG197" s="13" t="s">
        <v>492</v>
      </c>
      <c r="BH197" s="13">
        <v>6</v>
      </c>
      <c r="BI197" s="25" t="str">
        <f t="shared" ref="BI197:BI203" si="8">"ITEM" &amp; BH197&amp; BG197 &amp;"="&amp; BF197</f>
        <v>ITEM6#KBN1_9=FALSE</v>
      </c>
    </row>
    <row r="198" spans="1:61" ht="9.75" hidden="1" customHeight="1" x14ac:dyDescent="0.15">
      <c r="A198" s="153"/>
      <c r="B198" s="154"/>
      <c r="C198" s="154"/>
      <c r="D198" s="154"/>
      <c r="E198" s="154"/>
      <c r="F198" s="154"/>
      <c r="G198" s="154"/>
      <c r="H198" s="154"/>
      <c r="I198" s="155"/>
      <c r="J198" s="130"/>
      <c r="K198" s="132"/>
      <c r="L198" s="133"/>
      <c r="M198" s="133"/>
      <c r="N198" s="133"/>
      <c r="O198" s="133"/>
      <c r="P198" s="133"/>
      <c r="Q198" s="133"/>
      <c r="R198" s="133"/>
      <c r="S198" s="133"/>
      <c r="T198" s="133"/>
      <c r="U198" s="133"/>
      <c r="V198" s="133"/>
      <c r="W198" s="133"/>
      <c r="X198" s="134"/>
      <c r="Y198" s="132"/>
      <c r="Z198" s="133"/>
      <c r="AA198" s="133"/>
      <c r="AB198" s="133"/>
      <c r="AC198" s="133"/>
      <c r="AD198" s="133"/>
      <c r="AE198" s="133"/>
      <c r="AF198" s="133"/>
      <c r="AG198" s="133"/>
      <c r="AH198" s="133"/>
      <c r="AI198" s="133"/>
      <c r="AJ198" s="133"/>
      <c r="AK198" s="133"/>
      <c r="AL198" s="133"/>
      <c r="AM198" s="139"/>
      <c r="BF198" s="13" t="b">
        <f>IF($Y197="○",TRUE,IF($Y197="",FALSE,"INPUT_ERROR"))</f>
        <v>0</v>
      </c>
      <c r="BG198" s="13" t="s">
        <v>492</v>
      </c>
      <c r="BH198" s="13">
        <v>7</v>
      </c>
      <c r="BI198" s="25" t="str">
        <f t="shared" si="8"/>
        <v>ITEM7#KBN1_9=FALSE</v>
      </c>
    </row>
    <row r="199" spans="1:61" ht="9.75" hidden="1" customHeight="1" x14ac:dyDescent="0.15">
      <c r="A199" s="153"/>
      <c r="B199" s="154"/>
      <c r="C199" s="154"/>
      <c r="D199" s="154"/>
      <c r="E199" s="154"/>
      <c r="F199" s="154"/>
      <c r="G199" s="154"/>
      <c r="H199" s="154"/>
      <c r="I199" s="155"/>
      <c r="J199" s="130" t="s">
        <v>167</v>
      </c>
      <c r="K199" s="132"/>
      <c r="L199" s="133" t="s">
        <v>123</v>
      </c>
      <c r="M199" s="133"/>
      <c r="N199" s="133"/>
      <c r="O199" s="133"/>
      <c r="P199" s="133"/>
      <c r="Q199" s="133"/>
      <c r="R199" s="133"/>
      <c r="S199" s="133"/>
      <c r="T199" s="133"/>
      <c r="U199" s="133"/>
      <c r="V199" s="133"/>
      <c r="W199" s="133"/>
      <c r="X199" s="134" t="s">
        <v>167</v>
      </c>
      <c r="Y199" s="132"/>
      <c r="Z199" s="133" t="s">
        <v>124</v>
      </c>
      <c r="AA199" s="133"/>
      <c r="AB199" s="133"/>
      <c r="AC199" s="133"/>
      <c r="AD199" s="133"/>
      <c r="AE199" s="133"/>
      <c r="AF199" s="133"/>
      <c r="AG199" s="133"/>
      <c r="AH199" s="133"/>
      <c r="AI199" s="133"/>
      <c r="AJ199" s="133"/>
      <c r="AK199" s="133"/>
      <c r="AL199" s="133"/>
      <c r="AM199" s="139"/>
      <c r="BF199" s="13" t="b">
        <f>IF($K199="○",TRUE,IF($K199="",FALSE,"INPUT_ERROR"))</f>
        <v>0</v>
      </c>
      <c r="BG199" s="13" t="s">
        <v>492</v>
      </c>
      <c r="BH199" s="13">
        <v>8</v>
      </c>
      <c r="BI199" s="25" t="str">
        <f t="shared" si="8"/>
        <v>ITEM8#KBN1_9=FALSE</v>
      </c>
    </row>
    <row r="200" spans="1:61" ht="9.75" hidden="1" customHeight="1" x14ac:dyDescent="0.15">
      <c r="A200" s="153"/>
      <c r="B200" s="154"/>
      <c r="C200" s="154"/>
      <c r="D200" s="154"/>
      <c r="E200" s="154"/>
      <c r="F200" s="154"/>
      <c r="G200" s="154"/>
      <c r="H200" s="154"/>
      <c r="I200" s="155"/>
      <c r="J200" s="130"/>
      <c r="K200" s="132"/>
      <c r="L200" s="133"/>
      <c r="M200" s="133"/>
      <c r="N200" s="133"/>
      <c r="O200" s="133"/>
      <c r="P200" s="133"/>
      <c r="Q200" s="133"/>
      <c r="R200" s="133"/>
      <c r="S200" s="133"/>
      <c r="T200" s="133"/>
      <c r="U200" s="133"/>
      <c r="V200" s="133"/>
      <c r="W200" s="133"/>
      <c r="X200" s="134"/>
      <c r="Y200" s="132"/>
      <c r="Z200" s="133"/>
      <c r="AA200" s="133"/>
      <c r="AB200" s="133"/>
      <c r="AC200" s="133"/>
      <c r="AD200" s="133"/>
      <c r="AE200" s="133"/>
      <c r="AF200" s="133"/>
      <c r="AG200" s="133"/>
      <c r="AH200" s="133"/>
      <c r="AI200" s="133"/>
      <c r="AJ200" s="133"/>
      <c r="AK200" s="133"/>
      <c r="AL200" s="133"/>
      <c r="AM200" s="139"/>
      <c r="BF200" s="13" t="b">
        <f>IF($Y199="○",TRUE,IF($Y199="",FALSE,"INPUT_ERROR"))</f>
        <v>0</v>
      </c>
      <c r="BG200" s="13" t="s">
        <v>492</v>
      </c>
      <c r="BH200" s="13">
        <v>9</v>
      </c>
      <c r="BI200" s="25" t="str">
        <f t="shared" si="8"/>
        <v>ITEM9#KBN1_9=FALSE</v>
      </c>
    </row>
    <row r="201" spans="1:61" ht="9.75" hidden="1" customHeight="1" x14ac:dyDescent="0.15">
      <c r="A201" s="153"/>
      <c r="B201" s="154"/>
      <c r="C201" s="154"/>
      <c r="D201" s="154"/>
      <c r="E201" s="154"/>
      <c r="F201" s="154"/>
      <c r="G201" s="154"/>
      <c r="H201" s="154"/>
      <c r="I201" s="155"/>
      <c r="J201" s="130" t="s">
        <v>167</v>
      </c>
      <c r="K201" s="132"/>
      <c r="L201" s="133" t="s">
        <v>302</v>
      </c>
      <c r="M201" s="133"/>
      <c r="N201" s="133"/>
      <c r="O201" s="133"/>
      <c r="P201" s="133"/>
      <c r="Q201" s="133"/>
      <c r="R201" s="133"/>
      <c r="S201" s="133"/>
      <c r="T201" s="133"/>
      <c r="U201" s="133"/>
      <c r="V201" s="133"/>
      <c r="W201" s="133"/>
      <c r="X201" s="134" t="s">
        <v>167</v>
      </c>
      <c r="Y201" s="132"/>
      <c r="Z201" s="133" t="s">
        <v>174</v>
      </c>
      <c r="AA201" s="133"/>
      <c r="AB201" s="133"/>
      <c r="AC201" s="133"/>
      <c r="AD201" s="133"/>
      <c r="AE201" s="133"/>
      <c r="AF201" s="133"/>
      <c r="AG201" s="133"/>
      <c r="AH201" s="133"/>
      <c r="AI201" s="133"/>
      <c r="AJ201" s="133"/>
      <c r="AK201" s="133"/>
      <c r="AL201" s="133"/>
      <c r="AM201" s="139"/>
      <c r="BF201" s="13" t="b">
        <f>IF($K201="○",TRUE,IF($K201="",FALSE,"INPUT_ERROR"))</f>
        <v>0</v>
      </c>
      <c r="BG201" s="13" t="s">
        <v>492</v>
      </c>
      <c r="BH201" s="13">
        <v>10</v>
      </c>
      <c r="BI201" s="25" t="str">
        <f t="shared" si="8"/>
        <v>ITEM10#KBN1_9=FALSE</v>
      </c>
    </row>
    <row r="202" spans="1:61" ht="9.75" hidden="1" customHeight="1" x14ac:dyDescent="0.15">
      <c r="A202" s="153"/>
      <c r="B202" s="154"/>
      <c r="C202" s="154"/>
      <c r="D202" s="154"/>
      <c r="E202" s="154"/>
      <c r="F202" s="154"/>
      <c r="G202" s="154"/>
      <c r="H202" s="154"/>
      <c r="I202" s="155"/>
      <c r="J202" s="130"/>
      <c r="K202" s="132"/>
      <c r="L202" s="133"/>
      <c r="M202" s="133"/>
      <c r="N202" s="133"/>
      <c r="O202" s="133"/>
      <c r="P202" s="133"/>
      <c r="Q202" s="133"/>
      <c r="R202" s="133"/>
      <c r="S202" s="133"/>
      <c r="T202" s="133"/>
      <c r="U202" s="133"/>
      <c r="V202" s="133"/>
      <c r="W202" s="133"/>
      <c r="X202" s="134"/>
      <c r="Y202" s="132"/>
      <c r="Z202" s="133"/>
      <c r="AA202" s="133"/>
      <c r="AB202" s="133"/>
      <c r="AC202" s="133"/>
      <c r="AD202" s="133"/>
      <c r="AE202" s="133"/>
      <c r="AF202" s="133"/>
      <c r="AG202" s="133"/>
      <c r="AH202" s="133"/>
      <c r="AI202" s="133"/>
      <c r="AJ202" s="133"/>
      <c r="AK202" s="133"/>
      <c r="AL202" s="133"/>
      <c r="AM202" s="139"/>
      <c r="BF202" s="13" t="b">
        <f>IF($Y201="○",TRUE,IF($Y201="",FALSE,"INPUT_ERROR"))</f>
        <v>0</v>
      </c>
      <c r="BG202" s="13" t="s">
        <v>492</v>
      </c>
      <c r="BH202" s="13">
        <v>11</v>
      </c>
      <c r="BI202" s="25" t="str">
        <f t="shared" si="8"/>
        <v>ITEM11#KBN1_9=FALSE</v>
      </c>
    </row>
    <row r="203" spans="1:61" ht="9.75" hidden="1" customHeight="1" x14ac:dyDescent="0.15">
      <c r="A203" s="153"/>
      <c r="B203" s="154"/>
      <c r="C203" s="154"/>
      <c r="D203" s="154"/>
      <c r="E203" s="154"/>
      <c r="F203" s="154"/>
      <c r="G203" s="154"/>
      <c r="H203" s="154"/>
      <c r="I203" s="155"/>
      <c r="J203" s="130" t="s">
        <v>167</v>
      </c>
      <c r="K203" s="132"/>
      <c r="L203" s="133" t="s">
        <v>125</v>
      </c>
      <c r="M203" s="133"/>
      <c r="N203" s="133"/>
      <c r="O203" s="134" t="s">
        <v>98</v>
      </c>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33" t="s">
        <v>176</v>
      </c>
      <c r="AM203" s="139"/>
      <c r="BF203" s="13" t="b">
        <f>IF($K203="○",TRUE,IF($K203="",FALSE,"INPUT_ERROR"))</f>
        <v>0</v>
      </c>
      <c r="BG203" s="13" t="s">
        <v>492</v>
      </c>
      <c r="BH203" s="13">
        <v>12</v>
      </c>
      <c r="BI203" s="25" t="str">
        <f t="shared" si="8"/>
        <v>ITEM12#KBN1_9=FALSE</v>
      </c>
    </row>
    <row r="204" spans="1:61" ht="9.75" hidden="1" customHeight="1" thickBot="1" x14ac:dyDescent="0.2">
      <c r="A204" s="153"/>
      <c r="B204" s="154"/>
      <c r="C204" s="154"/>
      <c r="D204" s="154"/>
      <c r="E204" s="154"/>
      <c r="F204" s="154"/>
      <c r="G204" s="154"/>
      <c r="H204" s="154"/>
      <c r="I204" s="155"/>
      <c r="J204" s="135"/>
      <c r="K204" s="136"/>
      <c r="L204" s="137"/>
      <c r="M204" s="137"/>
      <c r="N204" s="137"/>
      <c r="O204" s="138"/>
      <c r="P204" s="90"/>
      <c r="Q204" s="90"/>
      <c r="R204" s="90"/>
      <c r="S204" s="90"/>
      <c r="T204" s="90"/>
      <c r="U204" s="90"/>
      <c r="V204" s="90"/>
      <c r="W204" s="90"/>
      <c r="X204" s="90"/>
      <c r="Y204" s="90"/>
      <c r="Z204" s="90"/>
      <c r="AA204" s="90"/>
      <c r="AB204" s="90"/>
      <c r="AC204" s="90"/>
      <c r="AD204" s="90"/>
      <c r="AE204" s="90"/>
      <c r="AF204" s="90"/>
      <c r="AG204" s="90"/>
      <c r="AH204" s="90"/>
      <c r="AI204" s="90"/>
      <c r="AJ204" s="90"/>
      <c r="AK204" s="90"/>
      <c r="AL204" s="137"/>
      <c r="AM204" s="140"/>
      <c r="BG204" s="13" t="s">
        <v>492</v>
      </c>
      <c r="BH204" s="13">
        <v>13</v>
      </c>
      <c r="BI204" s="25" t="str">
        <f>"ITEM" &amp; BH204 &amp; BG204 &amp;"="&amp;  IF(TRIM($P203)="","",$P203)</f>
        <v>ITEM13#KBN1_9=</v>
      </c>
    </row>
    <row r="205" spans="1:61" ht="9.75" hidden="1" customHeight="1" x14ac:dyDescent="0.15">
      <c r="A205" s="147" t="s">
        <v>418</v>
      </c>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9"/>
      <c r="BH205" s="13" t="s">
        <v>432</v>
      </c>
    </row>
    <row r="206" spans="1:61" ht="9.75" hidden="1" customHeight="1" thickBot="1" x14ac:dyDescent="0.2">
      <c r="A206" s="150"/>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c r="AA206" s="151"/>
      <c r="AB206" s="151"/>
      <c r="AC206" s="151"/>
      <c r="AD206" s="151"/>
      <c r="AE206" s="151"/>
      <c r="AF206" s="151"/>
      <c r="AG206" s="151"/>
      <c r="AH206" s="151"/>
      <c r="AI206" s="151"/>
      <c r="AJ206" s="151"/>
      <c r="AK206" s="151"/>
      <c r="AL206" s="151"/>
      <c r="AM206" s="152"/>
      <c r="BH206" s="13" t="s">
        <v>432</v>
      </c>
    </row>
    <row r="207" spans="1:61" ht="9.75" hidden="1" customHeight="1" x14ac:dyDescent="0.15">
      <c r="A207" s="153" t="s">
        <v>33</v>
      </c>
      <c r="B207" s="154"/>
      <c r="C207" s="154"/>
      <c r="D207" s="154"/>
      <c r="E207" s="154"/>
      <c r="F207" s="154"/>
      <c r="G207" s="154"/>
      <c r="H207" s="154"/>
      <c r="I207" s="155"/>
      <c r="J207" s="127"/>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c r="AL207" s="128"/>
      <c r="AM207" s="129"/>
      <c r="BG207" s="13" t="s">
        <v>493</v>
      </c>
      <c r="BH207" s="13">
        <v>4</v>
      </c>
      <c r="BI207" s="25" t="str">
        <f>"ITEM"  &amp; BH207 &amp; BG207 &amp;"="&amp; IF(TRIM($J207)="","",$J207)</f>
        <v>ITEM4#KBN1_10=</v>
      </c>
    </row>
    <row r="208" spans="1:61" ht="9.75" hidden="1" customHeight="1" x14ac:dyDescent="0.15">
      <c r="A208" s="153"/>
      <c r="B208" s="154"/>
      <c r="C208" s="154"/>
      <c r="D208" s="154"/>
      <c r="E208" s="154"/>
      <c r="F208" s="154"/>
      <c r="G208" s="154"/>
      <c r="H208" s="154"/>
      <c r="I208" s="155"/>
      <c r="J208" s="127"/>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9"/>
      <c r="BH208" s="13" t="s">
        <v>432</v>
      </c>
    </row>
    <row r="209" spans="1:61" ht="9.75" hidden="1" customHeight="1" x14ac:dyDescent="0.15">
      <c r="A209" s="159" t="s">
        <v>34</v>
      </c>
      <c r="B209" s="160"/>
      <c r="C209" s="160"/>
      <c r="D209" s="160"/>
      <c r="E209" s="160"/>
      <c r="F209" s="160"/>
      <c r="G209" s="160"/>
      <c r="H209" s="160"/>
      <c r="I209" s="161"/>
      <c r="J209" s="86"/>
      <c r="K209" s="87"/>
      <c r="L209" s="87"/>
      <c r="M209" s="87"/>
      <c r="N209" s="87"/>
      <c r="O209" s="87"/>
      <c r="P209" s="87"/>
      <c r="Q209" s="87"/>
      <c r="R209" s="87"/>
      <c r="S209" s="87"/>
      <c r="T209" s="87"/>
      <c r="U209" s="87"/>
      <c r="V209" s="87"/>
      <c r="W209" s="87"/>
      <c r="X209" s="87"/>
      <c r="Y209" s="87"/>
      <c r="Z209" s="87"/>
      <c r="AA209" s="87"/>
      <c r="AB209" s="87"/>
      <c r="AC209" s="87"/>
      <c r="AD209" s="87"/>
      <c r="AE209" s="87"/>
      <c r="AF209" s="87"/>
      <c r="AG209" s="87"/>
      <c r="AH209" s="87"/>
      <c r="AI209" s="87"/>
      <c r="AJ209" s="87"/>
      <c r="AK209" s="87"/>
      <c r="AL209" s="87"/>
      <c r="AM209" s="88"/>
      <c r="BG209" s="13" t="s">
        <v>493</v>
      </c>
      <c r="BH209" s="13" t="s">
        <v>460</v>
      </c>
      <c r="BI209" s="25" t="str">
        <f>"ITEM"  &amp; BH209 &amp; BG209 &amp;"="&amp; IF(TRIM($J209)="","",$J209)</f>
        <v>ITEM5_1#KBN1_10=</v>
      </c>
    </row>
    <row r="210" spans="1:61" ht="9.75" hidden="1" customHeight="1" x14ac:dyDescent="0.15">
      <c r="A210" s="153"/>
      <c r="B210" s="154"/>
      <c r="C210" s="154"/>
      <c r="D210" s="154"/>
      <c r="E210" s="154"/>
      <c r="F210" s="154"/>
      <c r="G210" s="154"/>
      <c r="H210" s="154"/>
      <c r="I210" s="155"/>
      <c r="J210" s="127"/>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9"/>
      <c r="BH210" s="13" t="s">
        <v>432</v>
      </c>
    </row>
    <row r="211" spans="1:61" ht="9.75" hidden="1" customHeight="1" x14ac:dyDescent="0.15">
      <c r="A211" s="153"/>
      <c r="B211" s="154"/>
      <c r="C211" s="154"/>
      <c r="D211" s="154"/>
      <c r="E211" s="154"/>
      <c r="F211" s="154"/>
      <c r="G211" s="154"/>
      <c r="H211" s="154"/>
      <c r="I211" s="155"/>
      <c r="J211" s="127"/>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c r="AL211" s="128"/>
      <c r="AM211" s="129"/>
      <c r="BH211" s="13" t="s">
        <v>432</v>
      </c>
    </row>
    <row r="212" spans="1:61" ht="9.75" hidden="1" customHeight="1" x14ac:dyDescent="0.15">
      <c r="A212" s="153"/>
      <c r="B212" s="154"/>
      <c r="C212" s="154"/>
      <c r="D212" s="154"/>
      <c r="E212" s="154"/>
      <c r="F212" s="154"/>
      <c r="G212" s="154"/>
      <c r="H212" s="154"/>
      <c r="I212" s="155"/>
      <c r="J212" s="127"/>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c r="AL212" s="128"/>
      <c r="AM212" s="129"/>
      <c r="BH212" s="13" t="s">
        <v>432</v>
      </c>
    </row>
    <row r="213" spans="1:61" ht="9.75" hidden="1" customHeight="1" x14ac:dyDescent="0.15">
      <c r="A213" s="153"/>
      <c r="B213" s="154"/>
      <c r="C213" s="154"/>
      <c r="D213" s="154"/>
      <c r="E213" s="154"/>
      <c r="F213" s="154"/>
      <c r="G213" s="154"/>
      <c r="H213" s="154"/>
      <c r="I213" s="155"/>
      <c r="J213" s="127"/>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c r="AL213" s="128"/>
      <c r="AM213" s="129"/>
      <c r="BH213" s="13" t="s">
        <v>432</v>
      </c>
    </row>
    <row r="214" spans="1:61" ht="9.75" hidden="1" customHeight="1" x14ac:dyDescent="0.15">
      <c r="A214" s="153"/>
      <c r="B214" s="154"/>
      <c r="C214" s="154"/>
      <c r="D214" s="154"/>
      <c r="E214" s="154"/>
      <c r="F214" s="154"/>
      <c r="G214" s="154"/>
      <c r="H214" s="154"/>
      <c r="I214" s="155"/>
      <c r="J214" s="127"/>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9"/>
    </row>
    <row r="215" spans="1:61" ht="9.75" hidden="1" customHeight="1" x14ac:dyDescent="0.15">
      <c r="A215" s="153"/>
      <c r="B215" s="154"/>
      <c r="C215" s="154"/>
      <c r="D215" s="154"/>
      <c r="E215" s="154"/>
      <c r="F215" s="154"/>
      <c r="G215" s="154"/>
      <c r="H215" s="154"/>
      <c r="I215" s="155"/>
      <c r="J215" s="127"/>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128"/>
      <c r="AM215" s="129"/>
      <c r="BG215" s="13" t="s">
        <v>493</v>
      </c>
      <c r="BH215" s="13" t="s">
        <v>448</v>
      </c>
      <c r="BI215" s="25" t="str">
        <f>"ITEM"  &amp; BH215 &amp; BG215 &amp;"="&amp; IF(TRIM($J215)="","",$J215)</f>
        <v>ITEM5_2#KBN1_10=</v>
      </c>
    </row>
    <row r="216" spans="1:61" ht="9.75" hidden="1" customHeight="1" x14ac:dyDescent="0.15">
      <c r="A216" s="156"/>
      <c r="B216" s="157"/>
      <c r="C216" s="157"/>
      <c r="D216" s="157"/>
      <c r="E216" s="157"/>
      <c r="F216" s="157"/>
      <c r="G216" s="157"/>
      <c r="H216" s="157"/>
      <c r="I216" s="158"/>
      <c r="J216" s="89"/>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90"/>
      <c r="AK216" s="90"/>
      <c r="AL216" s="90"/>
      <c r="AM216" s="91"/>
      <c r="BG216" s="13" t="s">
        <v>493</v>
      </c>
      <c r="BH216" s="13" t="s">
        <v>449</v>
      </c>
      <c r="BI216" s="25" t="str">
        <f>"ITEM"  &amp; BH216 &amp; BG216 &amp;"="&amp; IF(TRIM($J216)="","",$J216)</f>
        <v>ITEM5_3#KBN1_10=</v>
      </c>
    </row>
    <row r="217" spans="1:61" ht="9.75" hidden="1" customHeight="1" x14ac:dyDescent="0.15">
      <c r="A217" s="159" t="s">
        <v>35</v>
      </c>
      <c r="B217" s="160"/>
      <c r="C217" s="160"/>
      <c r="D217" s="160"/>
      <c r="E217" s="160"/>
      <c r="F217" s="160"/>
      <c r="G217" s="160"/>
      <c r="H217" s="160"/>
      <c r="I217" s="161"/>
      <c r="J217" s="130" t="s">
        <v>167</v>
      </c>
      <c r="K217" s="132"/>
      <c r="L217" s="133" t="s">
        <v>121</v>
      </c>
      <c r="M217" s="133"/>
      <c r="N217" s="133"/>
      <c r="O217" s="133"/>
      <c r="P217" s="133"/>
      <c r="Q217" s="133"/>
      <c r="R217" s="133"/>
      <c r="S217" s="133"/>
      <c r="T217" s="133"/>
      <c r="U217" s="133"/>
      <c r="V217" s="133"/>
      <c r="W217" s="133"/>
      <c r="X217" s="134" t="s">
        <v>167</v>
      </c>
      <c r="Y217" s="132"/>
      <c r="Z217" s="162" t="s">
        <v>122</v>
      </c>
      <c r="AA217" s="162"/>
      <c r="AB217" s="162"/>
      <c r="AC217" s="162"/>
      <c r="AD217" s="162"/>
      <c r="AE217" s="162"/>
      <c r="AF217" s="162"/>
      <c r="AG217" s="162"/>
      <c r="AH217" s="162"/>
      <c r="AI217" s="162"/>
      <c r="AJ217" s="162"/>
      <c r="AK217" s="162"/>
      <c r="AL217" s="162"/>
      <c r="AM217" s="163"/>
      <c r="BF217" s="13" t="b">
        <f>IF($K217="○",TRUE,IF($K217="",FALSE,"INPUT_ERROR"))</f>
        <v>0</v>
      </c>
      <c r="BG217" s="13" t="s">
        <v>493</v>
      </c>
      <c r="BH217" s="13">
        <v>6</v>
      </c>
      <c r="BI217" s="25" t="str">
        <f t="shared" ref="BI217:BI223" si="9">"ITEM" &amp; BH217&amp; BG217 &amp;"="&amp; BF217</f>
        <v>ITEM6#KBN1_10=FALSE</v>
      </c>
    </row>
    <row r="218" spans="1:61" ht="9.75" hidden="1" customHeight="1" x14ac:dyDescent="0.15">
      <c r="A218" s="153"/>
      <c r="B218" s="154"/>
      <c r="C218" s="154"/>
      <c r="D218" s="154"/>
      <c r="E218" s="154"/>
      <c r="F218" s="154"/>
      <c r="G218" s="154"/>
      <c r="H218" s="154"/>
      <c r="I218" s="155"/>
      <c r="J218" s="130"/>
      <c r="K218" s="132"/>
      <c r="L218" s="133"/>
      <c r="M218" s="133"/>
      <c r="N218" s="133"/>
      <c r="O218" s="133"/>
      <c r="P218" s="133"/>
      <c r="Q218" s="133"/>
      <c r="R218" s="133"/>
      <c r="S218" s="133"/>
      <c r="T218" s="133"/>
      <c r="U218" s="133"/>
      <c r="V218" s="133"/>
      <c r="W218" s="133"/>
      <c r="X218" s="134"/>
      <c r="Y218" s="132"/>
      <c r="Z218" s="133"/>
      <c r="AA218" s="133"/>
      <c r="AB218" s="133"/>
      <c r="AC218" s="133"/>
      <c r="AD218" s="133"/>
      <c r="AE218" s="133"/>
      <c r="AF218" s="133"/>
      <c r="AG218" s="133"/>
      <c r="AH218" s="133"/>
      <c r="AI218" s="133"/>
      <c r="AJ218" s="133"/>
      <c r="AK218" s="133"/>
      <c r="AL218" s="133"/>
      <c r="AM218" s="139"/>
      <c r="BF218" s="13" t="b">
        <f>IF($Y217="○",TRUE,IF($Y217="",FALSE,"INPUT_ERROR"))</f>
        <v>0</v>
      </c>
      <c r="BG218" s="13" t="s">
        <v>493</v>
      </c>
      <c r="BH218" s="13">
        <v>7</v>
      </c>
      <c r="BI218" s="25" t="str">
        <f t="shared" si="9"/>
        <v>ITEM7#KBN1_10=FALSE</v>
      </c>
    </row>
    <row r="219" spans="1:61" ht="9.75" hidden="1" customHeight="1" x14ac:dyDescent="0.15">
      <c r="A219" s="153"/>
      <c r="B219" s="154"/>
      <c r="C219" s="154"/>
      <c r="D219" s="154"/>
      <c r="E219" s="154"/>
      <c r="F219" s="154"/>
      <c r="G219" s="154"/>
      <c r="H219" s="154"/>
      <c r="I219" s="155"/>
      <c r="J219" s="130" t="s">
        <v>167</v>
      </c>
      <c r="K219" s="132"/>
      <c r="L219" s="133" t="s">
        <v>123</v>
      </c>
      <c r="M219" s="133"/>
      <c r="N219" s="133"/>
      <c r="O219" s="133"/>
      <c r="P219" s="133"/>
      <c r="Q219" s="133"/>
      <c r="R219" s="133"/>
      <c r="S219" s="133"/>
      <c r="T219" s="133"/>
      <c r="U219" s="133"/>
      <c r="V219" s="133"/>
      <c r="W219" s="133"/>
      <c r="X219" s="134" t="s">
        <v>167</v>
      </c>
      <c r="Y219" s="132"/>
      <c r="Z219" s="133" t="s">
        <v>124</v>
      </c>
      <c r="AA219" s="133"/>
      <c r="AB219" s="133"/>
      <c r="AC219" s="133"/>
      <c r="AD219" s="133"/>
      <c r="AE219" s="133"/>
      <c r="AF219" s="133"/>
      <c r="AG219" s="133"/>
      <c r="AH219" s="133"/>
      <c r="AI219" s="133"/>
      <c r="AJ219" s="133"/>
      <c r="AK219" s="133"/>
      <c r="AL219" s="133"/>
      <c r="AM219" s="139"/>
      <c r="BF219" s="13" t="b">
        <f>IF($K219="○",TRUE,IF($K219="",FALSE,"INPUT_ERROR"))</f>
        <v>0</v>
      </c>
      <c r="BG219" s="13" t="s">
        <v>493</v>
      </c>
      <c r="BH219" s="13">
        <v>8</v>
      </c>
      <c r="BI219" s="25" t="str">
        <f t="shared" si="9"/>
        <v>ITEM8#KBN1_10=FALSE</v>
      </c>
    </row>
    <row r="220" spans="1:61" ht="9.75" hidden="1" customHeight="1" x14ac:dyDescent="0.15">
      <c r="A220" s="153"/>
      <c r="B220" s="154"/>
      <c r="C220" s="154"/>
      <c r="D220" s="154"/>
      <c r="E220" s="154"/>
      <c r="F220" s="154"/>
      <c r="G220" s="154"/>
      <c r="H220" s="154"/>
      <c r="I220" s="155"/>
      <c r="J220" s="130"/>
      <c r="K220" s="132"/>
      <c r="L220" s="133"/>
      <c r="M220" s="133"/>
      <c r="N220" s="133"/>
      <c r="O220" s="133"/>
      <c r="P220" s="133"/>
      <c r="Q220" s="133"/>
      <c r="R220" s="133"/>
      <c r="S220" s="133"/>
      <c r="T220" s="133"/>
      <c r="U220" s="133"/>
      <c r="V220" s="133"/>
      <c r="W220" s="133"/>
      <c r="X220" s="134"/>
      <c r="Y220" s="132"/>
      <c r="Z220" s="133"/>
      <c r="AA220" s="133"/>
      <c r="AB220" s="133"/>
      <c r="AC220" s="133"/>
      <c r="AD220" s="133"/>
      <c r="AE220" s="133"/>
      <c r="AF220" s="133"/>
      <c r="AG220" s="133"/>
      <c r="AH220" s="133"/>
      <c r="AI220" s="133"/>
      <c r="AJ220" s="133"/>
      <c r="AK220" s="133"/>
      <c r="AL220" s="133"/>
      <c r="AM220" s="139"/>
      <c r="BF220" s="13" t="b">
        <f>IF($Y219="○",TRUE,IF($Y219="",FALSE,"INPUT_ERROR"))</f>
        <v>0</v>
      </c>
      <c r="BG220" s="13" t="s">
        <v>493</v>
      </c>
      <c r="BH220" s="13">
        <v>9</v>
      </c>
      <c r="BI220" s="25" t="str">
        <f t="shared" si="9"/>
        <v>ITEM9#KBN1_10=FALSE</v>
      </c>
    </row>
    <row r="221" spans="1:61" ht="9.75" hidden="1" customHeight="1" x14ac:dyDescent="0.15">
      <c r="A221" s="153"/>
      <c r="B221" s="154"/>
      <c r="C221" s="154"/>
      <c r="D221" s="154"/>
      <c r="E221" s="154"/>
      <c r="F221" s="154"/>
      <c r="G221" s="154"/>
      <c r="H221" s="154"/>
      <c r="I221" s="155"/>
      <c r="J221" s="130" t="s">
        <v>167</v>
      </c>
      <c r="K221" s="132"/>
      <c r="L221" s="133" t="s">
        <v>302</v>
      </c>
      <c r="M221" s="133"/>
      <c r="N221" s="133"/>
      <c r="O221" s="133"/>
      <c r="P221" s="133"/>
      <c r="Q221" s="133"/>
      <c r="R221" s="133"/>
      <c r="S221" s="133"/>
      <c r="T221" s="133"/>
      <c r="U221" s="133"/>
      <c r="V221" s="133"/>
      <c r="W221" s="133"/>
      <c r="X221" s="134" t="s">
        <v>167</v>
      </c>
      <c r="Y221" s="132"/>
      <c r="Z221" s="133" t="s">
        <v>174</v>
      </c>
      <c r="AA221" s="133"/>
      <c r="AB221" s="133"/>
      <c r="AC221" s="133"/>
      <c r="AD221" s="133"/>
      <c r="AE221" s="133"/>
      <c r="AF221" s="133"/>
      <c r="AG221" s="133"/>
      <c r="AH221" s="133"/>
      <c r="AI221" s="133"/>
      <c r="AJ221" s="133"/>
      <c r="AK221" s="133"/>
      <c r="AL221" s="133"/>
      <c r="AM221" s="139"/>
      <c r="BF221" s="13" t="b">
        <f>IF($K221="○",TRUE,IF($K221="",FALSE,"INPUT_ERROR"))</f>
        <v>0</v>
      </c>
      <c r="BG221" s="13" t="s">
        <v>493</v>
      </c>
      <c r="BH221" s="13">
        <v>10</v>
      </c>
      <c r="BI221" s="25" t="str">
        <f t="shared" si="9"/>
        <v>ITEM10#KBN1_10=FALSE</v>
      </c>
    </row>
    <row r="222" spans="1:61" ht="9.75" hidden="1" customHeight="1" x14ac:dyDescent="0.15">
      <c r="A222" s="153"/>
      <c r="B222" s="154"/>
      <c r="C222" s="154"/>
      <c r="D222" s="154"/>
      <c r="E222" s="154"/>
      <c r="F222" s="154"/>
      <c r="G222" s="154"/>
      <c r="H222" s="154"/>
      <c r="I222" s="155"/>
      <c r="J222" s="130"/>
      <c r="K222" s="132"/>
      <c r="L222" s="133"/>
      <c r="M222" s="133"/>
      <c r="N222" s="133"/>
      <c r="O222" s="133"/>
      <c r="P222" s="133"/>
      <c r="Q222" s="133"/>
      <c r="R222" s="133"/>
      <c r="S222" s="133"/>
      <c r="T222" s="133"/>
      <c r="U222" s="133"/>
      <c r="V222" s="133"/>
      <c r="W222" s="133"/>
      <c r="X222" s="134"/>
      <c r="Y222" s="132"/>
      <c r="Z222" s="133"/>
      <c r="AA222" s="133"/>
      <c r="AB222" s="133"/>
      <c r="AC222" s="133"/>
      <c r="AD222" s="133"/>
      <c r="AE222" s="133"/>
      <c r="AF222" s="133"/>
      <c r="AG222" s="133"/>
      <c r="AH222" s="133"/>
      <c r="AI222" s="133"/>
      <c r="AJ222" s="133"/>
      <c r="AK222" s="133"/>
      <c r="AL222" s="133"/>
      <c r="AM222" s="139"/>
      <c r="BF222" s="13" t="b">
        <f>IF($Y221="○",TRUE,IF($Y221="",FALSE,"INPUT_ERROR"))</f>
        <v>0</v>
      </c>
      <c r="BG222" s="13" t="s">
        <v>493</v>
      </c>
      <c r="BH222" s="13">
        <v>11</v>
      </c>
      <c r="BI222" s="25" t="str">
        <f t="shared" si="9"/>
        <v>ITEM11#KBN1_10=FALSE</v>
      </c>
    </row>
    <row r="223" spans="1:61" ht="12.75" hidden="1" customHeight="1" x14ac:dyDescent="0.15">
      <c r="A223" s="153"/>
      <c r="B223" s="154"/>
      <c r="C223" s="154"/>
      <c r="D223" s="154"/>
      <c r="E223" s="154"/>
      <c r="F223" s="154"/>
      <c r="G223" s="154"/>
      <c r="H223" s="154"/>
      <c r="I223" s="155"/>
      <c r="J223" s="130" t="s">
        <v>167</v>
      </c>
      <c r="K223" s="132"/>
      <c r="L223" s="133" t="s">
        <v>125</v>
      </c>
      <c r="M223" s="133"/>
      <c r="N223" s="133"/>
      <c r="O223" s="134" t="s">
        <v>98</v>
      </c>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33" t="s">
        <v>176</v>
      </c>
      <c r="AM223" s="139"/>
      <c r="BF223" s="13" t="b">
        <f>IF($K223="○",TRUE,IF($K223="",FALSE,"INPUT_ERROR"))</f>
        <v>0</v>
      </c>
      <c r="BG223" s="13" t="s">
        <v>493</v>
      </c>
      <c r="BH223" s="13">
        <v>12</v>
      </c>
      <c r="BI223" s="25" t="str">
        <f t="shared" si="9"/>
        <v>ITEM12#KBN1_10=FALSE</v>
      </c>
    </row>
    <row r="224" spans="1:61" ht="21.75" hidden="1" customHeight="1" x14ac:dyDescent="0.15">
      <c r="A224" s="153"/>
      <c r="B224" s="154"/>
      <c r="C224" s="154"/>
      <c r="D224" s="154"/>
      <c r="E224" s="154"/>
      <c r="F224" s="154"/>
      <c r="G224" s="154"/>
      <c r="H224" s="154"/>
      <c r="I224" s="155"/>
      <c r="J224" s="135"/>
      <c r="K224" s="136"/>
      <c r="L224" s="137"/>
      <c r="M224" s="137"/>
      <c r="N224" s="137"/>
      <c r="O224" s="138"/>
      <c r="P224" s="90"/>
      <c r="Q224" s="90"/>
      <c r="R224" s="90"/>
      <c r="S224" s="90"/>
      <c r="T224" s="90"/>
      <c r="U224" s="90"/>
      <c r="V224" s="90"/>
      <c r="W224" s="90"/>
      <c r="X224" s="90"/>
      <c r="Y224" s="90"/>
      <c r="Z224" s="90"/>
      <c r="AA224" s="90"/>
      <c r="AB224" s="90"/>
      <c r="AC224" s="90"/>
      <c r="AD224" s="90"/>
      <c r="AE224" s="90"/>
      <c r="AF224" s="90"/>
      <c r="AG224" s="90"/>
      <c r="AH224" s="90"/>
      <c r="AI224" s="90"/>
      <c r="AJ224" s="90"/>
      <c r="AK224" s="90"/>
      <c r="AL224" s="137"/>
      <c r="AM224" s="140"/>
      <c r="BG224" s="13" t="s">
        <v>493</v>
      </c>
      <c r="BH224" s="13">
        <v>13</v>
      </c>
      <c r="BI224" s="25" t="str">
        <f>"ITEM" &amp; BH224 &amp; BG224 &amp;"="&amp;  IF(TRIM($P223)="","",$P223)</f>
        <v>ITEM13#KBN1_10=</v>
      </c>
    </row>
    <row r="225" spans="1:61" ht="9.75" customHeight="1" x14ac:dyDescent="0.15">
      <c r="A225" s="141" t="s">
        <v>419</v>
      </c>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c r="AA225" s="142"/>
      <c r="AB225" s="142"/>
      <c r="AC225" s="142"/>
      <c r="AD225" s="142"/>
      <c r="AE225" s="142"/>
      <c r="AF225" s="142"/>
      <c r="AG225" s="142"/>
      <c r="AH225" s="142"/>
      <c r="AI225" s="142"/>
      <c r="AJ225" s="142"/>
      <c r="AK225" s="142"/>
      <c r="AL225" s="142"/>
      <c r="AM225" s="143"/>
      <c r="BH225" s="13" t="s">
        <v>432</v>
      </c>
    </row>
    <row r="226" spans="1:61" ht="9.75" customHeight="1" x14ac:dyDescent="0.15">
      <c r="A226" s="144"/>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6"/>
      <c r="BH226" s="13" t="s">
        <v>432</v>
      </c>
    </row>
    <row r="227" spans="1:61" ht="9.75" hidden="1" customHeight="1" x14ac:dyDescent="0.15">
      <c r="A227" s="147" t="s">
        <v>420</v>
      </c>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c r="AA227" s="148"/>
      <c r="AB227" s="148"/>
      <c r="AC227" s="148"/>
      <c r="AD227" s="148"/>
      <c r="AE227" s="148"/>
      <c r="AF227" s="148"/>
      <c r="AG227" s="148"/>
      <c r="AH227" s="148"/>
      <c r="AI227" s="148"/>
      <c r="AJ227" s="148"/>
      <c r="AK227" s="148"/>
      <c r="AL227" s="148"/>
      <c r="AM227" s="149"/>
      <c r="BH227" s="13" t="s">
        <v>432</v>
      </c>
    </row>
    <row r="228" spans="1:61" ht="9.75" hidden="1" customHeight="1" thickBot="1" x14ac:dyDescent="0.2">
      <c r="A228" s="150"/>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c r="AA228" s="151"/>
      <c r="AB228" s="151"/>
      <c r="AC228" s="151"/>
      <c r="AD228" s="151"/>
      <c r="AE228" s="151"/>
      <c r="AF228" s="151"/>
      <c r="AG228" s="151"/>
      <c r="AH228" s="151"/>
      <c r="AI228" s="151"/>
      <c r="AJ228" s="151"/>
      <c r="AK228" s="151"/>
      <c r="AL228" s="151"/>
      <c r="AM228" s="152"/>
      <c r="BH228" s="13" t="s">
        <v>432</v>
      </c>
    </row>
    <row r="229" spans="1:61" ht="9.75" hidden="1" customHeight="1" x14ac:dyDescent="0.15">
      <c r="A229" s="153" t="s">
        <v>33</v>
      </c>
      <c r="B229" s="154"/>
      <c r="C229" s="154"/>
      <c r="D229" s="154"/>
      <c r="E229" s="154"/>
      <c r="F229" s="154"/>
      <c r="G229" s="154"/>
      <c r="H229" s="154"/>
      <c r="I229" s="155"/>
      <c r="J229" s="127"/>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9"/>
      <c r="BG229" s="13" t="s">
        <v>494</v>
      </c>
      <c r="BH229" s="13">
        <v>4</v>
      </c>
      <c r="BI229" s="25" t="str">
        <f>"ITEM"  &amp; BH229 &amp; BG229 &amp;"="&amp; IF(TRIM($J229)="","",$J229)</f>
        <v>ITEM4#KBN1_11=</v>
      </c>
    </row>
    <row r="230" spans="1:61" ht="9.75" hidden="1" customHeight="1" x14ac:dyDescent="0.15">
      <c r="A230" s="153"/>
      <c r="B230" s="154"/>
      <c r="C230" s="154"/>
      <c r="D230" s="154"/>
      <c r="E230" s="154"/>
      <c r="F230" s="154"/>
      <c r="G230" s="154"/>
      <c r="H230" s="154"/>
      <c r="I230" s="155"/>
      <c r="J230" s="127"/>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9"/>
      <c r="BH230" s="13" t="s">
        <v>432</v>
      </c>
    </row>
    <row r="231" spans="1:61" ht="9.75" hidden="1" customHeight="1" x14ac:dyDescent="0.15">
      <c r="A231" s="159" t="s">
        <v>34</v>
      </c>
      <c r="B231" s="160"/>
      <c r="C231" s="160"/>
      <c r="D231" s="160"/>
      <c r="E231" s="160"/>
      <c r="F231" s="160"/>
      <c r="G231" s="160"/>
      <c r="H231" s="160"/>
      <c r="I231" s="161"/>
      <c r="J231" s="86"/>
      <c r="K231" s="87"/>
      <c r="L231" s="87"/>
      <c r="M231" s="87"/>
      <c r="N231" s="87"/>
      <c r="O231" s="87"/>
      <c r="P231" s="87"/>
      <c r="Q231" s="87"/>
      <c r="R231" s="87"/>
      <c r="S231" s="87"/>
      <c r="T231" s="87"/>
      <c r="U231" s="87"/>
      <c r="V231" s="87"/>
      <c r="W231" s="87"/>
      <c r="X231" s="87"/>
      <c r="Y231" s="87"/>
      <c r="Z231" s="87"/>
      <c r="AA231" s="87"/>
      <c r="AB231" s="87"/>
      <c r="AC231" s="87"/>
      <c r="AD231" s="87"/>
      <c r="AE231" s="87"/>
      <c r="AF231" s="87"/>
      <c r="AG231" s="87"/>
      <c r="AH231" s="87"/>
      <c r="AI231" s="87"/>
      <c r="AJ231" s="87"/>
      <c r="AK231" s="87"/>
      <c r="AL231" s="87"/>
      <c r="AM231" s="88"/>
      <c r="BG231" s="13" t="s">
        <v>494</v>
      </c>
      <c r="BH231" s="13" t="s">
        <v>460</v>
      </c>
      <c r="BI231" s="25" t="str">
        <f>"ITEM"  &amp; BH231 &amp; BG231 &amp;"="&amp; IF(TRIM($J231)="","",$J231)</f>
        <v>ITEM5_1#KBN1_11=</v>
      </c>
    </row>
    <row r="232" spans="1:61" ht="9.75" hidden="1" customHeight="1" x14ac:dyDescent="0.15">
      <c r="A232" s="153"/>
      <c r="B232" s="154"/>
      <c r="C232" s="154"/>
      <c r="D232" s="154"/>
      <c r="E232" s="154"/>
      <c r="F232" s="154"/>
      <c r="G232" s="154"/>
      <c r="H232" s="154"/>
      <c r="I232" s="155"/>
      <c r="J232" s="127"/>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9"/>
      <c r="BH232" s="13" t="s">
        <v>432</v>
      </c>
    </row>
    <row r="233" spans="1:61" ht="9.75" hidden="1" customHeight="1" x14ac:dyDescent="0.15">
      <c r="A233" s="153"/>
      <c r="B233" s="154"/>
      <c r="C233" s="154"/>
      <c r="D233" s="154"/>
      <c r="E233" s="154"/>
      <c r="F233" s="154"/>
      <c r="G233" s="154"/>
      <c r="H233" s="154"/>
      <c r="I233" s="155"/>
      <c r="J233" s="127"/>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9"/>
      <c r="BH233" s="13" t="s">
        <v>432</v>
      </c>
    </row>
    <row r="234" spans="1:61" ht="9.75" hidden="1" customHeight="1" x14ac:dyDescent="0.15">
      <c r="A234" s="153"/>
      <c r="B234" s="154"/>
      <c r="C234" s="154"/>
      <c r="D234" s="154"/>
      <c r="E234" s="154"/>
      <c r="F234" s="154"/>
      <c r="G234" s="154"/>
      <c r="H234" s="154"/>
      <c r="I234" s="155"/>
      <c r="J234" s="127"/>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9"/>
      <c r="BH234" s="13" t="s">
        <v>432</v>
      </c>
    </row>
    <row r="235" spans="1:61" ht="9.75" hidden="1" customHeight="1" x14ac:dyDescent="0.15">
      <c r="A235" s="153"/>
      <c r="B235" s="154"/>
      <c r="C235" s="154"/>
      <c r="D235" s="154"/>
      <c r="E235" s="154"/>
      <c r="F235" s="154"/>
      <c r="G235" s="154"/>
      <c r="H235" s="154"/>
      <c r="I235" s="155"/>
      <c r="J235" s="127"/>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9"/>
      <c r="BH235" s="13" t="s">
        <v>432</v>
      </c>
    </row>
    <row r="236" spans="1:61" ht="9.75" hidden="1" customHeight="1" x14ac:dyDescent="0.15">
      <c r="A236" s="153"/>
      <c r="B236" s="154"/>
      <c r="C236" s="154"/>
      <c r="D236" s="154"/>
      <c r="E236" s="154"/>
      <c r="F236" s="154"/>
      <c r="G236" s="154"/>
      <c r="H236" s="154"/>
      <c r="I236" s="155"/>
      <c r="J236" s="127"/>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9"/>
    </row>
    <row r="237" spans="1:61" ht="9.75" hidden="1" customHeight="1" x14ac:dyDescent="0.15">
      <c r="A237" s="153"/>
      <c r="B237" s="154"/>
      <c r="C237" s="154"/>
      <c r="D237" s="154"/>
      <c r="E237" s="154"/>
      <c r="F237" s="154"/>
      <c r="G237" s="154"/>
      <c r="H237" s="154"/>
      <c r="I237" s="155"/>
      <c r="J237" s="127"/>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c r="AL237" s="128"/>
      <c r="AM237" s="129"/>
      <c r="BG237" s="13" t="s">
        <v>494</v>
      </c>
      <c r="BH237" s="13" t="s">
        <v>448</v>
      </c>
      <c r="BI237" s="25" t="str">
        <f>"ITEM"  &amp; BH237 &amp; BG237 &amp;"="&amp; IF(TRIM($J237)="","",$J237)</f>
        <v>ITEM5_2#KBN1_11=</v>
      </c>
    </row>
    <row r="238" spans="1:61" ht="9.75" hidden="1" customHeight="1" x14ac:dyDescent="0.15">
      <c r="A238" s="156"/>
      <c r="B238" s="157"/>
      <c r="C238" s="157"/>
      <c r="D238" s="157"/>
      <c r="E238" s="157"/>
      <c r="F238" s="157"/>
      <c r="G238" s="157"/>
      <c r="H238" s="157"/>
      <c r="I238" s="158"/>
      <c r="J238" s="89"/>
      <c r="K238" s="90"/>
      <c r="L238" s="90"/>
      <c r="M238" s="90"/>
      <c r="N238" s="90"/>
      <c r="O238" s="90"/>
      <c r="P238" s="90"/>
      <c r="Q238" s="90"/>
      <c r="R238" s="90"/>
      <c r="S238" s="90"/>
      <c r="T238" s="90"/>
      <c r="U238" s="90"/>
      <c r="V238" s="90"/>
      <c r="W238" s="90"/>
      <c r="X238" s="90"/>
      <c r="Y238" s="90"/>
      <c r="Z238" s="90"/>
      <c r="AA238" s="90"/>
      <c r="AB238" s="90"/>
      <c r="AC238" s="90"/>
      <c r="AD238" s="90"/>
      <c r="AE238" s="90"/>
      <c r="AF238" s="90"/>
      <c r="AG238" s="90"/>
      <c r="AH238" s="90"/>
      <c r="AI238" s="90"/>
      <c r="AJ238" s="90"/>
      <c r="AK238" s="90"/>
      <c r="AL238" s="90"/>
      <c r="AM238" s="91"/>
      <c r="BG238" s="13" t="s">
        <v>494</v>
      </c>
      <c r="BH238" s="13" t="s">
        <v>449</v>
      </c>
      <c r="BI238" s="25" t="str">
        <f>"ITEM"  &amp; BH238 &amp; BG238 &amp;"="&amp; IF(TRIM($J238)="","",$J238)</f>
        <v>ITEM5_3#KBN1_11=</v>
      </c>
    </row>
    <row r="239" spans="1:61" ht="9.75" hidden="1" customHeight="1" x14ac:dyDescent="0.15">
      <c r="A239" s="159" t="s">
        <v>35</v>
      </c>
      <c r="B239" s="160"/>
      <c r="C239" s="160"/>
      <c r="D239" s="160"/>
      <c r="E239" s="160"/>
      <c r="F239" s="160"/>
      <c r="G239" s="160"/>
      <c r="H239" s="160"/>
      <c r="I239" s="161"/>
      <c r="J239" s="130" t="s">
        <v>167</v>
      </c>
      <c r="K239" s="132"/>
      <c r="L239" s="133" t="s">
        <v>121</v>
      </c>
      <c r="M239" s="133"/>
      <c r="N239" s="133"/>
      <c r="O239" s="133"/>
      <c r="P239" s="133"/>
      <c r="Q239" s="133"/>
      <c r="R239" s="133"/>
      <c r="S239" s="133"/>
      <c r="T239" s="133"/>
      <c r="U239" s="133"/>
      <c r="V239" s="133"/>
      <c r="W239" s="133"/>
      <c r="X239" s="134" t="s">
        <v>167</v>
      </c>
      <c r="Y239" s="132"/>
      <c r="Z239" s="162" t="s">
        <v>122</v>
      </c>
      <c r="AA239" s="162"/>
      <c r="AB239" s="162"/>
      <c r="AC239" s="162"/>
      <c r="AD239" s="162"/>
      <c r="AE239" s="162"/>
      <c r="AF239" s="162"/>
      <c r="AG239" s="162"/>
      <c r="AH239" s="162"/>
      <c r="AI239" s="162"/>
      <c r="AJ239" s="162"/>
      <c r="AK239" s="162"/>
      <c r="AL239" s="162"/>
      <c r="AM239" s="163"/>
      <c r="BF239" s="13" t="b">
        <f>IF($K239="○",TRUE,IF($K239="",FALSE,"INPUT_ERROR"))</f>
        <v>0</v>
      </c>
      <c r="BG239" s="13" t="s">
        <v>494</v>
      </c>
      <c r="BH239" s="13">
        <v>6</v>
      </c>
      <c r="BI239" s="25" t="str">
        <f t="shared" ref="BI239:BI245" si="10">"ITEM" &amp; BH239&amp; BG239 &amp;"="&amp; BF239</f>
        <v>ITEM6#KBN1_11=FALSE</v>
      </c>
    </row>
    <row r="240" spans="1:61" ht="9.75" hidden="1" customHeight="1" x14ac:dyDescent="0.15">
      <c r="A240" s="153"/>
      <c r="B240" s="154"/>
      <c r="C240" s="154"/>
      <c r="D240" s="154"/>
      <c r="E240" s="154"/>
      <c r="F240" s="154"/>
      <c r="G240" s="154"/>
      <c r="H240" s="154"/>
      <c r="I240" s="155"/>
      <c r="J240" s="130"/>
      <c r="K240" s="132"/>
      <c r="L240" s="133"/>
      <c r="M240" s="133"/>
      <c r="N240" s="133"/>
      <c r="O240" s="133"/>
      <c r="P240" s="133"/>
      <c r="Q240" s="133"/>
      <c r="R240" s="133"/>
      <c r="S240" s="133"/>
      <c r="T240" s="133"/>
      <c r="U240" s="133"/>
      <c r="V240" s="133"/>
      <c r="W240" s="133"/>
      <c r="X240" s="134"/>
      <c r="Y240" s="132"/>
      <c r="Z240" s="133"/>
      <c r="AA240" s="133"/>
      <c r="AB240" s="133"/>
      <c r="AC240" s="133"/>
      <c r="AD240" s="133"/>
      <c r="AE240" s="133"/>
      <c r="AF240" s="133"/>
      <c r="AG240" s="133"/>
      <c r="AH240" s="133"/>
      <c r="AI240" s="133"/>
      <c r="AJ240" s="133"/>
      <c r="AK240" s="133"/>
      <c r="AL240" s="133"/>
      <c r="AM240" s="139"/>
      <c r="BF240" s="13" t="b">
        <f>IF($Y239="○",TRUE,IF($Y239="",FALSE,"INPUT_ERROR"))</f>
        <v>0</v>
      </c>
      <c r="BG240" s="13" t="s">
        <v>494</v>
      </c>
      <c r="BH240" s="13">
        <v>7</v>
      </c>
      <c r="BI240" s="25" t="str">
        <f t="shared" si="10"/>
        <v>ITEM7#KBN1_11=FALSE</v>
      </c>
    </row>
    <row r="241" spans="1:61" ht="9.75" hidden="1" customHeight="1" x14ac:dyDescent="0.15">
      <c r="A241" s="153"/>
      <c r="B241" s="154"/>
      <c r="C241" s="154"/>
      <c r="D241" s="154"/>
      <c r="E241" s="154"/>
      <c r="F241" s="154"/>
      <c r="G241" s="154"/>
      <c r="H241" s="154"/>
      <c r="I241" s="155"/>
      <c r="J241" s="130" t="s">
        <v>167</v>
      </c>
      <c r="K241" s="132"/>
      <c r="L241" s="133" t="s">
        <v>123</v>
      </c>
      <c r="M241" s="133"/>
      <c r="N241" s="133"/>
      <c r="O241" s="133"/>
      <c r="P241" s="133"/>
      <c r="Q241" s="133"/>
      <c r="R241" s="133"/>
      <c r="S241" s="133"/>
      <c r="T241" s="133"/>
      <c r="U241" s="133"/>
      <c r="V241" s="133"/>
      <c r="W241" s="133"/>
      <c r="X241" s="134" t="s">
        <v>167</v>
      </c>
      <c r="Y241" s="132"/>
      <c r="Z241" s="133" t="s">
        <v>124</v>
      </c>
      <c r="AA241" s="133"/>
      <c r="AB241" s="133"/>
      <c r="AC241" s="133"/>
      <c r="AD241" s="133"/>
      <c r="AE241" s="133"/>
      <c r="AF241" s="133"/>
      <c r="AG241" s="133"/>
      <c r="AH241" s="133"/>
      <c r="AI241" s="133"/>
      <c r="AJ241" s="133"/>
      <c r="AK241" s="133"/>
      <c r="AL241" s="133"/>
      <c r="AM241" s="139"/>
      <c r="BF241" s="13" t="b">
        <f>IF($K241="○",TRUE,IF($K241="",FALSE,"INPUT_ERROR"))</f>
        <v>0</v>
      </c>
      <c r="BG241" s="13" t="s">
        <v>494</v>
      </c>
      <c r="BH241" s="13">
        <v>8</v>
      </c>
      <c r="BI241" s="25" t="str">
        <f t="shared" si="10"/>
        <v>ITEM8#KBN1_11=FALSE</v>
      </c>
    </row>
    <row r="242" spans="1:61" ht="9.75" hidden="1" customHeight="1" x14ac:dyDescent="0.15">
      <c r="A242" s="153"/>
      <c r="B242" s="154"/>
      <c r="C242" s="154"/>
      <c r="D242" s="154"/>
      <c r="E242" s="154"/>
      <c r="F242" s="154"/>
      <c r="G242" s="154"/>
      <c r="H242" s="154"/>
      <c r="I242" s="155"/>
      <c r="J242" s="130"/>
      <c r="K242" s="132"/>
      <c r="L242" s="133"/>
      <c r="M242" s="133"/>
      <c r="N242" s="133"/>
      <c r="O242" s="133"/>
      <c r="P242" s="133"/>
      <c r="Q242" s="133"/>
      <c r="R242" s="133"/>
      <c r="S242" s="133"/>
      <c r="T242" s="133"/>
      <c r="U242" s="133"/>
      <c r="V242" s="133"/>
      <c r="W242" s="133"/>
      <c r="X242" s="134"/>
      <c r="Y242" s="132"/>
      <c r="Z242" s="133"/>
      <c r="AA242" s="133"/>
      <c r="AB242" s="133"/>
      <c r="AC242" s="133"/>
      <c r="AD242" s="133"/>
      <c r="AE242" s="133"/>
      <c r="AF242" s="133"/>
      <c r="AG242" s="133"/>
      <c r="AH242" s="133"/>
      <c r="AI242" s="133"/>
      <c r="AJ242" s="133"/>
      <c r="AK242" s="133"/>
      <c r="AL242" s="133"/>
      <c r="AM242" s="139"/>
      <c r="BF242" s="13" t="b">
        <f>IF($Y241="○",TRUE,IF($Y241="",FALSE,"INPUT_ERROR"))</f>
        <v>0</v>
      </c>
      <c r="BG242" s="13" t="s">
        <v>494</v>
      </c>
      <c r="BH242" s="13">
        <v>9</v>
      </c>
      <c r="BI242" s="25" t="str">
        <f t="shared" si="10"/>
        <v>ITEM9#KBN1_11=FALSE</v>
      </c>
    </row>
    <row r="243" spans="1:61" ht="9.75" hidden="1" customHeight="1" x14ac:dyDescent="0.15">
      <c r="A243" s="153"/>
      <c r="B243" s="154"/>
      <c r="C243" s="154"/>
      <c r="D243" s="154"/>
      <c r="E243" s="154"/>
      <c r="F243" s="154"/>
      <c r="G243" s="154"/>
      <c r="H243" s="154"/>
      <c r="I243" s="155"/>
      <c r="J243" s="130" t="s">
        <v>167</v>
      </c>
      <c r="K243" s="132"/>
      <c r="L243" s="133" t="s">
        <v>302</v>
      </c>
      <c r="M243" s="133"/>
      <c r="N243" s="133"/>
      <c r="O243" s="133"/>
      <c r="P243" s="133"/>
      <c r="Q243" s="133"/>
      <c r="R243" s="133"/>
      <c r="S243" s="133"/>
      <c r="T243" s="133"/>
      <c r="U243" s="133"/>
      <c r="V243" s="133"/>
      <c r="W243" s="133"/>
      <c r="X243" s="134" t="s">
        <v>167</v>
      </c>
      <c r="Y243" s="132"/>
      <c r="Z243" s="133" t="s">
        <v>174</v>
      </c>
      <c r="AA243" s="133"/>
      <c r="AB243" s="133"/>
      <c r="AC243" s="133"/>
      <c r="AD243" s="133"/>
      <c r="AE243" s="133"/>
      <c r="AF243" s="133"/>
      <c r="AG243" s="133"/>
      <c r="AH243" s="133"/>
      <c r="AI243" s="133"/>
      <c r="AJ243" s="133"/>
      <c r="AK243" s="133"/>
      <c r="AL243" s="133"/>
      <c r="AM243" s="139"/>
      <c r="BF243" s="13" t="b">
        <f>IF($K243="○",TRUE,IF($K243="",FALSE,"INPUT_ERROR"))</f>
        <v>0</v>
      </c>
      <c r="BG243" s="13" t="s">
        <v>494</v>
      </c>
      <c r="BH243" s="13">
        <v>10</v>
      </c>
      <c r="BI243" s="25" t="str">
        <f t="shared" si="10"/>
        <v>ITEM10#KBN1_11=FALSE</v>
      </c>
    </row>
    <row r="244" spans="1:61" ht="9.75" hidden="1" customHeight="1" x14ac:dyDescent="0.15">
      <c r="A244" s="153"/>
      <c r="B244" s="154"/>
      <c r="C244" s="154"/>
      <c r="D244" s="154"/>
      <c r="E244" s="154"/>
      <c r="F244" s="154"/>
      <c r="G244" s="154"/>
      <c r="H244" s="154"/>
      <c r="I244" s="155"/>
      <c r="J244" s="130"/>
      <c r="K244" s="132"/>
      <c r="L244" s="133"/>
      <c r="M244" s="133"/>
      <c r="N244" s="133"/>
      <c r="O244" s="133"/>
      <c r="P244" s="133"/>
      <c r="Q244" s="133"/>
      <c r="R244" s="133"/>
      <c r="S244" s="133"/>
      <c r="T244" s="133"/>
      <c r="U244" s="133"/>
      <c r="V244" s="133"/>
      <c r="W244" s="133"/>
      <c r="X244" s="134"/>
      <c r="Y244" s="132"/>
      <c r="Z244" s="133"/>
      <c r="AA244" s="133"/>
      <c r="AB244" s="133"/>
      <c r="AC244" s="133"/>
      <c r="AD244" s="133"/>
      <c r="AE244" s="133"/>
      <c r="AF244" s="133"/>
      <c r="AG244" s="133"/>
      <c r="AH244" s="133"/>
      <c r="AI244" s="133"/>
      <c r="AJ244" s="133"/>
      <c r="AK244" s="133"/>
      <c r="AL244" s="133"/>
      <c r="AM244" s="139"/>
      <c r="BF244" s="13" t="b">
        <f>IF($Y243="○",TRUE,IF($Y243="",FALSE,"INPUT_ERROR"))</f>
        <v>0</v>
      </c>
      <c r="BG244" s="13" t="s">
        <v>494</v>
      </c>
      <c r="BH244" s="13">
        <v>11</v>
      </c>
      <c r="BI244" s="25" t="str">
        <f t="shared" si="10"/>
        <v>ITEM11#KBN1_11=FALSE</v>
      </c>
    </row>
    <row r="245" spans="1:61" ht="9.75" hidden="1" customHeight="1" x14ac:dyDescent="0.15">
      <c r="A245" s="153"/>
      <c r="B245" s="154"/>
      <c r="C245" s="154"/>
      <c r="D245" s="154"/>
      <c r="E245" s="154"/>
      <c r="F245" s="154"/>
      <c r="G245" s="154"/>
      <c r="H245" s="154"/>
      <c r="I245" s="155"/>
      <c r="J245" s="130" t="s">
        <v>167</v>
      </c>
      <c r="K245" s="132"/>
      <c r="L245" s="133" t="s">
        <v>125</v>
      </c>
      <c r="M245" s="133"/>
      <c r="N245" s="133"/>
      <c r="O245" s="134" t="s">
        <v>98</v>
      </c>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33" t="s">
        <v>176</v>
      </c>
      <c r="AM245" s="139"/>
      <c r="BF245" s="13" t="b">
        <f>IF($K245="○",TRUE,IF($K245="",FALSE,"INPUT_ERROR"))</f>
        <v>0</v>
      </c>
      <c r="BG245" s="13" t="s">
        <v>494</v>
      </c>
      <c r="BH245" s="13">
        <v>12</v>
      </c>
      <c r="BI245" s="25" t="str">
        <f t="shared" si="10"/>
        <v>ITEM12#KBN1_11=FALSE</v>
      </c>
    </row>
    <row r="246" spans="1:61" ht="9.75" hidden="1" customHeight="1" thickBot="1" x14ac:dyDescent="0.2">
      <c r="A246" s="153"/>
      <c r="B246" s="154"/>
      <c r="C246" s="154"/>
      <c r="D246" s="154"/>
      <c r="E246" s="154"/>
      <c r="F246" s="154"/>
      <c r="G246" s="154"/>
      <c r="H246" s="154"/>
      <c r="I246" s="155"/>
      <c r="J246" s="135"/>
      <c r="K246" s="136"/>
      <c r="L246" s="137"/>
      <c r="M246" s="137"/>
      <c r="N246" s="137"/>
      <c r="O246" s="138"/>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137"/>
      <c r="AM246" s="140"/>
      <c r="BG246" s="13" t="s">
        <v>494</v>
      </c>
      <c r="BH246" s="13">
        <v>13</v>
      </c>
      <c r="BI246" s="25" t="str">
        <f>"ITEM" &amp; BH246 &amp; BG246 &amp;"="&amp;  IF(TRIM($P245)="","",$P245)</f>
        <v>ITEM13#KBN1_11=</v>
      </c>
    </row>
    <row r="247" spans="1:61" ht="9.75" hidden="1" customHeight="1" x14ac:dyDescent="0.15">
      <c r="A247" s="147" t="s">
        <v>421</v>
      </c>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c r="AA247" s="148"/>
      <c r="AB247" s="148"/>
      <c r="AC247" s="148"/>
      <c r="AD247" s="148"/>
      <c r="AE247" s="148"/>
      <c r="AF247" s="148"/>
      <c r="AG247" s="148"/>
      <c r="AH247" s="148"/>
      <c r="AI247" s="148"/>
      <c r="AJ247" s="148"/>
      <c r="AK247" s="148"/>
      <c r="AL247" s="148"/>
      <c r="AM247" s="149"/>
      <c r="BH247" s="13" t="s">
        <v>432</v>
      </c>
    </row>
    <row r="248" spans="1:61" ht="9.75" hidden="1" customHeight="1" thickBot="1" x14ac:dyDescent="0.2">
      <c r="A248" s="150"/>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c r="AA248" s="151"/>
      <c r="AB248" s="151"/>
      <c r="AC248" s="151"/>
      <c r="AD248" s="151"/>
      <c r="AE248" s="151"/>
      <c r="AF248" s="151"/>
      <c r="AG248" s="151"/>
      <c r="AH248" s="151"/>
      <c r="AI248" s="151"/>
      <c r="AJ248" s="151"/>
      <c r="AK248" s="151"/>
      <c r="AL248" s="151"/>
      <c r="AM248" s="152"/>
      <c r="BH248" s="13" t="s">
        <v>432</v>
      </c>
    </row>
    <row r="249" spans="1:61" ht="9.75" hidden="1" customHeight="1" x14ac:dyDescent="0.15">
      <c r="A249" s="153" t="s">
        <v>33</v>
      </c>
      <c r="B249" s="154"/>
      <c r="C249" s="154"/>
      <c r="D249" s="154"/>
      <c r="E249" s="154"/>
      <c r="F249" s="154"/>
      <c r="G249" s="154"/>
      <c r="H249" s="154"/>
      <c r="I249" s="155"/>
      <c r="J249" s="127"/>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c r="AL249" s="128"/>
      <c r="AM249" s="129"/>
      <c r="BG249" s="13" t="s">
        <v>495</v>
      </c>
      <c r="BH249" s="13">
        <v>4</v>
      </c>
      <c r="BI249" s="25" t="str">
        <f>"ITEM"  &amp; BH249 &amp; BG249 &amp;"="&amp; IF(TRIM($J249)="","",$J249)</f>
        <v>ITEM4#KBN1_12=</v>
      </c>
    </row>
    <row r="250" spans="1:61" ht="9.75" hidden="1" customHeight="1" x14ac:dyDescent="0.15">
      <c r="A250" s="153"/>
      <c r="B250" s="154"/>
      <c r="C250" s="154"/>
      <c r="D250" s="154"/>
      <c r="E250" s="154"/>
      <c r="F250" s="154"/>
      <c r="G250" s="154"/>
      <c r="H250" s="154"/>
      <c r="I250" s="155"/>
      <c r="J250" s="127"/>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9"/>
      <c r="BH250" s="13" t="s">
        <v>432</v>
      </c>
    </row>
    <row r="251" spans="1:61" ht="9.75" hidden="1" customHeight="1" x14ac:dyDescent="0.15">
      <c r="A251" s="159" t="s">
        <v>34</v>
      </c>
      <c r="B251" s="160"/>
      <c r="C251" s="160"/>
      <c r="D251" s="160"/>
      <c r="E251" s="160"/>
      <c r="F251" s="160"/>
      <c r="G251" s="160"/>
      <c r="H251" s="160"/>
      <c r="I251" s="161"/>
      <c r="J251" s="86"/>
      <c r="K251" s="87"/>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8"/>
      <c r="BG251" s="13" t="s">
        <v>495</v>
      </c>
      <c r="BH251" s="13" t="s">
        <v>460</v>
      </c>
      <c r="BI251" s="25" t="str">
        <f>"ITEM"  &amp; BH251 &amp; BG251 &amp;"="&amp; IF(TRIM($J251)="","",$J251)</f>
        <v>ITEM5_1#KBN1_12=</v>
      </c>
    </row>
    <row r="252" spans="1:61" ht="9.75" hidden="1" customHeight="1" x14ac:dyDescent="0.15">
      <c r="A252" s="153"/>
      <c r="B252" s="154"/>
      <c r="C252" s="154"/>
      <c r="D252" s="154"/>
      <c r="E252" s="154"/>
      <c r="F252" s="154"/>
      <c r="G252" s="154"/>
      <c r="H252" s="154"/>
      <c r="I252" s="155"/>
      <c r="J252" s="127"/>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9"/>
      <c r="BH252" s="13" t="s">
        <v>432</v>
      </c>
    </row>
    <row r="253" spans="1:61" ht="9.75" hidden="1" customHeight="1" x14ac:dyDescent="0.15">
      <c r="A253" s="153"/>
      <c r="B253" s="154"/>
      <c r="C253" s="154"/>
      <c r="D253" s="154"/>
      <c r="E253" s="154"/>
      <c r="F253" s="154"/>
      <c r="G253" s="154"/>
      <c r="H253" s="154"/>
      <c r="I253" s="155"/>
      <c r="J253" s="127"/>
      <c r="K253" s="128"/>
      <c r="L253" s="128"/>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9"/>
      <c r="BH253" s="13" t="s">
        <v>432</v>
      </c>
    </row>
    <row r="254" spans="1:61" ht="9.75" hidden="1" customHeight="1" x14ac:dyDescent="0.15">
      <c r="A254" s="153"/>
      <c r="B254" s="154"/>
      <c r="C254" s="154"/>
      <c r="D254" s="154"/>
      <c r="E254" s="154"/>
      <c r="F254" s="154"/>
      <c r="G254" s="154"/>
      <c r="H254" s="154"/>
      <c r="I254" s="155"/>
      <c r="J254" s="127"/>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9"/>
      <c r="BH254" s="13" t="s">
        <v>432</v>
      </c>
    </row>
    <row r="255" spans="1:61" ht="9.75" hidden="1" customHeight="1" x14ac:dyDescent="0.15">
      <c r="A255" s="153"/>
      <c r="B255" s="154"/>
      <c r="C255" s="154"/>
      <c r="D255" s="154"/>
      <c r="E255" s="154"/>
      <c r="F255" s="154"/>
      <c r="G255" s="154"/>
      <c r="H255" s="154"/>
      <c r="I255" s="155"/>
      <c r="J255" s="127"/>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c r="AH255" s="128"/>
      <c r="AI255" s="128"/>
      <c r="AJ255" s="128"/>
      <c r="AK255" s="128"/>
      <c r="AL255" s="128"/>
      <c r="AM255" s="129"/>
      <c r="BH255" s="13" t="s">
        <v>432</v>
      </c>
    </row>
    <row r="256" spans="1:61" ht="9.75" hidden="1" customHeight="1" x14ac:dyDescent="0.15">
      <c r="A256" s="153"/>
      <c r="B256" s="154"/>
      <c r="C256" s="154"/>
      <c r="D256" s="154"/>
      <c r="E256" s="154"/>
      <c r="F256" s="154"/>
      <c r="G256" s="154"/>
      <c r="H256" s="154"/>
      <c r="I256" s="155"/>
      <c r="J256" s="127"/>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c r="AL256" s="128"/>
      <c r="AM256" s="129"/>
    </row>
    <row r="257" spans="1:61" ht="9.75" hidden="1" customHeight="1" x14ac:dyDescent="0.15">
      <c r="A257" s="153"/>
      <c r="B257" s="154"/>
      <c r="C257" s="154"/>
      <c r="D257" s="154"/>
      <c r="E257" s="154"/>
      <c r="F257" s="154"/>
      <c r="G257" s="154"/>
      <c r="H257" s="154"/>
      <c r="I257" s="155"/>
      <c r="J257" s="127"/>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9"/>
      <c r="BG257" s="13" t="s">
        <v>495</v>
      </c>
      <c r="BH257" s="13" t="s">
        <v>448</v>
      </c>
      <c r="BI257" s="25" t="str">
        <f>"ITEM"  &amp; BH257 &amp; BG257 &amp;"="&amp; IF(TRIM($J257)="","",$J257)</f>
        <v>ITEM5_2#KBN1_12=</v>
      </c>
    </row>
    <row r="258" spans="1:61" ht="9.75" hidden="1" customHeight="1" x14ac:dyDescent="0.15">
      <c r="A258" s="156"/>
      <c r="B258" s="157"/>
      <c r="C258" s="157"/>
      <c r="D258" s="157"/>
      <c r="E258" s="157"/>
      <c r="F258" s="157"/>
      <c r="G258" s="157"/>
      <c r="H258" s="157"/>
      <c r="I258" s="158"/>
      <c r="J258" s="89"/>
      <c r="K258" s="90"/>
      <c r="L258" s="90"/>
      <c r="M258" s="90"/>
      <c r="N258" s="90"/>
      <c r="O258" s="90"/>
      <c r="P258" s="90"/>
      <c r="Q258" s="90"/>
      <c r="R258" s="90"/>
      <c r="S258" s="90"/>
      <c r="T258" s="90"/>
      <c r="U258" s="90"/>
      <c r="V258" s="90"/>
      <c r="W258" s="90"/>
      <c r="X258" s="90"/>
      <c r="Y258" s="90"/>
      <c r="Z258" s="90"/>
      <c r="AA258" s="90"/>
      <c r="AB258" s="90"/>
      <c r="AC258" s="90"/>
      <c r="AD258" s="90"/>
      <c r="AE258" s="90"/>
      <c r="AF258" s="90"/>
      <c r="AG258" s="90"/>
      <c r="AH258" s="90"/>
      <c r="AI258" s="90"/>
      <c r="AJ258" s="90"/>
      <c r="AK258" s="90"/>
      <c r="AL258" s="90"/>
      <c r="AM258" s="91"/>
      <c r="BG258" s="13" t="s">
        <v>495</v>
      </c>
      <c r="BH258" s="13" t="s">
        <v>449</v>
      </c>
      <c r="BI258" s="25" t="str">
        <f>"ITEM"  &amp; BH258 &amp; BG258 &amp;"="&amp; IF(TRIM($J258)="","",$J258)</f>
        <v>ITEM5_3#KBN1_12=</v>
      </c>
    </row>
    <row r="259" spans="1:61" ht="9.75" hidden="1" customHeight="1" x14ac:dyDescent="0.15">
      <c r="A259" s="159" t="s">
        <v>35</v>
      </c>
      <c r="B259" s="160"/>
      <c r="C259" s="160"/>
      <c r="D259" s="160"/>
      <c r="E259" s="160"/>
      <c r="F259" s="160"/>
      <c r="G259" s="160"/>
      <c r="H259" s="160"/>
      <c r="I259" s="161"/>
      <c r="J259" s="130" t="s">
        <v>167</v>
      </c>
      <c r="K259" s="132"/>
      <c r="L259" s="133" t="s">
        <v>121</v>
      </c>
      <c r="M259" s="133"/>
      <c r="N259" s="133"/>
      <c r="O259" s="133"/>
      <c r="P259" s="133"/>
      <c r="Q259" s="133"/>
      <c r="R259" s="133"/>
      <c r="S259" s="133"/>
      <c r="T259" s="133"/>
      <c r="U259" s="133"/>
      <c r="V259" s="133"/>
      <c r="W259" s="133"/>
      <c r="X259" s="134" t="s">
        <v>167</v>
      </c>
      <c r="Y259" s="132"/>
      <c r="Z259" s="162" t="s">
        <v>122</v>
      </c>
      <c r="AA259" s="162"/>
      <c r="AB259" s="162"/>
      <c r="AC259" s="162"/>
      <c r="AD259" s="162"/>
      <c r="AE259" s="162"/>
      <c r="AF259" s="162"/>
      <c r="AG259" s="162"/>
      <c r="AH259" s="162"/>
      <c r="AI259" s="162"/>
      <c r="AJ259" s="162"/>
      <c r="AK259" s="162"/>
      <c r="AL259" s="162"/>
      <c r="AM259" s="163"/>
      <c r="BF259" s="13" t="b">
        <f>IF($K259="○",TRUE,IF($K259="",FALSE,"INPUT_ERROR"))</f>
        <v>0</v>
      </c>
      <c r="BG259" s="13" t="s">
        <v>495</v>
      </c>
      <c r="BH259" s="13">
        <v>6</v>
      </c>
      <c r="BI259" s="25" t="str">
        <f t="shared" ref="BI259:BI265" si="11">"ITEM" &amp; BH259&amp; BG259 &amp;"="&amp; BF259</f>
        <v>ITEM6#KBN1_12=FALSE</v>
      </c>
    </row>
    <row r="260" spans="1:61" ht="9.75" hidden="1" customHeight="1" x14ac:dyDescent="0.15">
      <c r="A260" s="153"/>
      <c r="B260" s="154"/>
      <c r="C260" s="154"/>
      <c r="D260" s="154"/>
      <c r="E260" s="154"/>
      <c r="F260" s="154"/>
      <c r="G260" s="154"/>
      <c r="H260" s="154"/>
      <c r="I260" s="155"/>
      <c r="J260" s="130"/>
      <c r="K260" s="132"/>
      <c r="L260" s="133"/>
      <c r="M260" s="133"/>
      <c r="N260" s="133"/>
      <c r="O260" s="133"/>
      <c r="P260" s="133"/>
      <c r="Q260" s="133"/>
      <c r="R260" s="133"/>
      <c r="S260" s="133"/>
      <c r="T260" s="133"/>
      <c r="U260" s="133"/>
      <c r="V260" s="133"/>
      <c r="W260" s="133"/>
      <c r="X260" s="134"/>
      <c r="Y260" s="132"/>
      <c r="Z260" s="133"/>
      <c r="AA260" s="133"/>
      <c r="AB260" s="133"/>
      <c r="AC260" s="133"/>
      <c r="AD260" s="133"/>
      <c r="AE260" s="133"/>
      <c r="AF260" s="133"/>
      <c r="AG260" s="133"/>
      <c r="AH260" s="133"/>
      <c r="AI260" s="133"/>
      <c r="AJ260" s="133"/>
      <c r="AK260" s="133"/>
      <c r="AL260" s="133"/>
      <c r="AM260" s="139"/>
      <c r="BF260" s="13" t="b">
        <f>IF($Y259="○",TRUE,IF($Y259="",FALSE,"INPUT_ERROR"))</f>
        <v>0</v>
      </c>
      <c r="BG260" s="13" t="s">
        <v>495</v>
      </c>
      <c r="BH260" s="13">
        <v>7</v>
      </c>
      <c r="BI260" s="25" t="str">
        <f t="shared" si="11"/>
        <v>ITEM7#KBN1_12=FALSE</v>
      </c>
    </row>
    <row r="261" spans="1:61" ht="9.75" hidden="1" customHeight="1" x14ac:dyDescent="0.15">
      <c r="A261" s="153"/>
      <c r="B261" s="154"/>
      <c r="C261" s="154"/>
      <c r="D261" s="154"/>
      <c r="E261" s="154"/>
      <c r="F261" s="154"/>
      <c r="G261" s="154"/>
      <c r="H261" s="154"/>
      <c r="I261" s="155"/>
      <c r="J261" s="130" t="s">
        <v>167</v>
      </c>
      <c r="K261" s="132"/>
      <c r="L261" s="133" t="s">
        <v>123</v>
      </c>
      <c r="M261" s="133"/>
      <c r="N261" s="133"/>
      <c r="O261" s="133"/>
      <c r="P261" s="133"/>
      <c r="Q261" s="133"/>
      <c r="R261" s="133"/>
      <c r="S261" s="133"/>
      <c r="T261" s="133"/>
      <c r="U261" s="133"/>
      <c r="V261" s="133"/>
      <c r="W261" s="133"/>
      <c r="X261" s="134" t="s">
        <v>167</v>
      </c>
      <c r="Y261" s="132"/>
      <c r="Z261" s="133" t="s">
        <v>124</v>
      </c>
      <c r="AA261" s="133"/>
      <c r="AB261" s="133"/>
      <c r="AC261" s="133"/>
      <c r="AD261" s="133"/>
      <c r="AE261" s="133"/>
      <c r="AF261" s="133"/>
      <c r="AG261" s="133"/>
      <c r="AH261" s="133"/>
      <c r="AI261" s="133"/>
      <c r="AJ261" s="133"/>
      <c r="AK261" s="133"/>
      <c r="AL261" s="133"/>
      <c r="AM261" s="139"/>
      <c r="BF261" s="13" t="b">
        <f>IF($K261="○",TRUE,IF($K261="",FALSE,"INPUT_ERROR"))</f>
        <v>0</v>
      </c>
      <c r="BG261" s="13" t="s">
        <v>495</v>
      </c>
      <c r="BH261" s="13">
        <v>8</v>
      </c>
      <c r="BI261" s="25" t="str">
        <f t="shared" si="11"/>
        <v>ITEM8#KBN1_12=FALSE</v>
      </c>
    </row>
    <row r="262" spans="1:61" ht="9.75" hidden="1" customHeight="1" x14ac:dyDescent="0.15">
      <c r="A262" s="153"/>
      <c r="B262" s="154"/>
      <c r="C262" s="154"/>
      <c r="D262" s="154"/>
      <c r="E262" s="154"/>
      <c r="F262" s="154"/>
      <c r="G262" s="154"/>
      <c r="H262" s="154"/>
      <c r="I262" s="155"/>
      <c r="J262" s="130"/>
      <c r="K262" s="132"/>
      <c r="L262" s="133"/>
      <c r="M262" s="133"/>
      <c r="N262" s="133"/>
      <c r="O262" s="133"/>
      <c r="P262" s="133"/>
      <c r="Q262" s="133"/>
      <c r="R262" s="133"/>
      <c r="S262" s="133"/>
      <c r="T262" s="133"/>
      <c r="U262" s="133"/>
      <c r="V262" s="133"/>
      <c r="W262" s="133"/>
      <c r="X262" s="134"/>
      <c r="Y262" s="132"/>
      <c r="Z262" s="133"/>
      <c r="AA262" s="133"/>
      <c r="AB262" s="133"/>
      <c r="AC262" s="133"/>
      <c r="AD262" s="133"/>
      <c r="AE262" s="133"/>
      <c r="AF262" s="133"/>
      <c r="AG262" s="133"/>
      <c r="AH262" s="133"/>
      <c r="AI262" s="133"/>
      <c r="AJ262" s="133"/>
      <c r="AK262" s="133"/>
      <c r="AL262" s="133"/>
      <c r="AM262" s="139"/>
      <c r="BF262" s="13" t="b">
        <f>IF($Y261="○",TRUE,IF($Y261="",FALSE,"INPUT_ERROR"))</f>
        <v>0</v>
      </c>
      <c r="BG262" s="13" t="s">
        <v>495</v>
      </c>
      <c r="BH262" s="13">
        <v>9</v>
      </c>
      <c r="BI262" s="25" t="str">
        <f t="shared" si="11"/>
        <v>ITEM9#KBN1_12=FALSE</v>
      </c>
    </row>
    <row r="263" spans="1:61" ht="9.75" hidden="1" customHeight="1" x14ac:dyDescent="0.15">
      <c r="A263" s="153"/>
      <c r="B263" s="154"/>
      <c r="C263" s="154"/>
      <c r="D263" s="154"/>
      <c r="E263" s="154"/>
      <c r="F263" s="154"/>
      <c r="G263" s="154"/>
      <c r="H263" s="154"/>
      <c r="I263" s="155"/>
      <c r="J263" s="130" t="s">
        <v>167</v>
      </c>
      <c r="K263" s="132"/>
      <c r="L263" s="133" t="s">
        <v>302</v>
      </c>
      <c r="M263" s="133"/>
      <c r="N263" s="133"/>
      <c r="O263" s="133"/>
      <c r="P263" s="133"/>
      <c r="Q263" s="133"/>
      <c r="R263" s="133"/>
      <c r="S263" s="133"/>
      <c r="T263" s="133"/>
      <c r="U263" s="133"/>
      <c r="V263" s="133"/>
      <c r="W263" s="133"/>
      <c r="X263" s="134" t="s">
        <v>167</v>
      </c>
      <c r="Y263" s="132"/>
      <c r="Z263" s="133" t="s">
        <v>174</v>
      </c>
      <c r="AA263" s="133"/>
      <c r="AB263" s="133"/>
      <c r="AC263" s="133"/>
      <c r="AD263" s="133"/>
      <c r="AE263" s="133"/>
      <c r="AF263" s="133"/>
      <c r="AG263" s="133"/>
      <c r="AH263" s="133"/>
      <c r="AI263" s="133"/>
      <c r="AJ263" s="133"/>
      <c r="AK263" s="133"/>
      <c r="AL263" s="133"/>
      <c r="AM263" s="139"/>
      <c r="BF263" s="13" t="b">
        <f>IF($K263="○",TRUE,IF($K263="",FALSE,"INPUT_ERROR"))</f>
        <v>0</v>
      </c>
      <c r="BG263" s="13" t="s">
        <v>495</v>
      </c>
      <c r="BH263" s="13">
        <v>10</v>
      </c>
      <c r="BI263" s="25" t="str">
        <f t="shared" si="11"/>
        <v>ITEM10#KBN1_12=FALSE</v>
      </c>
    </row>
    <row r="264" spans="1:61" ht="9.75" hidden="1" customHeight="1" x14ac:dyDescent="0.15">
      <c r="A264" s="153"/>
      <c r="B264" s="154"/>
      <c r="C264" s="154"/>
      <c r="D264" s="154"/>
      <c r="E264" s="154"/>
      <c r="F264" s="154"/>
      <c r="G264" s="154"/>
      <c r="H264" s="154"/>
      <c r="I264" s="155"/>
      <c r="J264" s="130"/>
      <c r="K264" s="132"/>
      <c r="L264" s="133"/>
      <c r="M264" s="133"/>
      <c r="N264" s="133"/>
      <c r="O264" s="133"/>
      <c r="P264" s="133"/>
      <c r="Q264" s="133"/>
      <c r="R264" s="133"/>
      <c r="S264" s="133"/>
      <c r="T264" s="133"/>
      <c r="U264" s="133"/>
      <c r="V264" s="133"/>
      <c r="W264" s="133"/>
      <c r="X264" s="134"/>
      <c r="Y264" s="132"/>
      <c r="Z264" s="133"/>
      <c r="AA264" s="133"/>
      <c r="AB264" s="133"/>
      <c r="AC264" s="133"/>
      <c r="AD264" s="133"/>
      <c r="AE264" s="133"/>
      <c r="AF264" s="133"/>
      <c r="AG264" s="133"/>
      <c r="AH264" s="133"/>
      <c r="AI264" s="133"/>
      <c r="AJ264" s="133"/>
      <c r="AK264" s="133"/>
      <c r="AL264" s="133"/>
      <c r="AM264" s="139"/>
      <c r="BF264" s="13" t="b">
        <f>IF($Y263="○",TRUE,IF($Y263="",FALSE,"INPUT_ERROR"))</f>
        <v>0</v>
      </c>
      <c r="BG264" s="13" t="s">
        <v>495</v>
      </c>
      <c r="BH264" s="13">
        <v>11</v>
      </c>
      <c r="BI264" s="25" t="str">
        <f t="shared" si="11"/>
        <v>ITEM11#KBN1_12=FALSE</v>
      </c>
    </row>
    <row r="265" spans="1:61" ht="9.75" hidden="1" customHeight="1" x14ac:dyDescent="0.15">
      <c r="A265" s="153"/>
      <c r="B265" s="154"/>
      <c r="C265" s="154"/>
      <c r="D265" s="154"/>
      <c r="E265" s="154"/>
      <c r="F265" s="154"/>
      <c r="G265" s="154"/>
      <c r="H265" s="154"/>
      <c r="I265" s="155"/>
      <c r="J265" s="130" t="s">
        <v>167</v>
      </c>
      <c r="K265" s="132"/>
      <c r="L265" s="133" t="s">
        <v>125</v>
      </c>
      <c r="M265" s="133"/>
      <c r="N265" s="133"/>
      <c r="O265" s="134" t="s">
        <v>98</v>
      </c>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33" t="s">
        <v>176</v>
      </c>
      <c r="AM265" s="139"/>
      <c r="BF265" s="13" t="b">
        <f>IF($K265="○",TRUE,IF($K265="",FALSE,"INPUT_ERROR"))</f>
        <v>0</v>
      </c>
      <c r="BG265" s="13" t="s">
        <v>495</v>
      </c>
      <c r="BH265" s="13">
        <v>12</v>
      </c>
      <c r="BI265" s="25" t="str">
        <f t="shared" si="11"/>
        <v>ITEM12#KBN1_12=FALSE</v>
      </c>
    </row>
    <row r="266" spans="1:61" ht="9.75" hidden="1" customHeight="1" thickBot="1" x14ac:dyDescent="0.2">
      <c r="A266" s="153"/>
      <c r="B266" s="154"/>
      <c r="C266" s="154"/>
      <c r="D266" s="154"/>
      <c r="E266" s="154"/>
      <c r="F266" s="154"/>
      <c r="G266" s="154"/>
      <c r="H266" s="154"/>
      <c r="I266" s="155"/>
      <c r="J266" s="135"/>
      <c r="K266" s="136"/>
      <c r="L266" s="137"/>
      <c r="M266" s="137"/>
      <c r="N266" s="137"/>
      <c r="O266" s="138"/>
      <c r="P266" s="90"/>
      <c r="Q266" s="90"/>
      <c r="R266" s="90"/>
      <c r="S266" s="90"/>
      <c r="T266" s="90"/>
      <c r="U266" s="90"/>
      <c r="V266" s="90"/>
      <c r="W266" s="90"/>
      <c r="X266" s="90"/>
      <c r="Y266" s="90"/>
      <c r="Z266" s="90"/>
      <c r="AA266" s="90"/>
      <c r="AB266" s="90"/>
      <c r="AC266" s="90"/>
      <c r="AD266" s="90"/>
      <c r="AE266" s="90"/>
      <c r="AF266" s="90"/>
      <c r="AG266" s="90"/>
      <c r="AH266" s="90"/>
      <c r="AI266" s="90"/>
      <c r="AJ266" s="90"/>
      <c r="AK266" s="90"/>
      <c r="AL266" s="137"/>
      <c r="AM266" s="140"/>
      <c r="BG266" s="13" t="s">
        <v>495</v>
      </c>
      <c r="BH266" s="13">
        <v>13</v>
      </c>
      <c r="BI266" s="25" t="str">
        <f>"ITEM" &amp; BH266 &amp; BG266 &amp;"="&amp;  IF(TRIM($P265)="","",$P265)</f>
        <v>ITEM13#KBN1_12=</v>
      </c>
    </row>
    <row r="267" spans="1:61" ht="9.75" hidden="1" customHeight="1" x14ac:dyDescent="0.15">
      <c r="A267" s="147" t="s">
        <v>422</v>
      </c>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c r="AA267" s="148"/>
      <c r="AB267" s="148"/>
      <c r="AC267" s="148"/>
      <c r="AD267" s="148"/>
      <c r="AE267" s="148"/>
      <c r="AF267" s="148"/>
      <c r="AG267" s="148"/>
      <c r="AH267" s="148"/>
      <c r="AI267" s="148"/>
      <c r="AJ267" s="148"/>
      <c r="AK267" s="148"/>
      <c r="AL267" s="148"/>
      <c r="AM267" s="149"/>
      <c r="BH267" s="13" t="s">
        <v>432</v>
      </c>
    </row>
    <row r="268" spans="1:61" ht="9.75" hidden="1" customHeight="1" thickBot="1" x14ac:dyDescent="0.2">
      <c r="A268" s="150"/>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c r="AA268" s="151"/>
      <c r="AB268" s="151"/>
      <c r="AC268" s="151"/>
      <c r="AD268" s="151"/>
      <c r="AE268" s="151"/>
      <c r="AF268" s="151"/>
      <c r="AG268" s="151"/>
      <c r="AH268" s="151"/>
      <c r="AI268" s="151"/>
      <c r="AJ268" s="151"/>
      <c r="AK268" s="151"/>
      <c r="AL268" s="151"/>
      <c r="AM268" s="152"/>
      <c r="BH268" s="13" t="s">
        <v>432</v>
      </c>
    </row>
    <row r="269" spans="1:61" ht="9.75" hidden="1" customHeight="1" x14ac:dyDescent="0.15">
      <c r="A269" s="153" t="s">
        <v>33</v>
      </c>
      <c r="B269" s="154"/>
      <c r="C269" s="154"/>
      <c r="D269" s="154"/>
      <c r="E269" s="154"/>
      <c r="F269" s="154"/>
      <c r="G269" s="154"/>
      <c r="H269" s="154"/>
      <c r="I269" s="155"/>
      <c r="J269" s="127"/>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c r="AL269" s="128"/>
      <c r="AM269" s="129"/>
      <c r="BG269" s="13" t="s">
        <v>496</v>
      </c>
      <c r="BH269" s="13">
        <v>4</v>
      </c>
      <c r="BI269" s="25" t="str">
        <f>"ITEM"  &amp; BH269 &amp; BG269 &amp;"="&amp; IF(TRIM($J269)="","",$J269)</f>
        <v>ITEM4#KBN1_13=</v>
      </c>
    </row>
    <row r="270" spans="1:61" ht="9.75" hidden="1" customHeight="1" x14ac:dyDescent="0.15">
      <c r="A270" s="153"/>
      <c r="B270" s="154"/>
      <c r="C270" s="154"/>
      <c r="D270" s="154"/>
      <c r="E270" s="154"/>
      <c r="F270" s="154"/>
      <c r="G270" s="154"/>
      <c r="H270" s="154"/>
      <c r="I270" s="155"/>
      <c r="J270" s="127"/>
      <c r="K270" s="128"/>
      <c r="L270" s="128"/>
      <c r="M270" s="128"/>
      <c r="N270" s="128"/>
      <c r="O270" s="128"/>
      <c r="P270" s="128"/>
      <c r="Q270" s="128"/>
      <c r="R270" s="128"/>
      <c r="S270" s="128"/>
      <c r="T270" s="128"/>
      <c r="U270" s="128"/>
      <c r="V270" s="128"/>
      <c r="W270" s="128"/>
      <c r="X270" s="128"/>
      <c r="Y270" s="128"/>
      <c r="Z270" s="128"/>
      <c r="AA270" s="128"/>
      <c r="AB270" s="128"/>
      <c r="AC270" s="128"/>
      <c r="AD270" s="128"/>
      <c r="AE270" s="128"/>
      <c r="AF270" s="128"/>
      <c r="AG270" s="128"/>
      <c r="AH270" s="128"/>
      <c r="AI270" s="128"/>
      <c r="AJ270" s="128"/>
      <c r="AK270" s="128"/>
      <c r="AL270" s="128"/>
      <c r="AM270" s="129"/>
      <c r="BH270" s="13" t="s">
        <v>432</v>
      </c>
    </row>
    <row r="271" spans="1:61" ht="9.75" hidden="1" customHeight="1" x14ac:dyDescent="0.15">
      <c r="A271" s="159" t="s">
        <v>34</v>
      </c>
      <c r="B271" s="160"/>
      <c r="C271" s="160"/>
      <c r="D271" s="160"/>
      <c r="E271" s="160"/>
      <c r="F271" s="160"/>
      <c r="G271" s="160"/>
      <c r="H271" s="160"/>
      <c r="I271" s="161"/>
      <c r="J271" s="86"/>
      <c r="K271" s="87"/>
      <c r="L271" s="87"/>
      <c r="M271" s="87"/>
      <c r="N271" s="87"/>
      <c r="O271" s="87"/>
      <c r="P271" s="87"/>
      <c r="Q271" s="87"/>
      <c r="R271" s="87"/>
      <c r="S271" s="87"/>
      <c r="T271" s="87"/>
      <c r="U271" s="87"/>
      <c r="V271" s="87"/>
      <c r="W271" s="87"/>
      <c r="X271" s="87"/>
      <c r="Y271" s="87"/>
      <c r="Z271" s="87"/>
      <c r="AA271" s="87"/>
      <c r="AB271" s="87"/>
      <c r="AC271" s="87"/>
      <c r="AD271" s="87"/>
      <c r="AE271" s="87"/>
      <c r="AF271" s="87"/>
      <c r="AG271" s="87"/>
      <c r="AH271" s="87"/>
      <c r="AI271" s="87"/>
      <c r="AJ271" s="87"/>
      <c r="AK271" s="87"/>
      <c r="AL271" s="87"/>
      <c r="AM271" s="88"/>
      <c r="BG271" s="13" t="s">
        <v>496</v>
      </c>
      <c r="BH271" s="13" t="s">
        <v>460</v>
      </c>
      <c r="BI271" s="25" t="str">
        <f>"ITEM"  &amp; BH271 &amp; BG271 &amp;"="&amp; IF(TRIM($J271)="","",$J271)</f>
        <v>ITEM5_1#KBN1_13=</v>
      </c>
    </row>
    <row r="272" spans="1:61" ht="9.75" hidden="1" customHeight="1" x14ac:dyDescent="0.15">
      <c r="A272" s="153"/>
      <c r="B272" s="154"/>
      <c r="C272" s="154"/>
      <c r="D272" s="154"/>
      <c r="E272" s="154"/>
      <c r="F272" s="154"/>
      <c r="G272" s="154"/>
      <c r="H272" s="154"/>
      <c r="I272" s="155"/>
      <c r="J272" s="127"/>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c r="AL272" s="128"/>
      <c r="AM272" s="129"/>
      <c r="BH272" s="13" t="s">
        <v>432</v>
      </c>
    </row>
    <row r="273" spans="1:61" ht="9.75" hidden="1" customHeight="1" x14ac:dyDescent="0.15">
      <c r="A273" s="153"/>
      <c r="B273" s="154"/>
      <c r="C273" s="154"/>
      <c r="D273" s="154"/>
      <c r="E273" s="154"/>
      <c r="F273" s="154"/>
      <c r="G273" s="154"/>
      <c r="H273" s="154"/>
      <c r="I273" s="155"/>
      <c r="J273" s="127"/>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c r="AL273" s="128"/>
      <c r="AM273" s="129"/>
      <c r="BH273" s="13" t="s">
        <v>432</v>
      </c>
    </row>
    <row r="274" spans="1:61" ht="9.75" hidden="1" customHeight="1" x14ac:dyDescent="0.15">
      <c r="A274" s="153"/>
      <c r="B274" s="154"/>
      <c r="C274" s="154"/>
      <c r="D274" s="154"/>
      <c r="E274" s="154"/>
      <c r="F274" s="154"/>
      <c r="G274" s="154"/>
      <c r="H274" s="154"/>
      <c r="I274" s="155"/>
      <c r="J274" s="127"/>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c r="AL274" s="128"/>
      <c r="AM274" s="129"/>
      <c r="BH274" s="13" t="s">
        <v>432</v>
      </c>
    </row>
    <row r="275" spans="1:61" ht="9.75" hidden="1" customHeight="1" x14ac:dyDescent="0.15">
      <c r="A275" s="153"/>
      <c r="B275" s="154"/>
      <c r="C275" s="154"/>
      <c r="D275" s="154"/>
      <c r="E275" s="154"/>
      <c r="F275" s="154"/>
      <c r="G275" s="154"/>
      <c r="H275" s="154"/>
      <c r="I275" s="155"/>
      <c r="J275" s="127"/>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c r="AL275" s="128"/>
      <c r="AM275" s="129"/>
      <c r="BH275" s="13" t="s">
        <v>432</v>
      </c>
    </row>
    <row r="276" spans="1:61" ht="9.75" hidden="1" customHeight="1" x14ac:dyDescent="0.15">
      <c r="A276" s="153"/>
      <c r="B276" s="154"/>
      <c r="C276" s="154"/>
      <c r="D276" s="154"/>
      <c r="E276" s="154"/>
      <c r="F276" s="154"/>
      <c r="G276" s="154"/>
      <c r="H276" s="154"/>
      <c r="I276" s="155"/>
      <c r="J276" s="127"/>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c r="AL276" s="128"/>
      <c r="AM276" s="129"/>
    </row>
    <row r="277" spans="1:61" ht="9.75" hidden="1" customHeight="1" x14ac:dyDescent="0.15">
      <c r="A277" s="153"/>
      <c r="B277" s="154"/>
      <c r="C277" s="154"/>
      <c r="D277" s="154"/>
      <c r="E277" s="154"/>
      <c r="F277" s="154"/>
      <c r="G277" s="154"/>
      <c r="H277" s="154"/>
      <c r="I277" s="155"/>
      <c r="J277" s="127"/>
      <c r="K277" s="128"/>
      <c r="L277" s="128"/>
      <c r="M277" s="128"/>
      <c r="N277" s="128"/>
      <c r="O277" s="128"/>
      <c r="P277" s="128"/>
      <c r="Q277" s="128"/>
      <c r="R277" s="128"/>
      <c r="S277" s="128"/>
      <c r="T277" s="128"/>
      <c r="U277" s="128"/>
      <c r="V277" s="128"/>
      <c r="W277" s="128"/>
      <c r="X277" s="128"/>
      <c r="Y277" s="128"/>
      <c r="Z277" s="128"/>
      <c r="AA277" s="128"/>
      <c r="AB277" s="128"/>
      <c r="AC277" s="128"/>
      <c r="AD277" s="128"/>
      <c r="AE277" s="128"/>
      <c r="AF277" s="128"/>
      <c r="AG277" s="128"/>
      <c r="AH277" s="128"/>
      <c r="AI277" s="128"/>
      <c r="AJ277" s="128"/>
      <c r="AK277" s="128"/>
      <c r="AL277" s="128"/>
      <c r="AM277" s="129"/>
      <c r="BG277" s="13" t="s">
        <v>496</v>
      </c>
      <c r="BH277" s="13" t="s">
        <v>448</v>
      </c>
      <c r="BI277" s="25" t="str">
        <f>"ITEM"  &amp; BH277 &amp; BG277 &amp;"="&amp; IF(TRIM($J277)="","",$J277)</f>
        <v>ITEM5_2#KBN1_13=</v>
      </c>
    </row>
    <row r="278" spans="1:61" ht="9.75" hidden="1" customHeight="1" x14ac:dyDescent="0.15">
      <c r="A278" s="156"/>
      <c r="B278" s="157"/>
      <c r="C278" s="157"/>
      <c r="D278" s="157"/>
      <c r="E278" s="157"/>
      <c r="F278" s="157"/>
      <c r="G278" s="157"/>
      <c r="H278" s="157"/>
      <c r="I278" s="158"/>
      <c r="J278" s="89"/>
      <c r="K278" s="90"/>
      <c r="L278" s="90"/>
      <c r="M278" s="90"/>
      <c r="N278" s="90"/>
      <c r="O278" s="90"/>
      <c r="P278" s="90"/>
      <c r="Q278" s="90"/>
      <c r="R278" s="90"/>
      <c r="S278" s="90"/>
      <c r="T278" s="90"/>
      <c r="U278" s="90"/>
      <c r="V278" s="90"/>
      <c r="W278" s="90"/>
      <c r="X278" s="90"/>
      <c r="Y278" s="90"/>
      <c r="Z278" s="90"/>
      <c r="AA278" s="90"/>
      <c r="AB278" s="90"/>
      <c r="AC278" s="90"/>
      <c r="AD278" s="90"/>
      <c r="AE278" s="90"/>
      <c r="AF278" s="90"/>
      <c r="AG278" s="90"/>
      <c r="AH278" s="90"/>
      <c r="AI278" s="90"/>
      <c r="AJ278" s="90"/>
      <c r="AK278" s="90"/>
      <c r="AL278" s="90"/>
      <c r="AM278" s="91"/>
      <c r="BG278" s="13" t="s">
        <v>496</v>
      </c>
      <c r="BH278" s="13" t="s">
        <v>449</v>
      </c>
      <c r="BI278" s="25" t="str">
        <f>"ITEM"  &amp; BH278 &amp; BG278 &amp;"="&amp; IF(TRIM($J278)="","",$J278)</f>
        <v>ITEM5_3#KBN1_13=</v>
      </c>
    </row>
    <row r="279" spans="1:61" ht="9.75" hidden="1" customHeight="1" x14ac:dyDescent="0.15">
      <c r="A279" s="159" t="s">
        <v>35</v>
      </c>
      <c r="B279" s="160"/>
      <c r="C279" s="160"/>
      <c r="D279" s="160"/>
      <c r="E279" s="160"/>
      <c r="F279" s="160"/>
      <c r="G279" s="160"/>
      <c r="H279" s="160"/>
      <c r="I279" s="161"/>
      <c r="J279" s="130" t="s">
        <v>167</v>
      </c>
      <c r="K279" s="132"/>
      <c r="L279" s="133" t="s">
        <v>121</v>
      </c>
      <c r="M279" s="133"/>
      <c r="N279" s="133"/>
      <c r="O279" s="133"/>
      <c r="P279" s="133"/>
      <c r="Q279" s="133"/>
      <c r="R279" s="133"/>
      <c r="S279" s="133"/>
      <c r="T279" s="133"/>
      <c r="U279" s="133"/>
      <c r="V279" s="133"/>
      <c r="W279" s="133"/>
      <c r="X279" s="134" t="s">
        <v>167</v>
      </c>
      <c r="Y279" s="132"/>
      <c r="Z279" s="162" t="s">
        <v>122</v>
      </c>
      <c r="AA279" s="162"/>
      <c r="AB279" s="162"/>
      <c r="AC279" s="162"/>
      <c r="AD279" s="162"/>
      <c r="AE279" s="162"/>
      <c r="AF279" s="162"/>
      <c r="AG279" s="162"/>
      <c r="AH279" s="162"/>
      <c r="AI279" s="162"/>
      <c r="AJ279" s="162"/>
      <c r="AK279" s="162"/>
      <c r="AL279" s="162"/>
      <c r="AM279" s="163"/>
      <c r="BF279" s="13" t="b">
        <f>IF($K279="○",TRUE,IF($K279="",FALSE,"INPUT_ERROR"))</f>
        <v>0</v>
      </c>
      <c r="BG279" s="13" t="s">
        <v>496</v>
      </c>
      <c r="BH279" s="13">
        <v>6</v>
      </c>
      <c r="BI279" s="25" t="str">
        <f t="shared" ref="BI279:BI285" si="12">"ITEM" &amp; BH279&amp; BG279 &amp;"="&amp; BF279</f>
        <v>ITEM6#KBN1_13=FALSE</v>
      </c>
    </row>
    <row r="280" spans="1:61" ht="9.75" hidden="1" customHeight="1" x14ac:dyDescent="0.15">
      <c r="A280" s="153"/>
      <c r="B280" s="154"/>
      <c r="C280" s="154"/>
      <c r="D280" s="154"/>
      <c r="E280" s="154"/>
      <c r="F280" s="154"/>
      <c r="G280" s="154"/>
      <c r="H280" s="154"/>
      <c r="I280" s="155"/>
      <c r="J280" s="130"/>
      <c r="K280" s="132"/>
      <c r="L280" s="133"/>
      <c r="M280" s="133"/>
      <c r="N280" s="133"/>
      <c r="O280" s="133"/>
      <c r="P280" s="133"/>
      <c r="Q280" s="133"/>
      <c r="R280" s="133"/>
      <c r="S280" s="133"/>
      <c r="T280" s="133"/>
      <c r="U280" s="133"/>
      <c r="V280" s="133"/>
      <c r="W280" s="133"/>
      <c r="X280" s="134"/>
      <c r="Y280" s="132"/>
      <c r="Z280" s="133"/>
      <c r="AA280" s="133"/>
      <c r="AB280" s="133"/>
      <c r="AC280" s="133"/>
      <c r="AD280" s="133"/>
      <c r="AE280" s="133"/>
      <c r="AF280" s="133"/>
      <c r="AG280" s="133"/>
      <c r="AH280" s="133"/>
      <c r="AI280" s="133"/>
      <c r="AJ280" s="133"/>
      <c r="AK280" s="133"/>
      <c r="AL280" s="133"/>
      <c r="AM280" s="139"/>
      <c r="BF280" s="13" t="b">
        <f>IF($Y279="○",TRUE,IF($Y279="",FALSE,"INPUT_ERROR"))</f>
        <v>0</v>
      </c>
      <c r="BG280" s="13" t="s">
        <v>496</v>
      </c>
      <c r="BH280" s="13">
        <v>7</v>
      </c>
      <c r="BI280" s="25" t="str">
        <f t="shared" si="12"/>
        <v>ITEM7#KBN1_13=FALSE</v>
      </c>
    </row>
    <row r="281" spans="1:61" ht="9.75" hidden="1" customHeight="1" x14ac:dyDescent="0.15">
      <c r="A281" s="153"/>
      <c r="B281" s="154"/>
      <c r="C281" s="154"/>
      <c r="D281" s="154"/>
      <c r="E281" s="154"/>
      <c r="F281" s="154"/>
      <c r="G281" s="154"/>
      <c r="H281" s="154"/>
      <c r="I281" s="155"/>
      <c r="J281" s="130" t="s">
        <v>167</v>
      </c>
      <c r="K281" s="132"/>
      <c r="L281" s="133" t="s">
        <v>123</v>
      </c>
      <c r="M281" s="133"/>
      <c r="N281" s="133"/>
      <c r="O281" s="133"/>
      <c r="P281" s="133"/>
      <c r="Q281" s="133"/>
      <c r="R281" s="133"/>
      <c r="S281" s="133"/>
      <c r="T281" s="133"/>
      <c r="U281" s="133"/>
      <c r="V281" s="133"/>
      <c r="W281" s="133"/>
      <c r="X281" s="134" t="s">
        <v>167</v>
      </c>
      <c r="Y281" s="132"/>
      <c r="Z281" s="133" t="s">
        <v>124</v>
      </c>
      <c r="AA281" s="133"/>
      <c r="AB281" s="133"/>
      <c r="AC281" s="133"/>
      <c r="AD281" s="133"/>
      <c r="AE281" s="133"/>
      <c r="AF281" s="133"/>
      <c r="AG281" s="133"/>
      <c r="AH281" s="133"/>
      <c r="AI281" s="133"/>
      <c r="AJ281" s="133"/>
      <c r="AK281" s="133"/>
      <c r="AL281" s="133"/>
      <c r="AM281" s="139"/>
      <c r="BF281" s="13" t="b">
        <f>IF($K281="○",TRUE,IF($K281="",FALSE,"INPUT_ERROR"))</f>
        <v>0</v>
      </c>
      <c r="BG281" s="13" t="s">
        <v>496</v>
      </c>
      <c r="BH281" s="13">
        <v>8</v>
      </c>
      <c r="BI281" s="25" t="str">
        <f t="shared" si="12"/>
        <v>ITEM8#KBN1_13=FALSE</v>
      </c>
    </row>
    <row r="282" spans="1:61" ht="9.75" hidden="1" customHeight="1" x14ac:dyDescent="0.15">
      <c r="A282" s="153"/>
      <c r="B282" s="154"/>
      <c r="C282" s="154"/>
      <c r="D282" s="154"/>
      <c r="E282" s="154"/>
      <c r="F282" s="154"/>
      <c r="G282" s="154"/>
      <c r="H282" s="154"/>
      <c r="I282" s="155"/>
      <c r="J282" s="130"/>
      <c r="K282" s="132"/>
      <c r="L282" s="133"/>
      <c r="M282" s="133"/>
      <c r="N282" s="133"/>
      <c r="O282" s="133"/>
      <c r="P282" s="133"/>
      <c r="Q282" s="133"/>
      <c r="R282" s="133"/>
      <c r="S282" s="133"/>
      <c r="T282" s="133"/>
      <c r="U282" s="133"/>
      <c r="V282" s="133"/>
      <c r="W282" s="133"/>
      <c r="X282" s="134"/>
      <c r="Y282" s="132"/>
      <c r="Z282" s="133"/>
      <c r="AA282" s="133"/>
      <c r="AB282" s="133"/>
      <c r="AC282" s="133"/>
      <c r="AD282" s="133"/>
      <c r="AE282" s="133"/>
      <c r="AF282" s="133"/>
      <c r="AG282" s="133"/>
      <c r="AH282" s="133"/>
      <c r="AI282" s="133"/>
      <c r="AJ282" s="133"/>
      <c r="AK282" s="133"/>
      <c r="AL282" s="133"/>
      <c r="AM282" s="139"/>
      <c r="BF282" s="13" t="b">
        <f>IF($Y281="○",TRUE,IF($Y281="",FALSE,"INPUT_ERROR"))</f>
        <v>0</v>
      </c>
      <c r="BG282" s="13" t="s">
        <v>496</v>
      </c>
      <c r="BH282" s="13">
        <v>9</v>
      </c>
      <c r="BI282" s="25" t="str">
        <f t="shared" si="12"/>
        <v>ITEM9#KBN1_13=FALSE</v>
      </c>
    </row>
    <row r="283" spans="1:61" ht="9.75" hidden="1" customHeight="1" x14ac:dyDescent="0.15">
      <c r="A283" s="153"/>
      <c r="B283" s="154"/>
      <c r="C283" s="154"/>
      <c r="D283" s="154"/>
      <c r="E283" s="154"/>
      <c r="F283" s="154"/>
      <c r="G283" s="154"/>
      <c r="H283" s="154"/>
      <c r="I283" s="155"/>
      <c r="J283" s="130" t="s">
        <v>167</v>
      </c>
      <c r="K283" s="132"/>
      <c r="L283" s="133" t="s">
        <v>302</v>
      </c>
      <c r="M283" s="133"/>
      <c r="N283" s="133"/>
      <c r="O283" s="133"/>
      <c r="P283" s="133"/>
      <c r="Q283" s="133"/>
      <c r="R283" s="133"/>
      <c r="S283" s="133"/>
      <c r="T283" s="133"/>
      <c r="U283" s="133"/>
      <c r="V283" s="133"/>
      <c r="W283" s="133"/>
      <c r="X283" s="134" t="s">
        <v>167</v>
      </c>
      <c r="Y283" s="132"/>
      <c r="Z283" s="133" t="s">
        <v>174</v>
      </c>
      <c r="AA283" s="133"/>
      <c r="AB283" s="133"/>
      <c r="AC283" s="133"/>
      <c r="AD283" s="133"/>
      <c r="AE283" s="133"/>
      <c r="AF283" s="133"/>
      <c r="AG283" s="133"/>
      <c r="AH283" s="133"/>
      <c r="AI283" s="133"/>
      <c r="AJ283" s="133"/>
      <c r="AK283" s="133"/>
      <c r="AL283" s="133"/>
      <c r="AM283" s="139"/>
      <c r="BF283" s="13" t="b">
        <f>IF($K283="○",TRUE,IF($K283="",FALSE,"INPUT_ERROR"))</f>
        <v>0</v>
      </c>
      <c r="BG283" s="13" t="s">
        <v>496</v>
      </c>
      <c r="BH283" s="13">
        <v>10</v>
      </c>
      <c r="BI283" s="25" t="str">
        <f t="shared" si="12"/>
        <v>ITEM10#KBN1_13=FALSE</v>
      </c>
    </row>
    <row r="284" spans="1:61" ht="9.75" hidden="1" customHeight="1" x14ac:dyDescent="0.15">
      <c r="A284" s="153"/>
      <c r="B284" s="154"/>
      <c r="C284" s="154"/>
      <c r="D284" s="154"/>
      <c r="E284" s="154"/>
      <c r="F284" s="154"/>
      <c r="G284" s="154"/>
      <c r="H284" s="154"/>
      <c r="I284" s="155"/>
      <c r="J284" s="130"/>
      <c r="K284" s="132"/>
      <c r="L284" s="133"/>
      <c r="M284" s="133"/>
      <c r="N284" s="133"/>
      <c r="O284" s="133"/>
      <c r="P284" s="133"/>
      <c r="Q284" s="133"/>
      <c r="R284" s="133"/>
      <c r="S284" s="133"/>
      <c r="T284" s="133"/>
      <c r="U284" s="133"/>
      <c r="V284" s="133"/>
      <c r="W284" s="133"/>
      <c r="X284" s="134"/>
      <c r="Y284" s="132"/>
      <c r="Z284" s="133"/>
      <c r="AA284" s="133"/>
      <c r="AB284" s="133"/>
      <c r="AC284" s="133"/>
      <c r="AD284" s="133"/>
      <c r="AE284" s="133"/>
      <c r="AF284" s="133"/>
      <c r="AG284" s="133"/>
      <c r="AH284" s="133"/>
      <c r="AI284" s="133"/>
      <c r="AJ284" s="133"/>
      <c r="AK284" s="133"/>
      <c r="AL284" s="133"/>
      <c r="AM284" s="139"/>
      <c r="BF284" s="13" t="b">
        <f>IF($Y283="○",TRUE,IF($Y283="",FALSE,"INPUT_ERROR"))</f>
        <v>0</v>
      </c>
      <c r="BG284" s="13" t="s">
        <v>496</v>
      </c>
      <c r="BH284" s="13">
        <v>11</v>
      </c>
      <c r="BI284" s="25" t="str">
        <f t="shared" si="12"/>
        <v>ITEM11#KBN1_13=FALSE</v>
      </c>
    </row>
    <row r="285" spans="1:61" ht="9.75" hidden="1" customHeight="1" x14ac:dyDescent="0.15">
      <c r="A285" s="153"/>
      <c r="B285" s="154"/>
      <c r="C285" s="154"/>
      <c r="D285" s="154"/>
      <c r="E285" s="154"/>
      <c r="F285" s="154"/>
      <c r="G285" s="154"/>
      <c r="H285" s="154"/>
      <c r="I285" s="155"/>
      <c r="J285" s="130" t="s">
        <v>167</v>
      </c>
      <c r="K285" s="132"/>
      <c r="L285" s="133" t="s">
        <v>125</v>
      </c>
      <c r="M285" s="133"/>
      <c r="N285" s="133"/>
      <c r="O285" s="134" t="s">
        <v>98</v>
      </c>
      <c r="P285" s="128"/>
      <c r="Q285" s="128"/>
      <c r="R285" s="128"/>
      <c r="S285" s="128"/>
      <c r="T285" s="128"/>
      <c r="U285" s="128"/>
      <c r="V285" s="128"/>
      <c r="W285" s="128"/>
      <c r="X285" s="128"/>
      <c r="Y285" s="128"/>
      <c r="Z285" s="128"/>
      <c r="AA285" s="128"/>
      <c r="AB285" s="128"/>
      <c r="AC285" s="128"/>
      <c r="AD285" s="128"/>
      <c r="AE285" s="128"/>
      <c r="AF285" s="128"/>
      <c r="AG285" s="128"/>
      <c r="AH285" s="128"/>
      <c r="AI285" s="128"/>
      <c r="AJ285" s="128"/>
      <c r="AK285" s="128"/>
      <c r="AL285" s="133" t="s">
        <v>176</v>
      </c>
      <c r="AM285" s="139"/>
      <c r="BF285" s="13" t="b">
        <f>IF($K285="○",TRUE,IF($K285="",FALSE,"INPUT_ERROR"))</f>
        <v>0</v>
      </c>
      <c r="BG285" s="13" t="s">
        <v>496</v>
      </c>
      <c r="BH285" s="13">
        <v>12</v>
      </c>
      <c r="BI285" s="25" t="str">
        <f t="shared" si="12"/>
        <v>ITEM12#KBN1_13=FALSE</v>
      </c>
    </row>
    <row r="286" spans="1:61" ht="9.75" hidden="1" customHeight="1" thickBot="1" x14ac:dyDescent="0.2">
      <c r="A286" s="153"/>
      <c r="B286" s="154"/>
      <c r="C286" s="154"/>
      <c r="D286" s="154"/>
      <c r="E286" s="154"/>
      <c r="F286" s="154"/>
      <c r="G286" s="154"/>
      <c r="H286" s="154"/>
      <c r="I286" s="155"/>
      <c r="J286" s="135"/>
      <c r="K286" s="136"/>
      <c r="L286" s="137"/>
      <c r="M286" s="137"/>
      <c r="N286" s="137"/>
      <c r="O286" s="138"/>
      <c r="P286" s="90"/>
      <c r="Q286" s="90"/>
      <c r="R286" s="90"/>
      <c r="S286" s="90"/>
      <c r="T286" s="90"/>
      <c r="U286" s="90"/>
      <c r="V286" s="90"/>
      <c r="W286" s="90"/>
      <c r="X286" s="90"/>
      <c r="Y286" s="90"/>
      <c r="Z286" s="90"/>
      <c r="AA286" s="90"/>
      <c r="AB286" s="90"/>
      <c r="AC286" s="90"/>
      <c r="AD286" s="90"/>
      <c r="AE286" s="90"/>
      <c r="AF286" s="90"/>
      <c r="AG286" s="90"/>
      <c r="AH286" s="90"/>
      <c r="AI286" s="90"/>
      <c r="AJ286" s="90"/>
      <c r="AK286" s="90"/>
      <c r="AL286" s="137"/>
      <c r="AM286" s="140"/>
      <c r="BG286" s="13" t="s">
        <v>496</v>
      </c>
      <c r="BH286" s="13">
        <v>13</v>
      </c>
      <c r="BI286" s="25" t="str">
        <f>"ITEM" &amp; BH286 &amp; BG286 &amp;"="&amp;  IF(TRIM($P285)="","",$P285)</f>
        <v>ITEM13#KBN1_13=</v>
      </c>
    </row>
    <row r="287" spans="1:61" ht="9.75" hidden="1" customHeight="1" x14ac:dyDescent="0.15">
      <c r="A287" s="147" t="s">
        <v>423</v>
      </c>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c r="AA287" s="148"/>
      <c r="AB287" s="148"/>
      <c r="AC287" s="148"/>
      <c r="AD287" s="148"/>
      <c r="AE287" s="148"/>
      <c r="AF287" s="148"/>
      <c r="AG287" s="148"/>
      <c r="AH287" s="148"/>
      <c r="AI287" s="148"/>
      <c r="AJ287" s="148"/>
      <c r="AK287" s="148"/>
      <c r="AL287" s="148"/>
      <c r="AM287" s="149"/>
      <c r="BH287" s="13" t="s">
        <v>432</v>
      </c>
    </row>
    <row r="288" spans="1:61" ht="9.75" hidden="1" customHeight="1" thickBot="1" x14ac:dyDescent="0.2">
      <c r="A288" s="150"/>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c r="AA288" s="151"/>
      <c r="AB288" s="151"/>
      <c r="AC288" s="151"/>
      <c r="AD288" s="151"/>
      <c r="AE288" s="151"/>
      <c r="AF288" s="151"/>
      <c r="AG288" s="151"/>
      <c r="AH288" s="151"/>
      <c r="AI288" s="151"/>
      <c r="AJ288" s="151"/>
      <c r="AK288" s="151"/>
      <c r="AL288" s="151"/>
      <c r="AM288" s="152"/>
      <c r="BH288" s="13" t="s">
        <v>432</v>
      </c>
    </row>
    <row r="289" spans="1:61" ht="9.75" hidden="1" customHeight="1" x14ac:dyDescent="0.15">
      <c r="A289" s="153" t="s">
        <v>33</v>
      </c>
      <c r="B289" s="154"/>
      <c r="C289" s="154"/>
      <c r="D289" s="154"/>
      <c r="E289" s="154"/>
      <c r="F289" s="154"/>
      <c r="G289" s="154"/>
      <c r="H289" s="154"/>
      <c r="I289" s="155"/>
      <c r="J289" s="127"/>
      <c r="K289" s="128"/>
      <c r="L289" s="128"/>
      <c r="M289" s="128"/>
      <c r="N289" s="128"/>
      <c r="O289" s="128"/>
      <c r="P289" s="128"/>
      <c r="Q289" s="128"/>
      <c r="R289" s="128"/>
      <c r="S289" s="128"/>
      <c r="T289" s="128"/>
      <c r="U289" s="128"/>
      <c r="V289" s="128"/>
      <c r="W289" s="128"/>
      <c r="X289" s="128"/>
      <c r="Y289" s="128"/>
      <c r="Z289" s="128"/>
      <c r="AA289" s="128"/>
      <c r="AB289" s="128"/>
      <c r="AC289" s="128"/>
      <c r="AD289" s="128"/>
      <c r="AE289" s="128"/>
      <c r="AF289" s="128"/>
      <c r="AG289" s="128"/>
      <c r="AH289" s="128"/>
      <c r="AI289" s="128"/>
      <c r="AJ289" s="128"/>
      <c r="AK289" s="128"/>
      <c r="AL289" s="128"/>
      <c r="AM289" s="129"/>
      <c r="BG289" s="13" t="s">
        <v>497</v>
      </c>
      <c r="BH289" s="13">
        <v>4</v>
      </c>
      <c r="BI289" s="25" t="str">
        <f>"ITEM"  &amp; BH289 &amp; BG289 &amp;"="&amp; IF(TRIM($J289)="","",$J289)</f>
        <v>ITEM4#KBN1_14=</v>
      </c>
    </row>
    <row r="290" spans="1:61" ht="9.75" hidden="1" customHeight="1" x14ac:dyDescent="0.15">
      <c r="A290" s="153"/>
      <c r="B290" s="154"/>
      <c r="C290" s="154"/>
      <c r="D290" s="154"/>
      <c r="E290" s="154"/>
      <c r="F290" s="154"/>
      <c r="G290" s="154"/>
      <c r="H290" s="154"/>
      <c r="I290" s="155"/>
      <c r="J290" s="127"/>
      <c r="K290" s="128"/>
      <c r="L290" s="128"/>
      <c r="M290" s="128"/>
      <c r="N290" s="128"/>
      <c r="O290" s="128"/>
      <c r="P290" s="128"/>
      <c r="Q290" s="128"/>
      <c r="R290" s="128"/>
      <c r="S290" s="128"/>
      <c r="T290" s="128"/>
      <c r="U290" s="128"/>
      <c r="V290" s="128"/>
      <c r="W290" s="128"/>
      <c r="X290" s="128"/>
      <c r="Y290" s="128"/>
      <c r="Z290" s="128"/>
      <c r="AA290" s="128"/>
      <c r="AB290" s="128"/>
      <c r="AC290" s="128"/>
      <c r="AD290" s="128"/>
      <c r="AE290" s="128"/>
      <c r="AF290" s="128"/>
      <c r="AG290" s="128"/>
      <c r="AH290" s="128"/>
      <c r="AI290" s="128"/>
      <c r="AJ290" s="128"/>
      <c r="AK290" s="128"/>
      <c r="AL290" s="128"/>
      <c r="AM290" s="129"/>
      <c r="BH290" s="13" t="s">
        <v>432</v>
      </c>
    </row>
    <row r="291" spans="1:61" ht="9.75" hidden="1" customHeight="1" x14ac:dyDescent="0.15">
      <c r="A291" s="159" t="s">
        <v>34</v>
      </c>
      <c r="B291" s="160"/>
      <c r="C291" s="160"/>
      <c r="D291" s="160"/>
      <c r="E291" s="160"/>
      <c r="F291" s="160"/>
      <c r="G291" s="160"/>
      <c r="H291" s="160"/>
      <c r="I291" s="161"/>
      <c r="J291" s="86"/>
      <c r="K291" s="87"/>
      <c r="L291" s="87"/>
      <c r="M291" s="87"/>
      <c r="N291" s="87"/>
      <c r="O291" s="87"/>
      <c r="P291" s="87"/>
      <c r="Q291" s="87"/>
      <c r="R291" s="87"/>
      <c r="S291" s="87"/>
      <c r="T291" s="87"/>
      <c r="U291" s="87"/>
      <c r="V291" s="87"/>
      <c r="W291" s="87"/>
      <c r="X291" s="87"/>
      <c r="Y291" s="87"/>
      <c r="Z291" s="87"/>
      <c r="AA291" s="87"/>
      <c r="AB291" s="87"/>
      <c r="AC291" s="87"/>
      <c r="AD291" s="87"/>
      <c r="AE291" s="87"/>
      <c r="AF291" s="87"/>
      <c r="AG291" s="87"/>
      <c r="AH291" s="87"/>
      <c r="AI291" s="87"/>
      <c r="AJ291" s="87"/>
      <c r="AK291" s="87"/>
      <c r="AL291" s="87"/>
      <c r="AM291" s="88"/>
      <c r="BG291" s="13" t="s">
        <v>497</v>
      </c>
      <c r="BH291" s="13" t="s">
        <v>460</v>
      </c>
      <c r="BI291" s="25" t="str">
        <f>"ITEM"  &amp; BH291 &amp; BG291 &amp;"="&amp; IF(TRIM($J291)="","",$J291)</f>
        <v>ITEM5_1#KBN1_14=</v>
      </c>
    </row>
    <row r="292" spans="1:61" ht="9.75" hidden="1" customHeight="1" x14ac:dyDescent="0.15">
      <c r="A292" s="153"/>
      <c r="B292" s="154"/>
      <c r="C292" s="154"/>
      <c r="D292" s="154"/>
      <c r="E292" s="154"/>
      <c r="F292" s="154"/>
      <c r="G292" s="154"/>
      <c r="H292" s="154"/>
      <c r="I292" s="155"/>
      <c r="J292" s="127"/>
      <c r="K292" s="128"/>
      <c r="L292" s="128"/>
      <c r="M292" s="128"/>
      <c r="N292" s="128"/>
      <c r="O292" s="128"/>
      <c r="P292" s="128"/>
      <c r="Q292" s="128"/>
      <c r="R292" s="128"/>
      <c r="S292" s="128"/>
      <c r="T292" s="128"/>
      <c r="U292" s="128"/>
      <c r="V292" s="128"/>
      <c r="W292" s="128"/>
      <c r="X292" s="128"/>
      <c r="Y292" s="128"/>
      <c r="Z292" s="128"/>
      <c r="AA292" s="128"/>
      <c r="AB292" s="128"/>
      <c r="AC292" s="128"/>
      <c r="AD292" s="128"/>
      <c r="AE292" s="128"/>
      <c r="AF292" s="128"/>
      <c r="AG292" s="128"/>
      <c r="AH292" s="128"/>
      <c r="AI292" s="128"/>
      <c r="AJ292" s="128"/>
      <c r="AK292" s="128"/>
      <c r="AL292" s="128"/>
      <c r="AM292" s="129"/>
      <c r="BH292" s="13" t="s">
        <v>432</v>
      </c>
    </row>
    <row r="293" spans="1:61" ht="9.75" hidden="1" customHeight="1" x14ac:dyDescent="0.15">
      <c r="A293" s="153"/>
      <c r="B293" s="154"/>
      <c r="C293" s="154"/>
      <c r="D293" s="154"/>
      <c r="E293" s="154"/>
      <c r="F293" s="154"/>
      <c r="G293" s="154"/>
      <c r="H293" s="154"/>
      <c r="I293" s="155"/>
      <c r="J293" s="127"/>
      <c r="K293" s="128"/>
      <c r="L293" s="128"/>
      <c r="M293" s="128"/>
      <c r="N293" s="128"/>
      <c r="O293" s="128"/>
      <c r="P293" s="128"/>
      <c r="Q293" s="128"/>
      <c r="R293" s="128"/>
      <c r="S293" s="128"/>
      <c r="T293" s="128"/>
      <c r="U293" s="128"/>
      <c r="V293" s="128"/>
      <c r="W293" s="128"/>
      <c r="X293" s="128"/>
      <c r="Y293" s="128"/>
      <c r="Z293" s="128"/>
      <c r="AA293" s="128"/>
      <c r="AB293" s="128"/>
      <c r="AC293" s="128"/>
      <c r="AD293" s="128"/>
      <c r="AE293" s="128"/>
      <c r="AF293" s="128"/>
      <c r="AG293" s="128"/>
      <c r="AH293" s="128"/>
      <c r="AI293" s="128"/>
      <c r="AJ293" s="128"/>
      <c r="AK293" s="128"/>
      <c r="AL293" s="128"/>
      <c r="AM293" s="129"/>
      <c r="BH293" s="13" t="s">
        <v>432</v>
      </c>
    </row>
    <row r="294" spans="1:61" ht="9.75" hidden="1" customHeight="1" x14ac:dyDescent="0.15">
      <c r="A294" s="153"/>
      <c r="B294" s="154"/>
      <c r="C294" s="154"/>
      <c r="D294" s="154"/>
      <c r="E294" s="154"/>
      <c r="F294" s="154"/>
      <c r="G294" s="154"/>
      <c r="H294" s="154"/>
      <c r="I294" s="155"/>
      <c r="J294" s="127"/>
      <c r="K294" s="128"/>
      <c r="L294" s="128"/>
      <c r="M294" s="128"/>
      <c r="N294" s="128"/>
      <c r="O294" s="128"/>
      <c r="P294" s="128"/>
      <c r="Q294" s="128"/>
      <c r="R294" s="128"/>
      <c r="S294" s="128"/>
      <c r="T294" s="128"/>
      <c r="U294" s="128"/>
      <c r="V294" s="128"/>
      <c r="W294" s="128"/>
      <c r="X294" s="128"/>
      <c r="Y294" s="128"/>
      <c r="Z294" s="128"/>
      <c r="AA294" s="128"/>
      <c r="AB294" s="128"/>
      <c r="AC294" s="128"/>
      <c r="AD294" s="128"/>
      <c r="AE294" s="128"/>
      <c r="AF294" s="128"/>
      <c r="AG294" s="128"/>
      <c r="AH294" s="128"/>
      <c r="AI294" s="128"/>
      <c r="AJ294" s="128"/>
      <c r="AK294" s="128"/>
      <c r="AL294" s="128"/>
      <c r="AM294" s="129"/>
      <c r="BH294" s="13" t="s">
        <v>432</v>
      </c>
    </row>
    <row r="295" spans="1:61" ht="9.75" hidden="1" customHeight="1" x14ac:dyDescent="0.15">
      <c r="A295" s="153"/>
      <c r="B295" s="154"/>
      <c r="C295" s="154"/>
      <c r="D295" s="154"/>
      <c r="E295" s="154"/>
      <c r="F295" s="154"/>
      <c r="G295" s="154"/>
      <c r="H295" s="154"/>
      <c r="I295" s="155"/>
      <c r="J295" s="127"/>
      <c r="K295" s="128"/>
      <c r="L295" s="128"/>
      <c r="M295" s="128"/>
      <c r="N295" s="128"/>
      <c r="O295" s="128"/>
      <c r="P295" s="128"/>
      <c r="Q295" s="128"/>
      <c r="R295" s="128"/>
      <c r="S295" s="128"/>
      <c r="T295" s="128"/>
      <c r="U295" s="128"/>
      <c r="V295" s="128"/>
      <c r="W295" s="128"/>
      <c r="X295" s="128"/>
      <c r="Y295" s="128"/>
      <c r="Z295" s="128"/>
      <c r="AA295" s="128"/>
      <c r="AB295" s="128"/>
      <c r="AC295" s="128"/>
      <c r="AD295" s="128"/>
      <c r="AE295" s="128"/>
      <c r="AF295" s="128"/>
      <c r="AG295" s="128"/>
      <c r="AH295" s="128"/>
      <c r="AI295" s="128"/>
      <c r="AJ295" s="128"/>
      <c r="AK295" s="128"/>
      <c r="AL295" s="128"/>
      <c r="AM295" s="129"/>
      <c r="BH295" s="13" t="s">
        <v>432</v>
      </c>
    </row>
    <row r="296" spans="1:61" ht="9.75" hidden="1" customHeight="1" x14ac:dyDescent="0.15">
      <c r="A296" s="153"/>
      <c r="B296" s="154"/>
      <c r="C296" s="154"/>
      <c r="D296" s="154"/>
      <c r="E296" s="154"/>
      <c r="F296" s="154"/>
      <c r="G296" s="154"/>
      <c r="H296" s="154"/>
      <c r="I296" s="155"/>
      <c r="J296" s="127"/>
      <c r="K296" s="128"/>
      <c r="L296" s="128"/>
      <c r="M296" s="128"/>
      <c r="N296" s="128"/>
      <c r="O296" s="128"/>
      <c r="P296" s="128"/>
      <c r="Q296" s="128"/>
      <c r="R296" s="128"/>
      <c r="S296" s="128"/>
      <c r="T296" s="128"/>
      <c r="U296" s="128"/>
      <c r="V296" s="128"/>
      <c r="W296" s="128"/>
      <c r="X296" s="128"/>
      <c r="Y296" s="128"/>
      <c r="Z296" s="128"/>
      <c r="AA296" s="128"/>
      <c r="AB296" s="128"/>
      <c r="AC296" s="128"/>
      <c r="AD296" s="128"/>
      <c r="AE296" s="128"/>
      <c r="AF296" s="128"/>
      <c r="AG296" s="128"/>
      <c r="AH296" s="128"/>
      <c r="AI296" s="128"/>
      <c r="AJ296" s="128"/>
      <c r="AK296" s="128"/>
      <c r="AL296" s="128"/>
      <c r="AM296" s="129"/>
    </row>
    <row r="297" spans="1:61" ht="9.75" hidden="1" customHeight="1" x14ac:dyDescent="0.15">
      <c r="A297" s="153"/>
      <c r="B297" s="154"/>
      <c r="C297" s="154"/>
      <c r="D297" s="154"/>
      <c r="E297" s="154"/>
      <c r="F297" s="154"/>
      <c r="G297" s="154"/>
      <c r="H297" s="154"/>
      <c r="I297" s="155"/>
      <c r="J297" s="127"/>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9"/>
      <c r="BG297" s="13" t="s">
        <v>497</v>
      </c>
      <c r="BH297" s="13" t="s">
        <v>448</v>
      </c>
      <c r="BI297" s="25" t="str">
        <f>"ITEM"  &amp; BH297 &amp; BG297 &amp;"="&amp; IF(TRIM($J297)="","",$J297)</f>
        <v>ITEM5_2#KBN1_14=</v>
      </c>
    </row>
    <row r="298" spans="1:61" ht="9.75" hidden="1" customHeight="1" x14ac:dyDescent="0.15">
      <c r="A298" s="156"/>
      <c r="B298" s="157"/>
      <c r="C298" s="157"/>
      <c r="D298" s="157"/>
      <c r="E298" s="157"/>
      <c r="F298" s="157"/>
      <c r="G298" s="157"/>
      <c r="H298" s="157"/>
      <c r="I298" s="158"/>
      <c r="J298" s="89"/>
      <c r="K298" s="90"/>
      <c r="L298" s="90"/>
      <c r="M298" s="90"/>
      <c r="N298" s="90"/>
      <c r="O298" s="90"/>
      <c r="P298" s="90"/>
      <c r="Q298" s="90"/>
      <c r="R298" s="90"/>
      <c r="S298" s="90"/>
      <c r="T298" s="90"/>
      <c r="U298" s="90"/>
      <c r="V298" s="90"/>
      <c r="W298" s="90"/>
      <c r="X298" s="90"/>
      <c r="Y298" s="90"/>
      <c r="Z298" s="90"/>
      <c r="AA298" s="90"/>
      <c r="AB298" s="90"/>
      <c r="AC298" s="90"/>
      <c r="AD298" s="90"/>
      <c r="AE298" s="90"/>
      <c r="AF298" s="90"/>
      <c r="AG298" s="90"/>
      <c r="AH298" s="90"/>
      <c r="AI298" s="90"/>
      <c r="AJ298" s="90"/>
      <c r="AK298" s="90"/>
      <c r="AL298" s="90"/>
      <c r="AM298" s="91"/>
      <c r="BG298" s="13" t="s">
        <v>497</v>
      </c>
      <c r="BH298" s="13" t="s">
        <v>449</v>
      </c>
      <c r="BI298" s="25" t="str">
        <f>"ITEM"  &amp; BH298 &amp; BG298 &amp;"="&amp; IF(TRIM($J298)="","",$J298)</f>
        <v>ITEM5_3#KBN1_14=</v>
      </c>
    </row>
    <row r="299" spans="1:61" ht="9.75" hidden="1" customHeight="1" x14ac:dyDescent="0.15">
      <c r="A299" s="159" t="s">
        <v>35</v>
      </c>
      <c r="B299" s="160"/>
      <c r="C299" s="160"/>
      <c r="D299" s="160"/>
      <c r="E299" s="160"/>
      <c r="F299" s="160"/>
      <c r="G299" s="160"/>
      <c r="H299" s="160"/>
      <c r="I299" s="161"/>
      <c r="J299" s="130" t="s">
        <v>167</v>
      </c>
      <c r="K299" s="132"/>
      <c r="L299" s="133" t="s">
        <v>121</v>
      </c>
      <c r="M299" s="133"/>
      <c r="N299" s="133"/>
      <c r="O299" s="133"/>
      <c r="P299" s="133"/>
      <c r="Q299" s="133"/>
      <c r="R299" s="133"/>
      <c r="S299" s="133"/>
      <c r="T299" s="133"/>
      <c r="U299" s="133"/>
      <c r="V299" s="133"/>
      <c r="W299" s="133"/>
      <c r="X299" s="134" t="s">
        <v>167</v>
      </c>
      <c r="Y299" s="132"/>
      <c r="Z299" s="162" t="s">
        <v>122</v>
      </c>
      <c r="AA299" s="162"/>
      <c r="AB299" s="162"/>
      <c r="AC299" s="162"/>
      <c r="AD299" s="162"/>
      <c r="AE299" s="162"/>
      <c r="AF299" s="162"/>
      <c r="AG299" s="162"/>
      <c r="AH299" s="162"/>
      <c r="AI299" s="162"/>
      <c r="AJ299" s="162"/>
      <c r="AK299" s="162"/>
      <c r="AL299" s="162"/>
      <c r="AM299" s="163"/>
      <c r="BF299" s="13" t="b">
        <f>IF($K299="○",TRUE,IF($K299="",FALSE,"INPUT_ERROR"))</f>
        <v>0</v>
      </c>
      <c r="BG299" s="13" t="s">
        <v>497</v>
      </c>
      <c r="BH299" s="13">
        <v>6</v>
      </c>
      <c r="BI299" s="25" t="str">
        <f t="shared" ref="BI299:BI305" si="13">"ITEM" &amp; BH299&amp; BG299 &amp;"="&amp; BF299</f>
        <v>ITEM6#KBN1_14=FALSE</v>
      </c>
    </row>
    <row r="300" spans="1:61" ht="9.75" hidden="1" customHeight="1" x14ac:dyDescent="0.15">
      <c r="A300" s="153"/>
      <c r="B300" s="154"/>
      <c r="C300" s="154"/>
      <c r="D300" s="154"/>
      <c r="E300" s="154"/>
      <c r="F300" s="154"/>
      <c r="G300" s="154"/>
      <c r="H300" s="154"/>
      <c r="I300" s="155"/>
      <c r="J300" s="130"/>
      <c r="K300" s="132"/>
      <c r="L300" s="133"/>
      <c r="M300" s="133"/>
      <c r="N300" s="133"/>
      <c r="O300" s="133"/>
      <c r="P300" s="133"/>
      <c r="Q300" s="133"/>
      <c r="R300" s="133"/>
      <c r="S300" s="133"/>
      <c r="T300" s="133"/>
      <c r="U300" s="133"/>
      <c r="V300" s="133"/>
      <c r="W300" s="133"/>
      <c r="X300" s="134"/>
      <c r="Y300" s="132"/>
      <c r="Z300" s="133"/>
      <c r="AA300" s="133"/>
      <c r="AB300" s="133"/>
      <c r="AC300" s="133"/>
      <c r="AD300" s="133"/>
      <c r="AE300" s="133"/>
      <c r="AF300" s="133"/>
      <c r="AG300" s="133"/>
      <c r="AH300" s="133"/>
      <c r="AI300" s="133"/>
      <c r="AJ300" s="133"/>
      <c r="AK300" s="133"/>
      <c r="AL300" s="133"/>
      <c r="AM300" s="139"/>
      <c r="BF300" s="13" t="b">
        <f>IF($Y299="○",TRUE,IF($Y299="",FALSE,"INPUT_ERROR"))</f>
        <v>0</v>
      </c>
      <c r="BG300" s="13" t="s">
        <v>497</v>
      </c>
      <c r="BH300" s="13">
        <v>7</v>
      </c>
      <c r="BI300" s="25" t="str">
        <f t="shared" si="13"/>
        <v>ITEM7#KBN1_14=FALSE</v>
      </c>
    </row>
    <row r="301" spans="1:61" ht="9.75" hidden="1" customHeight="1" x14ac:dyDescent="0.15">
      <c r="A301" s="153"/>
      <c r="B301" s="154"/>
      <c r="C301" s="154"/>
      <c r="D301" s="154"/>
      <c r="E301" s="154"/>
      <c r="F301" s="154"/>
      <c r="G301" s="154"/>
      <c r="H301" s="154"/>
      <c r="I301" s="155"/>
      <c r="J301" s="130" t="s">
        <v>167</v>
      </c>
      <c r="K301" s="132"/>
      <c r="L301" s="133" t="s">
        <v>123</v>
      </c>
      <c r="M301" s="133"/>
      <c r="N301" s="133"/>
      <c r="O301" s="133"/>
      <c r="P301" s="133"/>
      <c r="Q301" s="133"/>
      <c r="R301" s="133"/>
      <c r="S301" s="133"/>
      <c r="T301" s="133"/>
      <c r="U301" s="133"/>
      <c r="V301" s="133"/>
      <c r="W301" s="133"/>
      <c r="X301" s="134" t="s">
        <v>167</v>
      </c>
      <c r="Y301" s="132"/>
      <c r="Z301" s="133" t="s">
        <v>124</v>
      </c>
      <c r="AA301" s="133"/>
      <c r="AB301" s="133"/>
      <c r="AC301" s="133"/>
      <c r="AD301" s="133"/>
      <c r="AE301" s="133"/>
      <c r="AF301" s="133"/>
      <c r="AG301" s="133"/>
      <c r="AH301" s="133"/>
      <c r="AI301" s="133"/>
      <c r="AJ301" s="133"/>
      <c r="AK301" s="133"/>
      <c r="AL301" s="133"/>
      <c r="AM301" s="139"/>
      <c r="BF301" s="13" t="b">
        <f>IF($K301="○",TRUE,IF($K301="",FALSE,"INPUT_ERROR"))</f>
        <v>0</v>
      </c>
      <c r="BG301" s="13" t="s">
        <v>497</v>
      </c>
      <c r="BH301" s="13">
        <v>8</v>
      </c>
      <c r="BI301" s="25" t="str">
        <f t="shared" si="13"/>
        <v>ITEM8#KBN1_14=FALSE</v>
      </c>
    </row>
    <row r="302" spans="1:61" ht="9.75" hidden="1" customHeight="1" x14ac:dyDescent="0.15">
      <c r="A302" s="153"/>
      <c r="B302" s="154"/>
      <c r="C302" s="154"/>
      <c r="D302" s="154"/>
      <c r="E302" s="154"/>
      <c r="F302" s="154"/>
      <c r="G302" s="154"/>
      <c r="H302" s="154"/>
      <c r="I302" s="155"/>
      <c r="J302" s="130"/>
      <c r="K302" s="132"/>
      <c r="L302" s="133"/>
      <c r="M302" s="133"/>
      <c r="N302" s="133"/>
      <c r="O302" s="133"/>
      <c r="P302" s="133"/>
      <c r="Q302" s="133"/>
      <c r="R302" s="133"/>
      <c r="S302" s="133"/>
      <c r="T302" s="133"/>
      <c r="U302" s="133"/>
      <c r="V302" s="133"/>
      <c r="W302" s="133"/>
      <c r="X302" s="134"/>
      <c r="Y302" s="132"/>
      <c r="Z302" s="133"/>
      <c r="AA302" s="133"/>
      <c r="AB302" s="133"/>
      <c r="AC302" s="133"/>
      <c r="AD302" s="133"/>
      <c r="AE302" s="133"/>
      <c r="AF302" s="133"/>
      <c r="AG302" s="133"/>
      <c r="AH302" s="133"/>
      <c r="AI302" s="133"/>
      <c r="AJ302" s="133"/>
      <c r="AK302" s="133"/>
      <c r="AL302" s="133"/>
      <c r="AM302" s="139"/>
      <c r="BF302" s="13" t="b">
        <f>IF($Y301="○",TRUE,IF($Y301="",FALSE,"INPUT_ERROR"))</f>
        <v>0</v>
      </c>
      <c r="BG302" s="13" t="s">
        <v>497</v>
      </c>
      <c r="BH302" s="13">
        <v>9</v>
      </c>
      <c r="BI302" s="25" t="str">
        <f t="shared" si="13"/>
        <v>ITEM9#KBN1_14=FALSE</v>
      </c>
    </row>
    <row r="303" spans="1:61" ht="9.75" hidden="1" customHeight="1" x14ac:dyDescent="0.15">
      <c r="A303" s="153"/>
      <c r="B303" s="154"/>
      <c r="C303" s="154"/>
      <c r="D303" s="154"/>
      <c r="E303" s="154"/>
      <c r="F303" s="154"/>
      <c r="G303" s="154"/>
      <c r="H303" s="154"/>
      <c r="I303" s="155"/>
      <c r="J303" s="130" t="s">
        <v>167</v>
      </c>
      <c r="K303" s="132"/>
      <c r="L303" s="133" t="s">
        <v>302</v>
      </c>
      <c r="M303" s="133"/>
      <c r="N303" s="133"/>
      <c r="O303" s="133"/>
      <c r="P303" s="133"/>
      <c r="Q303" s="133"/>
      <c r="R303" s="133"/>
      <c r="S303" s="133"/>
      <c r="T303" s="133"/>
      <c r="U303" s="133"/>
      <c r="V303" s="133"/>
      <c r="W303" s="133"/>
      <c r="X303" s="134" t="s">
        <v>167</v>
      </c>
      <c r="Y303" s="132"/>
      <c r="Z303" s="133" t="s">
        <v>174</v>
      </c>
      <c r="AA303" s="133"/>
      <c r="AB303" s="133"/>
      <c r="AC303" s="133"/>
      <c r="AD303" s="133"/>
      <c r="AE303" s="133"/>
      <c r="AF303" s="133"/>
      <c r="AG303" s="133"/>
      <c r="AH303" s="133"/>
      <c r="AI303" s="133"/>
      <c r="AJ303" s="133"/>
      <c r="AK303" s="133"/>
      <c r="AL303" s="133"/>
      <c r="AM303" s="139"/>
      <c r="BF303" s="13" t="b">
        <f>IF($K303="○",TRUE,IF($K303="",FALSE,"INPUT_ERROR"))</f>
        <v>0</v>
      </c>
      <c r="BG303" s="13" t="s">
        <v>497</v>
      </c>
      <c r="BH303" s="13">
        <v>10</v>
      </c>
      <c r="BI303" s="25" t="str">
        <f t="shared" si="13"/>
        <v>ITEM10#KBN1_14=FALSE</v>
      </c>
    </row>
    <row r="304" spans="1:61" ht="9.75" hidden="1" customHeight="1" x14ac:dyDescent="0.15">
      <c r="A304" s="153"/>
      <c r="B304" s="154"/>
      <c r="C304" s="154"/>
      <c r="D304" s="154"/>
      <c r="E304" s="154"/>
      <c r="F304" s="154"/>
      <c r="G304" s="154"/>
      <c r="H304" s="154"/>
      <c r="I304" s="155"/>
      <c r="J304" s="130"/>
      <c r="K304" s="132"/>
      <c r="L304" s="133"/>
      <c r="M304" s="133"/>
      <c r="N304" s="133"/>
      <c r="O304" s="133"/>
      <c r="P304" s="133"/>
      <c r="Q304" s="133"/>
      <c r="R304" s="133"/>
      <c r="S304" s="133"/>
      <c r="T304" s="133"/>
      <c r="U304" s="133"/>
      <c r="V304" s="133"/>
      <c r="W304" s="133"/>
      <c r="X304" s="134"/>
      <c r="Y304" s="132"/>
      <c r="Z304" s="133"/>
      <c r="AA304" s="133"/>
      <c r="AB304" s="133"/>
      <c r="AC304" s="133"/>
      <c r="AD304" s="133"/>
      <c r="AE304" s="133"/>
      <c r="AF304" s="133"/>
      <c r="AG304" s="133"/>
      <c r="AH304" s="133"/>
      <c r="AI304" s="133"/>
      <c r="AJ304" s="133"/>
      <c r="AK304" s="133"/>
      <c r="AL304" s="133"/>
      <c r="AM304" s="139"/>
      <c r="BF304" s="13" t="b">
        <f>IF($Y303="○",TRUE,IF($Y303="",FALSE,"INPUT_ERROR"))</f>
        <v>0</v>
      </c>
      <c r="BG304" s="13" t="s">
        <v>497</v>
      </c>
      <c r="BH304" s="13">
        <v>11</v>
      </c>
      <c r="BI304" s="25" t="str">
        <f t="shared" si="13"/>
        <v>ITEM11#KBN1_14=FALSE</v>
      </c>
    </row>
    <row r="305" spans="1:61" ht="9.75" hidden="1" customHeight="1" x14ac:dyDescent="0.15">
      <c r="A305" s="153"/>
      <c r="B305" s="154"/>
      <c r="C305" s="154"/>
      <c r="D305" s="154"/>
      <c r="E305" s="154"/>
      <c r="F305" s="154"/>
      <c r="G305" s="154"/>
      <c r="H305" s="154"/>
      <c r="I305" s="155"/>
      <c r="J305" s="130" t="s">
        <v>167</v>
      </c>
      <c r="K305" s="132"/>
      <c r="L305" s="133" t="s">
        <v>125</v>
      </c>
      <c r="M305" s="133"/>
      <c r="N305" s="133"/>
      <c r="O305" s="134" t="s">
        <v>98</v>
      </c>
      <c r="P305" s="128"/>
      <c r="Q305" s="128"/>
      <c r="R305" s="128"/>
      <c r="S305" s="128"/>
      <c r="T305" s="128"/>
      <c r="U305" s="128"/>
      <c r="V305" s="128"/>
      <c r="W305" s="128"/>
      <c r="X305" s="128"/>
      <c r="Y305" s="128"/>
      <c r="Z305" s="128"/>
      <c r="AA305" s="128"/>
      <c r="AB305" s="128"/>
      <c r="AC305" s="128"/>
      <c r="AD305" s="128"/>
      <c r="AE305" s="128"/>
      <c r="AF305" s="128"/>
      <c r="AG305" s="128"/>
      <c r="AH305" s="128"/>
      <c r="AI305" s="128"/>
      <c r="AJ305" s="128"/>
      <c r="AK305" s="128"/>
      <c r="AL305" s="133" t="s">
        <v>176</v>
      </c>
      <c r="AM305" s="139"/>
      <c r="BF305" s="13" t="b">
        <f>IF($K305="○",TRUE,IF($K305="",FALSE,"INPUT_ERROR"))</f>
        <v>0</v>
      </c>
      <c r="BG305" s="13" t="s">
        <v>497</v>
      </c>
      <c r="BH305" s="13">
        <v>12</v>
      </c>
      <c r="BI305" s="25" t="str">
        <f t="shared" si="13"/>
        <v>ITEM12#KBN1_14=FALSE</v>
      </c>
    </row>
    <row r="306" spans="1:61" ht="9.75" hidden="1" customHeight="1" thickBot="1" x14ac:dyDescent="0.2">
      <c r="A306" s="153"/>
      <c r="B306" s="154"/>
      <c r="C306" s="154"/>
      <c r="D306" s="154"/>
      <c r="E306" s="154"/>
      <c r="F306" s="154"/>
      <c r="G306" s="154"/>
      <c r="H306" s="154"/>
      <c r="I306" s="155"/>
      <c r="J306" s="135"/>
      <c r="K306" s="136"/>
      <c r="L306" s="137"/>
      <c r="M306" s="137"/>
      <c r="N306" s="137"/>
      <c r="O306" s="138"/>
      <c r="P306" s="90"/>
      <c r="Q306" s="90"/>
      <c r="R306" s="90"/>
      <c r="S306" s="90"/>
      <c r="T306" s="90"/>
      <c r="U306" s="90"/>
      <c r="V306" s="90"/>
      <c r="W306" s="90"/>
      <c r="X306" s="90"/>
      <c r="Y306" s="90"/>
      <c r="Z306" s="90"/>
      <c r="AA306" s="90"/>
      <c r="AB306" s="90"/>
      <c r="AC306" s="90"/>
      <c r="AD306" s="90"/>
      <c r="AE306" s="90"/>
      <c r="AF306" s="90"/>
      <c r="AG306" s="90"/>
      <c r="AH306" s="90"/>
      <c r="AI306" s="90"/>
      <c r="AJ306" s="90"/>
      <c r="AK306" s="90"/>
      <c r="AL306" s="137"/>
      <c r="AM306" s="140"/>
      <c r="BG306" s="13" t="s">
        <v>497</v>
      </c>
      <c r="BH306" s="13">
        <v>13</v>
      </c>
      <c r="BI306" s="25" t="str">
        <f>"ITEM" &amp; BH306 &amp; BG306 &amp;"="&amp;  IF(TRIM($P305)="","",$P305)</f>
        <v>ITEM13#KBN1_14=</v>
      </c>
    </row>
    <row r="307" spans="1:61" ht="9.75" hidden="1" customHeight="1" x14ac:dyDescent="0.15">
      <c r="A307" s="147" t="s">
        <v>424</v>
      </c>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c r="AA307" s="148"/>
      <c r="AB307" s="148"/>
      <c r="AC307" s="148"/>
      <c r="AD307" s="148"/>
      <c r="AE307" s="148"/>
      <c r="AF307" s="148"/>
      <c r="AG307" s="148"/>
      <c r="AH307" s="148"/>
      <c r="AI307" s="148"/>
      <c r="AJ307" s="148"/>
      <c r="AK307" s="148"/>
      <c r="AL307" s="148"/>
      <c r="AM307" s="149"/>
      <c r="BH307" s="13" t="s">
        <v>432</v>
      </c>
    </row>
    <row r="308" spans="1:61" ht="9.75" hidden="1" customHeight="1" thickBot="1" x14ac:dyDescent="0.2">
      <c r="A308" s="150"/>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c r="AA308" s="151"/>
      <c r="AB308" s="151"/>
      <c r="AC308" s="151"/>
      <c r="AD308" s="151"/>
      <c r="AE308" s="151"/>
      <c r="AF308" s="151"/>
      <c r="AG308" s="151"/>
      <c r="AH308" s="151"/>
      <c r="AI308" s="151"/>
      <c r="AJ308" s="151"/>
      <c r="AK308" s="151"/>
      <c r="AL308" s="151"/>
      <c r="AM308" s="152"/>
      <c r="BH308" s="13" t="s">
        <v>432</v>
      </c>
    </row>
    <row r="309" spans="1:61" ht="9.75" hidden="1" customHeight="1" x14ac:dyDescent="0.15">
      <c r="A309" s="153" t="s">
        <v>33</v>
      </c>
      <c r="B309" s="154"/>
      <c r="C309" s="154"/>
      <c r="D309" s="154"/>
      <c r="E309" s="154"/>
      <c r="F309" s="154"/>
      <c r="G309" s="154"/>
      <c r="H309" s="154"/>
      <c r="I309" s="155"/>
      <c r="J309" s="127"/>
      <c r="K309" s="128"/>
      <c r="L309" s="128"/>
      <c r="M309" s="128"/>
      <c r="N309" s="128"/>
      <c r="O309" s="128"/>
      <c r="P309" s="128"/>
      <c r="Q309" s="128"/>
      <c r="R309" s="128"/>
      <c r="S309" s="128"/>
      <c r="T309" s="128"/>
      <c r="U309" s="128"/>
      <c r="V309" s="128"/>
      <c r="W309" s="128"/>
      <c r="X309" s="128"/>
      <c r="Y309" s="128"/>
      <c r="Z309" s="128"/>
      <c r="AA309" s="128"/>
      <c r="AB309" s="128"/>
      <c r="AC309" s="128"/>
      <c r="AD309" s="128"/>
      <c r="AE309" s="128"/>
      <c r="AF309" s="128"/>
      <c r="AG309" s="128"/>
      <c r="AH309" s="128"/>
      <c r="AI309" s="128"/>
      <c r="AJ309" s="128"/>
      <c r="AK309" s="128"/>
      <c r="AL309" s="128"/>
      <c r="AM309" s="129"/>
      <c r="BG309" s="13" t="s">
        <v>498</v>
      </c>
      <c r="BH309" s="13">
        <v>4</v>
      </c>
      <c r="BI309" s="25" t="str">
        <f>"ITEM"  &amp; BH309 &amp; BG309 &amp;"="&amp; IF(TRIM($J309)="","",$J309)</f>
        <v>ITEM4#KBN1_15=</v>
      </c>
    </row>
    <row r="310" spans="1:61" ht="9.75" hidden="1" customHeight="1" x14ac:dyDescent="0.15">
      <c r="A310" s="153"/>
      <c r="B310" s="154"/>
      <c r="C310" s="154"/>
      <c r="D310" s="154"/>
      <c r="E310" s="154"/>
      <c r="F310" s="154"/>
      <c r="G310" s="154"/>
      <c r="H310" s="154"/>
      <c r="I310" s="155"/>
      <c r="J310" s="127"/>
      <c r="K310" s="128"/>
      <c r="L310" s="128"/>
      <c r="M310" s="128"/>
      <c r="N310" s="128"/>
      <c r="O310" s="128"/>
      <c r="P310" s="128"/>
      <c r="Q310" s="128"/>
      <c r="R310" s="128"/>
      <c r="S310" s="128"/>
      <c r="T310" s="128"/>
      <c r="U310" s="128"/>
      <c r="V310" s="128"/>
      <c r="W310" s="128"/>
      <c r="X310" s="128"/>
      <c r="Y310" s="128"/>
      <c r="Z310" s="128"/>
      <c r="AA310" s="128"/>
      <c r="AB310" s="128"/>
      <c r="AC310" s="128"/>
      <c r="AD310" s="128"/>
      <c r="AE310" s="128"/>
      <c r="AF310" s="128"/>
      <c r="AG310" s="128"/>
      <c r="AH310" s="128"/>
      <c r="AI310" s="128"/>
      <c r="AJ310" s="128"/>
      <c r="AK310" s="128"/>
      <c r="AL310" s="128"/>
      <c r="AM310" s="129"/>
      <c r="BH310" s="13" t="s">
        <v>432</v>
      </c>
    </row>
    <row r="311" spans="1:61" ht="9.75" hidden="1" customHeight="1" x14ac:dyDescent="0.15">
      <c r="A311" s="159" t="s">
        <v>34</v>
      </c>
      <c r="B311" s="160"/>
      <c r="C311" s="160"/>
      <c r="D311" s="160"/>
      <c r="E311" s="160"/>
      <c r="F311" s="160"/>
      <c r="G311" s="160"/>
      <c r="H311" s="160"/>
      <c r="I311" s="161"/>
      <c r="J311" s="86"/>
      <c r="K311" s="87"/>
      <c r="L311" s="87"/>
      <c r="M311" s="87"/>
      <c r="N311" s="87"/>
      <c r="O311" s="87"/>
      <c r="P311" s="87"/>
      <c r="Q311" s="87"/>
      <c r="R311" s="87"/>
      <c r="S311" s="87"/>
      <c r="T311" s="87"/>
      <c r="U311" s="87"/>
      <c r="V311" s="87"/>
      <c r="W311" s="87"/>
      <c r="X311" s="87"/>
      <c r="Y311" s="87"/>
      <c r="Z311" s="87"/>
      <c r="AA311" s="87"/>
      <c r="AB311" s="87"/>
      <c r="AC311" s="87"/>
      <c r="AD311" s="87"/>
      <c r="AE311" s="87"/>
      <c r="AF311" s="87"/>
      <c r="AG311" s="87"/>
      <c r="AH311" s="87"/>
      <c r="AI311" s="87"/>
      <c r="AJ311" s="87"/>
      <c r="AK311" s="87"/>
      <c r="AL311" s="87"/>
      <c r="AM311" s="88"/>
      <c r="BG311" s="13" t="s">
        <v>498</v>
      </c>
      <c r="BH311" s="13" t="s">
        <v>460</v>
      </c>
      <c r="BI311" s="25" t="str">
        <f>"ITEM"  &amp; BH311 &amp; BG311 &amp;"="&amp; IF(TRIM($J311)="","",$J311)</f>
        <v>ITEM5_1#KBN1_15=</v>
      </c>
    </row>
    <row r="312" spans="1:61" ht="9.75" hidden="1" customHeight="1" x14ac:dyDescent="0.15">
      <c r="A312" s="153"/>
      <c r="B312" s="154"/>
      <c r="C312" s="154"/>
      <c r="D312" s="154"/>
      <c r="E312" s="154"/>
      <c r="F312" s="154"/>
      <c r="G312" s="154"/>
      <c r="H312" s="154"/>
      <c r="I312" s="155"/>
      <c r="J312" s="127"/>
      <c r="K312" s="128"/>
      <c r="L312" s="128"/>
      <c r="M312" s="128"/>
      <c r="N312" s="128"/>
      <c r="O312" s="128"/>
      <c r="P312" s="128"/>
      <c r="Q312" s="128"/>
      <c r="R312" s="128"/>
      <c r="S312" s="128"/>
      <c r="T312" s="128"/>
      <c r="U312" s="128"/>
      <c r="V312" s="128"/>
      <c r="W312" s="128"/>
      <c r="X312" s="128"/>
      <c r="Y312" s="128"/>
      <c r="Z312" s="128"/>
      <c r="AA312" s="128"/>
      <c r="AB312" s="128"/>
      <c r="AC312" s="128"/>
      <c r="AD312" s="128"/>
      <c r="AE312" s="128"/>
      <c r="AF312" s="128"/>
      <c r="AG312" s="128"/>
      <c r="AH312" s="128"/>
      <c r="AI312" s="128"/>
      <c r="AJ312" s="128"/>
      <c r="AK312" s="128"/>
      <c r="AL312" s="128"/>
      <c r="AM312" s="129"/>
      <c r="BH312" s="13" t="s">
        <v>432</v>
      </c>
    </row>
    <row r="313" spans="1:61" ht="9.75" hidden="1" customHeight="1" x14ac:dyDescent="0.15">
      <c r="A313" s="153"/>
      <c r="B313" s="154"/>
      <c r="C313" s="154"/>
      <c r="D313" s="154"/>
      <c r="E313" s="154"/>
      <c r="F313" s="154"/>
      <c r="G313" s="154"/>
      <c r="H313" s="154"/>
      <c r="I313" s="155"/>
      <c r="J313" s="127"/>
      <c r="K313" s="128"/>
      <c r="L313" s="128"/>
      <c r="M313" s="128"/>
      <c r="N313" s="128"/>
      <c r="O313" s="128"/>
      <c r="P313" s="128"/>
      <c r="Q313" s="128"/>
      <c r="R313" s="128"/>
      <c r="S313" s="128"/>
      <c r="T313" s="128"/>
      <c r="U313" s="128"/>
      <c r="V313" s="128"/>
      <c r="W313" s="128"/>
      <c r="X313" s="128"/>
      <c r="Y313" s="128"/>
      <c r="Z313" s="128"/>
      <c r="AA313" s="128"/>
      <c r="AB313" s="128"/>
      <c r="AC313" s="128"/>
      <c r="AD313" s="128"/>
      <c r="AE313" s="128"/>
      <c r="AF313" s="128"/>
      <c r="AG313" s="128"/>
      <c r="AH313" s="128"/>
      <c r="AI313" s="128"/>
      <c r="AJ313" s="128"/>
      <c r="AK313" s="128"/>
      <c r="AL313" s="128"/>
      <c r="AM313" s="129"/>
      <c r="BH313" s="13" t="s">
        <v>432</v>
      </c>
    </row>
    <row r="314" spans="1:61" ht="9.75" hidden="1" customHeight="1" x14ac:dyDescent="0.15">
      <c r="A314" s="153"/>
      <c r="B314" s="154"/>
      <c r="C314" s="154"/>
      <c r="D314" s="154"/>
      <c r="E314" s="154"/>
      <c r="F314" s="154"/>
      <c r="G314" s="154"/>
      <c r="H314" s="154"/>
      <c r="I314" s="155"/>
      <c r="J314" s="127"/>
      <c r="K314" s="128"/>
      <c r="L314" s="128"/>
      <c r="M314" s="128"/>
      <c r="N314" s="128"/>
      <c r="O314" s="128"/>
      <c r="P314" s="128"/>
      <c r="Q314" s="128"/>
      <c r="R314" s="128"/>
      <c r="S314" s="128"/>
      <c r="T314" s="128"/>
      <c r="U314" s="128"/>
      <c r="V314" s="128"/>
      <c r="W314" s="128"/>
      <c r="X314" s="128"/>
      <c r="Y314" s="128"/>
      <c r="Z314" s="128"/>
      <c r="AA314" s="128"/>
      <c r="AB314" s="128"/>
      <c r="AC314" s="128"/>
      <c r="AD314" s="128"/>
      <c r="AE314" s="128"/>
      <c r="AF314" s="128"/>
      <c r="AG314" s="128"/>
      <c r="AH314" s="128"/>
      <c r="AI314" s="128"/>
      <c r="AJ314" s="128"/>
      <c r="AK314" s="128"/>
      <c r="AL314" s="128"/>
      <c r="AM314" s="129"/>
      <c r="BH314" s="13" t="s">
        <v>432</v>
      </c>
    </row>
    <row r="315" spans="1:61" ht="9.75" hidden="1" customHeight="1" x14ac:dyDescent="0.15">
      <c r="A315" s="153"/>
      <c r="B315" s="154"/>
      <c r="C315" s="154"/>
      <c r="D315" s="154"/>
      <c r="E315" s="154"/>
      <c r="F315" s="154"/>
      <c r="G315" s="154"/>
      <c r="H315" s="154"/>
      <c r="I315" s="155"/>
      <c r="J315" s="127"/>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9"/>
      <c r="BH315" s="13" t="s">
        <v>432</v>
      </c>
    </row>
    <row r="316" spans="1:61" ht="9.75" hidden="1" customHeight="1" x14ac:dyDescent="0.15">
      <c r="A316" s="153"/>
      <c r="B316" s="154"/>
      <c r="C316" s="154"/>
      <c r="D316" s="154"/>
      <c r="E316" s="154"/>
      <c r="F316" s="154"/>
      <c r="G316" s="154"/>
      <c r="H316" s="154"/>
      <c r="I316" s="155"/>
      <c r="J316" s="127"/>
      <c r="K316" s="128"/>
      <c r="L316" s="128"/>
      <c r="M316" s="128"/>
      <c r="N316" s="128"/>
      <c r="O316" s="128"/>
      <c r="P316" s="128"/>
      <c r="Q316" s="128"/>
      <c r="R316" s="128"/>
      <c r="S316" s="128"/>
      <c r="T316" s="128"/>
      <c r="U316" s="128"/>
      <c r="V316" s="128"/>
      <c r="W316" s="128"/>
      <c r="X316" s="128"/>
      <c r="Y316" s="128"/>
      <c r="Z316" s="128"/>
      <c r="AA316" s="128"/>
      <c r="AB316" s="128"/>
      <c r="AC316" s="128"/>
      <c r="AD316" s="128"/>
      <c r="AE316" s="128"/>
      <c r="AF316" s="128"/>
      <c r="AG316" s="128"/>
      <c r="AH316" s="128"/>
      <c r="AI316" s="128"/>
      <c r="AJ316" s="128"/>
      <c r="AK316" s="128"/>
      <c r="AL316" s="128"/>
      <c r="AM316" s="129"/>
    </row>
    <row r="317" spans="1:61" ht="9.75" hidden="1" customHeight="1" x14ac:dyDescent="0.15">
      <c r="A317" s="153"/>
      <c r="B317" s="154"/>
      <c r="C317" s="154"/>
      <c r="D317" s="154"/>
      <c r="E317" s="154"/>
      <c r="F317" s="154"/>
      <c r="G317" s="154"/>
      <c r="H317" s="154"/>
      <c r="I317" s="155"/>
      <c r="J317" s="127"/>
      <c r="K317" s="128"/>
      <c r="L317" s="128"/>
      <c r="M317" s="128"/>
      <c r="N317" s="128"/>
      <c r="O317" s="128"/>
      <c r="P317" s="128"/>
      <c r="Q317" s="128"/>
      <c r="R317" s="128"/>
      <c r="S317" s="128"/>
      <c r="T317" s="128"/>
      <c r="U317" s="128"/>
      <c r="V317" s="128"/>
      <c r="W317" s="128"/>
      <c r="X317" s="128"/>
      <c r="Y317" s="128"/>
      <c r="Z317" s="128"/>
      <c r="AA317" s="128"/>
      <c r="AB317" s="128"/>
      <c r="AC317" s="128"/>
      <c r="AD317" s="128"/>
      <c r="AE317" s="128"/>
      <c r="AF317" s="128"/>
      <c r="AG317" s="128"/>
      <c r="AH317" s="128"/>
      <c r="AI317" s="128"/>
      <c r="AJ317" s="128"/>
      <c r="AK317" s="128"/>
      <c r="AL317" s="128"/>
      <c r="AM317" s="129"/>
      <c r="BG317" s="13" t="s">
        <v>498</v>
      </c>
      <c r="BH317" s="13" t="s">
        <v>448</v>
      </c>
      <c r="BI317" s="25" t="str">
        <f>"ITEM"  &amp; BH317 &amp; BG317 &amp;"="&amp; IF(TRIM($J317)="","",$J317)</f>
        <v>ITEM5_2#KBN1_15=</v>
      </c>
    </row>
    <row r="318" spans="1:61" ht="9.75" hidden="1" customHeight="1" x14ac:dyDescent="0.15">
      <c r="A318" s="156"/>
      <c r="B318" s="157"/>
      <c r="C318" s="157"/>
      <c r="D318" s="157"/>
      <c r="E318" s="157"/>
      <c r="F318" s="157"/>
      <c r="G318" s="157"/>
      <c r="H318" s="157"/>
      <c r="I318" s="158"/>
      <c r="J318" s="89"/>
      <c r="K318" s="90"/>
      <c r="L318" s="90"/>
      <c r="M318" s="90"/>
      <c r="N318" s="90"/>
      <c r="O318" s="90"/>
      <c r="P318" s="90"/>
      <c r="Q318" s="90"/>
      <c r="R318" s="90"/>
      <c r="S318" s="90"/>
      <c r="T318" s="90"/>
      <c r="U318" s="90"/>
      <c r="V318" s="90"/>
      <c r="W318" s="90"/>
      <c r="X318" s="90"/>
      <c r="Y318" s="90"/>
      <c r="Z318" s="90"/>
      <c r="AA318" s="90"/>
      <c r="AB318" s="90"/>
      <c r="AC318" s="90"/>
      <c r="AD318" s="90"/>
      <c r="AE318" s="90"/>
      <c r="AF318" s="90"/>
      <c r="AG318" s="90"/>
      <c r="AH318" s="90"/>
      <c r="AI318" s="90"/>
      <c r="AJ318" s="90"/>
      <c r="AK318" s="90"/>
      <c r="AL318" s="90"/>
      <c r="AM318" s="91"/>
      <c r="BG318" s="13" t="s">
        <v>498</v>
      </c>
      <c r="BH318" s="13" t="s">
        <v>449</v>
      </c>
      <c r="BI318" s="25" t="str">
        <f>"ITEM"  &amp; BH318 &amp; BG318 &amp;"="&amp; IF(TRIM($J318)="","",$J318)</f>
        <v>ITEM5_3#KBN1_15=</v>
      </c>
    </row>
    <row r="319" spans="1:61" ht="9.75" hidden="1" customHeight="1" x14ac:dyDescent="0.15">
      <c r="A319" s="159" t="s">
        <v>35</v>
      </c>
      <c r="B319" s="160"/>
      <c r="C319" s="160"/>
      <c r="D319" s="160"/>
      <c r="E319" s="160"/>
      <c r="F319" s="160"/>
      <c r="G319" s="160"/>
      <c r="H319" s="160"/>
      <c r="I319" s="161"/>
      <c r="J319" s="130" t="s">
        <v>167</v>
      </c>
      <c r="K319" s="132"/>
      <c r="L319" s="133" t="s">
        <v>121</v>
      </c>
      <c r="M319" s="133"/>
      <c r="N319" s="133"/>
      <c r="O319" s="133"/>
      <c r="P319" s="133"/>
      <c r="Q319" s="133"/>
      <c r="R319" s="133"/>
      <c r="S319" s="133"/>
      <c r="T319" s="133"/>
      <c r="U319" s="133"/>
      <c r="V319" s="133"/>
      <c r="W319" s="133"/>
      <c r="X319" s="134" t="s">
        <v>167</v>
      </c>
      <c r="Y319" s="132"/>
      <c r="Z319" s="162" t="s">
        <v>122</v>
      </c>
      <c r="AA319" s="162"/>
      <c r="AB319" s="162"/>
      <c r="AC319" s="162"/>
      <c r="AD319" s="162"/>
      <c r="AE319" s="162"/>
      <c r="AF319" s="162"/>
      <c r="AG319" s="162"/>
      <c r="AH319" s="162"/>
      <c r="AI319" s="162"/>
      <c r="AJ319" s="162"/>
      <c r="AK319" s="162"/>
      <c r="AL319" s="162"/>
      <c r="AM319" s="163"/>
      <c r="BF319" s="13" t="b">
        <f>IF($K319="○",TRUE,IF($K319="",FALSE,"INPUT_ERROR"))</f>
        <v>0</v>
      </c>
      <c r="BG319" s="13" t="s">
        <v>498</v>
      </c>
      <c r="BH319" s="13">
        <v>6</v>
      </c>
      <c r="BI319" s="25" t="str">
        <f t="shared" ref="BI319:BI325" si="14">"ITEM" &amp; BH319&amp; BG319 &amp;"="&amp; BF319</f>
        <v>ITEM6#KBN1_15=FALSE</v>
      </c>
    </row>
    <row r="320" spans="1:61" ht="9.75" hidden="1" customHeight="1" x14ac:dyDescent="0.15">
      <c r="A320" s="153"/>
      <c r="B320" s="154"/>
      <c r="C320" s="154"/>
      <c r="D320" s="154"/>
      <c r="E320" s="154"/>
      <c r="F320" s="154"/>
      <c r="G320" s="154"/>
      <c r="H320" s="154"/>
      <c r="I320" s="155"/>
      <c r="J320" s="130"/>
      <c r="K320" s="132"/>
      <c r="L320" s="133"/>
      <c r="M320" s="133"/>
      <c r="N320" s="133"/>
      <c r="O320" s="133"/>
      <c r="P320" s="133"/>
      <c r="Q320" s="133"/>
      <c r="R320" s="133"/>
      <c r="S320" s="133"/>
      <c r="T320" s="133"/>
      <c r="U320" s="133"/>
      <c r="V320" s="133"/>
      <c r="W320" s="133"/>
      <c r="X320" s="134"/>
      <c r="Y320" s="132"/>
      <c r="Z320" s="133"/>
      <c r="AA320" s="133"/>
      <c r="AB320" s="133"/>
      <c r="AC320" s="133"/>
      <c r="AD320" s="133"/>
      <c r="AE320" s="133"/>
      <c r="AF320" s="133"/>
      <c r="AG320" s="133"/>
      <c r="AH320" s="133"/>
      <c r="AI320" s="133"/>
      <c r="AJ320" s="133"/>
      <c r="AK320" s="133"/>
      <c r="AL320" s="133"/>
      <c r="AM320" s="139"/>
      <c r="BF320" s="13" t="b">
        <f>IF($Y319="○",TRUE,IF($Y319="",FALSE,"INPUT_ERROR"))</f>
        <v>0</v>
      </c>
      <c r="BG320" s="13" t="s">
        <v>498</v>
      </c>
      <c r="BH320" s="13">
        <v>7</v>
      </c>
      <c r="BI320" s="25" t="str">
        <f t="shared" si="14"/>
        <v>ITEM7#KBN1_15=FALSE</v>
      </c>
    </row>
    <row r="321" spans="1:61" ht="9.75" hidden="1" customHeight="1" x14ac:dyDescent="0.15">
      <c r="A321" s="153"/>
      <c r="B321" s="154"/>
      <c r="C321" s="154"/>
      <c r="D321" s="154"/>
      <c r="E321" s="154"/>
      <c r="F321" s="154"/>
      <c r="G321" s="154"/>
      <c r="H321" s="154"/>
      <c r="I321" s="155"/>
      <c r="J321" s="130" t="s">
        <v>167</v>
      </c>
      <c r="K321" s="132"/>
      <c r="L321" s="133" t="s">
        <v>123</v>
      </c>
      <c r="M321" s="133"/>
      <c r="N321" s="133"/>
      <c r="O321" s="133"/>
      <c r="P321" s="133"/>
      <c r="Q321" s="133"/>
      <c r="R321" s="133"/>
      <c r="S321" s="133"/>
      <c r="T321" s="133"/>
      <c r="U321" s="133"/>
      <c r="V321" s="133"/>
      <c r="W321" s="133"/>
      <c r="X321" s="134" t="s">
        <v>167</v>
      </c>
      <c r="Y321" s="132"/>
      <c r="Z321" s="133" t="s">
        <v>124</v>
      </c>
      <c r="AA321" s="133"/>
      <c r="AB321" s="133"/>
      <c r="AC321" s="133"/>
      <c r="AD321" s="133"/>
      <c r="AE321" s="133"/>
      <c r="AF321" s="133"/>
      <c r="AG321" s="133"/>
      <c r="AH321" s="133"/>
      <c r="AI321" s="133"/>
      <c r="AJ321" s="133"/>
      <c r="AK321" s="133"/>
      <c r="AL321" s="133"/>
      <c r="AM321" s="139"/>
      <c r="BF321" s="13" t="b">
        <f>IF($K321="○",TRUE,IF($K321="",FALSE,"INPUT_ERROR"))</f>
        <v>0</v>
      </c>
      <c r="BG321" s="13" t="s">
        <v>498</v>
      </c>
      <c r="BH321" s="13">
        <v>8</v>
      </c>
      <c r="BI321" s="25" t="str">
        <f t="shared" si="14"/>
        <v>ITEM8#KBN1_15=FALSE</v>
      </c>
    </row>
    <row r="322" spans="1:61" ht="9.75" hidden="1" customHeight="1" x14ac:dyDescent="0.15">
      <c r="A322" s="153"/>
      <c r="B322" s="154"/>
      <c r="C322" s="154"/>
      <c r="D322" s="154"/>
      <c r="E322" s="154"/>
      <c r="F322" s="154"/>
      <c r="G322" s="154"/>
      <c r="H322" s="154"/>
      <c r="I322" s="155"/>
      <c r="J322" s="130"/>
      <c r="K322" s="132"/>
      <c r="L322" s="133"/>
      <c r="M322" s="133"/>
      <c r="N322" s="133"/>
      <c r="O322" s="133"/>
      <c r="P322" s="133"/>
      <c r="Q322" s="133"/>
      <c r="R322" s="133"/>
      <c r="S322" s="133"/>
      <c r="T322" s="133"/>
      <c r="U322" s="133"/>
      <c r="V322" s="133"/>
      <c r="W322" s="133"/>
      <c r="X322" s="134"/>
      <c r="Y322" s="132"/>
      <c r="Z322" s="133"/>
      <c r="AA322" s="133"/>
      <c r="AB322" s="133"/>
      <c r="AC322" s="133"/>
      <c r="AD322" s="133"/>
      <c r="AE322" s="133"/>
      <c r="AF322" s="133"/>
      <c r="AG322" s="133"/>
      <c r="AH322" s="133"/>
      <c r="AI322" s="133"/>
      <c r="AJ322" s="133"/>
      <c r="AK322" s="133"/>
      <c r="AL322" s="133"/>
      <c r="AM322" s="139"/>
      <c r="BF322" s="13" t="b">
        <f>IF($Y321="○",TRUE,IF($Y321="",FALSE,"INPUT_ERROR"))</f>
        <v>0</v>
      </c>
      <c r="BG322" s="13" t="s">
        <v>498</v>
      </c>
      <c r="BH322" s="13">
        <v>9</v>
      </c>
      <c r="BI322" s="25" t="str">
        <f t="shared" si="14"/>
        <v>ITEM9#KBN1_15=FALSE</v>
      </c>
    </row>
    <row r="323" spans="1:61" ht="9.75" hidden="1" customHeight="1" x14ac:dyDescent="0.15">
      <c r="A323" s="153"/>
      <c r="B323" s="154"/>
      <c r="C323" s="154"/>
      <c r="D323" s="154"/>
      <c r="E323" s="154"/>
      <c r="F323" s="154"/>
      <c r="G323" s="154"/>
      <c r="H323" s="154"/>
      <c r="I323" s="155"/>
      <c r="J323" s="130" t="s">
        <v>167</v>
      </c>
      <c r="K323" s="132"/>
      <c r="L323" s="133" t="s">
        <v>302</v>
      </c>
      <c r="M323" s="133"/>
      <c r="N323" s="133"/>
      <c r="O323" s="133"/>
      <c r="P323" s="133"/>
      <c r="Q323" s="133"/>
      <c r="R323" s="133"/>
      <c r="S323" s="133"/>
      <c r="T323" s="133"/>
      <c r="U323" s="133"/>
      <c r="V323" s="133"/>
      <c r="W323" s="133"/>
      <c r="X323" s="134" t="s">
        <v>167</v>
      </c>
      <c r="Y323" s="132"/>
      <c r="Z323" s="133" t="s">
        <v>174</v>
      </c>
      <c r="AA323" s="133"/>
      <c r="AB323" s="133"/>
      <c r="AC323" s="133"/>
      <c r="AD323" s="133"/>
      <c r="AE323" s="133"/>
      <c r="AF323" s="133"/>
      <c r="AG323" s="133"/>
      <c r="AH323" s="133"/>
      <c r="AI323" s="133"/>
      <c r="AJ323" s="133"/>
      <c r="AK323" s="133"/>
      <c r="AL323" s="133"/>
      <c r="AM323" s="139"/>
      <c r="BF323" s="13" t="b">
        <f>IF($K323="○",TRUE,IF($K323="",FALSE,"INPUT_ERROR"))</f>
        <v>0</v>
      </c>
      <c r="BG323" s="13" t="s">
        <v>498</v>
      </c>
      <c r="BH323" s="13">
        <v>10</v>
      </c>
      <c r="BI323" s="25" t="str">
        <f t="shared" si="14"/>
        <v>ITEM10#KBN1_15=FALSE</v>
      </c>
    </row>
    <row r="324" spans="1:61" ht="9.75" hidden="1" customHeight="1" x14ac:dyDescent="0.15">
      <c r="A324" s="153"/>
      <c r="B324" s="154"/>
      <c r="C324" s="154"/>
      <c r="D324" s="154"/>
      <c r="E324" s="154"/>
      <c r="F324" s="154"/>
      <c r="G324" s="154"/>
      <c r="H324" s="154"/>
      <c r="I324" s="155"/>
      <c r="J324" s="130"/>
      <c r="K324" s="132"/>
      <c r="L324" s="133"/>
      <c r="M324" s="133"/>
      <c r="N324" s="133"/>
      <c r="O324" s="133"/>
      <c r="P324" s="133"/>
      <c r="Q324" s="133"/>
      <c r="R324" s="133"/>
      <c r="S324" s="133"/>
      <c r="T324" s="133"/>
      <c r="U324" s="133"/>
      <c r="V324" s="133"/>
      <c r="W324" s="133"/>
      <c r="X324" s="134"/>
      <c r="Y324" s="132"/>
      <c r="Z324" s="133"/>
      <c r="AA324" s="133"/>
      <c r="AB324" s="133"/>
      <c r="AC324" s="133"/>
      <c r="AD324" s="133"/>
      <c r="AE324" s="133"/>
      <c r="AF324" s="133"/>
      <c r="AG324" s="133"/>
      <c r="AH324" s="133"/>
      <c r="AI324" s="133"/>
      <c r="AJ324" s="133"/>
      <c r="AK324" s="133"/>
      <c r="AL324" s="133"/>
      <c r="AM324" s="139"/>
      <c r="BF324" s="13" t="b">
        <f>IF($Y323="○",TRUE,IF($Y323="",FALSE,"INPUT_ERROR"))</f>
        <v>0</v>
      </c>
      <c r="BG324" s="13" t="s">
        <v>498</v>
      </c>
      <c r="BH324" s="13">
        <v>11</v>
      </c>
      <c r="BI324" s="25" t="str">
        <f t="shared" si="14"/>
        <v>ITEM11#KBN1_15=FALSE</v>
      </c>
    </row>
    <row r="325" spans="1:61" ht="9.75" hidden="1" customHeight="1" x14ac:dyDescent="0.15">
      <c r="A325" s="153"/>
      <c r="B325" s="154"/>
      <c r="C325" s="154"/>
      <c r="D325" s="154"/>
      <c r="E325" s="154"/>
      <c r="F325" s="154"/>
      <c r="G325" s="154"/>
      <c r="H325" s="154"/>
      <c r="I325" s="155"/>
      <c r="J325" s="130" t="s">
        <v>167</v>
      </c>
      <c r="K325" s="132"/>
      <c r="L325" s="133" t="s">
        <v>125</v>
      </c>
      <c r="M325" s="133"/>
      <c r="N325" s="133"/>
      <c r="O325" s="134" t="s">
        <v>98</v>
      </c>
      <c r="P325" s="128"/>
      <c r="Q325" s="128"/>
      <c r="R325" s="128"/>
      <c r="S325" s="128"/>
      <c r="T325" s="128"/>
      <c r="U325" s="128"/>
      <c r="V325" s="128"/>
      <c r="W325" s="128"/>
      <c r="X325" s="128"/>
      <c r="Y325" s="128"/>
      <c r="Z325" s="128"/>
      <c r="AA325" s="128"/>
      <c r="AB325" s="128"/>
      <c r="AC325" s="128"/>
      <c r="AD325" s="128"/>
      <c r="AE325" s="128"/>
      <c r="AF325" s="128"/>
      <c r="AG325" s="128"/>
      <c r="AH325" s="128"/>
      <c r="AI325" s="128"/>
      <c r="AJ325" s="128"/>
      <c r="AK325" s="128"/>
      <c r="AL325" s="133" t="s">
        <v>176</v>
      </c>
      <c r="AM325" s="139"/>
      <c r="BF325" s="13" t="b">
        <f>IF($K325="○",TRUE,IF($K325="",FALSE,"INPUT_ERROR"))</f>
        <v>0</v>
      </c>
      <c r="BG325" s="13" t="s">
        <v>498</v>
      </c>
      <c r="BH325" s="13">
        <v>12</v>
      </c>
      <c r="BI325" s="25" t="str">
        <f t="shared" si="14"/>
        <v>ITEM12#KBN1_15=FALSE</v>
      </c>
    </row>
    <row r="326" spans="1:61" ht="9.75" hidden="1" customHeight="1" x14ac:dyDescent="0.15">
      <c r="A326" s="153"/>
      <c r="B326" s="154"/>
      <c r="C326" s="154"/>
      <c r="D326" s="154"/>
      <c r="E326" s="154"/>
      <c r="F326" s="154"/>
      <c r="G326" s="154"/>
      <c r="H326" s="154"/>
      <c r="I326" s="155"/>
      <c r="J326" s="135"/>
      <c r="K326" s="136"/>
      <c r="L326" s="137"/>
      <c r="M326" s="137"/>
      <c r="N326" s="137"/>
      <c r="O326" s="138"/>
      <c r="P326" s="90"/>
      <c r="Q326" s="90"/>
      <c r="R326" s="90"/>
      <c r="S326" s="90"/>
      <c r="T326" s="90"/>
      <c r="U326" s="90"/>
      <c r="V326" s="90"/>
      <c r="W326" s="90"/>
      <c r="X326" s="90"/>
      <c r="Y326" s="90"/>
      <c r="Z326" s="90"/>
      <c r="AA326" s="90"/>
      <c r="AB326" s="90"/>
      <c r="AC326" s="90"/>
      <c r="AD326" s="90"/>
      <c r="AE326" s="90"/>
      <c r="AF326" s="90"/>
      <c r="AG326" s="90"/>
      <c r="AH326" s="90"/>
      <c r="AI326" s="90"/>
      <c r="AJ326" s="90"/>
      <c r="AK326" s="90"/>
      <c r="AL326" s="137"/>
      <c r="AM326" s="140"/>
      <c r="BG326" s="13" t="s">
        <v>498</v>
      </c>
      <c r="BH326" s="13">
        <v>13</v>
      </c>
      <c r="BI326" s="25" t="str">
        <f>"ITEM" &amp; BH326 &amp; BG326 &amp;"="&amp;  IF(TRIM($P325)="","",$P325)</f>
        <v>ITEM13#KBN1_15=</v>
      </c>
    </row>
    <row r="327" spans="1:61" ht="9.75" customHeight="1" x14ac:dyDescent="0.15">
      <c r="A327" s="141" t="s">
        <v>425</v>
      </c>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c r="AA327" s="142"/>
      <c r="AB327" s="142"/>
      <c r="AC327" s="142"/>
      <c r="AD327" s="142"/>
      <c r="AE327" s="142"/>
      <c r="AF327" s="142"/>
      <c r="AG327" s="142"/>
      <c r="AH327" s="142"/>
      <c r="AI327" s="142"/>
      <c r="AJ327" s="142"/>
      <c r="AK327" s="142"/>
      <c r="AL327" s="142"/>
      <c r="AM327" s="143"/>
      <c r="BH327" s="13" t="s">
        <v>432</v>
      </c>
    </row>
    <row r="328" spans="1:61" ht="9.75" customHeight="1" x14ac:dyDescent="0.15">
      <c r="A328" s="164"/>
      <c r="B328" s="165"/>
      <c r="C328" s="165"/>
      <c r="D328" s="165"/>
      <c r="E328" s="165"/>
      <c r="F328" s="165"/>
      <c r="G328" s="165"/>
      <c r="H328" s="165"/>
      <c r="I328" s="165"/>
      <c r="J328" s="165"/>
      <c r="K328" s="165"/>
      <c r="L328" s="165"/>
      <c r="M328" s="165"/>
      <c r="N328" s="165"/>
      <c r="O328" s="165"/>
      <c r="P328" s="165"/>
      <c r="Q328" s="165"/>
      <c r="R328" s="165"/>
      <c r="S328" s="165"/>
      <c r="T328" s="165"/>
      <c r="U328" s="165"/>
      <c r="V328" s="165"/>
      <c r="W328" s="165"/>
      <c r="X328" s="165"/>
      <c r="Y328" s="165"/>
      <c r="Z328" s="165"/>
      <c r="AA328" s="165"/>
      <c r="AB328" s="165"/>
      <c r="AC328" s="165"/>
      <c r="AD328" s="165"/>
      <c r="AE328" s="165"/>
      <c r="AF328" s="165"/>
      <c r="AG328" s="165"/>
      <c r="AH328" s="165"/>
      <c r="AI328" s="165"/>
      <c r="AJ328" s="165"/>
      <c r="AK328" s="165"/>
      <c r="AL328" s="165"/>
      <c r="AM328" s="166"/>
      <c r="BH328" s="13" t="s">
        <v>432</v>
      </c>
    </row>
    <row r="329" spans="1:61" ht="9.75" hidden="1" customHeight="1" x14ac:dyDescent="0.15">
      <c r="A329" s="147" t="s">
        <v>426</v>
      </c>
      <c r="B329" s="148"/>
      <c r="C329" s="148"/>
      <c r="D329" s="148"/>
      <c r="E329" s="148"/>
      <c r="F329" s="148"/>
      <c r="G329" s="148"/>
      <c r="H329" s="148"/>
      <c r="I329" s="148"/>
      <c r="J329" s="148"/>
      <c r="K329" s="148"/>
      <c r="L329" s="148"/>
      <c r="M329" s="148"/>
      <c r="N329" s="148"/>
      <c r="O329" s="148"/>
      <c r="P329" s="148"/>
      <c r="Q329" s="148"/>
      <c r="R329" s="148"/>
      <c r="S329" s="148"/>
      <c r="T329" s="148"/>
      <c r="U329" s="148"/>
      <c r="V329" s="148"/>
      <c r="W329" s="148"/>
      <c r="X329" s="148"/>
      <c r="Y329" s="148"/>
      <c r="Z329" s="148"/>
      <c r="AA329" s="148"/>
      <c r="AB329" s="148"/>
      <c r="AC329" s="148"/>
      <c r="AD329" s="148"/>
      <c r="AE329" s="148"/>
      <c r="AF329" s="148"/>
      <c r="AG329" s="148"/>
      <c r="AH329" s="148"/>
      <c r="AI329" s="148"/>
      <c r="AJ329" s="148"/>
      <c r="AK329" s="148"/>
      <c r="AL329" s="148"/>
      <c r="AM329" s="149"/>
      <c r="BH329" s="13" t="s">
        <v>432</v>
      </c>
    </row>
    <row r="330" spans="1:61" ht="9.75" hidden="1" customHeight="1" thickBot="1" x14ac:dyDescent="0.2">
      <c r="A330" s="150"/>
      <c r="B330" s="151"/>
      <c r="C330" s="151"/>
      <c r="D330" s="151"/>
      <c r="E330" s="151"/>
      <c r="F330" s="151"/>
      <c r="G330" s="151"/>
      <c r="H330" s="151"/>
      <c r="I330" s="151"/>
      <c r="J330" s="151"/>
      <c r="K330" s="151"/>
      <c r="L330" s="151"/>
      <c r="M330" s="151"/>
      <c r="N330" s="151"/>
      <c r="O330" s="151"/>
      <c r="P330" s="151"/>
      <c r="Q330" s="151"/>
      <c r="R330" s="151"/>
      <c r="S330" s="151"/>
      <c r="T330" s="151"/>
      <c r="U330" s="151"/>
      <c r="V330" s="151"/>
      <c r="W330" s="151"/>
      <c r="X330" s="151"/>
      <c r="Y330" s="151"/>
      <c r="Z330" s="151"/>
      <c r="AA330" s="151"/>
      <c r="AB330" s="151"/>
      <c r="AC330" s="151"/>
      <c r="AD330" s="151"/>
      <c r="AE330" s="151"/>
      <c r="AF330" s="151"/>
      <c r="AG330" s="151"/>
      <c r="AH330" s="151"/>
      <c r="AI330" s="151"/>
      <c r="AJ330" s="151"/>
      <c r="AK330" s="151"/>
      <c r="AL330" s="151"/>
      <c r="AM330" s="152"/>
      <c r="BH330" s="13" t="s">
        <v>432</v>
      </c>
    </row>
    <row r="331" spans="1:61" ht="9.75" hidden="1" customHeight="1" x14ac:dyDescent="0.15">
      <c r="A331" s="153" t="s">
        <v>33</v>
      </c>
      <c r="B331" s="154"/>
      <c r="C331" s="154"/>
      <c r="D331" s="154"/>
      <c r="E331" s="154"/>
      <c r="F331" s="154"/>
      <c r="G331" s="154"/>
      <c r="H331" s="154"/>
      <c r="I331" s="155"/>
      <c r="J331" s="127"/>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c r="AL331" s="128"/>
      <c r="AM331" s="129"/>
      <c r="BG331" s="13" t="s">
        <v>499</v>
      </c>
      <c r="BH331" s="13">
        <v>4</v>
      </c>
      <c r="BI331" s="25" t="str">
        <f>"ITEM"  &amp; BH331 &amp; BG331 &amp;"="&amp; IF(TRIM($J331)="","",$J331)</f>
        <v>ITEM4#KBN1_16=</v>
      </c>
    </row>
    <row r="332" spans="1:61" ht="9.75" hidden="1" customHeight="1" x14ac:dyDescent="0.15">
      <c r="A332" s="153"/>
      <c r="B332" s="154"/>
      <c r="C332" s="154"/>
      <c r="D332" s="154"/>
      <c r="E332" s="154"/>
      <c r="F332" s="154"/>
      <c r="G332" s="154"/>
      <c r="H332" s="154"/>
      <c r="I332" s="155"/>
      <c r="J332" s="127"/>
      <c r="K332" s="128"/>
      <c r="L332" s="128"/>
      <c r="M332" s="128"/>
      <c r="N332" s="128"/>
      <c r="O332" s="128"/>
      <c r="P332" s="128"/>
      <c r="Q332" s="128"/>
      <c r="R332" s="128"/>
      <c r="S332" s="128"/>
      <c r="T332" s="128"/>
      <c r="U332" s="128"/>
      <c r="V332" s="128"/>
      <c r="W332" s="128"/>
      <c r="X332" s="128"/>
      <c r="Y332" s="128"/>
      <c r="Z332" s="128"/>
      <c r="AA332" s="128"/>
      <c r="AB332" s="128"/>
      <c r="AC332" s="128"/>
      <c r="AD332" s="128"/>
      <c r="AE332" s="128"/>
      <c r="AF332" s="128"/>
      <c r="AG332" s="128"/>
      <c r="AH332" s="128"/>
      <c r="AI332" s="128"/>
      <c r="AJ332" s="128"/>
      <c r="AK332" s="128"/>
      <c r="AL332" s="128"/>
      <c r="AM332" s="129"/>
      <c r="BH332" s="13" t="s">
        <v>432</v>
      </c>
    </row>
    <row r="333" spans="1:61" ht="9.75" hidden="1" customHeight="1" x14ac:dyDescent="0.15">
      <c r="A333" s="159" t="s">
        <v>34</v>
      </c>
      <c r="B333" s="160"/>
      <c r="C333" s="160"/>
      <c r="D333" s="160"/>
      <c r="E333" s="160"/>
      <c r="F333" s="160"/>
      <c r="G333" s="160"/>
      <c r="H333" s="160"/>
      <c r="I333" s="161"/>
      <c r="J333" s="86"/>
      <c r="K333" s="87"/>
      <c r="L333" s="87"/>
      <c r="M333" s="87"/>
      <c r="N333" s="87"/>
      <c r="O333" s="87"/>
      <c r="P333" s="87"/>
      <c r="Q333" s="87"/>
      <c r="R333" s="87"/>
      <c r="S333" s="87"/>
      <c r="T333" s="87"/>
      <c r="U333" s="87"/>
      <c r="V333" s="87"/>
      <c r="W333" s="87"/>
      <c r="X333" s="87"/>
      <c r="Y333" s="87"/>
      <c r="Z333" s="87"/>
      <c r="AA333" s="87"/>
      <c r="AB333" s="87"/>
      <c r="AC333" s="87"/>
      <c r="AD333" s="87"/>
      <c r="AE333" s="87"/>
      <c r="AF333" s="87"/>
      <c r="AG333" s="87"/>
      <c r="AH333" s="87"/>
      <c r="AI333" s="87"/>
      <c r="AJ333" s="87"/>
      <c r="AK333" s="87"/>
      <c r="AL333" s="87"/>
      <c r="AM333" s="88"/>
      <c r="BG333" s="13" t="s">
        <v>499</v>
      </c>
      <c r="BH333" s="13" t="s">
        <v>460</v>
      </c>
      <c r="BI333" s="25" t="str">
        <f>"ITEM"  &amp; BH333 &amp; BG333 &amp;"="&amp; IF(TRIM($J333)="","",$J333)</f>
        <v>ITEM5_1#KBN1_16=</v>
      </c>
    </row>
    <row r="334" spans="1:61" ht="9.75" hidden="1" customHeight="1" x14ac:dyDescent="0.15">
      <c r="A334" s="153"/>
      <c r="B334" s="154"/>
      <c r="C334" s="154"/>
      <c r="D334" s="154"/>
      <c r="E334" s="154"/>
      <c r="F334" s="154"/>
      <c r="G334" s="154"/>
      <c r="H334" s="154"/>
      <c r="I334" s="155"/>
      <c r="J334" s="127"/>
      <c r="K334" s="128"/>
      <c r="L334" s="128"/>
      <c r="M334" s="128"/>
      <c r="N334" s="128"/>
      <c r="O334" s="128"/>
      <c r="P334" s="128"/>
      <c r="Q334" s="128"/>
      <c r="R334" s="128"/>
      <c r="S334" s="128"/>
      <c r="T334" s="128"/>
      <c r="U334" s="128"/>
      <c r="V334" s="128"/>
      <c r="W334" s="128"/>
      <c r="X334" s="128"/>
      <c r="Y334" s="128"/>
      <c r="Z334" s="128"/>
      <c r="AA334" s="128"/>
      <c r="AB334" s="128"/>
      <c r="AC334" s="128"/>
      <c r="AD334" s="128"/>
      <c r="AE334" s="128"/>
      <c r="AF334" s="128"/>
      <c r="AG334" s="128"/>
      <c r="AH334" s="128"/>
      <c r="AI334" s="128"/>
      <c r="AJ334" s="128"/>
      <c r="AK334" s="128"/>
      <c r="AL334" s="128"/>
      <c r="AM334" s="129"/>
      <c r="BH334" s="13" t="s">
        <v>432</v>
      </c>
    </row>
    <row r="335" spans="1:61" ht="9.75" hidden="1" customHeight="1" x14ac:dyDescent="0.15">
      <c r="A335" s="153"/>
      <c r="B335" s="154"/>
      <c r="C335" s="154"/>
      <c r="D335" s="154"/>
      <c r="E335" s="154"/>
      <c r="F335" s="154"/>
      <c r="G335" s="154"/>
      <c r="H335" s="154"/>
      <c r="I335" s="155"/>
      <c r="J335" s="127"/>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c r="AH335" s="128"/>
      <c r="AI335" s="128"/>
      <c r="AJ335" s="128"/>
      <c r="AK335" s="128"/>
      <c r="AL335" s="128"/>
      <c r="AM335" s="129"/>
      <c r="BH335" s="13" t="s">
        <v>432</v>
      </c>
    </row>
    <row r="336" spans="1:61" ht="9.75" hidden="1" customHeight="1" x14ac:dyDescent="0.15">
      <c r="A336" s="153"/>
      <c r="B336" s="154"/>
      <c r="C336" s="154"/>
      <c r="D336" s="154"/>
      <c r="E336" s="154"/>
      <c r="F336" s="154"/>
      <c r="G336" s="154"/>
      <c r="H336" s="154"/>
      <c r="I336" s="155"/>
      <c r="J336" s="127"/>
      <c r="K336" s="128"/>
      <c r="L336" s="128"/>
      <c r="M336" s="128"/>
      <c r="N336" s="128"/>
      <c r="O336" s="128"/>
      <c r="P336" s="128"/>
      <c r="Q336" s="128"/>
      <c r="R336" s="128"/>
      <c r="S336" s="128"/>
      <c r="T336" s="128"/>
      <c r="U336" s="128"/>
      <c r="V336" s="128"/>
      <c r="W336" s="128"/>
      <c r="X336" s="128"/>
      <c r="Y336" s="128"/>
      <c r="Z336" s="128"/>
      <c r="AA336" s="128"/>
      <c r="AB336" s="128"/>
      <c r="AC336" s="128"/>
      <c r="AD336" s="128"/>
      <c r="AE336" s="128"/>
      <c r="AF336" s="128"/>
      <c r="AG336" s="128"/>
      <c r="AH336" s="128"/>
      <c r="AI336" s="128"/>
      <c r="AJ336" s="128"/>
      <c r="AK336" s="128"/>
      <c r="AL336" s="128"/>
      <c r="AM336" s="129"/>
      <c r="BH336" s="13" t="s">
        <v>432</v>
      </c>
    </row>
    <row r="337" spans="1:61" ht="9.75" hidden="1" customHeight="1" x14ac:dyDescent="0.15">
      <c r="A337" s="153"/>
      <c r="B337" s="154"/>
      <c r="C337" s="154"/>
      <c r="D337" s="154"/>
      <c r="E337" s="154"/>
      <c r="F337" s="154"/>
      <c r="G337" s="154"/>
      <c r="H337" s="154"/>
      <c r="I337" s="155"/>
      <c r="J337" s="127"/>
      <c r="K337" s="128"/>
      <c r="L337" s="128"/>
      <c r="M337" s="128"/>
      <c r="N337" s="128"/>
      <c r="O337" s="128"/>
      <c r="P337" s="128"/>
      <c r="Q337" s="128"/>
      <c r="R337" s="128"/>
      <c r="S337" s="128"/>
      <c r="T337" s="128"/>
      <c r="U337" s="128"/>
      <c r="V337" s="128"/>
      <c r="W337" s="128"/>
      <c r="X337" s="128"/>
      <c r="Y337" s="128"/>
      <c r="Z337" s="128"/>
      <c r="AA337" s="128"/>
      <c r="AB337" s="128"/>
      <c r="AC337" s="128"/>
      <c r="AD337" s="128"/>
      <c r="AE337" s="128"/>
      <c r="AF337" s="128"/>
      <c r="AG337" s="128"/>
      <c r="AH337" s="128"/>
      <c r="AI337" s="128"/>
      <c r="AJ337" s="128"/>
      <c r="AK337" s="128"/>
      <c r="AL337" s="128"/>
      <c r="AM337" s="129"/>
      <c r="BH337" s="13" t="s">
        <v>432</v>
      </c>
    </row>
    <row r="338" spans="1:61" ht="9.75" hidden="1" customHeight="1" x14ac:dyDescent="0.15">
      <c r="A338" s="153"/>
      <c r="B338" s="154"/>
      <c r="C338" s="154"/>
      <c r="D338" s="154"/>
      <c r="E338" s="154"/>
      <c r="F338" s="154"/>
      <c r="G338" s="154"/>
      <c r="H338" s="154"/>
      <c r="I338" s="155"/>
      <c r="J338" s="127"/>
      <c r="K338" s="128"/>
      <c r="L338" s="128"/>
      <c r="M338" s="128"/>
      <c r="N338" s="128"/>
      <c r="O338" s="128"/>
      <c r="P338" s="128"/>
      <c r="Q338" s="128"/>
      <c r="R338" s="128"/>
      <c r="S338" s="128"/>
      <c r="T338" s="128"/>
      <c r="U338" s="128"/>
      <c r="V338" s="128"/>
      <c r="W338" s="128"/>
      <c r="X338" s="128"/>
      <c r="Y338" s="128"/>
      <c r="Z338" s="128"/>
      <c r="AA338" s="128"/>
      <c r="AB338" s="128"/>
      <c r="AC338" s="128"/>
      <c r="AD338" s="128"/>
      <c r="AE338" s="128"/>
      <c r="AF338" s="128"/>
      <c r="AG338" s="128"/>
      <c r="AH338" s="128"/>
      <c r="AI338" s="128"/>
      <c r="AJ338" s="128"/>
      <c r="AK338" s="128"/>
      <c r="AL338" s="128"/>
      <c r="AM338" s="129"/>
    </row>
    <row r="339" spans="1:61" ht="9.75" hidden="1" customHeight="1" x14ac:dyDescent="0.15">
      <c r="A339" s="153"/>
      <c r="B339" s="154"/>
      <c r="C339" s="154"/>
      <c r="D339" s="154"/>
      <c r="E339" s="154"/>
      <c r="F339" s="154"/>
      <c r="G339" s="154"/>
      <c r="H339" s="154"/>
      <c r="I339" s="155"/>
      <c r="J339" s="127"/>
      <c r="K339" s="128"/>
      <c r="L339" s="128"/>
      <c r="M339" s="128"/>
      <c r="N339" s="128"/>
      <c r="O339" s="128"/>
      <c r="P339" s="128"/>
      <c r="Q339" s="128"/>
      <c r="R339" s="128"/>
      <c r="S339" s="128"/>
      <c r="T339" s="128"/>
      <c r="U339" s="128"/>
      <c r="V339" s="128"/>
      <c r="W339" s="128"/>
      <c r="X339" s="128"/>
      <c r="Y339" s="128"/>
      <c r="Z339" s="128"/>
      <c r="AA339" s="128"/>
      <c r="AB339" s="128"/>
      <c r="AC339" s="128"/>
      <c r="AD339" s="128"/>
      <c r="AE339" s="128"/>
      <c r="AF339" s="128"/>
      <c r="AG339" s="128"/>
      <c r="AH339" s="128"/>
      <c r="AI339" s="128"/>
      <c r="AJ339" s="128"/>
      <c r="AK339" s="128"/>
      <c r="AL339" s="128"/>
      <c r="AM339" s="129"/>
      <c r="BG339" s="13" t="s">
        <v>499</v>
      </c>
      <c r="BH339" s="13" t="s">
        <v>448</v>
      </c>
      <c r="BI339" s="25" t="str">
        <f>"ITEM"  &amp; BH339 &amp; BG339 &amp;"="&amp; IF(TRIM($J339)="","",$J339)</f>
        <v>ITEM5_2#KBN1_16=</v>
      </c>
    </row>
    <row r="340" spans="1:61" ht="9.75" hidden="1" customHeight="1" x14ac:dyDescent="0.15">
      <c r="A340" s="156"/>
      <c r="B340" s="157"/>
      <c r="C340" s="157"/>
      <c r="D340" s="157"/>
      <c r="E340" s="157"/>
      <c r="F340" s="157"/>
      <c r="G340" s="157"/>
      <c r="H340" s="157"/>
      <c r="I340" s="158"/>
      <c r="J340" s="89"/>
      <c r="K340" s="90"/>
      <c r="L340" s="90"/>
      <c r="M340" s="90"/>
      <c r="N340" s="90"/>
      <c r="O340" s="90"/>
      <c r="P340" s="90"/>
      <c r="Q340" s="90"/>
      <c r="R340" s="90"/>
      <c r="S340" s="90"/>
      <c r="T340" s="90"/>
      <c r="U340" s="90"/>
      <c r="V340" s="90"/>
      <c r="W340" s="90"/>
      <c r="X340" s="90"/>
      <c r="Y340" s="90"/>
      <c r="Z340" s="90"/>
      <c r="AA340" s="90"/>
      <c r="AB340" s="90"/>
      <c r="AC340" s="90"/>
      <c r="AD340" s="90"/>
      <c r="AE340" s="90"/>
      <c r="AF340" s="90"/>
      <c r="AG340" s="90"/>
      <c r="AH340" s="90"/>
      <c r="AI340" s="90"/>
      <c r="AJ340" s="90"/>
      <c r="AK340" s="90"/>
      <c r="AL340" s="90"/>
      <c r="AM340" s="91"/>
      <c r="BG340" s="13" t="s">
        <v>499</v>
      </c>
      <c r="BH340" s="13" t="s">
        <v>449</v>
      </c>
      <c r="BI340" s="25" t="str">
        <f>"ITEM"  &amp; BH340 &amp; BG340 &amp;"="&amp; IF(TRIM($J340)="","",$J340)</f>
        <v>ITEM5_3#KBN1_16=</v>
      </c>
    </row>
    <row r="341" spans="1:61" ht="9.75" hidden="1" customHeight="1" x14ac:dyDescent="0.15">
      <c r="A341" s="159" t="s">
        <v>35</v>
      </c>
      <c r="B341" s="160"/>
      <c r="C341" s="160"/>
      <c r="D341" s="160"/>
      <c r="E341" s="160"/>
      <c r="F341" s="160"/>
      <c r="G341" s="160"/>
      <c r="H341" s="160"/>
      <c r="I341" s="161"/>
      <c r="J341" s="130" t="s">
        <v>167</v>
      </c>
      <c r="K341" s="132"/>
      <c r="L341" s="133" t="s">
        <v>121</v>
      </c>
      <c r="M341" s="133"/>
      <c r="N341" s="133"/>
      <c r="O341" s="133"/>
      <c r="P341" s="133"/>
      <c r="Q341" s="133"/>
      <c r="R341" s="133"/>
      <c r="S341" s="133"/>
      <c r="T341" s="133"/>
      <c r="U341" s="133"/>
      <c r="V341" s="133"/>
      <c r="W341" s="133"/>
      <c r="X341" s="134" t="s">
        <v>167</v>
      </c>
      <c r="Y341" s="132"/>
      <c r="Z341" s="162" t="s">
        <v>122</v>
      </c>
      <c r="AA341" s="162"/>
      <c r="AB341" s="162"/>
      <c r="AC341" s="162"/>
      <c r="AD341" s="162"/>
      <c r="AE341" s="162"/>
      <c r="AF341" s="162"/>
      <c r="AG341" s="162"/>
      <c r="AH341" s="162"/>
      <c r="AI341" s="162"/>
      <c r="AJ341" s="162"/>
      <c r="AK341" s="162"/>
      <c r="AL341" s="162"/>
      <c r="AM341" s="163"/>
      <c r="BF341" s="13" t="b">
        <f>IF($K341="○",TRUE,IF($K341="",FALSE,"INPUT_ERROR"))</f>
        <v>0</v>
      </c>
      <c r="BG341" s="13" t="s">
        <v>499</v>
      </c>
      <c r="BH341" s="13">
        <v>6</v>
      </c>
      <c r="BI341" s="25" t="str">
        <f t="shared" ref="BI341:BI347" si="15">"ITEM" &amp; BH341&amp; BG341 &amp;"="&amp; BF341</f>
        <v>ITEM6#KBN1_16=FALSE</v>
      </c>
    </row>
    <row r="342" spans="1:61" ht="9.75" hidden="1" customHeight="1" x14ac:dyDescent="0.15">
      <c r="A342" s="153"/>
      <c r="B342" s="154"/>
      <c r="C342" s="154"/>
      <c r="D342" s="154"/>
      <c r="E342" s="154"/>
      <c r="F342" s="154"/>
      <c r="G342" s="154"/>
      <c r="H342" s="154"/>
      <c r="I342" s="155"/>
      <c r="J342" s="130"/>
      <c r="K342" s="132"/>
      <c r="L342" s="133"/>
      <c r="M342" s="133"/>
      <c r="N342" s="133"/>
      <c r="O342" s="133"/>
      <c r="P342" s="133"/>
      <c r="Q342" s="133"/>
      <c r="R342" s="133"/>
      <c r="S342" s="133"/>
      <c r="T342" s="133"/>
      <c r="U342" s="133"/>
      <c r="V342" s="133"/>
      <c r="W342" s="133"/>
      <c r="X342" s="134"/>
      <c r="Y342" s="132"/>
      <c r="Z342" s="133"/>
      <c r="AA342" s="133"/>
      <c r="AB342" s="133"/>
      <c r="AC342" s="133"/>
      <c r="AD342" s="133"/>
      <c r="AE342" s="133"/>
      <c r="AF342" s="133"/>
      <c r="AG342" s="133"/>
      <c r="AH342" s="133"/>
      <c r="AI342" s="133"/>
      <c r="AJ342" s="133"/>
      <c r="AK342" s="133"/>
      <c r="AL342" s="133"/>
      <c r="AM342" s="139"/>
      <c r="BF342" s="13" t="b">
        <f>IF($Y341="○",TRUE,IF($Y341="",FALSE,"INPUT_ERROR"))</f>
        <v>0</v>
      </c>
      <c r="BG342" s="13" t="s">
        <v>499</v>
      </c>
      <c r="BH342" s="13">
        <v>7</v>
      </c>
      <c r="BI342" s="25" t="str">
        <f t="shared" si="15"/>
        <v>ITEM7#KBN1_16=FALSE</v>
      </c>
    </row>
    <row r="343" spans="1:61" ht="9.75" hidden="1" customHeight="1" x14ac:dyDescent="0.15">
      <c r="A343" s="153"/>
      <c r="B343" s="154"/>
      <c r="C343" s="154"/>
      <c r="D343" s="154"/>
      <c r="E343" s="154"/>
      <c r="F343" s="154"/>
      <c r="G343" s="154"/>
      <c r="H343" s="154"/>
      <c r="I343" s="155"/>
      <c r="J343" s="130" t="s">
        <v>167</v>
      </c>
      <c r="K343" s="132"/>
      <c r="L343" s="133" t="s">
        <v>123</v>
      </c>
      <c r="M343" s="133"/>
      <c r="N343" s="133"/>
      <c r="O343" s="133"/>
      <c r="P343" s="133"/>
      <c r="Q343" s="133"/>
      <c r="R343" s="133"/>
      <c r="S343" s="133"/>
      <c r="T343" s="133"/>
      <c r="U343" s="133"/>
      <c r="V343" s="133"/>
      <c r="W343" s="133"/>
      <c r="X343" s="134" t="s">
        <v>167</v>
      </c>
      <c r="Y343" s="132"/>
      <c r="Z343" s="133" t="s">
        <v>124</v>
      </c>
      <c r="AA343" s="133"/>
      <c r="AB343" s="133"/>
      <c r="AC343" s="133"/>
      <c r="AD343" s="133"/>
      <c r="AE343" s="133"/>
      <c r="AF343" s="133"/>
      <c r="AG343" s="133"/>
      <c r="AH343" s="133"/>
      <c r="AI343" s="133"/>
      <c r="AJ343" s="133"/>
      <c r="AK343" s="133"/>
      <c r="AL343" s="133"/>
      <c r="AM343" s="139"/>
      <c r="BF343" s="13" t="b">
        <f>IF($K343="○",TRUE,IF($K343="",FALSE,"INPUT_ERROR"))</f>
        <v>0</v>
      </c>
      <c r="BG343" s="13" t="s">
        <v>499</v>
      </c>
      <c r="BH343" s="13">
        <v>8</v>
      </c>
      <c r="BI343" s="25" t="str">
        <f t="shared" si="15"/>
        <v>ITEM8#KBN1_16=FALSE</v>
      </c>
    </row>
    <row r="344" spans="1:61" ht="9.75" hidden="1" customHeight="1" x14ac:dyDescent="0.15">
      <c r="A344" s="153"/>
      <c r="B344" s="154"/>
      <c r="C344" s="154"/>
      <c r="D344" s="154"/>
      <c r="E344" s="154"/>
      <c r="F344" s="154"/>
      <c r="G344" s="154"/>
      <c r="H344" s="154"/>
      <c r="I344" s="155"/>
      <c r="J344" s="130"/>
      <c r="K344" s="132"/>
      <c r="L344" s="133"/>
      <c r="M344" s="133"/>
      <c r="N344" s="133"/>
      <c r="O344" s="133"/>
      <c r="P344" s="133"/>
      <c r="Q344" s="133"/>
      <c r="R344" s="133"/>
      <c r="S344" s="133"/>
      <c r="T344" s="133"/>
      <c r="U344" s="133"/>
      <c r="V344" s="133"/>
      <c r="W344" s="133"/>
      <c r="X344" s="134"/>
      <c r="Y344" s="132"/>
      <c r="Z344" s="133"/>
      <c r="AA344" s="133"/>
      <c r="AB344" s="133"/>
      <c r="AC344" s="133"/>
      <c r="AD344" s="133"/>
      <c r="AE344" s="133"/>
      <c r="AF344" s="133"/>
      <c r="AG344" s="133"/>
      <c r="AH344" s="133"/>
      <c r="AI344" s="133"/>
      <c r="AJ344" s="133"/>
      <c r="AK344" s="133"/>
      <c r="AL344" s="133"/>
      <c r="AM344" s="139"/>
      <c r="BF344" s="13" t="b">
        <f>IF($Y343="○",TRUE,IF($Y343="",FALSE,"INPUT_ERROR"))</f>
        <v>0</v>
      </c>
      <c r="BG344" s="13" t="s">
        <v>499</v>
      </c>
      <c r="BH344" s="13">
        <v>9</v>
      </c>
      <c r="BI344" s="25" t="str">
        <f t="shared" si="15"/>
        <v>ITEM9#KBN1_16=FALSE</v>
      </c>
    </row>
    <row r="345" spans="1:61" ht="9.75" hidden="1" customHeight="1" x14ac:dyDescent="0.15">
      <c r="A345" s="153"/>
      <c r="B345" s="154"/>
      <c r="C345" s="154"/>
      <c r="D345" s="154"/>
      <c r="E345" s="154"/>
      <c r="F345" s="154"/>
      <c r="G345" s="154"/>
      <c r="H345" s="154"/>
      <c r="I345" s="155"/>
      <c r="J345" s="130" t="s">
        <v>167</v>
      </c>
      <c r="K345" s="132"/>
      <c r="L345" s="133" t="s">
        <v>302</v>
      </c>
      <c r="M345" s="133"/>
      <c r="N345" s="133"/>
      <c r="O345" s="133"/>
      <c r="P345" s="133"/>
      <c r="Q345" s="133"/>
      <c r="R345" s="133"/>
      <c r="S345" s="133"/>
      <c r="T345" s="133"/>
      <c r="U345" s="133"/>
      <c r="V345" s="133"/>
      <c r="W345" s="133"/>
      <c r="X345" s="134" t="s">
        <v>167</v>
      </c>
      <c r="Y345" s="132"/>
      <c r="Z345" s="133" t="s">
        <v>174</v>
      </c>
      <c r="AA345" s="133"/>
      <c r="AB345" s="133"/>
      <c r="AC345" s="133"/>
      <c r="AD345" s="133"/>
      <c r="AE345" s="133"/>
      <c r="AF345" s="133"/>
      <c r="AG345" s="133"/>
      <c r="AH345" s="133"/>
      <c r="AI345" s="133"/>
      <c r="AJ345" s="133"/>
      <c r="AK345" s="133"/>
      <c r="AL345" s="133"/>
      <c r="AM345" s="139"/>
      <c r="BF345" s="13" t="b">
        <f>IF($K345="○",TRUE,IF($K345="",FALSE,"INPUT_ERROR"))</f>
        <v>0</v>
      </c>
      <c r="BG345" s="13" t="s">
        <v>499</v>
      </c>
      <c r="BH345" s="13">
        <v>10</v>
      </c>
      <c r="BI345" s="25" t="str">
        <f t="shared" si="15"/>
        <v>ITEM10#KBN1_16=FALSE</v>
      </c>
    </row>
    <row r="346" spans="1:61" ht="9.75" hidden="1" customHeight="1" x14ac:dyDescent="0.15">
      <c r="A346" s="153"/>
      <c r="B346" s="154"/>
      <c r="C346" s="154"/>
      <c r="D346" s="154"/>
      <c r="E346" s="154"/>
      <c r="F346" s="154"/>
      <c r="G346" s="154"/>
      <c r="H346" s="154"/>
      <c r="I346" s="155"/>
      <c r="J346" s="130"/>
      <c r="K346" s="132"/>
      <c r="L346" s="133"/>
      <c r="M346" s="133"/>
      <c r="N346" s="133"/>
      <c r="O346" s="133"/>
      <c r="P346" s="133"/>
      <c r="Q346" s="133"/>
      <c r="R346" s="133"/>
      <c r="S346" s="133"/>
      <c r="T346" s="133"/>
      <c r="U346" s="133"/>
      <c r="V346" s="133"/>
      <c r="W346" s="133"/>
      <c r="X346" s="134"/>
      <c r="Y346" s="132"/>
      <c r="Z346" s="133"/>
      <c r="AA346" s="133"/>
      <c r="AB346" s="133"/>
      <c r="AC346" s="133"/>
      <c r="AD346" s="133"/>
      <c r="AE346" s="133"/>
      <c r="AF346" s="133"/>
      <c r="AG346" s="133"/>
      <c r="AH346" s="133"/>
      <c r="AI346" s="133"/>
      <c r="AJ346" s="133"/>
      <c r="AK346" s="133"/>
      <c r="AL346" s="133"/>
      <c r="AM346" s="139"/>
      <c r="BF346" s="13" t="b">
        <f>IF($Y345="○",TRUE,IF($Y345="",FALSE,"INPUT_ERROR"))</f>
        <v>0</v>
      </c>
      <c r="BG346" s="13" t="s">
        <v>499</v>
      </c>
      <c r="BH346" s="13">
        <v>11</v>
      </c>
      <c r="BI346" s="25" t="str">
        <f t="shared" si="15"/>
        <v>ITEM11#KBN1_16=FALSE</v>
      </c>
    </row>
    <row r="347" spans="1:61" ht="9.75" hidden="1" customHeight="1" x14ac:dyDescent="0.15">
      <c r="A347" s="153"/>
      <c r="B347" s="154"/>
      <c r="C347" s="154"/>
      <c r="D347" s="154"/>
      <c r="E347" s="154"/>
      <c r="F347" s="154"/>
      <c r="G347" s="154"/>
      <c r="H347" s="154"/>
      <c r="I347" s="155"/>
      <c r="J347" s="130" t="s">
        <v>167</v>
      </c>
      <c r="K347" s="132"/>
      <c r="L347" s="133" t="s">
        <v>125</v>
      </c>
      <c r="M347" s="133"/>
      <c r="N347" s="133"/>
      <c r="O347" s="134" t="s">
        <v>98</v>
      </c>
      <c r="P347" s="128"/>
      <c r="Q347" s="128"/>
      <c r="R347" s="128"/>
      <c r="S347" s="128"/>
      <c r="T347" s="128"/>
      <c r="U347" s="128"/>
      <c r="V347" s="128"/>
      <c r="W347" s="128"/>
      <c r="X347" s="128"/>
      <c r="Y347" s="128"/>
      <c r="Z347" s="128"/>
      <c r="AA347" s="128"/>
      <c r="AB347" s="128"/>
      <c r="AC347" s="128"/>
      <c r="AD347" s="128"/>
      <c r="AE347" s="128"/>
      <c r="AF347" s="128"/>
      <c r="AG347" s="128"/>
      <c r="AH347" s="128"/>
      <c r="AI347" s="128"/>
      <c r="AJ347" s="128"/>
      <c r="AK347" s="128"/>
      <c r="AL347" s="133" t="s">
        <v>176</v>
      </c>
      <c r="AM347" s="139"/>
      <c r="BF347" s="13" t="b">
        <f>IF($K347="○",TRUE,IF($K347="",FALSE,"INPUT_ERROR"))</f>
        <v>0</v>
      </c>
      <c r="BG347" s="13" t="s">
        <v>499</v>
      </c>
      <c r="BH347" s="13">
        <v>12</v>
      </c>
      <c r="BI347" s="25" t="str">
        <f t="shared" si="15"/>
        <v>ITEM12#KBN1_16=FALSE</v>
      </c>
    </row>
    <row r="348" spans="1:61" ht="9.75" hidden="1" customHeight="1" thickBot="1" x14ac:dyDescent="0.2">
      <c r="A348" s="153"/>
      <c r="B348" s="154"/>
      <c r="C348" s="154"/>
      <c r="D348" s="154"/>
      <c r="E348" s="154"/>
      <c r="F348" s="154"/>
      <c r="G348" s="154"/>
      <c r="H348" s="154"/>
      <c r="I348" s="155"/>
      <c r="J348" s="135"/>
      <c r="K348" s="136"/>
      <c r="L348" s="137"/>
      <c r="M348" s="137"/>
      <c r="N348" s="137"/>
      <c r="O348" s="138"/>
      <c r="P348" s="90"/>
      <c r="Q348" s="90"/>
      <c r="R348" s="90"/>
      <c r="S348" s="90"/>
      <c r="T348" s="90"/>
      <c r="U348" s="90"/>
      <c r="V348" s="90"/>
      <c r="W348" s="90"/>
      <c r="X348" s="90"/>
      <c r="Y348" s="90"/>
      <c r="Z348" s="90"/>
      <c r="AA348" s="90"/>
      <c r="AB348" s="90"/>
      <c r="AC348" s="90"/>
      <c r="AD348" s="90"/>
      <c r="AE348" s="90"/>
      <c r="AF348" s="90"/>
      <c r="AG348" s="90"/>
      <c r="AH348" s="90"/>
      <c r="AI348" s="90"/>
      <c r="AJ348" s="90"/>
      <c r="AK348" s="90"/>
      <c r="AL348" s="137"/>
      <c r="AM348" s="140"/>
      <c r="BG348" s="13" t="s">
        <v>499</v>
      </c>
      <c r="BH348" s="13">
        <v>13</v>
      </c>
      <c r="BI348" s="25" t="str">
        <f>"ITEM" &amp; BH348 &amp; BG348 &amp;"="&amp;  IF(TRIM($P347)="","",$P347)</f>
        <v>ITEM13#KBN1_16=</v>
      </c>
    </row>
    <row r="349" spans="1:61" ht="9.75" hidden="1" customHeight="1" x14ac:dyDescent="0.15">
      <c r="A349" s="147" t="s">
        <v>427</v>
      </c>
      <c r="B349" s="148"/>
      <c r="C349" s="148"/>
      <c r="D349" s="148"/>
      <c r="E349" s="148"/>
      <c r="F349" s="148"/>
      <c r="G349" s="148"/>
      <c r="H349" s="148"/>
      <c r="I349" s="148"/>
      <c r="J349" s="148"/>
      <c r="K349" s="148"/>
      <c r="L349" s="148"/>
      <c r="M349" s="148"/>
      <c r="N349" s="148"/>
      <c r="O349" s="148"/>
      <c r="P349" s="148"/>
      <c r="Q349" s="148"/>
      <c r="R349" s="148"/>
      <c r="S349" s="148"/>
      <c r="T349" s="148"/>
      <c r="U349" s="148"/>
      <c r="V349" s="148"/>
      <c r="W349" s="148"/>
      <c r="X349" s="148"/>
      <c r="Y349" s="148"/>
      <c r="Z349" s="148"/>
      <c r="AA349" s="148"/>
      <c r="AB349" s="148"/>
      <c r="AC349" s="148"/>
      <c r="AD349" s="148"/>
      <c r="AE349" s="148"/>
      <c r="AF349" s="148"/>
      <c r="AG349" s="148"/>
      <c r="AH349" s="148"/>
      <c r="AI349" s="148"/>
      <c r="AJ349" s="148"/>
      <c r="AK349" s="148"/>
      <c r="AL349" s="148"/>
      <c r="AM349" s="148"/>
      <c r="BH349" s="13" t="s">
        <v>432</v>
      </c>
    </row>
    <row r="350" spans="1:61" ht="9.75" hidden="1" customHeight="1" thickBot="1" x14ac:dyDescent="0.2">
      <c r="A350" s="150"/>
      <c r="B350" s="151"/>
      <c r="C350" s="151"/>
      <c r="D350" s="151"/>
      <c r="E350" s="151"/>
      <c r="F350" s="151"/>
      <c r="G350" s="151"/>
      <c r="H350" s="151"/>
      <c r="I350" s="151"/>
      <c r="J350" s="151"/>
      <c r="K350" s="151"/>
      <c r="L350" s="151"/>
      <c r="M350" s="151"/>
      <c r="N350" s="151"/>
      <c r="O350" s="151"/>
      <c r="P350" s="151"/>
      <c r="Q350" s="151"/>
      <c r="R350" s="151"/>
      <c r="S350" s="151"/>
      <c r="T350" s="151"/>
      <c r="U350" s="151"/>
      <c r="V350" s="151"/>
      <c r="W350" s="151"/>
      <c r="X350" s="151"/>
      <c r="Y350" s="151"/>
      <c r="Z350" s="151"/>
      <c r="AA350" s="151"/>
      <c r="AB350" s="151"/>
      <c r="AC350" s="151"/>
      <c r="AD350" s="151"/>
      <c r="AE350" s="151"/>
      <c r="AF350" s="151"/>
      <c r="AG350" s="151"/>
      <c r="AH350" s="151"/>
      <c r="AI350" s="151"/>
      <c r="AJ350" s="151"/>
      <c r="AK350" s="151"/>
      <c r="AL350" s="151"/>
      <c r="AM350" s="151"/>
      <c r="BH350" s="13" t="s">
        <v>432</v>
      </c>
    </row>
    <row r="351" spans="1:61" ht="9.75" hidden="1" customHeight="1" x14ac:dyDescent="0.15">
      <c r="A351" s="153" t="s">
        <v>33</v>
      </c>
      <c r="B351" s="154"/>
      <c r="C351" s="154"/>
      <c r="D351" s="154"/>
      <c r="E351" s="154"/>
      <c r="F351" s="154"/>
      <c r="G351" s="154"/>
      <c r="H351" s="154"/>
      <c r="I351" s="155"/>
      <c r="J351" s="127"/>
      <c r="K351" s="128"/>
      <c r="L351" s="128"/>
      <c r="M351" s="128"/>
      <c r="N351" s="128"/>
      <c r="O351" s="128"/>
      <c r="P351" s="128"/>
      <c r="Q351" s="128"/>
      <c r="R351" s="128"/>
      <c r="S351" s="128"/>
      <c r="T351" s="128"/>
      <c r="U351" s="128"/>
      <c r="V351" s="128"/>
      <c r="W351" s="128"/>
      <c r="X351" s="128"/>
      <c r="Y351" s="128"/>
      <c r="Z351" s="128"/>
      <c r="AA351" s="128"/>
      <c r="AB351" s="128"/>
      <c r="AC351" s="128"/>
      <c r="AD351" s="128"/>
      <c r="AE351" s="128"/>
      <c r="AF351" s="128"/>
      <c r="AG351" s="128"/>
      <c r="AH351" s="128"/>
      <c r="AI351" s="128"/>
      <c r="AJ351" s="128"/>
      <c r="AK351" s="128"/>
      <c r="AL351" s="128"/>
      <c r="AM351" s="129"/>
      <c r="BG351" s="13" t="s">
        <v>500</v>
      </c>
      <c r="BH351" s="13">
        <v>4</v>
      </c>
      <c r="BI351" s="25" t="str">
        <f>"ITEM"  &amp; BH351 &amp; BG351 &amp;"="&amp; IF(TRIM($J351)="","",$J351)</f>
        <v>ITEM4#KBN1_17=</v>
      </c>
    </row>
    <row r="352" spans="1:61" ht="9.75" hidden="1" customHeight="1" x14ac:dyDescent="0.15">
      <c r="A352" s="153"/>
      <c r="B352" s="154"/>
      <c r="C352" s="154"/>
      <c r="D352" s="154"/>
      <c r="E352" s="154"/>
      <c r="F352" s="154"/>
      <c r="G352" s="154"/>
      <c r="H352" s="154"/>
      <c r="I352" s="155"/>
      <c r="J352" s="127"/>
      <c r="K352" s="128"/>
      <c r="L352" s="128"/>
      <c r="M352" s="128"/>
      <c r="N352" s="128"/>
      <c r="O352" s="128"/>
      <c r="P352" s="128"/>
      <c r="Q352" s="128"/>
      <c r="R352" s="128"/>
      <c r="S352" s="128"/>
      <c r="T352" s="128"/>
      <c r="U352" s="128"/>
      <c r="V352" s="128"/>
      <c r="W352" s="128"/>
      <c r="X352" s="128"/>
      <c r="Y352" s="128"/>
      <c r="Z352" s="128"/>
      <c r="AA352" s="128"/>
      <c r="AB352" s="128"/>
      <c r="AC352" s="128"/>
      <c r="AD352" s="128"/>
      <c r="AE352" s="128"/>
      <c r="AF352" s="128"/>
      <c r="AG352" s="128"/>
      <c r="AH352" s="128"/>
      <c r="AI352" s="128"/>
      <c r="AJ352" s="128"/>
      <c r="AK352" s="128"/>
      <c r="AL352" s="128"/>
      <c r="AM352" s="129"/>
      <c r="BH352" s="13" t="s">
        <v>432</v>
      </c>
    </row>
    <row r="353" spans="1:61" ht="9.75" hidden="1" customHeight="1" x14ac:dyDescent="0.15">
      <c r="A353" s="159" t="s">
        <v>34</v>
      </c>
      <c r="B353" s="160"/>
      <c r="C353" s="160"/>
      <c r="D353" s="160"/>
      <c r="E353" s="160"/>
      <c r="F353" s="160"/>
      <c r="G353" s="160"/>
      <c r="H353" s="160"/>
      <c r="I353" s="161"/>
      <c r="J353" s="86"/>
      <c r="K353" s="87"/>
      <c r="L353" s="87"/>
      <c r="M353" s="87"/>
      <c r="N353" s="87"/>
      <c r="O353" s="87"/>
      <c r="P353" s="87"/>
      <c r="Q353" s="87"/>
      <c r="R353" s="87"/>
      <c r="S353" s="87"/>
      <c r="T353" s="87"/>
      <c r="U353" s="87"/>
      <c r="V353" s="87"/>
      <c r="W353" s="87"/>
      <c r="X353" s="87"/>
      <c r="Y353" s="87"/>
      <c r="Z353" s="87"/>
      <c r="AA353" s="87"/>
      <c r="AB353" s="87"/>
      <c r="AC353" s="87"/>
      <c r="AD353" s="87"/>
      <c r="AE353" s="87"/>
      <c r="AF353" s="87"/>
      <c r="AG353" s="87"/>
      <c r="AH353" s="87"/>
      <c r="AI353" s="87"/>
      <c r="AJ353" s="87"/>
      <c r="AK353" s="87"/>
      <c r="AL353" s="87"/>
      <c r="AM353" s="88"/>
      <c r="BG353" s="13" t="s">
        <v>500</v>
      </c>
      <c r="BH353" s="13" t="s">
        <v>460</v>
      </c>
      <c r="BI353" s="25" t="str">
        <f>"ITEM"  &amp; BH353 &amp; BG353 &amp;"="&amp; IF(TRIM($J353)="","",$J353)</f>
        <v>ITEM5_1#KBN1_17=</v>
      </c>
    </row>
    <row r="354" spans="1:61" ht="9.75" hidden="1" customHeight="1" x14ac:dyDescent="0.15">
      <c r="A354" s="153"/>
      <c r="B354" s="154"/>
      <c r="C354" s="154"/>
      <c r="D354" s="154"/>
      <c r="E354" s="154"/>
      <c r="F354" s="154"/>
      <c r="G354" s="154"/>
      <c r="H354" s="154"/>
      <c r="I354" s="155"/>
      <c r="J354" s="127"/>
      <c r="K354" s="128"/>
      <c r="L354" s="128"/>
      <c r="M354" s="128"/>
      <c r="N354" s="128"/>
      <c r="O354" s="128"/>
      <c r="P354" s="128"/>
      <c r="Q354" s="128"/>
      <c r="R354" s="128"/>
      <c r="S354" s="128"/>
      <c r="T354" s="128"/>
      <c r="U354" s="128"/>
      <c r="V354" s="128"/>
      <c r="W354" s="128"/>
      <c r="X354" s="128"/>
      <c r="Y354" s="128"/>
      <c r="Z354" s="128"/>
      <c r="AA354" s="128"/>
      <c r="AB354" s="128"/>
      <c r="AC354" s="128"/>
      <c r="AD354" s="128"/>
      <c r="AE354" s="128"/>
      <c r="AF354" s="128"/>
      <c r="AG354" s="128"/>
      <c r="AH354" s="128"/>
      <c r="AI354" s="128"/>
      <c r="AJ354" s="128"/>
      <c r="AK354" s="128"/>
      <c r="AL354" s="128"/>
      <c r="AM354" s="129"/>
      <c r="BH354" s="13" t="s">
        <v>432</v>
      </c>
    </row>
    <row r="355" spans="1:61" ht="9.75" hidden="1" customHeight="1" x14ac:dyDescent="0.15">
      <c r="A355" s="153"/>
      <c r="B355" s="154"/>
      <c r="C355" s="154"/>
      <c r="D355" s="154"/>
      <c r="E355" s="154"/>
      <c r="F355" s="154"/>
      <c r="G355" s="154"/>
      <c r="H355" s="154"/>
      <c r="I355" s="155"/>
      <c r="J355" s="127"/>
      <c r="K355" s="128"/>
      <c r="L355" s="128"/>
      <c r="M355" s="128"/>
      <c r="N355" s="128"/>
      <c r="O355" s="128"/>
      <c r="P355" s="128"/>
      <c r="Q355" s="128"/>
      <c r="R355" s="128"/>
      <c r="S355" s="128"/>
      <c r="T355" s="128"/>
      <c r="U355" s="128"/>
      <c r="V355" s="128"/>
      <c r="W355" s="128"/>
      <c r="X355" s="128"/>
      <c r="Y355" s="128"/>
      <c r="Z355" s="128"/>
      <c r="AA355" s="128"/>
      <c r="AB355" s="128"/>
      <c r="AC355" s="128"/>
      <c r="AD355" s="128"/>
      <c r="AE355" s="128"/>
      <c r="AF355" s="128"/>
      <c r="AG355" s="128"/>
      <c r="AH355" s="128"/>
      <c r="AI355" s="128"/>
      <c r="AJ355" s="128"/>
      <c r="AK355" s="128"/>
      <c r="AL355" s="128"/>
      <c r="AM355" s="129"/>
      <c r="BH355" s="13" t="s">
        <v>432</v>
      </c>
    </row>
    <row r="356" spans="1:61" ht="9.75" hidden="1" customHeight="1" x14ac:dyDescent="0.15">
      <c r="A356" s="153"/>
      <c r="B356" s="154"/>
      <c r="C356" s="154"/>
      <c r="D356" s="154"/>
      <c r="E356" s="154"/>
      <c r="F356" s="154"/>
      <c r="G356" s="154"/>
      <c r="H356" s="154"/>
      <c r="I356" s="155"/>
      <c r="J356" s="127"/>
      <c r="K356" s="128"/>
      <c r="L356" s="128"/>
      <c r="M356" s="128"/>
      <c r="N356" s="128"/>
      <c r="O356" s="128"/>
      <c r="P356" s="128"/>
      <c r="Q356" s="128"/>
      <c r="R356" s="128"/>
      <c r="S356" s="128"/>
      <c r="T356" s="128"/>
      <c r="U356" s="128"/>
      <c r="V356" s="128"/>
      <c r="W356" s="128"/>
      <c r="X356" s="128"/>
      <c r="Y356" s="128"/>
      <c r="Z356" s="128"/>
      <c r="AA356" s="128"/>
      <c r="AB356" s="128"/>
      <c r="AC356" s="128"/>
      <c r="AD356" s="128"/>
      <c r="AE356" s="128"/>
      <c r="AF356" s="128"/>
      <c r="AG356" s="128"/>
      <c r="AH356" s="128"/>
      <c r="AI356" s="128"/>
      <c r="AJ356" s="128"/>
      <c r="AK356" s="128"/>
      <c r="AL356" s="128"/>
      <c r="AM356" s="129"/>
      <c r="BH356" s="13" t="s">
        <v>432</v>
      </c>
    </row>
    <row r="357" spans="1:61" ht="9.75" hidden="1" customHeight="1" x14ac:dyDescent="0.15">
      <c r="A357" s="153"/>
      <c r="B357" s="154"/>
      <c r="C357" s="154"/>
      <c r="D357" s="154"/>
      <c r="E357" s="154"/>
      <c r="F357" s="154"/>
      <c r="G357" s="154"/>
      <c r="H357" s="154"/>
      <c r="I357" s="155"/>
      <c r="J357" s="127"/>
      <c r="K357" s="128"/>
      <c r="L357" s="128"/>
      <c r="M357" s="128"/>
      <c r="N357" s="128"/>
      <c r="O357" s="128"/>
      <c r="P357" s="128"/>
      <c r="Q357" s="128"/>
      <c r="R357" s="128"/>
      <c r="S357" s="128"/>
      <c r="T357" s="128"/>
      <c r="U357" s="128"/>
      <c r="V357" s="128"/>
      <c r="W357" s="128"/>
      <c r="X357" s="128"/>
      <c r="Y357" s="128"/>
      <c r="Z357" s="128"/>
      <c r="AA357" s="128"/>
      <c r="AB357" s="128"/>
      <c r="AC357" s="128"/>
      <c r="AD357" s="128"/>
      <c r="AE357" s="128"/>
      <c r="AF357" s="128"/>
      <c r="AG357" s="128"/>
      <c r="AH357" s="128"/>
      <c r="AI357" s="128"/>
      <c r="AJ357" s="128"/>
      <c r="AK357" s="128"/>
      <c r="AL357" s="128"/>
      <c r="AM357" s="129"/>
      <c r="BH357" s="13" t="s">
        <v>432</v>
      </c>
    </row>
    <row r="358" spans="1:61" ht="9.75" hidden="1" customHeight="1" x14ac:dyDescent="0.15">
      <c r="A358" s="153"/>
      <c r="B358" s="154"/>
      <c r="C358" s="154"/>
      <c r="D358" s="154"/>
      <c r="E358" s="154"/>
      <c r="F358" s="154"/>
      <c r="G358" s="154"/>
      <c r="H358" s="154"/>
      <c r="I358" s="155"/>
      <c r="J358" s="127"/>
      <c r="K358" s="128"/>
      <c r="L358" s="128"/>
      <c r="M358" s="128"/>
      <c r="N358" s="128"/>
      <c r="O358" s="128"/>
      <c r="P358" s="128"/>
      <c r="Q358" s="128"/>
      <c r="R358" s="128"/>
      <c r="S358" s="128"/>
      <c r="T358" s="128"/>
      <c r="U358" s="128"/>
      <c r="V358" s="128"/>
      <c r="W358" s="128"/>
      <c r="X358" s="128"/>
      <c r="Y358" s="128"/>
      <c r="Z358" s="128"/>
      <c r="AA358" s="128"/>
      <c r="AB358" s="128"/>
      <c r="AC358" s="128"/>
      <c r="AD358" s="128"/>
      <c r="AE358" s="128"/>
      <c r="AF358" s="128"/>
      <c r="AG358" s="128"/>
      <c r="AH358" s="128"/>
      <c r="AI358" s="128"/>
      <c r="AJ358" s="128"/>
      <c r="AK358" s="128"/>
      <c r="AL358" s="128"/>
      <c r="AM358" s="129"/>
    </row>
    <row r="359" spans="1:61" ht="9.75" hidden="1" customHeight="1" x14ac:dyDescent="0.15">
      <c r="A359" s="153"/>
      <c r="B359" s="154"/>
      <c r="C359" s="154"/>
      <c r="D359" s="154"/>
      <c r="E359" s="154"/>
      <c r="F359" s="154"/>
      <c r="G359" s="154"/>
      <c r="H359" s="154"/>
      <c r="I359" s="155"/>
      <c r="J359" s="127"/>
      <c r="K359" s="128"/>
      <c r="L359" s="128"/>
      <c r="M359" s="128"/>
      <c r="N359" s="128"/>
      <c r="O359" s="128"/>
      <c r="P359" s="128"/>
      <c r="Q359" s="128"/>
      <c r="R359" s="128"/>
      <c r="S359" s="128"/>
      <c r="T359" s="128"/>
      <c r="U359" s="128"/>
      <c r="V359" s="128"/>
      <c r="W359" s="128"/>
      <c r="X359" s="128"/>
      <c r="Y359" s="128"/>
      <c r="Z359" s="128"/>
      <c r="AA359" s="128"/>
      <c r="AB359" s="128"/>
      <c r="AC359" s="128"/>
      <c r="AD359" s="128"/>
      <c r="AE359" s="128"/>
      <c r="AF359" s="128"/>
      <c r="AG359" s="128"/>
      <c r="AH359" s="128"/>
      <c r="AI359" s="128"/>
      <c r="AJ359" s="128"/>
      <c r="AK359" s="128"/>
      <c r="AL359" s="128"/>
      <c r="AM359" s="129"/>
      <c r="BG359" s="13" t="s">
        <v>500</v>
      </c>
      <c r="BH359" s="13" t="s">
        <v>448</v>
      </c>
      <c r="BI359" s="25" t="str">
        <f>"ITEM"  &amp; BH359 &amp; BG359 &amp;"="&amp; IF(TRIM($J359)="","",$J359)</f>
        <v>ITEM5_2#KBN1_17=</v>
      </c>
    </row>
    <row r="360" spans="1:61" ht="9.75" hidden="1" customHeight="1" x14ac:dyDescent="0.15">
      <c r="A360" s="156"/>
      <c r="B360" s="157"/>
      <c r="C360" s="157"/>
      <c r="D360" s="157"/>
      <c r="E360" s="157"/>
      <c r="F360" s="157"/>
      <c r="G360" s="157"/>
      <c r="H360" s="157"/>
      <c r="I360" s="158"/>
      <c r="J360" s="89"/>
      <c r="K360" s="90"/>
      <c r="L360" s="90"/>
      <c r="M360" s="90"/>
      <c r="N360" s="90"/>
      <c r="O360" s="90"/>
      <c r="P360" s="90"/>
      <c r="Q360" s="90"/>
      <c r="R360" s="90"/>
      <c r="S360" s="90"/>
      <c r="T360" s="90"/>
      <c r="U360" s="90"/>
      <c r="V360" s="90"/>
      <c r="W360" s="90"/>
      <c r="X360" s="90"/>
      <c r="Y360" s="90"/>
      <c r="Z360" s="90"/>
      <c r="AA360" s="90"/>
      <c r="AB360" s="90"/>
      <c r="AC360" s="90"/>
      <c r="AD360" s="90"/>
      <c r="AE360" s="90"/>
      <c r="AF360" s="90"/>
      <c r="AG360" s="90"/>
      <c r="AH360" s="90"/>
      <c r="AI360" s="90"/>
      <c r="AJ360" s="90"/>
      <c r="AK360" s="90"/>
      <c r="AL360" s="90"/>
      <c r="AM360" s="91"/>
      <c r="BG360" s="13" t="s">
        <v>500</v>
      </c>
      <c r="BH360" s="13" t="s">
        <v>449</v>
      </c>
      <c r="BI360" s="25" t="str">
        <f>"ITEM"  &amp; BH360 &amp; BG360 &amp;"="&amp; IF(TRIM($J360)="","",$J360)</f>
        <v>ITEM5_3#KBN1_17=</v>
      </c>
    </row>
    <row r="361" spans="1:61" ht="9.75" hidden="1" customHeight="1" x14ac:dyDescent="0.15">
      <c r="A361" s="159" t="s">
        <v>35</v>
      </c>
      <c r="B361" s="160"/>
      <c r="C361" s="160"/>
      <c r="D361" s="160"/>
      <c r="E361" s="160"/>
      <c r="F361" s="160"/>
      <c r="G361" s="160"/>
      <c r="H361" s="160"/>
      <c r="I361" s="161"/>
      <c r="J361" s="130" t="s">
        <v>167</v>
      </c>
      <c r="K361" s="132"/>
      <c r="L361" s="133" t="s">
        <v>121</v>
      </c>
      <c r="M361" s="133"/>
      <c r="N361" s="133"/>
      <c r="O361" s="133"/>
      <c r="P361" s="133"/>
      <c r="Q361" s="133"/>
      <c r="R361" s="133"/>
      <c r="S361" s="133"/>
      <c r="T361" s="133"/>
      <c r="U361" s="133"/>
      <c r="V361" s="133"/>
      <c r="W361" s="133"/>
      <c r="X361" s="134" t="s">
        <v>167</v>
      </c>
      <c r="Y361" s="132"/>
      <c r="Z361" s="162" t="s">
        <v>122</v>
      </c>
      <c r="AA361" s="162"/>
      <c r="AB361" s="162"/>
      <c r="AC361" s="162"/>
      <c r="AD361" s="162"/>
      <c r="AE361" s="162"/>
      <c r="AF361" s="162"/>
      <c r="AG361" s="162"/>
      <c r="AH361" s="162"/>
      <c r="AI361" s="162"/>
      <c r="AJ361" s="162"/>
      <c r="AK361" s="162"/>
      <c r="AL361" s="162"/>
      <c r="AM361" s="163"/>
      <c r="BF361" s="13" t="b">
        <f>IF($K361="○",TRUE,IF($K361="",FALSE,"INPUT_ERROR"))</f>
        <v>0</v>
      </c>
      <c r="BG361" s="13" t="s">
        <v>500</v>
      </c>
      <c r="BH361" s="13">
        <v>6</v>
      </c>
      <c r="BI361" s="25" t="str">
        <f t="shared" ref="BI361:BI367" si="16">"ITEM" &amp; BH361&amp; BG361 &amp;"="&amp; BF361</f>
        <v>ITEM6#KBN1_17=FALSE</v>
      </c>
    </row>
    <row r="362" spans="1:61" ht="9.75" hidden="1" customHeight="1" x14ac:dyDescent="0.15">
      <c r="A362" s="153"/>
      <c r="B362" s="154"/>
      <c r="C362" s="154"/>
      <c r="D362" s="154"/>
      <c r="E362" s="154"/>
      <c r="F362" s="154"/>
      <c r="G362" s="154"/>
      <c r="H362" s="154"/>
      <c r="I362" s="155"/>
      <c r="J362" s="130"/>
      <c r="K362" s="132"/>
      <c r="L362" s="133"/>
      <c r="M362" s="133"/>
      <c r="N362" s="133"/>
      <c r="O362" s="133"/>
      <c r="P362" s="133"/>
      <c r="Q362" s="133"/>
      <c r="R362" s="133"/>
      <c r="S362" s="133"/>
      <c r="T362" s="133"/>
      <c r="U362" s="133"/>
      <c r="V362" s="133"/>
      <c r="W362" s="133"/>
      <c r="X362" s="134"/>
      <c r="Y362" s="132"/>
      <c r="Z362" s="133"/>
      <c r="AA362" s="133"/>
      <c r="AB362" s="133"/>
      <c r="AC362" s="133"/>
      <c r="AD362" s="133"/>
      <c r="AE362" s="133"/>
      <c r="AF362" s="133"/>
      <c r="AG362" s="133"/>
      <c r="AH362" s="133"/>
      <c r="AI362" s="133"/>
      <c r="AJ362" s="133"/>
      <c r="AK362" s="133"/>
      <c r="AL362" s="133"/>
      <c r="AM362" s="139"/>
      <c r="BF362" s="13" t="b">
        <f>IF($Y361="○",TRUE,IF($Y361="",FALSE,"INPUT_ERROR"))</f>
        <v>0</v>
      </c>
      <c r="BG362" s="13" t="s">
        <v>500</v>
      </c>
      <c r="BH362" s="13">
        <v>7</v>
      </c>
      <c r="BI362" s="25" t="str">
        <f t="shared" si="16"/>
        <v>ITEM7#KBN1_17=FALSE</v>
      </c>
    </row>
    <row r="363" spans="1:61" ht="9.75" hidden="1" customHeight="1" x14ac:dyDescent="0.15">
      <c r="A363" s="153"/>
      <c r="B363" s="154"/>
      <c r="C363" s="154"/>
      <c r="D363" s="154"/>
      <c r="E363" s="154"/>
      <c r="F363" s="154"/>
      <c r="G363" s="154"/>
      <c r="H363" s="154"/>
      <c r="I363" s="155"/>
      <c r="J363" s="130" t="s">
        <v>167</v>
      </c>
      <c r="K363" s="132"/>
      <c r="L363" s="133" t="s">
        <v>123</v>
      </c>
      <c r="M363" s="133"/>
      <c r="N363" s="133"/>
      <c r="O363" s="133"/>
      <c r="P363" s="133"/>
      <c r="Q363" s="133"/>
      <c r="R363" s="133"/>
      <c r="S363" s="133"/>
      <c r="T363" s="133"/>
      <c r="U363" s="133"/>
      <c r="V363" s="133"/>
      <c r="W363" s="133"/>
      <c r="X363" s="134" t="s">
        <v>167</v>
      </c>
      <c r="Y363" s="132"/>
      <c r="Z363" s="133" t="s">
        <v>124</v>
      </c>
      <c r="AA363" s="133"/>
      <c r="AB363" s="133"/>
      <c r="AC363" s="133"/>
      <c r="AD363" s="133"/>
      <c r="AE363" s="133"/>
      <c r="AF363" s="133"/>
      <c r="AG363" s="133"/>
      <c r="AH363" s="133"/>
      <c r="AI363" s="133"/>
      <c r="AJ363" s="133"/>
      <c r="AK363" s="133"/>
      <c r="AL363" s="133"/>
      <c r="AM363" s="139"/>
      <c r="BF363" s="13" t="b">
        <f>IF($K363="○",TRUE,IF($K363="",FALSE,"INPUT_ERROR"))</f>
        <v>0</v>
      </c>
      <c r="BG363" s="13" t="s">
        <v>500</v>
      </c>
      <c r="BH363" s="13">
        <v>8</v>
      </c>
      <c r="BI363" s="25" t="str">
        <f t="shared" si="16"/>
        <v>ITEM8#KBN1_17=FALSE</v>
      </c>
    </row>
    <row r="364" spans="1:61" ht="9.75" hidden="1" customHeight="1" x14ac:dyDescent="0.15">
      <c r="A364" s="153"/>
      <c r="B364" s="154"/>
      <c r="C364" s="154"/>
      <c r="D364" s="154"/>
      <c r="E364" s="154"/>
      <c r="F364" s="154"/>
      <c r="G364" s="154"/>
      <c r="H364" s="154"/>
      <c r="I364" s="155"/>
      <c r="J364" s="130"/>
      <c r="K364" s="132"/>
      <c r="L364" s="133"/>
      <c r="M364" s="133"/>
      <c r="N364" s="133"/>
      <c r="O364" s="133"/>
      <c r="P364" s="133"/>
      <c r="Q364" s="133"/>
      <c r="R364" s="133"/>
      <c r="S364" s="133"/>
      <c r="T364" s="133"/>
      <c r="U364" s="133"/>
      <c r="V364" s="133"/>
      <c r="W364" s="133"/>
      <c r="X364" s="134"/>
      <c r="Y364" s="132"/>
      <c r="Z364" s="133"/>
      <c r="AA364" s="133"/>
      <c r="AB364" s="133"/>
      <c r="AC364" s="133"/>
      <c r="AD364" s="133"/>
      <c r="AE364" s="133"/>
      <c r="AF364" s="133"/>
      <c r="AG364" s="133"/>
      <c r="AH364" s="133"/>
      <c r="AI364" s="133"/>
      <c r="AJ364" s="133"/>
      <c r="AK364" s="133"/>
      <c r="AL364" s="133"/>
      <c r="AM364" s="139"/>
      <c r="BF364" s="13" t="b">
        <f>IF($Y363="○",TRUE,IF($Y363="",FALSE,"INPUT_ERROR"))</f>
        <v>0</v>
      </c>
      <c r="BG364" s="13" t="s">
        <v>500</v>
      </c>
      <c r="BH364" s="13">
        <v>9</v>
      </c>
      <c r="BI364" s="25" t="str">
        <f t="shared" si="16"/>
        <v>ITEM9#KBN1_17=FALSE</v>
      </c>
    </row>
    <row r="365" spans="1:61" ht="9.75" hidden="1" customHeight="1" x14ac:dyDescent="0.15">
      <c r="A365" s="153"/>
      <c r="B365" s="154"/>
      <c r="C365" s="154"/>
      <c r="D365" s="154"/>
      <c r="E365" s="154"/>
      <c r="F365" s="154"/>
      <c r="G365" s="154"/>
      <c r="H365" s="154"/>
      <c r="I365" s="155"/>
      <c r="J365" s="130" t="s">
        <v>167</v>
      </c>
      <c r="K365" s="132"/>
      <c r="L365" s="133" t="s">
        <v>302</v>
      </c>
      <c r="M365" s="133"/>
      <c r="N365" s="133"/>
      <c r="O365" s="133"/>
      <c r="P365" s="133"/>
      <c r="Q365" s="133"/>
      <c r="R365" s="133"/>
      <c r="S365" s="133"/>
      <c r="T365" s="133"/>
      <c r="U365" s="133"/>
      <c r="V365" s="133"/>
      <c r="W365" s="133"/>
      <c r="X365" s="134" t="s">
        <v>167</v>
      </c>
      <c r="Y365" s="132"/>
      <c r="Z365" s="133" t="s">
        <v>174</v>
      </c>
      <c r="AA365" s="133"/>
      <c r="AB365" s="133"/>
      <c r="AC365" s="133"/>
      <c r="AD365" s="133"/>
      <c r="AE365" s="133"/>
      <c r="AF365" s="133"/>
      <c r="AG365" s="133"/>
      <c r="AH365" s="133"/>
      <c r="AI365" s="133"/>
      <c r="AJ365" s="133"/>
      <c r="AK365" s="133"/>
      <c r="AL365" s="133"/>
      <c r="AM365" s="139"/>
      <c r="BF365" s="13" t="b">
        <f>IF($K365="○",TRUE,IF($K365="",FALSE,"INPUT_ERROR"))</f>
        <v>0</v>
      </c>
      <c r="BG365" s="13" t="s">
        <v>500</v>
      </c>
      <c r="BH365" s="13">
        <v>10</v>
      </c>
      <c r="BI365" s="25" t="str">
        <f t="shared" si="16"/>
        <v>ITEM10#KBN1_17=FALSE</v>
      </c>
    </row>
    <row r="366" spans="1:61" ht="9.75" hidden="1" customHeight="1" x14ac:dyDescent="0.15">
      <c r="A366" s="153"/>
      <c r="B366" s="154"/>
      <c r="C366" s="154"/>
      <c r="D366" s="154"/>
      <c r="E366" s="154"/>
      <c r="F366" s="154"/>
      <c r="G366" s="154"/>
      <c r="H366" s="154"/>
      <c r="I366" s="155"/>
      <c r="J366" s="130"/>
      <c r="K366" s="132"/>
      <c r="L366" s="133"/>
      <c r="M366" s="133"/>
      <c r="N366" s="133"/>
      <c r="O366" s="133"/>
      <c r="P366" s="133"/>
      <c r="Q366" s="133"/>
      <c r="R366" s="133"/>
      <c r="S366" s="133"/>
      <c r="T366" s="133"/>
      <c r="U366" s="133"/>
      <c r="V366" s="133"/>
      <c r="W366" s="133"/>
      <c r="X366" s="134"/>
      <c r="Y366" s="132"/>
      <c r="Z366" s="133"/>
      <c r="AA366" s="133"/>
      <c r="AB366" s="133"/>
      <c r="AC366" s="133"/>
      <c r="AD366" s="133"/>
      <c r="AE366" s="133"/>
      <c r="AF366" s="133"/>
      <c r="AG366" s="133"/>
      <c r="AH366" s="133"/>
      <c r="AI366" s="133"/>
      <c r="AJ366" s="133"/>
      <c r="AK366" s="133"/>
      <c r="AL366" s="133"/>
      <c r="AM366" s="139"/>
      <c r="BF366" s="13" t="b">
        <f>IF($Y365="○",TRUE,IF($Y365="",FALSE,"INPUT_ERROR"))</f>
        <v>0</v>
      </c>
      <c r="BG366" s="13" t="s">
        <v>500</v>
      </c>
      <c r="BH366" s="13">
        <v>11</v>
      </c>
      <c r="BI366" s="25" t="str">
        <f t="shared" si="16"/>
        <v>ITEM11#KBN1_17=FALSE</v>
      </c>
    </row>
    <row r="367" spans="1:61" ht="9.75" hidden="1" customHeight="1" x14ac:dyDescent="0.15">
      <c r="A367" s="153"/>
      <c r="B367" s="154"/>
      <c r="C367" s="154"/>
      <c r="D367" s="154"/>
      <c r="E367" s="154"/>
      <c r="F367" s="154"/>
      <c r="G367" s="154"/>
      <c r="H367" s="154"/>
      <c r="I367" s="155"/>
      <c r="J367" s="130" t="s">
        <v>167</v>
      </c>
      <c r="K367" s="132"/>
      <c r="L367" s="133" t="s">
        <v>125</v>
      </c>
      <c r="M367" s="133"/>
      <c r="N367" s="133"/>
      <c r="O367" s="134" t="s">
        <v>98</v>
      </c>
      <c r="P367" s="128"/>
      <c r="Q367" s="128"/>
      <c r="R367" s="128"/>
      <c r="S367" s="128"/>
      <c r="T367" s="128"/>
      <c r="U367" s="128"/>
      <c r="V367" s="128"/>
      <c r="W367" s="128"/>
      <c r="X367" s="128"/>
      <c r="Y367" s="128"/>
      <c r="Z367" s="128"/>
      <c r="AA367" s="128"/>
      <c r="AB367" s="128"/>
      <c r="AC367" s="128"/>
      <c r="AD367" s="128"/>
      <c r="AE367" s="128"/>
      <c r="AF367" s="128"/>
      <c r="AG367" s="128"/>
      <c r="AH367" s="128"/>
      <c r="AI367" s="128"/>
      <c r="AJ367" s="128"/>
      <c r="AK367" s="128"/>
      <c r="AL367" s="133" t="s">
        <v>176</v>
      </c>
      <c r="AM367" s="139"/>
      <c r="BF367" s="13" t="b">
        <f>IF($K367="○",TRUE,IF($K367="",FALSE,"INPUT_ERROR"))</f>
        <v>0</v>
      </c>
      <c r="BG367" s="13" t="s">
        <v>500</v>
      </c>
      <c r="BH367" s="13">
        <v>12</v>
      </c>
      <c r="BI367" s="25" t="str">
        <f t="shared" si="16"/>
        <v>ITEM12#KBN1_17=FALSE</v>
      </c>
    </row>
    <row r="368" spans="1:61" ht="9.75" hidden="1" customHeight="1" thickBot="1" x14ac:dyDescent="0.2">
      <c r="A368" s="153"/>
      <c r="B368" s="154"/>
      <c r="C368" s="154"/>
      <c r="D368" s="154"/>
      <c r="E368" s="154"/>
      <c r="F368" s="154"/>
      <c r="G368" s="154"/>
      <c r="H368" s="154"/>
      <c r="I368" s="155"/>
      <c r="J368" s="135"/>
      <c r="K368" s="136"/>
      <c r="L368" s="137"/>
      <c r="M368" s="137"/>
      <c r="N368" s="137"/>
      <c r="O368" s="138"/>
      <c r="P368" s="90"/>
      <c r="Q368" s="90"/>
      <c r="R368" s="90"/>
      <c r="S368" s="90"/>
      <c r="T368" s="90"/>
      <c r="U368" s="90"/>
      <c r="V368" s="90"/>
      <c r="W368" s="90"/>
      <c r="X368" s="90"/>
      <c r="Y368" s="90"/>
      <c r="Z368" s="90"/>
      <c r="AA368" s="90"/>
      <c r="AB368" s="90"/>
      <c r="AC368" s="90"/>
      <c r="AD368" s="90"/>
      <c r="AE368" s="90"/>
      <c r="AF368" s="90"/>
      <c r="AG368" s="90"/>
      <c r="AH368" s="90"/>
      <c r="AI368" s="90"/>
      <c r="AJ368" s="90"/>
      <c r="AK368" s="90"/>
      <c r="AL368" s="137"/>
      <c r="AM368" s="140"/>
      <c r="BG368" s="13" t="s">
        <v>500</v>
      </c>
      <c r="BH368" s="13">
        <v>13</v>
      </c>
      <c r="BI368" s="25" t="str">
        <f>"ITEM" &amp; BH368 &amp; BG368 &amp;"="&amp;  IF(TRIM($P367)="","",$P367)</f>
        <v>ITEM13#KBN1_17=</v>
      </c>
    </row>
    <row r="369" spans="1:61" ht="9.75" hidden="1" customHeight="1" x14ac:dyDescent="0.15">
      <c r="A369" s="147" t="s">
        <v>428</v>
      </c>
      <c r="B369" s="148"/>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c r="Z369" s="148"/>
      <c r="AA369" s="148"/>
      <c r="AB369" s="148"/>
      <c r="AC369" s="148"/>
      <c r="AD369" s="148"/>
      <c r="AE369" s="148"/>
      <c r="AF369" s="148"/>
      <c r="AG369" s="148"/>
      <c r="AH369" s="148"/>
      <c r="AI369" s="148"/>
      <c r="AJ369" s="148"/>
      <c r="AK369" s="148"/>
      <c r="AL369" s="148"/>
      <c r="AM369" s="148"/>
      <c r="BH369" s="13" t="s">
        <v>432</v>
      </c>
    </row>
    <row r="370" spans="1:61" ht="9.75" hidden="1" customHeight="1" thickBot="1" x14ac:dyDescent="0.2">
      <c r="A370" s="150"/>
      <c r="B370" s="151"/>
      <c r="C370" s="151"/>
      <c r="D370" s="151"/>
      <c r="E370" s="151"/>
      <c r="F370" s="151"/>
      <c r="G370" s="151"/>
      <c r="H370" s="151"/>
      <c r="I370" s="151"/>
      <c r="J370" s="151"/>
      <c r="K370" s="151"/>
      <c r="L370" s="151"/>
      <c r="M370" s="151"/>
      <c r="N370" s="151"/>
      <c r="O370" s="151"/>
      <c r="P370" s="151"/>
      <c r="Q370" s="151"/>
      <c r="R370" s="151"/>
      <c r="S370" s="151"/>
      <c r="T370" s="151"/>
      <c r="U370" s="151"/>
      <c r="V370" s="151"/>
      <c r="W370" s="151"/>
      <c r="X370" s="151"/>
      <c r="Y370" s="151"/>
      <c r="Z370" s="151"/>
      <c r="AA370" s="151"/>
      <c r="AB370" s="151"/>
      <c r="AC370" s="151"/>
      <c r="AD370" s="151"/>
      <c r="AE370" s="151"/>
      <c r="AF370" s="151"/>
      <c r="AG370" s="151"/>
      <c r="AH370" s="151"/>
      <c r="AI370" s="151"/>
      <c r="AJ370" s="151"/>
      <c r="AK370" s="151"/>
      <c r="AL370" s="151"/>
      <c r="AM370" s="151"/>
      <c r="BH370" s="13" t="s">
        <v>432</v>
      </c>
    </row>
    <row r="371" spans="1:61" ht="9.75" hidden="1" customHeight="1" x14ac:dyDescent="0.15">
      <c r="A371" s="153" t="s">
        <v>33</v>
      </c>
      <c r="B371" s="154"/>
      <c r="C371" s="154"/>
      <c r="D371" s="154"/>
      <c r="E371" s="154"/>
      <c r="F371" s="154"/>
      <c r="G371" s="154"/>
      <c r="H371" s="154"/>
      <c r="I371" s="155"/>
      <c r="J371" s="127"/>
      <c r="K371" s="128"/>
      <c r="L371" s="128"/>
      <c r="M371" s="128"/>
      <c r="N371" s="128"/>
      <c r="O371" s="128"/>
      <c r="P371" s="128"/>
      <c r="Q371" s="128"/>
      <c r="R371" s="128"/>
      <c r="S371" s="128"/>
      <c r="T371" s="128"/>
      <c r="U371" s="128"/>
      <c r="V371" s="128"/>
      <c r="W371" s="128"/>
      <c r="X371" s="128"/>
      <c r="Y371" s="128"/>
      <c r="Z371" s="128"/>
      <c r="AA371" s="128"/>
      <c r="AB371" s="128"/>
      <c r="AC371" s="128"/>
      <c r="AD371" s="128"/>
      <c r="AE371" s="128"/>
      <c r="AF371" s="128"/>
      <c r="AG371" s="128"/>
      <c r="AH371" s="128"/>
      <c r="AI371" s="128"/>
      <c r="AJ371" s="128"/>
      <c r="AK371" s="128"/>
      <c r="AL371" s="128"/>
      <c r="AM371" s="129"/>
      <c r="BG371" s="13" t="s">
        <v>501</v>
      </c>
      <c r="BH371" s="13">
        <v>4</v>
      </c>
      <c r="BI371" s="25" t="str">
        <f>"ITEM"  &amp; BH371 &amp; BG371 &amp;"="&amp; IF(TRIM($J371)="","",$J371)</f>
        <v>ITEM4#KBN1_18=</v>
      </c>
    </row>
    <row r="372" spans="1:61" ht="9.75" hidden="1" customHeight="1" x14ac:dyDescent="0.15">
      <c r="A372" s="153"/>
      <c r="B372" s="154"/>
      <c r="C372" s="154"/>
      <c r="D372" s="154"/>
      <c r="E372" s="154"/>
      <c r="F372" s="154"/>
      <c r="G372" s="154"/>
      <c r="H372" s="154"/>
      <c r="I372" s="155"/>
      <c r="J372" s="127"/>
      <c r="K372" s="128"/>
      <c r="L372" s="128"/>
      <c r="M372" s="128"/>
      <c r="N372" s="128"/>
      <c r="O372" s="128"/>
      <c r="P372" s="128"/>
      <c r="Q372" s="128"/>
      <c r="R372" s="128"/>
      <c r="S372" s="128"/>
      <c r="T372" s="128"/>
      <c r="U372" s="128"/>
      <c r="V372" s="128"/>
      <c r="W372" s="128"/>
      <c r="X372" s="128"/>
      <c r="Y372" s="128"/>
      <c r="Z372" s="128"/>
      <c r="AA372" s="128"/>
      <c r="AB372" s="128"/>
      <c r="AC372" s="128"/>
      <c r="AD372" s="128"/>
      <c r="AE372" s="128"/>
      <c r="AF372" s="128"/>
      <c r="AG372" s="128"/>
      <c r="AH372" s="128"/>
      <c r="AI372" s="128"/>
      <c r="AJ372" s="128"/>
      <c r="AK372" s="128"/>
      <c r="AL372" s="128"/>
      <c r="AM372" s="129"/>
      <c r="BH372" s="13" t="s">
        <v>432</v>
      </c>
    </row>
    <row r="373" spans="1:61" ht="9.75" hidden="1" customHeight="1" x14ac:dyDescent="0.15">
      <c r="A373" s="159" t="s">
        <v>34</v>
      </c>
      <c r="B373" s="160"/>
      <c r="C373" s="160"/>
      <c r="D373" s="160"/>
      <c r="E373" s="160"/>
      <c r="F373" s="160"/>
      <c r="G373" s="160"/>
      <c r="H373" s="160"/>
      <c r="I373" s="161"/>
      <c r="J373" s="86"/>
      <c r="K373" s="87"/>
      <c r="L373" s="87"/>
      <c r="M373" s="87"/>
      <c r="N373" s="87"/>
      <c r="O373" s="87"/>
      <c r="P373" s="87"/>
      <c r="Q373" s="87"/>
      <c r="R373" s="87"/>
      <c r="S373" s="87"/>
      <c r="T373" s="87"/>
      <c r="U373" s="87"/>
      <c r="V373" s="87"/>
      <c r="W373" s="87"/>
      <c r="X373" s="87"/>
      <c r="Y373" s="87"/>
      <c r="Z373" s="87"/>
      <c r="AA373" s="87"/>
      <c r="AB373" s="87"/>
      <c r="AC373" s="87"/>
      <c r="AD373" s="87"/>
      <c r="AE373" s="87"/>
      <c r="AF373" s="87"/>
      <c r="AG373" s="87"/>
      <c r="AH373" s="87"/>
      <c r="AI373" s="87"/>
      <c r="AJ373" s="87"/>
      <c r="AK373" s="87"/>
      <c r="AL373" s="87"/>
      <c r="AM373" s="88"/>
      <c r="BG373" s="13" t="s">
        <v>501</v>
      </c>
      <c r="BH373" s="13" t="s">
        <v>460</v>
      </c>
      <c r="BI373" s="25" t="str">
        <f>"ITEM"  &amp; BH373 &amp; BG373 &amp;"="&amp; IF(TRIM($J373)="","",$J373)</f>
        <v>ITEM5_1#KBN1_18=</v>
      </c>
    </row>
    <row r="374" spans="1:61" ht="9.75" hidden="1" customHeight="1" x14ac:dyDescent="0.15">
      <c r="A374" s="153"/>
      <c r="B374" s="154"/>
      <c r="C374" s="154"/>
      <c r="D374" s="154"/>
      <c r="E374" s="154"/>
      <c r="F374" s="154"/>
      <c r="G374" s="154"/>
      <c r="H374" s="154"/>
      <c r="I374" s="155"/>
      <c r="J374" s="127"/>
      <c r="K374" s="128"/>
      <c r="L374" s="128"/>
      <c r="M374" s="128"/>
      <c r="N374" s="128"/>
      <c r="O374" s="128"/>
      <c r="P374" s="128"/>
      <c r="Q374" s="128"/>
      <c r="R374" s="128"/>
      <c r="S374" s="128"/>
      <c r="T374" s="128"/>
      <c r="U374" s="128"/>
      <c r="V374" s="128"/>
      <c r="W374" s="128"/>
      <c r="X374" s="128"/>
      <c r="Y374" s="128"/>
      <c r="Z374" s="128"/>
      <c r="AA374" s="128"/>
      <c r="AB374" s="128"/>
      <c r="AC374" s="128"/>
      <c r="AD374" s="128"/>
      <c r="AE374" s="128"/>
      <c r="AF374" s="128"/>
      <c r="AG374" s="128"/>
      <c r="AH374" s="128"/>
      <c r="AI374" s="128"/>
      <c r="AJ374" s="128"/>
      <c r="AK374" s="128"/>
      <c r="AL374" s="128"/>
      <c r="AM374" s="129"/>
      <c r="BH374" s="13" t="s">
        <v>432</v>
      </c>
    </row>
    <row r="375" spans="1:61" ht="9.75" hidden="1" customHeight="1" x14ac:dyDescent="0.15">
      <c r="A375" s="153"/>
      <c r="B375" s="154"/>
      <c r="C375" s="154"/>
      <c r="D375" s="154"/>
      <c r="E375" s="154"/>
      <c r="F375" s="154"/>
      <c r="G375" s="154"/>
      <c r="H375" s="154"/>
      <c r="I375" s="155"/>
      <c r="J375" s="127"/>
      <c r="K375" s="128"/>
      <c r="L375" s="128"/>
      <c r="M375" s="128"/>
      <c r="N375" s="128"/>
      <c r="O375" s="128"/>
      <c r="P375" s="128"/>
      <c r="Q375" s="128"/>
      <c r="R375" s="128"/>
      <c r="S375" s="128"/>
      <c r="T375" s="128"/>
      <c r="U375" s="128"/>
      <c r="V375" s="128"/>
      <c r="W375" s="128"/>
      <c r="X375" s="128"/>
      <c r="Y375" s="128"/>
      <c r="Z375" s="128"/>
      <c r="AA375" s="128"/>
      <c r="AB375" s="128"/>
      <c r="AC375" s="128"/>
      <c r="AD375" s="128"/>
      <c r="AE375" s="128"/>
      <c r="AF375" s="128"/>
      <c r="AG375" s="128"/>
      <c r="AH375" s="128"/>
      <c r="AI375" s="128"/>
      <c r="AJ375" s="128"/>
      <c r="AK375" s="128"/>
      <c r="AL375" s="128"/>
      <c r="AM375" s="129"/>
      <c r="BH375" s="13" t="s">
        <v>432</v>
      </c>
    </row>
    <row r="376" spans="1:61" ht="9.75" hidden="1" customHeight="1" x14ac:dyDescent="0.15">
      <c r="A376" s="153"/>
      <c r="B376" s="154"/>
      <c r="C376" s="154"/>
      <c r="D376" s="154"/>
      <c r="E376" s="154"/>
      <c r="F376" s="154"/>
      <c r="G376" s="154"/>
      <c r="H376" s="154"/>
      <c r="I376" s="155"/>
      <c r="J376" s="127"/>
      <c r="K376" s="128"/>
      <c r="L376" s="128"/>
      <c r="M376" s="128"/>
      <c r="N376" s="128"/>
      <c r="O376" s="128"/>
      <c r="P376" s="128"/>
      <c r="Q376" s="128"/>
      <c r="R376" s="128"/>
      <c r="S376" s="128"/>
      <c r="T376" s="128"/>
      <c r="U376" s="128"/>
      <c r="V376" s="128"/>
      <c r="W376" s="128"/>
      <c r="X376" s="128"/>
      <c r="Y376" s="128"/>
      <c r="Z376" s="128"/>
      <c r="AA376" s="128"/>
      <c r="AB376" s="128"/>
      <c r="AC376" s="128"/>
      <c r="AD376" s="128"/>
      <c r="AE376" s="128"/>
      <c r="AF376" s="128"/>
      <c r="AG376" s="128"/>
      <c r="AH376" s="128"/>
      <c r="AI376" s="128"/>
      <c r="AJ376" s="128"/>
      <c r="AK376" s="128"/>
      <c r="AL376" s="128"/>
      <c r="AM376" s="129"/>
      <c r="BH376" s="13" t="s">
        <v>432</v>
      </c>
    </row>
    <row r="377" spans="1:61" ht="9.75" hidden="1" customHeight="1" x14ac:dyDescent="0.15">
      <c r="A377" s="153"/>
      <c r="B377" s="154"/>
      <c r="C377" s="154"/>
      <c r="D377" s="154"/>
      <c r="E377" s="154"/>
      <c r="F377" s="154"/>
      <c r="G377" s="154"/>
      <c r="H377" s="154"/>
      <c r="I377" s="155"/>
      <c r="J377" s="127"/>
      <c r="K377" s="128"/>
      <c r="L377" s="128"/>
      <c r="M377" s="128"/>
      <c r="N377" s="128"/>
      <c r="O377" s="128"/>
      <c r="P377" s="128"/>
      <c r="Q377" s="128"/>
      <c r="R377" s="128"/>
      <c r="S377" s="128"/>
      <c r="T377" s="128"/>
      <c r="U377" s="128"/>
      <c r="V377" s="128"/>
      <c r="W377" s="128"/>
      <c r="X377" s="128"/>
      <c r="Y377" s="128"/>
      <c r="Z377" s="128"/>
      <c r="AA377" s="128"/>
      <c r="AB377" s="128"/>
      <c r="AC377" s="128"/>
      <c r="AD377" s="128"/>
      <c r="AE377" s="128"/>
      <c r="AF377" s="128"/>
      <c r="AG377" s="128"/>
      <c r="AH377" s="128"/>
      <c r="AI377" s="128"/>
      <c r="AJ377" s="128"/>
      <c r="AK377" s="128"/>
      <c r="AL377" s="128"/>
      <c r="AM377" s="129"/>
      <c r="BH377" s="13" t="s">
        <v>432</v>
      </c>
    </row>
    <row r="378" spans="1:61" ht="9.75" hidden="1" customHeight="1" x14ac:dyDescent="0.15">
      <c r="A378" s="153"/>
      <c r="B378" s="154"/>
      <c r="C378" s="154"/>
      <c r="D378" s="154"/>
      <c r="E378" s="154"/>
      <c r="F378" s="154"/>
      <c r="G378" s="154"/>
      <c r="H378" s="154"/>
      <c r="I378" s="155"/>
      <c r="J378" s="127"/>
      <c r="K378" s="128"/>
      <c r="L378" s="128"/>
      <c r="M378" s="128"/>
      <c r="N378" s="128"/>
      <c r="O378" s="128"/>
      <c r="P378" s="128"/>
      <c r="Q378" s="128"/>
      <c r="R378" s="128"/>
      <c r="S378" s="128"/>
      <c r="T378" s="128"/>
      <c r="U378" s="128"/>
      <c r="V378" s="128"/>
      <c r="W378" s="128"/>
      <c r="X378" s="128"/>
      <c r="Y378" s="128"/>
      <c r="Z378" s="128"/>
      <c r="AA378" s="128"/>
      <c r="AB378" s="128"/>
      <c r="AC378" s="128"/>
      <c r="AD378" s="128"/>
      <c r="AE378" s="128"/>
      <c r="AF378" s="128"/>
      <c r="AG378" s="128"/>
      <c r="AH378" s="128"/>
      <c r="AI378" s="128"/>
      <c r="AJ378" s="128"/>
      <c r="AK378" s="128"/>
      <c r="AL378" s="128"/>
      <c r="AM378" s="129"/>
    </row>
    <row r="379" spans="1:61" ht="9.75" hidden="1" customHeight="1" x14ac:dyDescent="0.15">
      <c r="A379" s="153"/>
      <c r="B379" s="154"/>
      <c r="C379" s="154"/>
      <c r="D379" s="154"/>
      <c r="E379" s="154"/>
      <c r="F379" s="154"/>
      <c r="G379" s="154"/>
      <c r="H379" s="154"/>
      <c r="I379" s="155"/>
      <c r="J379" s="127"/>
      <c r="K379" s="128"/>
      <c r="L379" s="128"/>
      <c r="M379" s="128"/>
      <c r="N379" s="128"/>
      <c r="O379" s="128"/>
      <c r="P379" s="128"/>
      <c r="Q379" s="128"/>
      <c r="R379" s="128"/>
      <c r="S379" s="128"/>
      <c r="T379" s="128"/>
      <c r="U379" s="128"/>
      <c r="V379" s="128"/>
      <c r="W379" s="128"/>
      <c r="X379" s="128"/>
      <c r="Y379" s="128"/>
      <c r="Z379" s="128"/>
      <c r="AA379" s="128"/>
      <c r="AB379" s="128"/>
      <c r="AC379" s="128"/>
      <c r="AD379" s="128"/>
      <c r="AE379" s="128"/>
      <c r="AF379" s="128"/>
      <c r="AG379" s="128"/>
      <c r="AH379" s="128"/>
      <c r="AI379" s="128"/>
      <c r="AJ379" s="128"/>
      <c r="AK379" s="128"/>
      <c r="AL379" s="128"/>
      <c r="AM379" s="129"/>
      <c r="BG379" s="13" t="s">
        <v>501</v>
      </c>
      <c r="BH379" s="13" t="s">
        <v>448</v>
      </c>
      <c r="BI379" s="25" t="str">
        <f>"ITEM"  &amp; BH379 &amp; BG379 &amp;"="&amp; IF(TRIM($J379)="","",$J379)</f>
        <v>ITEM5_2#KBN1_18=</v>
      </c>
    </row>
    <row r="380" spans="1:61" ht="9.75" hidden="1" customHeight="1" x14ac:dyDescent="0.15">
      <c r="A380" s="156"/>
      <c r="B380" s="157"/>
      <c r="C380" s="157"/>
      <c r="D380" s="157"/>
      <c r="E380" s="157"/>
      <c r="F380" s="157"/>
      <c r="G380" s="157"/>
      <c r="H380" s="157"/>
      <c r="I380" s="158"/>
      <c r="J380" s="89"/>
      <c r="K380" s="90"/>
      <c r="L380" s="90"/>
      <c r="M380" s="90"/>
      <c r="N380" s="90"/>
      <c r="O380" s="90"/>
      <c r="P380" s="90"/>
      <c r="Q380" s="90"/>
      <c r="R380" s="90"/>
      <c r="S380" s="90"/>
      <c r="T380" s="90"/>
      <c r="U380" s="90"/>
      <c r="V380" s="90"/>
      <c r="W380" s="90"/>
      <c r="X380" s="90"/>
      <c r="Y380" s="90"/>
      <c r="Z380" s="90"/>
      <c r="AA380" s="90"/>
      <c r="AB380" s="90"/>
      <c r="AC380" s="90"/>
      <c r="AD380" s="90"/>
      <c r="AE380" s="90"/>
      <c r="AF380" s="90"/>
      <c r="AG380" s="90"/>
      <c r="AH380" s="90"/>
      <c r="AI380" s="90"/>
      <c r="AJ380" s="90"/>
      <c r="AK380" s="90"/>
      <c r="AL380" s="90"/>
      <c r="AM380" s="91"/>
      <c r="BG380" s="13" t="s">
        <v>501</v>
      </c>
      <c r="BH380" s="13" t="s">
        <v>449</v>
      </c>
      <c r="BI380" s="25" t="str">
        <f>"ITEM"  &amp; BH380 &amp; BG380 &amp;"="&amp; IF(TRIM($J380)="","",$J380)</f>
        <v>ITEM5_3#KBN1_18=</v>
      </c>
    </row>
    <row r="381" spans="1:61" ht="9.75" hidden="1" customHeight="1" x14ac:dyDescent="0.15">
      <c r="A381" s="159" t="s">
        <v>35</v>
      </c>
      <c r="B381" s="160"/>
      <c r="C381" s="160"/>
      <c r="D381" s="160"/>
      <c r="E381" s="160"/>
      <c r="F381" s="160"/>
      <c r="G381" s="160"/>
      <c r="H381" s="160"/>
      <c r="I381" s="161"/>
      <c r="J381" s="130" t="s">
        <v>167</v>
      </c>
      <c r="K381" s="132"/>
      <c r="L381" s="133" t="s">
        <v>121</v>
      </c>
      <c r="M381" s="133"/>
      <c r="N381" s="133"/>
      <c r="O381" s="133"/>
      <c r="P381" s="133"/>
      <c r="Q381" s="133"/>
      <c r="R381" s="133"/>
      <c r="S381" s="133"/>
      <c r="T381" s="133"/>
      <c r="U381" s="133"/>
      <c r="V381" s="133"/>
      <c r="W381" s="133"/>
      <c r="X381" s="134" t="s">
        <v>167</v>
      </c>
      <c r="Y381" s="132"/>
      <c r="Z381" s="162" t="s">
        <v>122</v>
      </c>
      <c r="AA381" s="162"/>
      <c r="AB381" s="162"/>
      <c r="AC381" s="162"/>
      <c r="AD381" s="162"/>
      <c r="AE381" s="162"/>
      <c r="AF381" s="162"/>
      <c r="AG381" s="162"/>
      <c r="AH381" s="162"/>
      <c r="AI381" s="162"/>
      <c r="AJ381" s="162"/>
      <c r="AK381" s="162"/>
      <c r="AL381" s="162"/>
      <c r="AM381" s="163"/>
      <c r="BF381" s="13" t="b">
        <f>IF($K381="○",TRUE,IF($K381="",FALSE,"INPUT_ERROR"))</f>
        <v>0</v>
      </c>
      <c r="BG381" s="13" t="s">
        <v>501</v>
      </c>
      <c r="BH381" s="13">
        <v>6</v>
      </c>
      <c r="BI381" s="25" t="str">
        <f t="shared" ref="BI381:BI387" si="17">"ITEM" &amp; BH381&amp; BG381 &amp;"="&amp; BF381</f>
        <v>ITEM6#KBN1_18=FALSE</v>
      </c>
    </row>
    <row r="382" spans="1:61" ht="9.75" hidden="1" customHeight="1" x14ac:dyDescent="0.15">
      <c r="A382" s="153"/>
      <c r="B382" s="154"/>
      <c r="C382" s="154"/>
      <c r="D382" s="154"/>
      <c r="E382" s="154"/>
      <c r="F382" s="154"/>
      <c r="G382" s="154"/>
      <c r="H382" s="154"/>
      <c r="I382" s="155"/>
      <c r="J382" s="130"/>
      <c r="K382" s="132"/>
      <c r="L382" s="133"/>
      <c r="M382" s="133"/>
      <c r="N382" s="133"/>
      <c r="O382" s="133"/>
      <c r="P382" s="133"/>
      <c r="Q382" s="133"/>
      <c r="R382" s="133"/>
      <c r="S382" s="133"/>
      <c r="T382" s="133"/>
      <c r="U382" s="133"/>
      <c r="V382" s="133"/>
      <c r="W382" s="133"/>
      <c r="X382" s="134"/>
      <c r="Y382" s="132"/>
      <c r="Z382" s="133"/>
      <c r="AA382" s="133"/>
      <c r="AB382" s="133"/>
      <c r="AC382" s="133"/>
      <c r="AD382" s="133"/>
      <c r="AE382" s="133"/>
      <c r="AF382" s="133"/>
      <c r="AG382" s="133"/>
      <c r="AH382" s="133"/>
      <c r="AI382" s="133"/>
      <c r="AJ382" s="133"/>
      <c r="AK382" s="133"/>
      <c r="AL382" s="133"/>
      <c r="AM382" s="139"/>
      <c r="BF382" s="13" t="b">
        <f>IF($Y381="○",TRUE,IF($Y381="",FALSE,"INPUT_ERROR"))</f>
        <v>0</v>
      </c>
      <c r="BG382" s="13" t="s">
        <v>501</v>
      </c>
      <c r="BH382" s="13">
        <v>7</v>
      </c>
      <c r="BI382" s="25" t="str">
        <f t="shared" si="17"/>
        <v>ITEM7#KBN1_18=FALSE</v>
      </c>
    </row>
    <row r="383" spans="1:61" ht="9.75" hidden="1" customHeight="1" x14ac:dyDescent="0.15">
      <c r="A383" s="153"/>
      <c r="B383" s="154"/>
      <c r="C383" s="154"/>
      <c r="D383" s="154"/>
      <c r="E383" s="154"/>
      <c r="F383" s="154"/>
      <c r="G383" s="154"/>
      <c r="H383" s="154"/>
      <c r="I383" s="155"/>
      <c r="J383" s="130" t="s">
        <v>167</v>
      </c>
      <c r="K383" s="132"/>
      <c r="L383" s="133" t="s">
        <v>123</v>
      </c>
      <c r="M383" s="133"/>
      <c r="N383" s="133"/>
      <c r="O383" s="133"/>
      <c r="P383" s="133"/>
      <c r="Q383" s="133"/>
      <c r="R383" s="133"/>
      <c r="S383" s="133"/>
      <c r="T383" s="133"/>
      <c r="U383" s="133"/>
      <c r="V383" s="133"/>
      <c r="W383" s="133"/>
      <c r="X383" s="134" t="s">
        <v>167</v>
      </c>
      <c r="Y383" s="132"/>
      <c r="Z383" s="133" t="s">
        <v>124</v>
      </c>
      <c r="AA383" s="133"/>
      <c r="AB383" s="133"/>
      <c r="AC383" s="133"/>
      <c r="AD383" s="133"/>
      <c r="AE383" s="133"/>
      <c r="AF383" s="133"/>
      <c r="AG383" s="133"/>
      <c r="AH383" s="133"/>
      <c r="AI383" s="133"/>
      <c r="AJ383" s="133"/>
      <c r="AK383" s="133"/>
      <c r="AL383" s="133"/>
      <c r="AM383" s="139"/>
      <c r="BF383" s="13" t="b">
        <f>IF($K383="○",TRUE,IF($K383="",FALSE,"INPUT_ERROR"))</f>
        <v>0</v>
      </c>
      <c r="BG383" s="13" t="s">
        <v>501</v>
      </c>
      <c r="BH383" s="13">
        <v>8</v>
      </c>
      <c r="BI383" s="25" t="str">
        <f t="shared" si="17"/>
        <v>ITEM8#KBN1_18=FALSE</v>
      </c>
    </row>
    <row r="384" spans="1:61" ht="9.75" hidden="1" customHeight="1" x14ac:dyDescent="0.15">
      <c r="A384" s="153"/>
      <c r="B384" s="154"/>
      <c r="C384" s="154"/>
      <c r="D384" s="154"/>
      <c r="E384" s="154"/>
      <c r="F384" s="154"/>
      <c r="G384" s="154"/>
      <c r="H384" s="154"/>
      <c r="I384" s="155"/>
      <c r="J384" s="130"/>
      <c r="K384" s="132"/>
      <c r="L384" s="133"/>
      <c r="M384" s="133"/>
      <c r="N384" s="133"/>
      <c r="O384" s="133"/>
      <c r="P384" s="133"/>
      <c r="Q384" s="133"/>
      <c r="R384" s="133"/>
      <c r="S384" s="133"/>
      <c r="T384" s="133"/>
      <c r="U384" s="133"/>
      <c r="V384" s="133"/>
      <c r="W384" s="133"/>
      <c r="X384" s="134"/>
      <c r="Y384" s="132"/>
      <c r="Z384" s="133"/>
      <c r="AA384" s="133"/>
      <c r="AB384" s="133"/>
      <c r="AC384" s="133"/>
      <c r="AD384" s="133"/>
      <c r="AE384" s="133"/>
      <c r="AF384" s="133"/>
      <c r="AG384" s="133"/>
      <c r="AH384" s="133"/>
      <c r="AI384" s="133"/>
      <c r="AJ384" s="133"/>
      <c r="AK384" s="133"/>
      <c r="AL384" s="133"/>
      <c r="AM384" s="139"/>
      <c r="BF384" s="13" t="b">
        <f>IF($Y383="○",TRUE,IF($Y383="",FALSE,"INPUT_ERROR"))</f>
        <v>0</v>
      </c>
      <c r="BG384" s="13" t="s">
        <v>501</v>
      </c>
      <c r="BH384" s="13">
        <v>9</v>
      </c>
      <c r="BI384" s="25" t="str">
        <f t="shared" si="17"/>
        <v>ITEM9#KBN1_18=FALSE</v>
      </c>
    </row>
    <row r="385" spans="1:61" ht="9.75" hidden="1" customHeight="1" x14ac:dyDescent="0.15">
      <c r="A385" s="153"/>
      <c r="B385" s="154"/>
      <c r="C385" s="154"/>
      <c r="D385" s="154"/>
      <c r="E385" s="154"/>
      <c r="F385" s="154"/>
      <c r="G385" s="154"/>
      <c r="H385" s="154"/>
      <c r="I385" s="155"/>
      <c r="J385" s="130" t="s">
        <v>167</v>
      </c>
      <c r="K385" s="132"/>
      <c r="L385" s="133" t="s">
        <v>302</v>
      </c>
      <c r="M385" s="133"/>
      <c r="N385" s="133"/>
      <c r="O385" s="133"/>
      <c r="P385" s="133"/>
      <c r="Q385" s="133"/>
      <c r="R385" s="133"/>
      <c r="S385" s="133"/>
      <c r="T385" s="133"/>
      <c r="U385" s="133"/>
      <c r="V385" s="133"/>
      <c r="W385" s="133"/>
      <c r="X385" s="134" t="s">
        <v>167</v>
      </c>
      <c r="Y385" s="132"/>
      <c r="Z385" s="133" t="s">
        <v>174</v>
      </c>
      <c r="AA385" s="133"/>
      <c r="AB385" s="133"/>
      <c r="AC385" s="133"/>
      <c r="AD385" s="133"/>
      <c r="AE385" s="133"/>
      <c r="AF385" s="133"/>
      <c r="AG385" s="133"/>
      <c r="AH385" s="133"/>
      <c r="AI385" s="133"/>
      <c r="AJ385" s="133"/>
      <c r="AK385" s="133"/>
      <c r="AL385" s="133"/>
      <c r="AM385" s="139"/>
      <c r="BF385" s="13" t="b">
        <f>IF($K385="○",TRUE,IF($K385="",FALSE,"INPUT_ERROR"))</f>
        <v>0</v>
      </c>
      <c r="BG385" s="13" t="s">
        <v>501</v>
      </c>
      <c r="BH385" s="13">
        <v>10</v>
      </c>
      <c r="BI385" s="25" t="str">
        <f t="shared" si="17"/>
        <v>ITEM10#KBN1_18=FALSE</v>
      </c>
    </row>
    <row r="386" spans="1:61" ht="9.75" hidden="1" customHeight="1" x14ac:dyDescent="0.15">
      <c r="A386" s="153"/>
      <c r="B386" s="154"/>
      <c r="C386" s="154"/>
      <c r="D386" s="154"/>
      <c r="E386" s="154"/>
      <c r="F386" s="154"/>
      <c r="G386" s="154"/>
      <c r="H386" s="154"/>
      <c r="I386" s="155"/>
      <c r="J386" s="130"/>
      <c r="K386" s="132"/>
      <c r="L386" s="133"/>
      <c r="M386" s="133"/>
      <c r="N386" s="133"/>
      <c r="O386" s="133"/>
      <c r="P386" s="133"/>
      <c r="Q386" s="133"/>
      <c r="R386" s="133"/>
      <c r="S386" s="133"/>
      <c r="T386" s="133"/>
      <c r="U386" s="133"/>
      <c r="V386" s="133"/>
      <c r="W386" s="133"/>
      <c r="X386" s="134"/>
      <c r="Y386" s="132"/>
      <c r="Z386" s="133"/>
      <c r="AA386" s="133"/>
      <c r="AB386" s="133"/>
      <c r="AC386" s="133"/>
      <c r="AD386" s="133"/>
      <c r="AE386" s="133"/>
      <c r="AF386" s="133"/>
      <c r="AG386" s="133"/>
      <c r="AH386" s="133"/>
      <c r="AI386" s="133"/>
      <c r="AJ386" s="133"/>
      <c r="AK386" s="133"/>
      <c r="AL386" s="133"/>
      <c r="AM386" s="139"/>
      <c r="BF386" s="13" t="b">
        <f>IF($Y385="○",TRUE,IF($Y385="",FALSE,"INPUT_ERROR"))</f>
        <v>0</v>
      </c>
      <c r="BG386" s="13" t="s">
        <v>501</v>
      </c>
      <c r="BH386" s="13">
        <v>11</v>
      </c>
      <c r="BI386" s="25" t="str">
        <f t="shared" si="17"/>
        <v>ITEM11#KBN1_18=FALSE</v>
      </c>
    </row>
    <row r="387" spans="1:61" ht="9.75" hidden="1" customHeight="1" x14ac:dyDescent="0.15">
      <c r="A387" s="153"/>
      <c r="B387" s="154"/>
      <c r="C387" s="154"/>
      <c r="D387" s="154"/>
      <c r="E387" s="154"/>
      <c r="F387" s="154"/>
      <c r="G387" s="154"/>
      <c r="H387" s="154"/>
      <c r="I387" s="155"/>
      <c r="J387" s="130" t="s">
        <v>167</v>
      </c>
      <c r="K387" s="132"/>
      <c r="L387" s="133" t="s">
        <v>125</v>
      </c>
      <c r="M387" s="133"/>
      <c r="N387" s="133"/>
      <c r="O387" s="134" t="s">
        <v>98</v>
      </c>
      <c r="P387" s="128"/>
      <c r="Q387" s="128"/>
      <c r="R387" s="128"/>
      <c r="S387" s="128"/>
      <c r="T387" s="128"/>
      <c r="U387" s="128"/>
      <c r="V387" s="128"/>
      <c r="W387" s="128"/>
      <c r="X387" s="128"/>
      <c r="Y387" s="128"/>
      <c r="Z387" s="128"/>
      <c r="AA387" s="128"/>
      <c r="AB387" s="128"/>
      <c r="AC387" s="128"/>
      <c r="AD387" s="128"/>
      <c r="AE387" s="128"/>
      <c r="AF387" s="128"/>
      <c r="AG387" s="128"/>
      <c r="AH387" s="128"/>
      <c r="AI387" s="128"/>
      <c r="AJ387" s="128"/>
      <c r="AK387" s="128"/>
      <c r="AL387" s="133" t="s">
        <v>176</v>
      </c>
      <c r="AM387" s="139"/>
      <c r="BF387" s="13" t="b">
        <f>IF($K387="○",TRUE,IF($K387="",FALSE,"INPUT_ERROR"))</f>
        <v>0</v>
      </c>
      <c r="BG387" s="13" t="s">
        <v>501</v>
      </c>
      <c r="BH387" s="13">
        <v>12</v>
      </c>
      <c r="BI387" s="25" t="str">
        <f t="shared" si="17"/>
        <v>ITEM12#KBN1_18=FALSE</v>
      </c>
    </row>
    <row r="388" spans="1:61" ht="9.75" hidden="1" customHeight="1" thickBot="1" x14ac:dyDescent="0.2">
      <c r="A388" s="153"/>
      <c r="B388" s="154"/>
      <c r="C388" s="154"/>
      <c r="D388" s="154"/>
      <c r="E388" s="154"/>
      <c r="F388" s="154"/>
      <c r="G388" s="154"/>
      <c r="H388" s="154"/>
      <c r="I388" s="155"/>
      <c r="J388" s="135"/>
      <c r="K388" s="136"/>
      <c r="L388" s="137"/>
      <c r="M388" s="137"/>
      <c r="N388" s="137"/>
      <c r="O388" s="138"/>
      <c r="P388" s="90"/>
      <c r="Q388" s="90"/>
      <c r="R388" s="90"/>
      <c r="S388" s="90"/>
      <c r="T388" s="90"/>
      <c r="U388" s="90"/>
      <c r="V388" s="90"/>
      <c r="W388" s="90"/>
      <c r="X388" s="90"/>
      <c r="Y388" s="90"/>
      <c r="Z388" s="90"/>
      <c r="AA388" s="90"/>
      <c r="AB388" s="90"/>
      <c r="AC388" s="90"/>
      <c r="AD388" s="90"/>
      <c r="AE388" s="90"/>
      <c r="AF388" s="90"/>
      <c r="AG388" s="90"/>
      <c r="AH388" s="90"/>
      <c r="AI388" s="90"/>
      <c r="AJ388" s="90"/>
      <c r="AK388" s="90"/>
      <c r="AL388" s="137"/>
      <c r="AM388" s="140"/>
      <c r="BG388" s="13" t="s">
        <v>501</v>
      </c>
      <c r="BH388" s="13">
        <v>13</v>
      </c>
      <c r="BI388" s="25" t="str">
        <f>"ITEM" &amp; BH388 &amp; BG388 &amp;"="&amp;  IF(TRIM($P387)="","",$P387)</f>
        <v>ITEM13#KBN1_18=</v>
      </c>
    </row>
    <row r="389" spans="1:61" ht="9.75" hidden="1" customHeight="1" x14ac:dyDescent="0.15">
      <c r="A389" s="147" t="s">
        <v>429</v>
      </c>
      <c r="B389" s="148"/>
      <c r="C389" s="148"/>
      <c r="D389" s="148"/>
      <c r="E389" s="148"/>
      <c r="F389" s="148"/>
      <c r="G389" s="148"/>
      <c r="H389" s="148"/>
      <c r="I389" s="148"/>
      <c r="J389" s="148"/>
      <c r="K389" s="148"/>
      <c r="L389" s="148"/>
      <c r="M389" s="148"/>
      <c r="N389" s="148"/>
      <c r="O389" s="148"/>
      <c r="P389" s="148"/>
      <c r="Q389" s="148"/>
      <c r="R389" s="148"/>
      <c r="S389" s="148"/>
      <c r="T389" s="148"/>
      <c r="U389" s="148"/>
      <c r="V389" s="148"/>
      <c r="W389" s="148"/>
      <c r="X389" s="148"/>
      <c r="Y389" s="148"/>
      <c r="Z389" s="148"/>
      <c r="AA389" s="148"/>
      <c r="AB389" s="148"/>
      <c r="AC389" s="148"/>
      <c r="AD389" s="148"/>
      <c r="AE389" s="148"/>
      <c r="AF389" s="148"/>
      <c r="AG389" s="148"/>
      <c r="AH389" s="148"/>
      <c r="AI389" s="148"/>
      <c r="AJ389" s="148"/>
      <c r="AK389" s="148"/>
      <c r="AL389" s="148"/>
      <c r="AM389" s="148"/>
      <c r="BH389" s="13" t="s">
        <v>432</v>
      </c>
    </row>
    <row r="390" spans="1:61" ht="9.75" hidden="1" customHeight="1" thickBot="1" x14ac:dyDescent="0.2">
      <c r="A390" s="150"/>
      <c r="B390" s="151"/>
      <c r="C390" s="151"/>
      <c r="D390" s="151"/>
      <c r="E390" s="151"/>
      <c r="F390" s="151"/>
      <c r="G390" s="151"/>
      <c r="H390" s="151"/>
      <c r="I390" s="151"/>
      <c r="J390" s="151"/>
      <c r="K390" s="151"/>
      <c r="L390" s="151"/>
      <c r="M390" s="151"/>
      <c r="N390" s="151"/>
      <c r="O390" s="151"/>
      <c r="P390" s="151"/>
      <c r="Q390" s="151"/>
      <c r="R390" s="151"/>
      <c r="S390" s="151"/>
      <c r="T390" s="151"/>
      <c r="U390" s="151"/>
      <c r="V390" s="151"/>
      <c r="W390" s="151"/>
      <c r="X390" s="151"/>
      <c r="Y390" s="151"/>
      <c r="Z390" s="151"/>
      <c r="AA390" s="151"/>
      <c r="AB390" s="151"/>
      <c r="AC390" s="151"/>
      <c r="AD390" s="151"/>
      <c r="AE390" s="151"/>
      <c r="AF390" s="151"/>
      <c r="AG390" s="151"/>
      <c r="AH390" s="151"/>
      <c r="AI390" s="151"/>
      <c r="AJ390" s="151"/>
      <c r="AK390" s="151"/>
      <c r="AL390" s="151"/>
      <c r="AM390" s="151"/>
      <c r="BH390" s="13" t="s">
        <v>432</v>
      </c>
    </row>
    <row r="391" spans="1:61" ht="9.75" hidden="1" customHeight="1" x14ac:dyDescent="0.15">
      <c r="A391" s="153" t="s">
        <v>33</v>
      </c>
      <c r="B391" s="154"/>
      <c r="C391" s="154"/>
      <c r="D391" s="154"/>
      <c r="E391" s="154"/>
      <c r="F391" s="154"/>
      <c r="G391" s="154"/>
      <c r="H391" s="154"/>
      <c r="I391" s="155"/>
      <c r="J391" s="127"/>
      <c r="K391" s="128"/>
      <c r="L391" s="128"/>
      <c r="M391" s="128"/>
      <c r="N391" s="128"/>
      <c r="O391" s="128"/>
      <c r="P391" s="128"/>
      <c r="Q391" s="128"/>
      <c r="R391" s="128"/>
      <c r="S391" s="128"/>
      <c r="T391" s="128"/>
      <c r="U391" s="128"/>
      <c r="V391" s="128"/>
      <c r="W391" s="128"/>
      <c r="X391" s="128"/>
      <c r="Y391" s="128"/>
      <c r="Z391" s="128"/>
      <c r="AA391" s="128"/>
      <c r="AB391" s="128"/>
      <c r="AC391" s="128"/>
      <c r="AD391" s="128"/>
      <c r="AE391" s="128"/>
      <c r="AF391" s="128"/>
      <c r="AG391" s="128"/>
      <c r="AH391" s="128"/>
      <c r="AI391" s="128"/>
      <c r="AJ391" s="128"/>
      <c r="AK391" s="128"/>
      <c r="AL391" s="128"/>
      <c r="AM391" s="129"/>
      <c r="BG391" s="13" t="s">
        <v>502</v>
      </c>
      <c r="BH391" s="13">
        <v>4</v>
      </c>
      <c r="BI391" s="25" t="str">
        <f>"ITEM"  &amp; BH391 &amp; BG391 &amp;"="&amp; IF(TRIM($J391)="","",$J391)</f>
        <v>ITEM4#KBN1_19=</v>
      </c>
    </row>
    <row r="392" spans="1:61" ht="9.75" hidden="1" customHeight="1" x14ac:dyDescent="0.15">
      <c r="A392" s="153"/>
      <c r="B392" s="154"/>
      <c r="C392" s="154"/>
      <c r="D392" s="154"/>
      <c r="E392" s="154"/>
      <c r="F392" s="154"/>
      <c r="G392" s="154"/>
      <c r="H392" s="154"/>
      <c r="I392" s="155"/>
      <c r="J392" s="127"/>
      <c r="K392" s="128"/>
      <c r="L392" s="128"/>
      <c r="M392" s="128"/>
      <c r="N392" s="128"/>
      <c r="O392" s="128"/>
      <c r="P392" s="128"/>
      <c r="Q392" s="128"/>
      <c r="R392" s="128"/>
      <c r="S392" s="128"/>
      <c r="T392" s="128"/>
      <c r="U392" s="128"/>
      <c r="V392" s="128"/>
      <c r="W392" s="128"/>
      <c r="X392" s="128"/>
      <c r="Y392" s="128"/>
      <c r="Z392" s="128"/>
      <c r="AA392" s="128"/>
      <c r="AB392" s="128"/>
      <c r="AC392" s="128"/>
      <c r="AD392" s="128"/>
      <c r="AE392" s="128"/>
      <c r="AF392" s="128"/>
      <c r="AG392" s="128"/>
      <c r="AH392" s="128"/>
      <c r="AI392" s="128"/>
      <c r="AJ392" s="128"/>
      <c r="AK392" s="128"/>
      <c r="AL392" s="128"/>
      <c r="AM392" s="129"/>
      <c r="BH392" s="13" t="s">
        <v>432</v>
      </c>
    </row>
    <row r="393" spans="1:61" ht="9.75" hidden="1" customHeight="1" x14ac:dyDescent="0.15">
      <c r="A393" s="159" t="s">
        <v>34</v>
      </c>
      <c r="B393" s="160"/>
      <c r="C393" s="160"/>
      <c r="D393" s="160"/>
      <c r="E393" s="160"/>
      <c r="F393" s="160"/>
      <c r="G393" s="160"/>
      <c r="H393" s="160"/>
      <c r="I393" s="161"/>
      <c r="J393" s="86"/>
      <c r="K393" s="87"/>
      <c r="L393" s="87"/>
      <c r="M393" s="87"/>
      <c r="N393" s="87"/>
      <c r="O393" s="87"/>
      <c r="P393" s="87"/>
      <c r="Q393" s="87"/>
      <c r="R393" s="87"/>
      <c r="S393" s="87"/>
      <c r="T393" s="87"/>
      <c r="U393" s="87"/>
      <c r="V393" s="87"/>
      <c r="W393" s="87"/>
      <c r="X393" s="87"/>
      <c r="Y393" s="87"/>
      <c r="Z393" s="87"/>
      <c r="AA393" s="87"/>
      <c r="AB393" s="87"/>
      <c r="AC393" s="87"/>
      <c r="AD393" s="87"/>
      <c r="AE393" s="87"/>
      <c r="AF393" s="87"/>
      <c r="AG393" s="87"/>
      <c r="AH393" s="87"/>
      <c r="AI393" s="87"/>
      <c r="AJ393" s="87"/>
      <c r="AK393" s="87"/>
      <c r="AL393" s="87"/>
      <c r="AM393" s="88"/>
      <c r="BG393" s="13" t="s">
        <v>502</v>
      </c>
      <c r="BH393" s="13" t="s">
        <v>460</v>
      </c>
      <c r="BI393" s="25" t="str">
        <f>"ITEM"  &amp; BH393 &amp; BG393 &amp;"="&amp; IF(TRIM($J393)="","",$J393)</f>
        <v>ITEM5_1#KBN1_19=</v>
      </c>
    </row>
    <row r="394" spans="1:61" ht="9.75" hidden="1" customHeight="1" x14ac:dyDescent="0.15">
      <c r="A394" s="153"/>
      <c r="B394" s="154"/>
      <c r="C394" s="154"/>
      <c r="D394" s="154"/>
      <c r="E394" s="154"/>
      <c r="F394" s="154"/>
      <c r="G394" s="154"/>
      <c r="H394" s="154"/>
      <c r="I394" s="155"/>
      <c r="J394" s="127"/>
      <c r="K394" s="128"/>
      <c r="L394" s="128"/>
      <c r="M394" s="128"/>
      <c r="N394" s="128"/>
      <c r="O394" s="128"/>
      <c r="P394" s="128"/>
      <c r="Q394" s="128"/>
      <c r="R394" s="128"/>
      <c r="S394" s="128"/>
      <c r="T394" s="128"/>
      <c r="U394" s="128"/>
      <c r="V394" s="128"/>
      <c r="W394" s="128"/>
      <c r="X394" s="128"/>
      <c r="Y394" s="128"/>
      <c r="Z394" s="128"/>
      <c r="AA394" s="128"/>
      <c r="AB394" s="128"/>
      <c r="AC394" s="128"/>
      <c r="AD394" s="128"/>
      <c r="AE394" s="128"/>
      <c r="AF394" s="128"/>
      <c r="AG394" s="128"/>
      <c r="AH394" s="128"/>
      <c r="AI394" s="128"/>
      <c r="AJ394" s="128"/>
      <c r="AK394" s="128"/>
      <c r="AL394" s="128"/>
      <c r="AM394" s="129"/>
      <c r="BH394" s="13" t="s">
        <v>432</v>
      </c>
    </row>
    <row r="395" spans="1:61" ht="9.75" hidden="1" customHeight="1" x14ac:dyDescent="0.15">
      <c r="A395" s="153"/>
      <c r="B395" s="154"/>
      <c r="C395" s="154"/>
      <c r="D395" s="154"/>
      <c r="E395" s="154"/>
      <c r="F395" s="154"/>
      <c r="G395" s="154"/>
      <c r="H395" s="154"/>
      <c r="I395" s="155"/>
      <c r="J395" s="127"/>
      <c r="K395" s="128"/>
      <c r="L395" s="128"/>
      <c r="M395" s="128"/>
      <c r="N395" s="128"/>
      <c r="O395" s="128"/>
      <c r="P395" s="128"/>
      <c r="Q395" s="128"/>
      <c r="R395" s="128"/>
      <c r="S395" s="128"/>
      <c r="T395" s="128"/>
      <c r="U395" s="128"/>
      <c r="V395" s="128"/>
      <c r="W395" s="128"/>
      <c r="X395" s="128"/>
      <c r="Y395" s="128"/>
      <c r="Z395" s="128"/>
      <c r="AA395" s="128"/>
      <c r="AB395" s="128"/>
      <c r="AC395" s="128"/>
      <c r="AD395" s="128"/>
      <c r="AE395" s="128"/>
      <c r="AF395" s="128"/>
      <c r="AG395" s="128"/>
      <c r="AH395" s="128"/>
      <c r="AI395" s="128"/>
      <c r="AJ395" s="128"/>
      <c r="AK395" s="128"/>
      <c r="AL395" s="128"/>
      <c r="AM395" s="129"/>
      <c r="BH395" s="13" t="s">
        <v>432</v>
      </c>
    </row>
    <row r="396" spans="1:61" ht="9.75" hidden="1" customHeight="1" x14ac:dyDescent="0.15">
      <c r="A396" s="153"/>
      <c r="B396" s="154"/>
      <c r="C396" s="154"/>
      <c r="D396" s="154"/>
      <c r="E396" s="154"/>
      <c r="F396" s="154"/>
      <c r="G396" s="154"/>
      <c r="H396" s="154"/>
      <c r="I396" s="155"/>
      <c r="J396" s="127"/>
      <c r="K396" s="128"/>
      <c r="L396" s="128"/>
      <c r="M396" s="128"/>
      <c r="N396" s="128"/>
      <c r="O396" s="128"/>
      <c r="P396" s="128"/>
      <c r="Q396" s="128"/>
      <c r="R396" s="128"/>
      <c r="S396" s="128"/>
      <c r="T396" s="128"/>
      <c r="U396" s="128"/>
      <c r="V396" s="128"/>
      <c r="W396" s="128"/>
      <c r="X396" s="128"/>
      <c r="Y396" s="128"/>
      <c r="Z396" s="128"/>
      <c r="AA396" s="128"/>
      <c r="AB396" s="128"/>
      <c r="AC396" s="128"/>
      <c r="AD396" s="128"/>
      <c r="AE396" s="128"/>
      <c r="AF396" s="128"/>
      <c r="AG396" s="128"/>
      <c r="AH396" s="128"/>
      <c r="AI396" s="128"/>
      <c r="AJ396" s="128"/>
      <c r="AK396" s="128"/>
      <c r="AL396" s="128"/>
      <c r="AM396" s="129"/>
      <c r="BH396" s="13" t="s">
        <v>432</v>
      </c>
    </row>
    <row r="397" spans="1:61" ht="9.75" hidden="1" customHeight="1" x14ac:dyDescent="0.15">
      <c r="A397" s="153"/>
      <c r="B397" s="154"/>
      <c r="C397" s="154"/>
      <c r="D397" s="154"/>
      <c r="E397" s="154"/>
      <c r="F397" s="154"/>
      <c r="G397" s="154"/>
      <c r="H397" s="154"/>
      <c r="I397" s="155"/>
      <c r="J397" s="127"/>
      <c r="K397" s="128"/>
      <c r="L397" s="128"/>
      <c r="M397" s="128"/>
      <c r="N397" s="128"/>
      <c r="O397" s="128"/>
      <c r="P397" s="128"/>
      <c r="Q397" s="128"/>
      <c r="R397" s="128"/>
      <c r="S397" s="128"/>
      <c r="T397" s="128"/>
      <c r="U397" s="128"/>
      <c r="V397" s="128"/>
      <c r="W397" s="128"/>
      <c r="X397" s="128"/>
      <c r="Y397" s="128"/>
      <c r="Z397" s="128"/>
      <c r="AA397" s="128"/>
      <c r="AB397" s="128"/>
      <c r="AC397" s="128"/>
      <c r="AD397" s="128"/>
      <c r="AE397" s="128"/>
      <c r="AF397" s="128"/>
      <c r="AG397" s="128"/>
      <c r="AH397" s="128"/>
      <c r="AI397" s="128"/>
      <c r="AJ397" s="128"/>
      <c r="AK397" s="128"/>
      <c r="AL397" s="128"/>
      <c r="AM397" s="129"/>
      <c r="BH397" s="13" t="s">
        <v>432</v>
      </c>
    </row>
    <row r="398" spans="1:61" ht="9.75" hidden="1" customHeight="1" x14ac:dyDescent="0.15">
      <c r="A398" s="153"/>
      <c r="B398" s="154"/>
      <c r="C398" s="154"/>
      <c r="D398" s="154"/>
      <c r="E398" s="154"/>
      <c r="F398" s="154"/>
      <c r="G398" s="154"/>
      <c r="H398" s="154"/>
      <c r="I398" s="155"/>
      <c r="J398" s="127"/>
      <c r="K398" s="128"/>
      <c r="L398" s="128"/>
      <c r="M398" s="128"/>
      <c r="N398" s="128"/>
      <c r="O398" s="128"/>
      <c r="P398" s="128"/>
      <c r="Q398" s="128"/>
      <c r="R398" s="128"/>
      <c r="S398" s="128"/>
      <c r="T398" s="128"/>
      <c r="U398" s="128"/>
      <c r="V398" s="128"/>
      <c r="W398" s="128"/>
      <c r="X398" s="128"/>
      <c r="Y398" s="128"/>
      <c r="Z398" s="128"/>
      <c r="AA398" s="128"/>
      <c r="AB398" s="128"/>
      <c r="AC398" s="128"/>
      <c r="AD398" s="128"/>
      <c r="AE398" s="128"/>
      <c r="AF398" s="128"/>
      <c r="AG398" s="128"/>
      <c r="AH398" s="128"/>
      <c r="AI398" s="128"/>
      <c r="AJ398" s="128"/>
      <c r="AK398" s="128"/>
      <c r="AL398" s="128"/>
      <c r="AM398" s="129"/>
    </row>
    <row r="399" spans="1:61" ht="9.75" hidden="1" customHeight="1" x14ac:dyDescent="0.15">
      <c r="A399" s="153"/>
      <c r="B399" s="154"/>
      <c r="C399" s="154"/>
      <c r="D399" s="154"/>
      <c r="E399" s="154"/>
      <c r="F399" s="154"/>
      <c r="G399" s="154"/>
      <c r="H399" s="154"/>
      <c r="I399" s="155"/>
      <c r="J399" s="127"/>
      <c r="K399" s="128"/>
      <c r="L399" s="128"/>
      <c r="M399" s="128"/>
      <c r="N399" s="128"/>
      <c r="O399" s="128"/>
      <c r="P399" s="128"/>
      <c r="Q399" s="128"/>
      <c r="R399" s="128"/>
      <c r="S399" s="128"/>
      <c r="T399" s="128"/>
      <c r="U399" s="128"/>
      <c r="V399" s="128"/>
      <c r="W399" s="128"/>
      <c r="X399" s="128"/>
      <c r="Y399" s="128"/>
      <c r="Z399" s="128"/>
      <c r="AA399" s="128"/>
      <c r="AB399" s="128"/>
      <c r="AC399" s="128"/>
      <c r="AD399" s="128"/>
      <c r="AE399" s="128"/>
      <c r="AF399" s="128"/>
      <c r="AG399" s="128"/>
      <c r="AH399" s="128"/>
      <c r="AI399" s="128"/>
      <c r="AJ399" s="128"/>
      <c r="AK399" s="128"/>
      <c r="AL399" s="128"/>
      <c r="AM399" s="129"/>
      <c r="BG399" s="13" t="s">
        <v>502</v>
      </c>
      <c r="BH399" s="13" t="s">
        <v>448</v>
      </c>
      <c r="BI399" s="25" t="str">
        <f>"ITEM"  &amp; BH399 &amp; BG399 &amp;"="&amp; IF(TRIM($J399)="","",$J399)</f>
        <v>ITEM5_2#KBN1_19=</v>
      </c>
    </row>
    <row r="400" spans="1:61" ht="9.75" hidden="1" customHeight="1" x14ac:dyDescent="0.15">
      <c r="A400" s="156"/>
      <c r="B400" s="157"/>
      <c r="C400" s="157"/>
      <c r="D400" s="157"/>
      <c r="E400" s="157"/>
      <c r="F400" s="157"/>
      <c r="G400" s="157"/>
      <c r="H400" s="157"/>
      <c r="I400" s="158"/>
      <c r="J400" s="89"/>
      <c r="K400" s="90"/>
      <c r="L400" s="90"/>
      <c r="M400" s="90"/>
      <c r="N400" s="90"/>
      <c r="O400" s="90"/>
      <c r="P400" s="90"/>
      <c r="Q400" s="90"/>
      <c r="R400" s="90"/>
      <c r="S400" s="90"/>
      <c r="T400" s="90"/>
      <c r="U400" s="90"/>
      <c r="V400" s="90"/>
      <c r="W400" s="90"/>
      <c r="X400" s="90"/>
      <c r="Y400" s="90"/>
      <c r="Z400" s="90"/>
      <c r="AA400" s="90"/>
      <c r="AB400" s="90"/>
      <c r="AC400" s="90"/>
      <c r="AD400" s="90"/>
      <c r="AE400" s="90"/>
      <c r="AF400" s="90"/>
      <c r="AG400" s="90"/>
      <c r="AH400" s="90"/>
      <c r="AI400" s="90"/>
      <c r="AJ400" s="90"/>
      <c r="AK400" s="90"/>
      <c r="AL400" s="90"/>
      <c r="AM400" s="91"/>
      <c r="BG400" s="13" t="s">
        <v>502</v>
      </c>
      <c r="BH400" s="13" t="s">
        <v>449</v>
      </c>
      <c r="BI400" s="25" t="str">
        <f>"ITEM"  &amp; BH400 &amp; BG400 &amp;"="&amp; IF(TRIM($J400)="","",$J400)</f>
        <v>ITEM5_3#KBN1_19=</v>
      </c>
    </row>
    <row r="401" spans="1:61" ht="9.75" hidden="1" customHeight="1" x14ac:dyDescent="0.15">
      <c r="A401" s="159" t="s">
        <v>35</v>
      </c>
      <c r="B401" s="160"/>
      <c r="C401" s="160"/>
      <c r="D401" s="160"/>
      <c r="E401" s="160"/>
      <c r="F401" s="160"/>
      <c r="G401" s="160"/>
      <c r="H401" s="160"/>
      <c r="I401" s="161"/>
      <c r="J401" s="130" t="s">
        <v>167</v>
      </c>
      <c r="K401" s="132"/>
      <c r="L401" s="133" t="s">
        <v>121</v>
      </c>
      <c r="M401" s="133"/>
      <c r="N401" s="133"/>
      <c r="O401" s="133"/>
      <c r="P401" s="133"/>
      <c r="Q401" s="133"/>
      <c r="R401" s="133"/>
      <c r="S401" s="133"/>
      <c r="T401" s="133"/>
      <c r="U401" s="133"/>
      <c r="V401" s="133"/>
      <c r="W401" s="133"/>
      <c r="X401" s="134" t="s">
        <v>167</v>
      </c>
      <c r="Y401" s="132"/>
      <c r="Z401" s="162" t="s">
        <v>122</v>
      </c>
      <c r="AA401" s="162"/>
      <c r="AB401" s="162"/>
      <c r="AC401" s="162"/>
      <c r="AD401" s="162"/>
      <c r="AE401" s="162"/>
      <c r="AF401" s="162"/>
      <c r="AG401" s="162"/>
      <c r="AH401" s="162"/>
      <c r="AI401" s="162"/>
      <c r="AJ401" s="162"/>
      <c r="AK401" s="162"/>
      <c r="AL401" s="162"/>
      <c r="AM401" s="163"/>
      <c r="BF401" s="13" t="b">
        <f>IF($K401="○",TRUE,IF($K401="",FALSE,"INPUT_ERROR"))</f>
        <v>0</v>
      </c>
      <c r="BG401" s="13" t="s">
        <v>502</v>
      </c>
      <c r="BH401" s="13">
        <v>6</v>
      </c>
      <c r="BI401" s="25" t="str">
        <f t="shared" ref="BI401:BI407" si="18">"ITEM" &amp; BH401&amp; BG401 &amp;"="&amp; BF401</f>
        <v>ITEM6#KBN1_19=FALSE</v>
      </c>
    </row>
    <row r="402" spans="1:61" ht="9.75" hidden="1" customHeight="1" x14ac:dyDescent="0.15">
      <c r="A402" s="153"/>
      <c r="B402" s="154"/>
      <c r="C402" s="154"/>
      <c r="D402" s="154"/>
      <c r="E402" s="154"/>
      <c r="F402" s="154"/>
      <c r="G402" s="154"/>
      <c r="H402" s="154"/>
      <c r="I402" s="155"/>
      <c r="J402" s="130"/>
      <c r="K402" s="132"/>
      <c r="L402" s="133"/>
      <c r="M402" s="133"/>
      <c r="N402" s="133"/>
      <c r="O402" s="133"/>
      <c r="P402" s="133"/>
      <c r="Q402" s="133"/>
      <c r="R402" s="133"/>
      <c r="S402" s="133"/>
      <c r="T402" s="133"/>
      <c r="U402" s="133"/>
      <c r="V402" s="133"/>
      <c r="W402" s="133"/>
      <c r="X402" s="134"/>
      <c r="Y402" s="132"/>
      <c r="Z402" s="133"/>
      <c r="AA402" s="133"/>
      <c r="AB402" s="133"/>
      <c r="AC402" s="133"/>
      <c r="AD402" s="133"/>
      <c r="AE402" s="133"/>
      <c r="AF402" s="133"/>
      <c r="AG402" s="133"/>
      <c r="AH402" s="133"/>
      <c r="AI402" s="133"/>
      <c r="AJ402" s="133"/>
      <c r="AK402" s="133"/>
      <c r="AL402" s="133"/>
      <c r="AM402" s="139"/>
      <c r="BF402" s="13" t="b">
        <f>IF($Y401="○",TRUE,IF($Y401="",FALSE,"INPUT_ERROR"))</f>
        <v>0</v>
      </c>
      <c r="BG402" s="13" t="s">
        <v>502</v>
      </c>
      <c r="BH402" s="13">
        <v>7</v>
      </c>
      <c r="BI402" s="25" t="str">
        <f t="shared" si="18"/>
        <v>ITEM7#KBN1_19=FALSE</v>
      </c>
    </row>
    <row r="403" spans="1:61" ht="9.75" hidden="1" customHeight="1" x14ac:dyDescent="0.15">
      <c r="A403" s="153"/>
      <c r="B403" s="154"/>
      <c r="C403" s="154"/>
      <c r="D403" s="154"/>
      <c r="E403" s="154"/>
      <c r="F403" s="154"/>
      <c r="G403" s="154"/>
      <c r="H403" s="154"/>
      <c r="I403" s="155"/>
      <c r="J403" s="130" t="s">
        <v>167</v>
      </c>
      <c r="K403" s="132"/>
      <c r="L403" s="133" t="s">
        <v>123</v>
      </c>
      <c r="M403" s="133"/>
      <c r="N403" s="133"/>
      <c r="O403" s="133"/>
      <c r="P403" s="133"/>
      <c r="Q403" s="133"/>
      <c r="R403" s="133"/>
      <c r="S403" s="133"/>
      <c r="T403" s="133"/>
      <c r="U403" s="133"/>
      <c r="V403" s="133"/>
      <c r="W403" s="133"/>
      <c r="X403" s="134" t="s">
        <v>167</v>
      </c>
      <c r="Y403" s="132"/>
      <c r="Z403" s="133" t="s">
        <v>124</v>
      </c>
      <c r="AA403" s="133"/>
      <c r="AB403" s="133"/>
      <c r="AC403" s="133"/>
      <c r="AD403" s="133"/>
      <c r="AE403" s="133"/>
      <c r="AF403" s="133"/>
      <c r="AG403" s="133"/>
      <c r="AH403" s="133"/>
      <c r="AI403" s="133"/>
      <c r="AJ403" s="133"/>
      <c r="AK403" s="133"/>
      <c r="AL403" s="133"/>
      <c r="AM403" s="139"/>
      <c r="BF403" s="13" t="b">
        <f>IF($K403="○",TRUE,IF($K403="",FALSE,"INPUT_ERROR"))</f>
        <v>0</v>
      </c>
      <c r="BG403" s="13" t="s">
        <v>502</v>
      </c>
      <c r="BH403" s="13">
        <v>8</v>
      </c>
      <c r="BI403" s="25" t="str">
        <f t="shared" si="18"/>
        <v>ITEM8#KBN1_19=FALSE</v>
      </c>
    </row>
    <row r="404" spans="1:61" ht="9.75" hidden="1" customHeight="1" x14ac:dyDescent="0.15">
      <c r="A404" s="153"/>
      <c r="B404" s="154"/>
      <c r="C404" s="154"/>
      <c r="D404" s="154"/>
      <c r="E404" s="154"/>
      <c r="F404" s="154"/>
      <c r="G404" s="154"/>
      <c r="H404" s="154"/>
      <c r="I404" s="155"/>
      <c r="J404" s="130"/>
      <c r="K404" s="132"/>
      <c r="L404" s="133"/>
      <c r="M404" s="133"/>
      <c r="N404" s="133"/>
      <c r="O404" s="133"/>
      <c r="P404" s="133"/>
      <c r="Q404" s="133"/>
      <c r="R404" s="133"/>
      <c r="S404" s="133"/>
      <c r="T404" s="133"/>
      <c r="U404" s="133"/>
      <c r="V404" s="133"/>
      <c r="W404" s="133"/>
      <c r="X404" s="134"/>
      <c r="Y404" s="132"/>
      <c r="Z404" s="133"/>
      <c r="AA404" s="133"/>
      <c r="AB404" s="133"/>
      <c r="AC404" s="133"/>
      <c r="AD404" s="133"/>
      <c r="AE404" s="133"/>
      <c r="AF404" s="133"/>
      <c r="AG404" s="133"/>
      <c r="AH404" s="133"/>
      <c r="AI404" s="133"/>
      <c r="AJ404" s="133"/>
      <c r="AK404" s="133"/>
      <c r="AL404" s="133"/>
      <c r="AM404" s="139"/>
      <c r="BF404" s="13" t="b">
        <f>IF($Y403="○",TRUE,IF($Y403="",FALSE,"INPUT_ERROR"))</f>
        <v>0</v>
      </c>
      <c r="BG404" s="13" t="s">
        <v>502</v>
      </c>
      <c r="BH404" s="13">
        <v>9</v>
      </c>
      <c r="BI404" s="25" t="str">
        <f t="shared" si="18"/>
        <v>ITEM9#KBN1_19=FALSE</v>
      </c>
    </row>
    <row r="405" spans="1:61" ht="9.75" hidden="1" customHeight="1" x14ac:dyDescent="0.15">
      <c r="A405" s="153"/>
      <c r="B405" s="154"/>
      <c r="C405" s="154"/>
      <c r="D405" s="154"/>
      <c r="E405" s="154"/>
      <c r="F405" s="154"/>
      <c r="G405" s="154"/>
      <c r="H405" s="154"/>
      <c r="I405" s="155"/>
      <c r="J405" s="130" t="s">
        <v>167</v>
      </c>
      <c r="K405" s="132"/>
      <c r="L405" s="133" t="s">
        <v>302</v>
      </c>
      <c r="M405" s="133"/>
      <c r="N405" s="133"/>
      <c r="O405" s="133"/>
      <c r="P405" s="133"/>
      <c r="Q405" s="133"/>
      <c r="R405" s="133"/>
      <c r="S405" s="133"/>
      <c r="T405" s="133"/>
      <c r="U405" s="133"/>
      <c r="V405" s="133"/>
      <c r="W405" s="133"/>
      <c r="X405" s="134" t="s">
        <v>167</v>
      </c>
      <c r="Y405" s="132"/>
      <c r="Z405" s="133" t="s">
        <v>174</v>
      </c>
      <c r="AA405" s="133"/>
      <c r="AB405" s="133"/>
      <c r="AC405" s="133"/>
      <c r="AD405" s="133"/>
      <c r="AE405" s="133"/>
      <c r="AF405" s="133"/>
      <c r="AG405" s="133"/>
      <c r="AH405" s="133"/>
      <c r="AI405" s="133"/>
      <c r="AJ405" s="133"/>
      <c r="AK405" s="133"/>
      <c r="AL405" s="133"/>
      <c r="AM405" s="139"/>
      <c r="BF405" s="13" t="b">
        <f>IF($K405="○",TRUE,IF($K405="",FALSE,"INPUT_ERROR"))</f>
        <v>0</v>
      </c>
      <c r="BG405" s="13" t="s">
        <v>502</v>
      </c>
      <c r="BH405" s="13">
        <v>10</v>
      </c>
      <c r="BI405" s="25" t="str">
        <f t="shared" si="18"/>
        <v>ITEM10#KBN1_19=FALSE</v>
      </c>
    </row>
    <row r="406" spans="1:61" ht="9.75" hidden="1" customHeight="1" x14ac:dyDescent="0.15">
      <c r="A406" s="153"/>
      <c r="B406" s="154"/>
      <c r="C406" s="154"/>
      <c r="D406" s="154"/>
      <c r="E406" s="154"/>
      <c r="F406" s="154"/>
      <c r="G406" s="154"/>
      <c r="H406" s="154"/>
      <c r="I406" s="155"/>
      <c r="J406" s="130"/>
      <c r="K406" s="132"/>
      <c r="L406" s="133"/>
      <c r="M406" s="133"/>
      <c r="N406" s="133"/>
      <c r="O406" s="133"/>
      <c r="P406" s="133"/>
      <c r="Q406" s="133"/>
      <c r="R406" s="133"/>
      <c r="S406" s="133"/>
      <c r="T406" s="133"/>
      <c r="U406" s="133"/>
      <c r="V406" s="133"/>
      <c r="W406" s="133"/>
      <c r="X406" s="134"/>
      <c r="Y406" s="132"/>
      <c r="Z406" s="133"/>
      <c r="AA406" s="133"/>
      <c r="AB406" s="133"/>
      <c r="AC406" s="133"/>
      <c r="AD406" s="133"/>
      <c r="AE406" s="133"/>
      <c r="AF406" s="133"/>
      <c r="AG406" s="133"/>
      <c r="AH406" s="133"/>
      <c r="AI406" s="133"/>
      <c r="AJ406" s="133"/>
      <c r="AK406" s="133"/>
      <c r="AL406" s="133"/>
      <c r="AM406" s="139"/>
      <c r="BF406" s="13" t="b">
        <f>IF($Y405="○",TRUE,IF($Y405="",FALSE,"INPUT_ERROR"))</f>
        <v>0</v>
      </c>
      <c r="BG406" s="13" t="s">
        <v>502</v>
      </c>
      <c r="BH406" s="13">
        <v>11</v>
      </c>
      <c r="BI406" s="25" t="str">
        <f t="shared" si="18"/>
        <v>ITEM11#KBN1_19=FALSE</v>
      </c>
    </row>
    <row r="407" spans="1:61" ht="9.75" hidden="1" customHeight="1" x14ac:dyDescent="0.15">
      <c r="A407" s="153"/>
      <c r="B407" s="154"/>
      <c r="C407" s="154"/>
      <c r="D407" s="154"/>
      <c r="E407" s="154"/>
      <c r="F407" s="154"/>
      <c r="G407" s="154"/>
      <c r="H407" s="154"/>
      <c r="I407" s="155"/>
      <c r="J407" s="130" t="s">
        <v>167</v>
      </c>
      <c r="K407" s="132"/>
      <c r="L407" s="133" t="s">
        <v>125</v>
      </c>
      <c r="M407" s="133"/>
      <c r="N407" s="133"/>
      <c r="O407" s="134" t="s">
        <v>98</v>
      </c>
      <c r="P407" s="128"/>
      <c r="Q407" s="128"/>
      <c r="R407" s="128"/>
      <c r="S407" s="128"/>
      <c r="T407" s="128"/>
      <c r="U407" s="128"/>
      <c r="V407" s="128"/>
      <c r="W407" s="128"/>
      <c r="X407" s="128"/>
      <c r="Y407" s="128"/>
      <c r="Z407" s="128"/>
      <c r="AA407" s="128"/>
      <c r="AB407" s="128"/>
      <c r="AC407" s="128"/>
      <c r="AD407" s="128"/>
      <c r="AE407" s="128"/>
      <c r="AF407" s="128"/>
      <c r="AG407" s="128"/>
      <c r="AH407" s="128"/>
      <c r="AI407" s="128"/>
      <c r="AJ407" s="128"/>
      <c r="AK407" s="128"/>
      <c r="AL407" s="133" t="s">
        <v>176</v>
      </c>
      <c r="AM407" s="139"/>
      <c r="BF407" s="13" t="b">
        <f>IF($K407="○",TRUE,IF($K407="",FALSE,"INPUT_ERROR"))</f>
        <v>0</v>
      </c>
      <c r="BG407" s="13" t="s">
        <v>502</v>
      </c>
      <c r="BH407" s="13">
        <v>12</v>
      </c>
      <c r="BI407" s="25" t="str">
        <f t="shared" si="18"/>
        <v>ITEM12#KBN1_19=FALSE</v>
      </c>
    </row>
    <row r="408" spans="1:61" ht="9.75" hidden="1" customHeight="1" thickBot="1" x14ac:dyDescent="0.2">
      <c r="A408" s="153"/>
      <c r="B408" s="154"/>
      <c r="C408" s="154"/>
      <c r="D408" s="154"/>
      <c r="E408" s="154"/>
      <c r="F408" s="154"/>
      <c r="G408" s="154"/>
      <c r="H408" s="154"/>
      <c r="I408" s="155"/>
      <c r="J408" s="135"/>
      <c r="K408" s="136"/>
      <c r="L408" s="137"/>
      <c r="M408" s="137"/>
      <c r="N408" s="137"/>
      <c r="O408" s="138"/>
      <c r="P408" s="90"/>
      <c r="Q408" s="90"/>
      <c r="R408" s="90"/>
      <c r="S408" s="90"/>
      <c r="T408" s="90"/>
      <c r="U408" s="90"/>
      <c r="V408" s="90"/>
      <c r="W408" s="90"/>
      <c r="X408" s="90"/>
      <c r="Y408" s="90"/>
      <c r="Z408" s="90"/>
      <c r="AA408" s="90"/>
      <c r="AB408" s="90"/>
      <c r="AC408" s="90"/>
      <c r="AD408" s="90"/>
      <c r="AE408" s="90"/>
      <c r="AF408" s="90"/>
      <c r="AG408" s="90"/>
      <c r="AH408" s="90"/>
      <c r="AI408" s="90"/>
      <c r="AJ408" s="90"/>
      <c r="AK408" s="90"/>
      <c r="AL408" s="137"/>
      <c r="AM408" s="140"/>
      <c r="BG408" s="13" t="s">
        <v>502</v>
      </c>
      <c r="BH408" s="13">
        <v>13</v>
      </c>
      <c r="BI408" s="25" t="str">
        <f>"ITEM" &amp; BH408 &amp; BG408 &amp;"="&amp;  IF(TRIM($P407)="","",$P407)</f>
        <v>ITEM13#KBN1_19=</v>
      </c>
    </row>
    <row r="409" spans="1:61" ht="9.75" hidden="1" customHeight="1" x14ac:dyDescent="0.15">
      <c r="A409" s="147" t="s">
        <v>430</v>
      </c>
      <c r="B409" s="148"/>
      <c r="C409" s="148"/>
      <c r="D409" s="148"/>
      <c r="E409" s="148"/>
      <c r="F409" s="148"/>
      <c r="G409" s="148"/>
      <c r="H409" s="148"/>
      <c r="I409" s="148"/>
      <c r="J409" s="148"/>
      <c r="K409" s="148"/>
      <c r="L409" s="148"/>
      <c r="M409" s="148"/>
      <c r="N409" s="148"/>
      <c r="O409" s="148"/>
      <c r="P409" s="148"/>
      <c r="Q409" s="148"/>
      <c r="R409" s="148"/>
      <c r="S409" s="148"/>
      <c r="T409" s="148"/>
      <c r="U409" s="148"/>
      <c r="V409" s="148"/>
      <c r="W409" s="148"/>
      <c r="X409" s="148"/>
      <c r="Y409" s="148"/>
      <c r="Z409" s="148"/>
      <c r="AA409" s="148"/>
      <c r="AB409" s="148"/>
      <c r="AC409" s="148"/>
      <c r="AD409" s="148"/>
      <c r="AE409" s="148"/>
      <c r="AF409" s="148"/>
      <c r="AG409" s="148"/>
      <c r="AH409" s="148"/>
      <c r="AI409" s="148"/>
      <c r="AJ409" s="148"/>
      <c r="AK409" s="148"/>
      <c r="AL409" s="148"/>
      <c r="AM409" s="148"/>
      <c r="BH409" s="13" t="s">
        <v>432</v>
      </c>
    </row>
    <row r="410" spans="1:61" ht="9.75" hidden="1" customHeight="1" thickBot="1" x14ac:dyDescent="0.2">
      <c r="A410" s="150"/>
      <c r="B410" s="151"/>
      <c r="C410" s="151"/>
      <c r="D410" s="151"/>
      <c r="E410" s="151"/>
      <c r="F410" s="151"/>
      <c r="G410" s="151"/>
      <c r="H410" s="151"/>
      <c r="I410" s="151"/>
      <c r="J410" s="151"/>
      <c r="K410" s="151"/>
      <c r="L410" s="151"/>
      <c r="M410" s="151"/>
      <c r="N410" s="151"/>
      <c r="O410" s="151"/>
      <c r="P410" s="151"/>
      <c r="Q410" s="151"/>
      <c r="R410" s="151"/>
      <c r="S410" s="151"/>
      <c r="T410" s="151"/>
      <c r="U410" s="151"/>
      <c r="V410" s="151"/>
      <c r="W410" s="151"/>
      <c r="X410" s="151"/>
      <c r="Y410" s="151"/>
      <c r="Z410" s="151"/>
      <c r="AA410" s="151"/>
      <c r="AB410" s="151"/>
      <c r="AC410" s="151"/>
      <c r="AD410" s="151"/>
      <c r="AE410" s="151"/>
      <c r="AF410" s="151"/>
      <c r="AG410" s="151"/>
      <c r="AH410" s="151"/>
      <c r="AI410" s="151"/>
      <c r="AJ410" s="151"/>
      <c r="AK410" s="151"/>
      <c r="AL410" s="151"/>
      <c r="AM410" s="151"/>
      <c r="BH410" s="13" t="s">
        <v>432</v>
      </c>
    </row>
    <row r="411" spans="1:61" ht="9.75" hidden="1" customHeight="1" x14ac:dyDescent="0.15">
      <c r="A411" s="153" t="s">
        <v>33</v>
      </c>
      <c r="B411" s="154"/>
      <c r="C411" s="154"/>
      <c r="D411" s="154"/>
      <c r="E411" s="154"/>
      <c r="F411" s="154"/>
      <c r="G411" s="154"/>
      <c r="H411" s="154"/>
      <c r="I411" s="155"/>
      <c r="J411" s="127"/>
      <c r="K411" s="128"/>
      <c r="L411" s="128"/>
      <c r="M411" s="128"/>
      <c r="N411" s="128"/>
      <c r="O411" s="128"/>
      <c r="P411" s="128"/>
      <c r="Q411" s="128"/>
      <c r="R411" s="128"/>
      <c r="S411" s="128"/>
      <c r="T411" s="128"/>
      <c r="U411" s="128"/>
      <c r="V411" s="128"/>
      <c r="W411" s="128"/>
      <c r="X411" s="128"/>
      <c r="Y411" s="128"/>
      <c r="Z411" s="128"/>
      <c r="AA411" s="128"/>
      <c r="AB411" s="128"/>
      <c r="AC411" s="128"/>
      <c r="AD411" s="128"/>
      <c r="AE411" s="128"/>
      <c r="AF411" s="128"/>
      <c r="AG411" s="128"/>
      <c r="AH411" s="128"/>
      <c r="AI411" s="128"/>
      <c r="AJ411" s="128"/>
      <c r="AK411" s="128"/>
      <c r="AL411" s="128"/>
      <c r="AM411" s="129"/>
      <c r="BG411" s="13" t="s">
        <v>503</v>
      </c>
      <c r="BH411" s="13">
        <v>4</v>
      </c>
      <c r="BI411" s="25" t="str">
        <f>"ITEM"  &amp; BH411 &amp; BG411 &amp;"="&amp; IF(TRIM($J411)="","",$J411)</f>
        <v>ITEM4#KBN1_20=</v>
      </c>
    </row>
    <row r="412" spans="1:61" ht="9.75" hidden="1" customHeight="1" x14ac:dyDescent="0.15">
      <c r="A412" s="153"/>
      <c r="B412" s="154"/>
      <c r="C412" s="154"/>
      <c r="D412" s="154"/>
      <c r="E412" s="154"/>
      <c r="F412" s="154"/>
      <c r="G412" s="154"/>
      <c r="H412" s="154"/>
      <c r="I412" s="155"/>
      <c r="J412" s="127"/>
      <c r="K412" s="128"/>
      <c r="L412" s="128"/>
      <c r="M412" s="128"/>
      <c r="N412" s="128"/>
      <c r="O412" s="128"/>
      <c r="P412" s="128"/>
      <c r="Q412" s="128"/>
      <c r="R412" s="128"/>
      <c r="S412" s="128"/>
      <c r="T412" s="128"/>
      <c r="U412" s="128"/>
      <c r="V412" s="128"/>
      <c r="W412" s="128"/>
      <c r="X412" s="128"/>
      <c r="Y412" s="128"/>
      <c r="Z412" s="128"/>
      <c r="AA412" s="128"/>
      <c r="AB412" s="128"/>
      <c r="AC412" s="128"/>
      <c r="AD412" s="128"/>
      <c r="AE412" s="128"/>
      <c r="AF412" s="128"/>
      <c r="AG412" s="128"/>
      <c r="AH412" s="128"/>
      <c r="AI412" s="128"/>
      <c r="AJ412" s="128"/>
      <c r="AK412" s="128"/>
      <c r="AL412" s="128"/>
      <c r="AM412" s="129"/>
      <c r="BH412" s="13" t="s">
        <v>432</v>
      </c>
    </row>
    <row r="413" spans="1:61" ht="9.75" hidden="1" customHeight="1" x14ac:dyDescent="0.15">
      <c r="A413" s="159" t="s">
        <v>34</v>
      </c>
      <c r="B413" s="160"/>
      <c r="C413" s="160"/>
      <c r="D413" s="160"/>
      <c r="E413" s="160"/>
      <c r="F413" s="160"/>
      <c r="G413" s="160"/>
      <c r="H413" s="160"/>
      <c r="I413" s="161"/>
      <c r="J413" s="86"/>
      <c r="K413" s="87"/>
      <c r="L413" s="87"/>
      <c r="M413" s="87"/>
      <c r="N413" s="87"/>
      <c r="O413" s="87"/>
      <c r="P413" s="87"/>
      <c r="Q413" s="87"/>
      <c r="R413" s="87"/>
      <c r="S413" s="87"/>
      <c r="T413" s="87"/>
      <c r="U413" s="87"/>
      <c r="V413" s="87"/>
      <c r="W413" s="87"/>
      <c r="X413" s="87"/>
      <c r="Y413" s="87"/>
      <c r="Z413" s="87"/>
      <c r="AA413" s="87"/>
      <c r="AB413" s="87"/>
      <c r="AC413" s="87"/>
      <c r="AD413" s="87"/>
      <c r="AE413" s="87"/>
      <c r="AF413" s="87"/>
      <c r="AG413" s="87"/>
      <c r="AH413" s="87"/>
      <c r="AI413" s="87"/>
      <c r="AJ413" s="87"/>
      <c r="AK413" s="87"/>
      <c r="AL413" s="87"/>
      <c r="AM413" s="88"/>
      <c r="BG413" s="13" t="s">
        <v>503</v>
      </c>
      <c r="BH413" s="13" t="s">
        <v>460</v>
      </c>
      <c r="BI413" s="25" t="str">
        <f>"ITEM"  &amp; BH413 &amp; BG413 &amp;"="&amp; IF(TRIM($J413)="","",$J413)</f>
        <v>ITEM5_1#KBN1_20=</v>
      </c>
    </row>
    <row r="414" spans="1:61" ht="9.75" hidden="1" customHeight="1" x14ac:dyDescent="0.15">
      <c r="A414" s="153"/>
      <c r="B414" s="154"/>
      <c r="C414" s="154"/>
      <c r="D414" s="154"/>
      <c r="E414" s="154"/>
      <c r="F414" s="154"/>
      <c r="G414" s="154"/>
      <c r="H414" s="154"/>
      <c r="I414" s="155"/>
      <c r="J414" s="127"/>
      <c r="K414" s="128"/>
      <c r="L414" s="128"/>
      <c r="M414" s="128"/>
      <c r="N414" s="128"/>
      <c r="O414" s="128"/>
      <c r="P414" s="128"/>
      <c r="Q414" s="128"/>
      <c r="R414" s="128"/>
      <c r="S414" s="128"/>
      <c r="T414" s="128"/>
      <c r="U414" s="128"/>
      <c r="V414" s="128"/>
      <c r="W414" s="128"/>
      <c r="X414" s="128"/>
      <c r="Y414" s="128"/>
      <c r="Z414" s="128"/>
      <c r="AA414" s="128"/>
      <c r="AB414" s="128"/>
      <c r="AC414" s="128"/>
      <c r="AD414" s="128"/>
      <c r="AE414" s="128"/>
      <c r="AF414" s="128"/>
      <c r="AG414" s="128"/>
      <c r="AH414" s="128"/>
      <c r="AI414" s="128"/>
      <c r="AJ414" s="128"/>
      <c r="AK414" s="128"/>
      <c r="AL414" s="128"/>
      <c r="AM414" s="129"/>
      <c r="BH414" s="13" t="s">
        <v>432</v>
      </c>
    </row>
    <row r="415" spans="1:61" ht="9.75" hidden="1" customHeight="1" x14ac:dyDescent="0.15">
      <c r="A415" s="153"/>
      <c r="B415" s="154"/>
      <c r="C415" s="154"/>
      <c r="D415" s="154"/>
      <c r="E415" s="154"/>
      <c r="F415" s="154"/>
      <c r="G415" s="154"/>
      <c r="H415" s="154"/>
      <c r="I415" s="155"/>
      <c r="J415" s="127"/>
      <c r="K415" s="128"/>
      <c r="L415" s="128"/>
      <c r="M415" s="128"/>
      <c r="N415" s="128"/>
      <c r="O415" s="128"/>
      <c r="P415" s="128"/>
      <c r="Q415" s="128"/>
      <c r="R415" s="128"/>
      <c r="S415" s="128"/>
      <c r="T415" s="128"/>
      <c r="U415" s="128"/>
      <c r="V415" s="128"/>
      <c r="W415" s="128"/>
      <c r="X415" s="128"/>
      <c r="Y415" s="128"/>
      <c r="Z415" s="128"/>
      <c r="AA415" s="128"/>
      <c r="AB415" s="128"/>
      <c r="AC415" s="128"/>
      <c r="AD415" s="128"/>
      <c r="AE415" s="128"/>
      <c r="AF415" s="128"/>
      <c r="AG415" s="128"/>
      <c r="AH415" s="128"/>
      <c r="AI415" s="128"/>
      <c r="AJ415" s="128"/>
      <c r="AK415" s="128"/>
      <c r="AL415" s="128"/>
      <c r="AM415" s="129"/>
      <c r="BH415" s="13" t="s">
        <v>432</v>
      </c>
    </row>
    <row r="416" spans="1:61" ht="9.75" hidden="1" customHeight="1" x14ac:dyDescent="0.15">
      <c r="A416" s="153"/>
      <c r="B416" s="154"/>
      <c r="C416" s="154"/>
      <c r="D416" s="154"/>
      <c r="E416" s="154"/>
      <c r="F416" s="154"/>
      <c r="G416" s="154"/>
      <c r="H416" s="154"/>
      <c r="I416" s="155"/>
      <c r="J416" s="127"/>
      <c r="K416" s="128"/>
      <c r="L416" s="128"/>
      <c r="M416" s="128"/>
      <c r="N416" s="128"/>
      <c r="O416" s="128"/>
      <c r="P416" s="128"/>
      <c r="Q416" s="128"/>
      <c r="R416" s="128"/>
      <c r="S416" s="128"/>
      <c r="T416" s="128"/>
      <c r="U416" s="128"/>
      <c r="V416" s="128"/>
      <c r="W416" s="128"/>
      <c r="X416" s="128"/>
      <c r="Y416" s="128"/>
      <c r="Z416" s="128"/>
      <c r="AA416" s="128"/>
      <c r="AB416" s="128"/>
      <c r="AC416" s="128"/>
      <c r="AD416" s="128"/>
      <c r="AE416" s="128"/>
      <c r="AF416" s="128"/>
      <c r="AG416" s="128"/>
      <c r="AH416" s="128"/>
      <c r="AI416" s="128"/>
      <c r="AJ416" s="128"/>
      <c r="AK416" s="128"/>
      <c r="AL416" s="128"/>
      <c r="AM416" s="129"/>
      <c r="BH416" s="13" t="s">
        <v>432</v>
      </c>
    </row>
    <row r="417" spans="1:61" ht="9.75" hidden="1" customHeight="1" x14ac:dyDescent="0.15">
      <c r="A417" s="153"/>
      <c r="B417" s="154"/>
      <c r="C417" s="154"/>
      <c r="D417" s="154"/>
      <c r="E417" s="154"/>
      <c r="F417" s="154"/>
      <c r="G417" s="154"/>
      <c r="H417" s="154"/>
      <c r="I417" s="155"/>
      <c r="J417" s="127"/>
      <c r="K417" s="128"/>
      <c r="L417" s="128"/>
      <c r="M417" s="128"/>
      <c r="N417" s="128"/>
      <c r="O417" s="128"/>
      <c r="P417" s="128"/>
      <c r="Q417" s="128"/>
      <c r="R417" s="128"/>
      <c r="S417" s="128"/>
      <c r="T417" s="128"/>
      <c r="U417" s="128"/>
      <c r="V417" s="128"/>
      <c r="W417" s="128"/>
      <c r="X417" s="128"/>
      <c r="Y417" s="128"/>
      <c r="Z417" s="128"/>
      <c r="AA417" s="128"/>
      <c r="AB417" s="128"/>
      <c r="AC417" s="128"/>
      <c r="AD417" s="128"/>
      <c r="AE417" s="128"/>
      <c r="AF417" s="128"/>
      <c r="AG417" s="128"/>
      <c r="AH417" s="128"/>
      <c r="AI417" s="128"/>
      <c r="AJ417" s="128"/>
      <c r="AK417" s="128"/>
      <c r="AL417" s="128"/>
      <c r="AM417" s="129"/>
      <c r="BH417" s="13" t="s">
        <v>432</v>
      </c>
    </row>
    <row r="418" spans="1:61" ht="9.75" hidden="1" customHeight="1" x14ac:dyDescent="0.15">
      <c r="A418" s="153"/>
      <c r="B418" s="154"/>
      <c r="C418" s="154"/>
      <c r="D418" s="154"/>
      <c r="E418" s="154"/>
      <c r="F418" s="154"/>
      <c r="G418" s="154"/>
      <c r="H418" s="154"/>
      <c r="I418" s="155"/>
      <c r="J418" s="127"/>
      <c r="K418" s="128"/>
      <c r="L418" s="128"/>
      <c r="M418" s="128"/>
      <c r="N418" s="128"/>
      <c r="O418" s="128"/>
      <c r="P418" s="128"/>
      <c r="Q418" s="128"/>
      <c r="R418" s="128"/>
      <c r="S418" s="128"/>
      <c r="T418" s="128"/>
      <c r="U418" s="128"/>
      <c r="V418" s="128"/>
      <c r="W418" s="128"/>
      <c r="X418" s="128"/>
      <c r="Y418" s="128"/>
      <c r="Z418" s="128"/>
      <c r="AA418" s="128"/>
      <c r="AB418" s="128"/>
      <c r="AC418" s="128"/>
      <c r="AD418" s="128"/>
      <c r="AE418" s="128"/>
      <c r="AF418" s="128"/>
      <c r="AG418" s="128"/>
      <c r="AH418" s="128"/>
      <c r="AI418" s="128"/>
      <c r="AJ418" s="128"/>
      <c r="AK418" s="128"/>
      <c r="AL418" s="128"/>
      <c r="AM418" s="129"/>
    </row>
    <row r="419" spans="1:61" ht="9.75" hidden="1" customHeight="1" x14ac:dyDescent="0.15">
      <c r="A419" s="153"/>
      <c r="B419" s="154"/>
      <c r="C419" s="154"/>
      <c r="D419" s="154"/>
      <c r="E419" s="154"/>
      <c r="F419" s="154"/>
      <c r="G419" s="154"/>
      <c r="H419" s="154"/>
      <c r="I419" s="155"/>
      <c r="J419" s="127"/>
      <c r="K419" s="128"/>
      <c r="L419" s="128"/>
      <c r="M419" s="128"/>
      <c r="N419" s="128"/>
      <c r="O419" s="128"/>
      <c r="P419" s="128"/>
      <c r="Q419" s="128"/>
      <c r="R419" s="128"/>
      <c r="S419" s="128"/>
      <c r="T419" s="128"/>
      <c r="U419" s="128"/>
      <c r="V419" s="128"/>
      <c r="W419" s="128"/>
      <c r="X419" s="128"/>
      <c r="Y419" s="128"/>
      <c r="Z419" s="128"/>
      <c r="AA419" s="128"/>
      <c r="AB419" s="128"/>
      <c r="AC419" s="128"/>
      <c r="AD419" s="128"/>
      <c r="AE419" s="128"/>
      <c r="AF419" s="128"/>
      <c r="AG419" s="128"/>
      <c r="AH419" s="128"/>
      <c r="AI419" s="128"/>
      <c r="AJ419" s="128"/>
      <c r="AK419" s="128"/>
      <c r="AL419" s="128"/>
      <c r="AM419" s="129"/>
      <c r="BG419" s="13" t="s">
        <v>503</v>
      </c>
      <c r="BH419" s="13" t="s">
        <v>448</v>
      </c>
      <c r="BI419" s="25" t="str">
        <f>"ITEM"  &amp; BH419 &amp; BG419 &amp;"="&amp; IF(TRIM($J419)="","",$J419)</f>
        <v>ITEM5_2#KBN1_20=</v>
      </c>
    </row>
    <row r="420" spans="1:61" ht="9.75" hidden="1" customHeight="1" x14ac:dyDescent="0.15">
      <c r="A420" s="156"/>
      <c r="B420" s="157"/>
      <c r="C420" s="157"/>
      <c r="D420" s="157"/>
      <c r="E420" s="157"/>
      <c r="F420" s="157"/>
      <c r="G420" s="157"/>
      <c r="H420" s="157"/>
      <c r="I420" s="158"/>
      <c r="J420" s="89"/>
      <c r="K420" s="90"/>
      <c r="L420" s="90"/>
      <c r="M420" s="90"/>
      <c r="N420" s="90"/>
      <c r="O420" s="90"/>
      <c r="P420" s="90"/>
      <c r="Q420" s="90"/>
      <c r="R420" s="90"/>
      <c r="S420" s="90"/>
      <c r="T420" s="90"/>
      <c r="U420" s="90"/>
      <c r="V420" s="90"/>
      <c r="W420" s="90"/>
      <c r="X420" s="90"/>
      <c r="Y420" s="90"/>
      <c r="Z420" s="90"/>
      <c r="AA420" s="90"/>
      <c r="AB420" s="90"/>
      <c r="AC420" s="90"/>
      <c r="AD420" s="90"/>
      <c r="AE420" s="90"/>
      <c r="AF420" s="90"/>
      <c r="AG420" s="90"/>
      <c r="AH420" s="90"/>
      <c r="AI420" s="90"/>
      <c r="AJ420" s="90"/>
      <c r="AK420" s="90"/>
      <c r="AL420" s="90"/>
      <c r="AM420" s="91"/>
      <c r="BG420" s="13" t="s">
        <v>503</v>
      </c>
      <c r="BH420" s="13" t="s">
        <v>449</v>
      </c>
      <c r="BI420" s="25" t="str">
        <f>"ITEM"  &amp; BH420 &amp; BG420 &amp;"="&amp; IF(TRIM($J420)="","",$J420)</f>
        <v>ITEM5_3#KBN1_20=</v>
      </c>
    </row>
    <row r="421" spans="1:61" ht="9.75" hidden="1" customHeight="1" x14ac:dyDescent="0.15">
      <c r="A421" s="159" t="s">
        <v>35</v>
      </c>
      <c r="B421" s="160"/>
      <c r="C421" s="160"/>
      <c r="D421" s="160"/>
      <c r="E421" s="160"/>
      <c r="F421" s="160"/>
      <c r="G421" s="160"/>
      <c r="H421" s="160"/>
      <c r="I421" s="161"/>
      <c r="J421" s="130" t="s">
        <v>167</v>
      </c>
      <c r="K421" s="132"/>
      <c r="L421" s="133" t="s">
        <v>121</v>
      </c>
      <c r="M421" s="133"/>
      <c r="N421" s="133"/>
      <c r="O421" s="133"/>
      <c r="P421" s="133"/>
      <c r="Q421" s="133"/>
      <c r="R421" s="133"/>
      <c r="S421" s="133"/>
      <c r="T421" s="133"/>
      <c r="U421" s="133"/>
      <c r="V421" s="133"/>
      <c r="W421" s="133"/>
      <c r="X421" s="134" t="s">
        <v>167</v>
      </c>
      <c r="Y421" s="132"/>
      <c r="Z421" s="162" t="s">
        <v>122</v>
      </c>
      <c r="AA421" s="162"/>
      <c r="AB421" s="162"/>
      <c r="AC421" s="162"/>
      <c r="AD421" s="162"/>
      <c r="AE421" s="162"/>
      <c r="AF421" s="162"/>
      <c r="AG421" s="162"/>
      <c r="AH421" s="162"/>
      <c r="AI421" s="162"/>
      <c r="AJ421" s="162"/>
      <c r="AK421" s="162"/>
      <c r="AL421" s="162"/>
      <c r="AM421" s="163"/>
      <c r="BF421" s="13" t="b">
        <f>IF($K421="○",TRUE,IF($K421="",FALSE,"INPUT_ERROR"))</f>
        <v>0</v>
      </c>
      <c r="BG421" s="13" t="s">
        <v>503</v>
      </c>
      <c r="BH421" s="13">
        <v>6</v>
      </c>
      <c r="BI421" s="25" t="str">
        <f t="shared" ref="BI421:BI427" si="19">"ITEM" &amp; BH421&amp; BG421 &amp;"="&amp; BF421</f>
        <v>ITEM6#KBN1_20=FALSE</v>
      </c>
    </row>
    <row r="422" spans="1:61" ht="9.75" hidden="1" customHeight="1" x14ac:dyDescent="0.15">
      <c r="A422" s="153"/>
      <c r="B422" s="154"/>
      <c r="C422" s="154"/>
      <c r="D422" s="154"/>
      <c r="E422" s="154"/>
      <c r="F422" s="154"/>
      <c r="G422" s="154"/>
      <c r="H422" s="154"/>
      <c r="I422" s="155"/>
      <c r="J422" s="130"/>
      <c r="K422" s="132"/>
      <c r="L422" s="133"/>
      <c r="M422" s="133"/>
      <c r="N422" s="133"/>
      <c r="O422" s="133"/>
      <c r="P422" s="133"/>
      <c r="Q422" s="133"/>
      <c r="R422" s="133"/>
      <c r="S422" s="133"/>
      <c r="T422" s="133"/>
      <c r="U422" s="133"/>
      <c r="V422" s="133"/>
      <c r="W422" s="133"/>
      <c r="X422" s="134"/>
      <c r="Y422" s="132"/>
      <c r="Z422" s="133"/>
      <c r="AA422" s="133"/>
      <c r="AB422" s="133"/>
      <c r="AC422" s="133"/>
      <c r="AD422" s="133"/>
      <c r="AE422" s="133"/>
      <c r="AF422" s="133"/>
      <c r="AG422" s="133"/>
      <c r="AH422" s="133"/>
      <c r="AI422" s="133"/>
      <c r="AJ422" s="133"/>
      <c r="AK422" s="133"/>
      <c r="AL422" s="133"/>
      <c r="AM422" s="139"/>
      <c r="BF422" s="13" t="b">
        <f>IF($Y421="○",TRUE,IF($Y421="",FALSE,"INPUT_ERROR"))</f>
        <v>0</v>
      </c>
      <c r="BG422" s="13" t="s">
        <v>503</v>
      </c>
      <c r="BH422" s="13">
        <v>7</v>
      </c>
      <c r="BI422" s="25" t="str">
        <f t="shared" si="19"/>
        <v>ITEM7#KBN1_20=FALSE</v>
      </c>
    </row>
    <row r="423" spans="1:61" ht="9.75" hidden="1" customHeight="1" x14ac:dyDescent="0.15">
      <c r="A423" s="153"/>
      <c r="B423" s="154"/>
      <c r="C423" s="154"/>
      <c r="D423" s="154"/>
      <c r="E423" s="154"/>
      <c r="F423" s="154"/>
      <c r="G423" s="154"/>
      <c r="H423" s="154"/>
      <c r="I423" s="155"/>
      <c r="J423" s="130" t="s">
        <v>167</v>
      </c>
      <c r="K423" s="132"/>
      <c r="L423" s="133" t="s">
        <v>123</v>
      </c>
      <c r="M423" s="133"/>
      <c r="N423" s="133"/>
      <c r="O423" s="133"/>
      <c r="P423" s="133"/>
      <c r="Q423" s="133"/>
      <c r="R423" s="133"/>
      <c r="S423" s="133"/>
      <c r="T423" s="133"/>
      <c r="U423" s="133"/>
      <c r="V423" s="133"/>
      <c r="W423" s="133"/>
      <c r="X423" s="134" t="s">
        <v>167</v>
      </c>
      <c r="Y423" s="132"/>
      <c r="Z423" s="133" t="s">
        <v>124</v>
      </c>
      <c r="AA423" s="133"/>
      <c r="AB423" s="133"/>
      <c r="AC423" s="133"/>
      <c r="AD423" s="133"/>
      <c r="AE423" s="133"/>
      <c r="AF423" s="133"/>
      <c r="AG423" s="133"/>
      <c r="AH423" s="133"/>
      <c r="AI423" s="133"/>
      <c r="AJ423" s="133"/>
      <c r="AK423" s="133"/>
      <c r="AL423" s="133"/>
      <c r="AM423" s="139"/>
      <c r="BF423" s="13" t="b">
        <f>IF($K423="○",TRUE,IF($K423="",FALSE,"INPUT_ERROR"))</f>
        <v>0</v>
      </c>
      <c r="BG423" s="13" t="s">
        <v>503</v>
      </c>
      <c r="BH423" s="13">
        <v>8</v>
      </c>
      <c r="BI423" s="25" t="str">
        <f t="shared" si="19"/>
        <v>ITEM8#KBN1_20=FALSE</v>
      </c>
    </row>
    <row r="424" spans="1:61" ht="9.75" hidden="1" customHeight="1" x14ac:dyDescent="0.15">
      <c r="A424" s="153"/>
      <c r="B424" s="154"/>
      <c r="C424" s="154"/>
      <c r="D424" s="154"/>
      <c r="E424" s="154"/>
      <c r="F424" s="154"/>
      <c r="G424" s="154"/>
      <c r="H424" s="154"/>
      <c r="I424" s="155"/>
      <c r="J424" s="130"/>
      <c r="K424" s="132"/>
      <c r="L424" s="133"/>
      <c r="M424" s="133"/>
      <c r="N424" s="133"/>
      <c r="O424" s="133"/>
      <c r="P424" s="133"/>
      <c r="Q424" s="133"/>
      <c r="R424" s="133"/>
      <c r="S424" s="133"/>
      <c r="T424" s="133"/>
      <c r="U424" s="133"/>
      <c r="V424" s="133"/>
      <c r="W424" s="133"/>
      <c r="X424" s="134"/>
      <c r="Y424" s="132"/>
      <c r="Z424" s="133"/>
      <c r="AA424" s="133"/>
      <c r="AB424" s="133"/>
      <c r="AC424" s="133"/>
      <c r="AD424" s="133"/>
      <c r="AE424" s="133"/>
      <c r="AF424" s="133"/>
      <c r="AG424" s="133"/>
      <c r="AH424" s="133"/>
      <c r="AI424" s="133"/>
      <c r="AJ424" s="133"/>
      <c r="AK424" s="133"/>
      <c r="AL424" s="133"/>
      <c r="AM424" s="139"/>
      <c r="BF424" s="13" t="b">
        <f>IF($Y423="○",TRUE,IF($Y423="",FALSE,"INPUT_ERROR"))</f>
        <v>0</v>
      </c>
      <c r="BG424" s="13" t="s">
        <v>503</v>
      </c>
      <c r="BH424" s="13">
        <v>9</v>
      </c>
      <c r="BI424" s="25" t="str">
        <f t="shared" si="19"/>
        <v>ITEM9#KBN1_20=FALSE</v>
      </c>
    </row>
    <row r="425" spans="1:61" ht="9.75" hidden="1" customHeight="1" x14ac:dyDescent="0.15">
      <c r="A425" s="153"/>
      <c r="B425" s="154"/>
      <c r="C425" s="154"/>
      <c r="D425" s="154"/>
      <c r="E425" s="154"/>
      <c r="F425" s="154"/>
      <c r="G425" s="154"/>
      <c r="H425" s="154"/>
      <c r="I425" s="155"/>
      <c r="J425" s="130" t="s">
        <v>167</v>
      </c>
      <c r="K425" s="132"/>
      <c r="L425" s="133" t="s">
        <v>302</v>
      </c>
      <c r="M425" s="133"/>
      <c r="N425" s="133"/>
      <c r="O425" s="133"/>
      <c r="P425" s="133"/>
      <c r="Q425" s="133"/>
      <c r="R425" s="133"/>
      <c r="S425" s="133"/>
      <c r="T425" s="133"/>
      <c r="U425" s="133"/>
      <c r="V425" s="133"/>
      <c r="W425" s="133"/>
      <c r="X425" s="134" t="s">
        <v>167</v>
      </c>
      <c r="Y425" s="132"/>
      <c r="Z425" s="133" t="s">
        <v>174</v>
      </c>
      <c r="AA425" s="133"/>
      <c r="AB425" s="133"/>
      <c r="AC425" s="133"/>
      <c r="AD425" s="133"/>
      <c r="AE425" s="133"/>
      <c r="AF425" s="133"/>
      <c r="AG425" s="133"/>
      <c r="AH425" s="133"/>
      <c r="AI425" s="133"/>
      <c r="AJ425" s="133"/>
      <c r="AK425" s="133"/>
      <c r="AL425" s="133"/>
      <c r="AM425" s="139"/>
      <c r="BF425" s="13" t="b">
        <f>IF($K425="○",TRUE,IF($K425="",FALSE,"INPUT_ERROR"))</f>
        <v>0</v>
      </c>
      <c r="BG425" s="13" t="s">
        <v>503</v>
      </c>
      <c r="BH425" s="13">
        <v>10</v>
      </c>
      <c r="BI425" s="25" t="str">
        <f t="shared" si="19"/>
        <v>ITEM10#KBN1_20=FALSE</v>
      </c>
    </row>
    <row r="426" spans="1:61" ht="9.75" hidden="1" customHeight="1" x14ac:dyDescent="0.15">
      <c r="A426" s="153"/>
      <c r="B426" s="154"/>
      <c r="C426" s="154"/>
      <c r="D426" s="154"/>
      <c r="E426" s="154"/>
      <c r="F426" s="154"/>
      <c r="G426" s="154"/>
      <c r="H426" s="154"/>
      <c r="I426" s="155"/>
      <c r="J426" s="130"/>
      <c r="K426" s="132"/>
      <c r="L426" s="133"/>
      <c r="M426" s="133"/>
      <c r="N426" s="133"/>
      <c r="O426" s="133"/>
      <c r="P426" s="133"/>
      <c r="Q426" s="133"/>
      <c r="R426" s="133"/>
      <c r="S426" s="133"/>
      <c r="T426" s="133"/>
      <c r="U426" s="133"/>
      <c r="V426" s="133"/>
      <c r="W426" s="133"/>
      <c r="X426" s="134"/>
      <c r="Y426" s="132"/>
      <c r="Z426" s="133"/>
      <c r="AA426" s="133"/>
      <c r="AB426" s="133"/>
      <c r="AC426" s="133"/>
      <c r="AD426" s="133"/>
      <c r="AE426" s="133"/>
      <c r="AF426" s="133"/>
      <c r="AG426" s="133"/>
      <c r="AH426" s="133"/>
      <c r="AI426" s="133"/>
      <c r="AJ426" s="133"/>
      <c r="AK426" s="133"/>
      <c r="AL426" s="133"/>
      <c r="AM426" s="139"/>
      <c r="BF426" s="13" t="b">
        <f>IF($Y425="○",TRUE,IF($Y425="",FALSE,"INPUT_ERROR"))</f>
        <v>0</v>
      </c>
      <c r="BG426" s="13" t="s">
        <v>503</v>
      </c>
      <c r="BH426" s="13">
        <v>11</v>
      </c>
      <c r="BI426" s="25" t="str">
        <f t="shared" si="19"/>
        <v>ITEM11#KBN1_20=FALSE</v>
      </c>
    </row>
    <row r="427" spans="1:61" ht="9.75" hidden="1" customHeight="1" x14ac:dyDescent="0.15">
      <c r="A427" s="153"/>
      <c r="B427" s="154"/>
      <c r="C427" s="154"/>
      <c r="D427" s="154"/>
      <c r="E427" s="154"/>
      <c r="F427" s="154"/>
      <c r="G427" s="154"/>
      <c r="H427" s="154"/>
      <c r="I427" s="155"/>
      <c r="J427" s="130" t="s">
        <v>167</v>
      </c>
      <c r="K427" s="132"/>
      <c r="L427" s="133" t="s">
        <v>125</v>
      </c>
      <c r="M427" s="133"/>
      <c r="N427" s="133"/>
      <c r="O427" s="134" t="s">
        <v>98</v>
      </c>
      <c r="P427" s="128"/>
      <c r="Q427" s="128"/>
      <c r="R427" s="128"/>
      <c r="S427" s="128"/>
      <c r="T427" s="128"/>
      <c r="U427" s="128"/>
      <c r="V427" s="128"/>
      <c r="W427" s="128"/>
      <c r="X427" s="128"/>
      <c r="Y427" s="128"/>
      <c r="Z427" s="128"/>
      <c r="AA427" s="128"/>
      <c r="AB427" s="128"/>
      <c r="AC427" s="128"/>
      <c r="AD427" s="128"/>
      <c r="AE427" s="128"/>
      <c r="AF427" s="128"/>
      <c r="AG427" s="128"/>
      <c r="AH427" s="128"/>
      <c r="AI427" s="128"/>
      <c r="AJ427" s="128"/>
      <c r="AK427" s="128"/>
      <c r="AL427" s="133" t="s">
        <v>176</v>
      </c>
      <c r="AM427" s="139"/>
      <c r="BF427" s="13" t="b">
        <f>IF($K427="○",TRUE,IF($K427="",FALSE,"INPUT_ERROR"))</f>
        <v>0</v>
      </c>
      <c r="BG427" s="13" t="s">
        <v>503</v>
      </c>
      <c r="BH427" s="13">
        <v>12</v>
      </c>
      <c r="BI427" s="25" t="str">
        <f t="shared" si="19"/>
        <v>ITEM12#KBN1_20=FALSE</v>
      </c>
    </row>
    <row r="428" spans="1:61" ht="9.75" hidden="1" customHeight="1" x14ac:dyDescent="0.15">
      <c r="A428" s="153"/>
      <c r="B428" s="154"/>
      <c r="C428" s="154"/>
      <c r="D428" s="154"/>
      <c r="E428" s="154"/>
      <c r="F428" s="154"/>
      <c r="G428" s="154"/>
      <c r="H428" s="154"/>
      <c r="I428" s="155"/>
      <c r="J428" s="135"/>
      <c r="K428" s="136"/>
      <c r="L428" s="137"/>
      <c r="M428" s="137"/>
      <c r="N428" s="137"/>
      <c r="O428" s="138"/>
      <c r="P428" s="90"/>
      <c r="Q428" s="90"/>
      <c r="R428" s="90"/>
      <c r="S428" s="90"/>
      <c r="T428" s="90"/>
      <c r="U428" s="90"/>
      <c r="V428" s="90"/>
      <c r="W428" s="90"/>
      <c r="X428" s="90"/>
      <c r="Y428" s="90"/>
      <c r="Z428" s="90"/>
      <c r="AA428" s="90"/>
      <c r="AB428" s="90"/>
      <c r="AC428" s="90"/>
      <c r="AD428" s="90"/>
      <c r="AE428" s="90"/>
      <c r="AF428" s="90"/>
      <c r="AG428" s="90"/>
      <c r="AH428" s="90"/>
      <c r="AI428" s="90"/>
      <c r="AJ428" s="90"/>
      <c r="AK428" s="90"/>
      <c r="AL428" s="137"/>
      <c r="AM428" s="140"/>
      <c r="BG428" s="13" t="s">
        <v>503</v>
      </c>
      <c r="BH428" s="13">
        <v>13</v>
      </c>
      <c r="BI428" s="25" t="str">
        <f>"ITEM" &amp; BH428 &amp; BG428 &amp;"="&amp;  IF(TRIM($P427)="","",$P427)</f>
        <v>ITEM13#KBN1_20=</v>
      </c>
    </row>
    <row r="429" spans="1:61" ht="9.75" customHeight="1" x14ac:dyDescent="0.15">
      <c r="A429" s="79" t="s">
        <v>18</v>
      </c>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c r="AL429" s="80"/>
      <c r="AM429" s="81"/>
      <c r="BH429" s="13" t="s">
        <v>432</v>
      </c>
    </row>
    <row r="430" spans="1:61" ht="9.75" customHeight="1" x14ac:dyDescent="0.15">
      <c r="A430" s="82"/>
      <c r="B430" s="83"/>
      <c r="C430" s="83"/>
      <c r="D430" s="83"/>
      <c r="E430" s="83"/>
      <c r="F430" s="83"/>
      <c r="G430" s="83"/>
      <c r="H430" s="83"/>
      <c r="I430" s="83"/>
      <c r="J430" s="83"/>
      <c r="K430" s="83"/>
      <c r="L430" s="84"/>
      <c r="M430" s="83"/>
      <c r="N430" s="83"/>
      <c r="O430" s="83"/>
      <c r="P430" s="83"/>
      <c r="Q430" s="83"/>
      <c r="R430" s="83"/>
      <c r="S430" s="83"/>
      <c r="T430" s="83"/>
      <c r="U430" s="83"/>
      <c r="V430" s="83"/>
      <c r="W430" s="83"/>
      <c r="X430" s="83"/>
      <c r="Y430" s="83"/>
      <c r="Z430" s="83"/>
      <c r="AA430" s="83"/>
      <c r="AB430" s="83"/>
      <c r="AC430" s="83"/>
      <c r="AD430" s="83"/>
      <c r="AE430" s="83"/>
      <c r="AF430" s="83"/>
      <c r="AG430" s="83"/>
      <c r="AH430" s="83"/>
      <c r="AI430" s="83"/>
      <c r="AJ430" s="83"/>
      <c r="AK430" s="83"/>
      <c r="AL430" s="83"/>
      <c r="AM430" s="85"/>
      <c r="BH430" s="13" t="s">
        <v>432</v>
      </c>
    </row>
    <row r="431" spans="1:61" ht="21" customHeight="1" x14ac:dyDescent="0.15">
      <c r="A431" s="115" t="s">
        <v>620</v>
      </c>
      <c r="B431" s="116"/>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7"/>
      <c r="BH431" s="13">
        <v>14</v>
      </c>
      <c r="BI431" s="25" t="str">
        <f>"ITEM" &amp; BH431 &amp; BG431 &amp;"="&amp; IF(TRIM($A431)="","",$A431)</f>
        <v>ITEM14=１　住民基本台帳ファイル
２　本人確認情報ファイル
３　送付先情報ファイル</v>
      </c>
    </row>
    <row r="432" spans="1:61" ht="22.5" customHeight="1" x14ac:dyDescent="0.15">
      <c r="A432" s="112"/>
      <c r="B432" s="113"/>
      <c r="C432" s="113"/>
      <c r="D432" s="113"/>
      <c r="E432" s="113"/>
      <c r="F432" s="113"/>
      <c r="G432" s="113"/>
      <c r="H432" s="113"/>
      <c r="I432" s="113"/>
      <c r="J432" s="113"/>
      <c r="K432" s="113"/>
      <c r="L432" s="113"/>
      <c r="M432" s="113"/>
      <c r="N432" s="113"/>
      <c r="O432" s="113"/>
      <c r="P432" s="113"/>
      <c r="Q432" s="113"/>
      <c r="R432" s="113"/>
      <c r="S432" s="113"/>
      <c r="T432" s="113"/>
      <c r="U432" s="113"/>
      <c r="V432" s="113"/>
      <c r="W432" s="113"/>
      <c r="X432" s="113"/>
      <c r="Y432" s="113"/>
      <c r="Z432" s="113"/>
      <c r="AA432" s="113"/>
      <c r="AB432" s="113"/>
      <c r="AC432" s="113"/>
      <c r="AD432" s="113"/>
      <c r="AE432" s="113"/>
      <c r="AF432" s="113"/>
      <c r="AG432" s="113"/>
      <c r="AH432" s="113"/>
      <c r="AI432" s="113"/>
      <c r="AJ432" s="113"/>
      <c r="AK432" s="113"/>
      <c r="AL432" s="113"/>
      <c r="AM432" s="114"/>
      <c r="BH432" s="13" t="s">
        <v>432</v>
      </c>
    </row>
    <row r="433" spans="1:61" ht="9.75" customHeight="1" x14ac:dyDescent="0.15">
      <c r="A433" s="79" t="s">
        <v>329</v>
      </c>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c r="AL433" s="80"/>
      <c r="AM433" s="81"/>
      <c r="BH433" s="13" t="s">
        <v>432</v>
      </c>
    </row>
    <row r="434" spans="1:61" ht="9.75" customHeight="1" x14ac:dyDescent="0.15">
      <c r="A434" s="82"/>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c r="AA434" s="83"/>
      <c r="AB434" s="83"/>
      <c r="AC434" s="83"/>
      <c r="AD434" s="83"/>
      <c r="AE434" s="83"/>
      <c r="AF434" s="83"/>
      <c r="AG434" s="83"/>
      <c r="AH434" s="83"/>
      <c r="AI434" s="83"/>
      <c r="AJ434" s="83"/>
      <c r="AK434" s="83"/>
      <c r="AL434" s="83"/>
      <c r="AM434" s="85"/>
      <c r="BH434" s="13" t="s">
        <v>432</v>
      </c>
    </row>
    <row r="435" spans="1:61" ht="224.25" customHeight="1" x14ac:dyDescent="0.15">
      <c r="A435" s="96" t="s">
        <v>19</v>
      </c>
      <c r="B435" s="97"/>
      <c r="C435" s="97"/>
      <c r="D435" s="97"/>
      <c r="E435" s="97"/>
      <c r="F435" s="97"/>
      <c r="G435" s="97"/>
      <c r="H435" s="97"/>
      <c r="I435" s="98"/>
      <c r="J435" s="115" t="s">
        <v>621</v>
      </c>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7"/>
      <c r="BH435" s="13">
        <v>15</v>
      </c>
      <c r="BI435" s="25" t="str">
        <f>"ITEM" &amp;BH435 &amp;  BG435 &amp;"="&amp; IF(TRIM($J435)="","",$J435)</f>
        <v>ITEM15=（１）番号法
　第7条　指定及び通知
　第16条　本人確認の措置
　第17条　個人番号カードの交付等
（２）住基法
　第5条　住民基本台帳の備付け
　第6条　住民基本台帳の作成
　第7条　住民票の記載事項
　第8条　住民票の記載等
　第12条　本人等の請求に係る住民票の写し等の交付
　第12条の4　本人等の請求に係る住民票の写しの交付の特例
　第14条　住民基本台帳の正確な記録を確保するための措置
　第24条の2　住民基本台帳カードの交付を受けている者等に関する転入届の特例
　第30条の6　他の市町村への本人確認情報の提供
　第30条の10　指定情報処理機関の指定等
　第30条の12　指定情報処理機関への通知等</v>
      </c>
    </row>
    <row r="436" spans="1:61" ht="11.25" x14ac:dyDescent="0.15">
      <c r="A436" s="106"/>
      <c r="B436" s="107"/>
      <c r="C436" s="107"/>
      <c r="D436" s="107"/>
      <c r="E436" s="107"/>
      <c r="F436" s="107"/>
      <c r="G436" s="107"/>
      <c r="H436" s="107"/>
      <c r="I436" s="108"/>
      <c r="J436" s="112"/>
      <c r="K436" s="113"/>
      <c r="L436" s="113"/>
      <c r="M436" s="113"/>
      <c r="N436" s="113"/>
      <c r="O436" s="113"/>
      <c r="P436" s="113"/>
      <c r="Q436" s="113"/>
      <c r="R436" s="113"/>
      <c r="S436" s="113"/>
      <c r="T436" s="113"/>
      <c r="U436" s="113"/>
      <c r="V436" s="113"/>
      <c r="W436" s="113"/>
      <c r="X436" s="113"/>
      <c r="Y436" s="113"/>
      <c r="Z436" s="113"/>
      <c r="AA436" s="113"/>
      <c r="AB436" s="113"/>
      <c r="AC436" s="113"/>
      <c r="AD436" s="113"/>
      <c r="AE436" s="113"/>
      <c r="AF436" s="113"/>
      <c r="AG436" s="113"/>
      <c r="AH436" s="113"/>
      <c r="AI436" s="113"/>
      <c r="AJ436" s="113"/>
      <c r="AK436" s="113"/>
      <c r="AL436" s="113"/>
      <c r="AM436" s="114"/>
      <c r="BH436" s="13" t="s">
        <v>432</v>
      </c>
    </row>
    <row r="437" spans="1:61" ht="9.75" customHeight="1" x14ac:dyDescent="0.15">
      <c r="A437" s="79" t="s">
        <v>330</v>
      </c>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c r="AL437" s="80"/>
      <c r="AM437" s="81"/>
      <c r="BH437" s="13" t="s">
        <v>432</v>
      </c>
    </row>
    <row r="438" spans="1:61" ht="9.75" customHeight="1" x14ac:dyDescent="0.15">
      <c r="A438" s="82"/>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c r="AA438" s="83"/>
      <c r="AB438" s="83"/>
      <c r="AC438" s="83"/>
      <c r="AD438" s="83"/>
      <c r="AE438" s="83"/>
      <c r="AF438" s="83"/>
      <c r="AG438" s="83"/>
      <c r="AH438" s="83"/>
      <c r="AI438" s="83"/>
      <c r="AJ438" s="83"/>
      <c r="AK438" s="83"/>
      <c r="AL438" s="83"/>
      <c r="AM438" s="85"/>
      <c r="BH438" s="13" t="s">
        <v>432</v>
      </c>
    </row>
    <row r="439" spans="1:61" ht="9.75" customHeight="1" x14ac:dyDescent="0.15">
      <c r="A439" s="96" t="s">
        <v>283</v>
      </c>
      <c r="B439" s="97"/>
      <c r="C439" s="97"/>
      <c r="D439" s="97"/>
      <c r="E439" s="97"/>
      <c r="F439" s="97"/>
      <c r="G439" s="97"/>
      <c r="H439" s="97"/>
      <c r="I439" s="98"/>
      <c r="J439" s="167"/>
      <c r="K439" s="162"/>
      <c r="L439" s="162"/>
      <c r="M439" s="162"/>
      <c r="N439" s="162"/>
      <c r="O439" s="162"/>
      <c r="P439" s="162"/>
      <c r="Q439" s="162"/>
      <c r="R439" s="162"/>
      <c r="S439" s="162"/>
      <c r="T439" s="162"/>
      <c r="U439" s="162"/>
      <c r="V439" s="162"/>
      <c r="W439" s="162"/>
      <c r="X439" s="162"/>
      <c r="Y439" s="162"/>
      <c r="Z439" s="170" t="s">
        <v>116</v>
      </c>
      <c r="AA439" s="170"/>
      <c r="AB439" s="170"/>
      <c r="AC439" s="170"/>
      <c r="AD439" s="170"/>
      <c r="AE439" s="170"/>
      <c r="AF439" s="170"/>
      <c r="AG439" s="170"/>
      <c r="AH439" s="170"/>
      <c r="AI439" s="170"/>
      <c r="AJ439" s="170"/>
      <c r="AK439" s="170"/>
      <c r="AL439" s="170"/>
      <c r="AM439" s="171"/>
      <c r="BE439" s="13" t="str">
        <f ca="1">MID(CELL("address",$CC$2),2,2)</f>
        <v>CC</v>
      </c>
      <c r="BF439" s="13">
        <f>IF(TRIM($K440)="","",IF(ISERROR(MATCH($K440,$CC$3:$CC$5,0)),"INPUT_ERROR",MATCH($K440,$CC$3:$CC$5,0)))</f>
        <v>1</v>
      </c>
      <c r="BH439" s="13">
        <v>16</v>
      </c>
      <c r="BI439" s="25" t="str">
        <f>"ITEM" &amp; BH439 &amp; BG439 &amp;"=" &amp; $BF439</f>
        <v>ITEM16=1</v>
      </c>
    </row>
    <row r="440" spans="1:61" ht="9.75" customHeight="1" x14ac:dyDescent="0.15">
      <c r="A440" s="99"/>
      <c r="B440" s="100"/>
      <c r="C440" s="100"/>
      <c r="D440" s="100"/>
      <c r="E440" s="100"/>
      <c r="F440" s="100"/>
      <c r="G440" s="100"/>
      <c r="H440" s="100"/>
      <c r="I440" s="101"/>
      <c r="J440" s="130" t="s">
        <v>167</v>
      </c>
      <c r="K440" s="131" t="s">
        <v>113</v>
      </c>
      <c r="L440" s="131"/>
      <c r="M440" s="131"/>
      <c r="N440" s="131"/>
      <c r="O440" s="131"/>
      <c r="P440" s="131"/>
      <c r="Q440" s="133" t="s">
        <v>129</v>
      </c>
      <c r="R440" s="133"/>
      <c r="S440" s="133"/>
      <c r="T440" s="133"/>
      <c r="U440" s="133"/>
      <c r="V440" s="133"/>
      <c r="W440" s="133"/>
      <c r="X440" s="133"/>
      <c r="Y440" s="133"/>
      <c r="Z440" s="169" t="s">
        <v>130</v>
      </c>
      <c r="AA440" s="169"/>
      <c r="AB440" s="169"/>
      <c r="AC440" s="169"/>
      <c r="AD440" s="169"/>
      <c r="AE440" s="169"/>
      <c r="AF440" s="169"/>
      <c r="AG440" s="169"/>
      <c r="AH440" s="169"/>
      <c r="AI440" s="169"/>
      <c r="AJ440" s="169"/>
      <c r="AK440" s="169"/>
      <c r="AL440" s="169"/>
      <c r="AM440" s="172"/>
      <c r="BH440" s="13" t="s">
        <v>432</v>
      </c>
    </row>
    <row r="441" spans="1:61" ht="9.75" customHeight="1" x14ac:dyDescent="0.15">
      <c r="A441" s="99"/>
      <c r="B441" s="100"/>
      <c r="C441" s="100"/>
      <c r="D441" s="100"/>
      <c r="E441" s="100"/>
      <c r="F441" s="100"/>
      <c r="G441" s="100"/>
      <c r="H441" s="100"/>
      <c r="I441" s="101"/>
      <c r="J441" s="130"/>
      <c r="K441" s="131"/>
      <c r="L441" s="131"/>
      <c r="M441" s="131"/>
      <c r="N441" s="131"/>
      <c r="O441" s="131"/>
      <c r="P441" s="131"/>
      <c r="Q441" s="133"/>
      <c r="R441" s="133"/>
      <c r="S441" s="133"/>
      <c r="T441" s="133"/>
      <c r="U441" s="133"/>
      <c r="V441" s="133"/>
      <c r="W441" s="133"/>
      <c r="X441" s="133"/>
      <c r="Y441" s="133"/>
      <c r="Z441" s="169" t="s">
        <v>131</v>
      </c>
      <c r="AA441" s="169"/>
      <c r="AB441" s="169"/>
      <c r="AC441" s="169"/>
      <c r="AD441" s="169"/>
      <c r="AE441" s="169"/>
      <c r="AF441" s="169"/>
      <c r="AG441" s="169"/>
      <c r="AH441" s="169"/>
      <c r="AI441" s="169"/>
      <c r="AJ441" s="169"/>
      <c r="AK441" s="169"/>
      <c r="AL441" s="169"/>
      <c r="AM441" s="172"/>
      <c r="BH441" s="13" t="s">
        <v>432</v>
      </c>
    </row>
    <row r="442" spans="1:61" ht="9.75" customHeight="1" x14ac:dyDescent="0.15">
      <c r="A442" s="106"/>
      <c r="B442" s="107"/>
      <c r="C442" s="107"/>
      <c r="D442" s="107"/>
      <c r="E442" s="107"/>
      <c r="F442" s="107"/>
      <c r="G442" s="107"/>
      <c r="H442" s="107"/>
      <c r="I442" s="108"/>
      <c r="J442" s="173"/>
      <c r="K442" s="174"/>
      <c r="L442" s="174"/>
      <c r="M442" s="174"/>
      <c r="N442" s="174"/>
      <c r="O442" s="174"/>
      <c r="P442" s="174"/>
      <c r="Q442" s="174"/>
      <c r="R442" s="174"/>
      <c r="S442" s="174"/>
      <c r="T442" s="174"/>
      <c r="U442" s="174"/>
      <c r="V442" s="174"/>
      <c r="W442" s="174"/>
      <c r="X442" s="174"/>
      <c r="Y442" s="174"/>
      <c r="Z442" s="174" t="s">
        <v>132</v>
      </c>
      <c r="AA442" s="174"/>
      <c r="AB442" s="174"/>
      <c r="AC442" s="174"/>
      <c r="AD442" s="174"/>
      <c r="AE442" s="174"/>
      <c r="AF442" s="174"/>
      <c r="AG442" s="174"/>
      <c r="AH442" s="174"/>
      <c r="AI442" s="174"/>
      <c r="AJ442" s="174"/>
      <c r="AK442" s="174"/>
      <c r="AL442" s="174"/>
      <c r="AM442" s="175"/>
      <c r="BH442" s="13" t="s">
        <v>432</v>
      </c>
    </row>
    <row r="443" spans="1:61" ht="138.75" customHeight="1" x14ac:dyDescent="0.15">
      <c r="A443" s="96" t="s">
        <v>284</v>
      </c>
      <c r="B443" s="97"/>
      <c r="C443" s="97"/>
      <c r="D443" s="97"/>
      <c r="E443" s="97"/>
      <c r="F443" s="97"/>
      <c r="G443" s="97"/>
      <c r="H443" s="97"/>
      <c r="I443" s="98"/>
      <c r="J443" s="115" t="s">
        <v>803</v>
      </c>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7"/>
      <c r="BH443" s="13">
        <v>17</v>
      </c>
      <c r="BI443" s="25" t="str">
        <f>"ITEM" &amp;BH443 &amp;  BG443 &amp;"="&amp; IF(TRIM($J443)="","",$J443)</f>
        <v>ITEM17=・番号法第１９条第８号
・番号法第十九条第八号に基づく利用特定個人情報の提供に関する命令
（番号法第十九条第八号に基づく利用特定個人情報の提供に関する命令における情報提供の根拠）
：第三欄（情報提供者）が「市町村長」の項のうち、第四欄（特定個人情報）に「住民票関係情報」が含まれる項（１、２、３、５、７、１１、１３、１５、２０、２８、３７、３９、４８、５３、５７、５８、５９、６３、６５、６６、６９、７３、７５、７６、８１、８３、８４、８６、８７、９１、９２、９６、１０６、１０８、１１０、１１２、１１５、１１８、１２４、１２９、１３０、１３２、１３６、１３７、１３８、１４１、１４２、１４４、１４９、１５０、１５１、１５２、１５５、１５６、１５８、１６０、１６３、１６４、１６５、１６６、の項）
（別表における情報照会の根拠）
：なし
（住民基本台帳に関する事務において情報提供ネットワークシステムによる情報照会は行わない）</v>
      </c>
    </row>
    <row r="444" spans="1:61" ht="9.75" customHeight="1" x14ac:dyDescent="0.15">
      <c r="A444" s="106"/>
      <c r="B444" s="107"/>
      <c r="C444" s="107"/>
      <c r="D444" s="107"/>
      <c r="E444" s="107"/>
      <c r="F444" s="107"/>
      <c r="G444" s="107"/>
      <c r="H444" s="107"/>
      <c r="I444" s="108"/>
      <c r="J444" s="112"/>
      <c r="K444" s="113"/>
      <c r="L444" s="113"/>
      <c r="M444" s="113"/>
      <c r="N444" s="113"/>
      <c r="O444" s="113"/>
      <c r="P444" s="113"/>
      <c r="Q444" s="113"/>
      <c r="R444" s="113"/>
      <c r="S444" s="113"/>
      <c r="T444" s="113"/>
      <c r="U444" s="113"/>
      <c r="V444" s="113"/>
      <c r="W444" s="113"/>
      <c r="X444" s="113"/>
      <c r="Y444" s="113"/>
      <c r="Z444" s="113"/>
      <c r="AA444" s="113"/>
      <c r="AB444" s="113"/>
      <c r="AC444" s="113"/>
      <c r="AD444" s="113"/>
      <c r="AE444" s="113"/>
      <c r="AF444" s="113"/>
      <c r="AG444" s="113"/>
      <c r="AH444" s="113"/>
      <c r="AI444" s="113"/>
      <c r="AJ444" s="113"/>
      <c r="AK444" s="113"/>
      <c r="AL444" s="113"/>
      <c r="AM444" s="114"/>
      <c r="BH444" s="13" t="s">
        <v>432</v>
      </c>
    </row>
    <row r="445" spans="1:61" ht="9.75" customHeight="1" x14ac:dyDescent="0.15">
      <c r="A445" s="79" t="s">
        <v>21</v>
      </c>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c r="AL445" s="80"/>
      <c r="AM445" s="81"/>
      <c r="BH445" s="13" t="s">
        <v>432</v>
      </c>
    </row>
    <row r="446" spans="1:61" ht="9.75" customHeight="1" x14ac:dyDescent="0.15">
      <c r="A446" s="82"/>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c r="AA446" s="83"/>
      <c r="AB446" s="83"/>
      <c r="AC446" s="83"/>
      <c r="AD446" s="83"/>
      <c r="AE446" s="83"/>
      <c r="AF446" s="83"/>
      <c r="AG446" s="83"/>
      <c r="AH446" s="83"/>
      <c r="AI446" s="83"/>
      <c r="AJ446" s="83"/>
      <c r="AK446" s="83"/>
      <c r="AL446" s="83"/>
      <c r="AM446" s="85"/>
      <c r="BH446" s="13" t="s">
        <v>432</v>
      </c>
    </row>
    <row r="447" spans="1:61" ht="9.75" customHeight="1" x14ac:dyDescent="0.15">
      <c r="A447" s="96" t="s">
        <v>36</v>
      </c>
      <c r="B447" s="97"/>
      <c r="C447" s="97"/>
      <c r="D447" s="97"/>
      <c r="E447" s="97"/>
      <c r="F447" s="97"/>
      <c r="G447" s="97"/>
      <c r="H447" s="97"/>
      <c r="I447" s="98"/>
      <c r="J447" s="115" t="s">
        <v>707</v>
      </c>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7"/>
      <c r="BH447" s="13">
        <v>18</v>
      </c>
      <c r="BI447" s="25" t="str">
        <f>"ITEM" &amp;BH447 &amp;  BG447 &amp;"="&amp; IF(TRIM($J447)="","",$J447)</f>
        <v>ITEM18=市民生活部市民課</v>
      </c>
    </row>
    <row r="448" spans="1:61" ht="9.75" customHeight="1" x14ac:dyDescent="0.15">
      <c r="A448" s="106"/>
      <c r="B448" s="107"/>
      <c r="C448" s="107"/>
      <c r="D448" s="107"/>
      <c r="E448" s="107"/>
      <c r="F448" s="107"/>
      <c r="G448" s="107"/>
      <c r="H448" s="107"/>
      <c r="I448" s="108"/>
      <c r="J448" s="112"/>
      <c r="K448" s="113"/>
      <c r="L448" s="113"/>
      <c r="M448" s="113"/>
      <c r="N448" s="113"/>
      <c r="O448" s="113"/>
      <c r="P448" s="113"/>
      <c r="Q448" s="113"/>
      <c r="R448" s="113"/>
      <c r="S448" s="113"/>
      <c r="T448" s="113"/>
      <c r="U448" s="113"/>
      <c r="V448" s="113"/>
      <c r="W448" s="113"/>
      <c r="X448" s="113"/>
      <c r="Y448" s="113"/>
      <c r="Z448" s="113"/>
      <c r="AA448" s="113"/>
      <c r="AB448" s="113"/>
      <c r="AC448" s="113"/>
      <c r="AD448" s="113"/>
      <c r="AE448" s="113"/>
      <c r="AF448" s="113"/>
      <c r="AG448" s="113"/>
      <c r="AH448" s="113"/>
      <c r="AI448" s="113"/>
      <c r="AJ448" s="113"/>
      <c r="AK448" s="113"/>
      <c r="AL448" s="113"/>
      <c r="AM448" s="114"/>
      <c r="BH448" s="13" t="s">
        <v>432</v>
      </c>
    </row>
    <row r="449" spans="1:61" ht="9.75" customHeight="1" x14ac:dyDescent="0.15">
      <c r="A449" s="96" t="s">
        <v>575</v>
      </c>
      <c r="B449" s="97"/>
      <c r="C449" s="97"/>
      <c r="D449" s="97"/>
      <c r="E449" s="97"/>
      <c r="F449" s="97"/>
      <c r="G449" s="97"/>
      <c r="H449" s="97"/>
      <c r="I449" s="98"/>
      <c r="J449" s="86" t="s">
        <v>622</v>
      </c>
      <c r="K449" s="87"/>
      <c r="L449" s="87"/>
      <c r="M449" s="87"/>
      <c r="N449" s="87"/>
      <c r="O449" s="87"/>
      <c r="P449" s="87"/>
      <c r="Q449" s="87"/>
      <c r="R449" s="87"/>
      <c r="S449" s="87"/>
      <c r="T449" s="87"/>
      <c r="U449" s="87"/>
      <c r="V449" s="87"/>
      <c r="W449" s="87"/>
      <c r="X449" s="87"/>
      <c r="Y449" s="87"/>
      <c r="Z449" s="87"/>
      <c r="AA449" s="87"/>
      <c r="AB449" s="87"/>
      <c r="AC449" s="87"/>
      <c r="AD449" s="87"/>
      <c r="AE449" s="87"/>
      <c r="AF449" s="87"/>
      <c r="AG449" s="87"/>
      <c r="AH449" s="87"/>
      <c r="AI449" s="87"/>
      <c r="AJ449" s="87"/>
      <c r="AK449" s="87"/>
      <c r="AL449" s="87"/>
      <c r="AM449" s="88"/>
      <c r="BH449" s="13">
        <v>19</v>
      </c>
      <c r="BI449" s="25" t="str">
        <f>"ITEM" &amp;BH449 &amp;  BG449 &amp;"="&amp; IF(TRIM($J449)="","",$J449)</f>
        <v>ITEM19=市民課長</v>
      </c>
    </row>
    <row r="450" spans="1:61" ht="9.75" customHeight="1" x14ac:dyDescent="0.15">
      <c r="A450" s="106"/>
      <c r="B450" s="107"/>
      <c r="C450" s="107"/>
      <c r="D450" s="107"/>
      <c r="E450" s="107"/>
      <c r="F450" s="107"/>
      <c r="G450" s="107"/>
      <c r="H450" s="107"/>
      <c r="I450" s="108"/>
      <c r="J450" s="89"/>
      <c r="K450" s="90"/>
      <c r="L450" s="90"/>
      <c r="M450" s="90"/>
      <c r="N450" s="90"/>
      <c r="O450" s="90"/>
      <c r="P450" s="90"/>
      <c r="Q450" s="90"/>
      <c r="R450" s="90"/>
      <c r="S450" s="90"/>
      <c r="T450" s="90"/>
      <c r="U450" s="90"/>
      <c r="V450" s="90"/>
      <c r="W450" s="90"/>
      <c r="X450" s="90"/>
      <c r="Y450" s="90"/>
      <c r="Z450" s="90"/>
      <c r="AA450" s="90"/>
      <c r="AB450" s="90"/>
      <c r="AC450" s="90"/>
      <c r="AD450" s="90"/>
      <c r="AE450" s="90"/>
      <c r="AF450" s="90"/>
      <c r="AG450" s="90"/>
      <c r="AH450" s="90"/>
      <c r="AI450" s="90"/>
      <c r="AJ450" s="90"/>
      <c r="AK450" s="90"/>
      <c r="AL450" s="90"/>
      <c r="AM450" s="91"/>
      <c r="BH450" s="13" t="s">
        <v>432</v>
      </c>
    </row>
    <row r="451" spans="1:61" ht="9.75" customHeight="1" x14ac:dyDescent="0.15">
      <c r="A451" s="79" t="s">
        <v>22</v>
      </c>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c r="AL451" s="80"/>
      <c r="AM451" s="81"/>
      <c r="BH451" s="13" t="s">
        <v>432</v>
      </c>
    </row>
    <row r="452" spans="1:61" ht="9.75" customHeight="1" x14ac:dyDescent="0.15">
      <c r="A452" s="82"/>
      <c r="B452" s="83"/>
      <c r="C452" s="83"/>
      <c r="D452" s="83"/>
      <c r="E452" s="83"/>
      <c r="F452" s="83"/>
      <c r="G452" s="83"/>
      <c r="H452" s="83"/>
      <c r="I452" s="83"/>
      <c r="J452" s="83"/>
      <c r="K452" s="83"/>
      <c r="L452" s="84"/>
      <c r="M452" s="83"/>
      <c r="N452" s="83"/>
      <c r="O452" s="83"/>
      <c r="P452" s="83"/>
      <c r="Q452" s="83"/>
      <c r="R452" s="83"/>
      <c r="S452" s="83"/>
      <c r="T452" s="83"/>
      <c r="U452" s="83"/>
      <c r="V452" s="83"/>
      <c r="W452" s="83"/>
      <c r="X452" s="83"/>
      <c r="Y452" s="83"/>
      <c r="Z452" s="83"/>
      <c r="AA452" s="83"/>
      <c r="AB452" s="83"/>
      <c r="AC452" s="83"/>
      <c r="AD452" s="83"/>
      <c r="AE452" s="83"/>
      <c r="AF452" s="83"/>
      <c r="AG452" s="83"/>
      <c r="AH452" s="83"/>
      <c r="AI452" s="83"/>
      <c r="AJ452" s="83"/>
      <c r="AK452" s="83"/>
      <c r="AL452" s="83"/>
      <c r="AM452" s="85"/>
      <c r="BH452" s="13" t="s">
        <v>432</v>
      </c>
    </row>
    <row r="453" spans="1:61" ht="9.75" customHeight="1" x14ac:dyDescent="0.15">
      <c r="A453" s="86"/>
      <c r="B453" s="87"/>
      <c r="C453" s="87"/>
      <c r="D453" s="87"/>
      <c r="E453" s="87"/>
      <c r="F453" s="87"/>
      <c r="G453" s="87"/>
      <c r="H453" s="87"/>
      <c r="I453" s="87"/>
      <c r="J453" s="87"/>
      <c r="K453" s="87"/>
      <c r="L453" s="87"/>
      <c r="M453" s="87"/>
      <c r="N453" s="87"/>
      <c r="O453" s="87"/>
      <c r="P453" s="87"/>
      <c r="Q453" s="87"/>
      <c r="R453" s="87"/>
      <c r="S453" s="87"/>
      <c r="T453" s="87"/>
      <c r="U453" s="87"/>
      <c r="V453" s="87"/>
      <c r="W453" s="87"/>
      <c r="X453" s="87"/>
      <c r="Y453" s="87"/>
      <c r="Z453" s="87"/>
      <c r="AA453" s="87"/>
      <c r="AB453" s="87"/>
      <c r="AC453" s="87"/>
      <c r="AD453" s="87"/>
      <c r="AE453" s="87"/>
      <c r="AF453" s="87"/>
      <c r="AG453" s="87"/>
      <c r="AH453" s="87"/>
      <c r="AI453" s="87"/>
      <c r="AJ453" s="87"/>
      <c r="AK453" s="87"/>
      <c r="AL453" s="87"/>
      <c r="AM453" s="88"/>
      <c r="BH453" s="13">
        <v>20</v>
      </c>
      <c r="BI453" s="25" t="str">
        <f>"ITEM" &amp; BH453 &amp; BG453 &amp;"="&amp; IF(TRIM($A453)="","",$A453)</f>
        <v>ITEM20=</v>
      </c>
    </row>
    <row r="454" spans="1:61" ht="9.75" customHeight="1" x14ac:dyDescent="0.15">
      <c r="A454" s="89"/>
      <c r="B454" s="90"/>
      <c r="C454" s="90"/>
      <c r="D454" s="90"/>
      <c r="E454" s="90"/>
      <c r="F454" s="90"/>
      <c r="G454" s="90"/>
      <c r="H454" s="90"/>
      <c r="I454" s="90"/>
      <c r="J454" s="90"/>
      <c r="K454" s="90"/>
      <c r="L454" s="90"/>
      <c r="M454" s="90"/>
      <c r="N454" s="90"/>
      <c r="O454" s="90"/>
      <c r="P454" s="90"/>
      <c r="Q454" s="90"/>
      <c r="R454" s="90"/>
      <c r="S454" s="90"/>
      <c r="T454" s="90"/>
      <c r="U454" s="90"/>
      <c r="V454" s="90"/>
      <c r="W454" s="90"/>
      <c r="X454" s="90"/>
      <c r="Y454" s="90"/>
      <c r="Z454" s="90"/>
      <c r="AA454" s="90"/>
      <c r="AB454" s="90"/>
      <c r="AC454" s="90"/>
      <c r="AD454" s="90"/>
      <c r="AE454" s="90"/>
      <c r="AF454" s="90"/>
      <c r="AG454" s="90"/>
      <c r="AH454" s="90"/>
      <c r="AI454" s="90"/>
      <c r="AJ454" s="90"/>
      <c r="AK454" s="90"/>
      <c r="AL454" s="90"/>
      <c r="AM454" s="91"/>
      <c r="BH454" s="13" t="s">
        <v>432</v>
      </c>
    </row>
    <row r="455" spans="1:61" ht="9.75" customHeight="1" x14ac:dyDescent="0.15">
      <c r="BI455" s="13" t="s">
        <v>544</v>
      </c>
    </row>
  </sheetData>
  <sheetProtection password="9DD3" sheet="1" objects="1" scenarios="1" formatRows="0"/>
  <mergeCells count="689">
    <mergeCell ref="J439:Y439"/>
    <mergeCell ref="J442:Y442"/>
    <mergeCell ref="Q440:Y441"/>
    <mergeCell ref="Z439:AM439"/>
    <mergeCell ref="Z440:AM440"/>
    <mergeCell ref="Z441:AM441"/>
    <mergeCell ref="Z442:AM442"/>
    <mergeCell ref="Z33:AM34"/>
    <mergeCell ref="Z35:AM36"/>
    <mergeCell ref="Z37:AM38"/>
    <mergeCell ref="Z55:AM56"/>
    <mergeCell ref="Z57:AM58"/>
    <mergeCell ref="Z59:AM60"/>
    <mergeCell ref="Z75:AM76"/>
    <mergeCell ref="Z77:AM78"/>
    <mergeCell ref="Z79:AM80"/>
    <mergeCell ref="K440:P441"/>
    <mergeCell ref="Y425:Y426"/>
    <mergeCell ref="J427:J428"/>
    <mergeCell ref="K427:K428"/>
    <mergeCell ref="L427:N428"/>
    <mergeCell ref="O427:O428"/>
    <mergeCell ref="P427:AK428"/>
    <mergeCell ref="AL427:AM428"/>
    <mergeCell ref="J15:U15"/>
    <mergeCell ref="J18:AM18"/>
    <mergeCell ref="V16:AD16"/>
    <mergeCell ref="V17:AD17"/>
    <mergeCell ref="T16:U17"/>
    <mergeCell ref="V15:AM15"/>
    <mergeCell ref="AE16:AM16"/>
    <mergeCell ref="AE17:AM17"/>
    <mergeCell ref="A21:AM22"/>
    <mergeCell ref="Z423:AM424"/>
    <mergeCell ref="Y421:Y422"/>
    <mergeCell ref="J423:J424"/>
    <mergeCell ref="K423:K424"/>
    <mergeCell ref="L423:W424"/>
    <mergeCell ref="X423:X424"/>
    <mergeCell ref="Y423:Y424"/>
    <mergeCell ref="A409:AM410"/>
    <mergeCell ref="Z425:AM426"/>
    <mergeCell ref="Z421:AM422"/>
    <mergeCell ref="A421:I428"/>
    <mergeCell ref="J421:J422"/>
    <mergeCell ref="K421:K422"/>
    <mergeCell ref="L421:W422"/>
    <mergeCell ref="X421:X422"/>
    <mergeCell ref="J425:J426"/>
    <mergeCell ref="K425:K426"/>
    <mergeCell ref="L425:W426"/>
    <mergeCell ref="X425:X426"/>
    <mergeCell ref="A411:I412"/>
    <mergeCell ref="J411:AM412"/>
    <mergeCell ref="A413:I420"/>
    <mergeCell ref="J413:AM418"/>
    <mergeCell ref="J419:AM419"/>
    <mergeCell ref="J420:AM420"/>
    <mergeCell ref="A401:I408"/>
    <mergeCell ref="J401:J402"/>
    <mergeCell ref="K401:K402"/>
    <mergeCell ref="L401:W402"/>
    <mergeCell ref="X401:X402"/>
    <mergeCell ref="J405:J406"/>
    <mergeCell ref="K405:K406"/>
    <mergeCell ref="L405:W406"/>
    <mergeCell ref="X405:X406"/>
    <mergeCell ref="Y405:Y406"/>
    <mergeCell ref="J407:J408"/>
    <mergeCell ref="K407:K408"/>
    <mergeCell ref="Y401:Y402"/>
    <mergeCell ref="Z405:AM406"/>
    <mergeCell ref="L407:N408"/>
    <mergeCell ref="O407:O408"/>
    <mergeCell ref="P407:AK408"/>
    <mergeCell ref="AL407:AM408"/>
    <mergeCell ref="Z385:AM386"/>
    <mergeCell ref="Z381:AM382"/>
    <mergeCell ref="Z383:AM384"/>
    <mergeCell ref="J403:J404"/>
    <mergeCell ref="K403:K404"/>
    <mergeCell ref="L403:W404"/>
    <mergeCell ref="X403:X404"/>
    <mergeCell ref="Y403:Y404"/>
    <mergeCell ref="Z401:AM402"/>
    <mergeCell ref="Z403:AM404"/>
    <mergeCell ref="A389:AM390"/>
    <mergeCell ref="A391:I392"/>
    <mergeCell ref="J391:AM392"/>
    <mergeCell ref="A393:I400"/>
    <mergeCell ref="J393:AM398"/>
    <mergeCell ref="J399:AM399"/>
    <mergeCell ref="J400:AM400"/>
    <mergeCell ref="K387:K388"/>
    <mergeCell ref="L387:N388"/>
    <mergeCell ref="O387:O388"/>
    <mergeCell ref="P387:AK388"/>
    <mergeCell ref="AL387:AM388"/>
    <mergeCell ref="A369:AM370"/>
    <mergeCell ref="A371:I372"/>
    <mergeCell ref="J371:AM372"/>
    <mergeCell ref="A373:I380"/>
    <mergeCell ref="J373:AM378"/>
    <mergeCell ref="J379:AM379"/>
    <mergeCell ref="J380:AM380"/>
    <mergeCell ref="Y381:Y382"/>
    <mergeCell ref="J383:J384"/>
    <mergeCell ref="K383:K384"/>
    <mergeCell ref="L383:W384"/>
    <mergeCell ref="X383:X384"/>
    <mergeCell ref="Y383:Y384"/>
    <mergeCell ref="A381:I388"/>
    <mergeCell ref="J381:J382"/>
    <mergeCell ref="K381:K382"/>
    <mergeCell ref="L381:W382"/>
    <mergeCell ref="X381:X382"/>
    <mergeCell ref="J385:J386"/>
    <mergeCell ref="K385:K386"/>
    <mergeCell ref="L385:W386"/>
    <mergeCell ref="X385:X386"/>
    <mergeCell ref="Y385:Y386"/>
    <mergeCell ref="J387:J388"/>
    <mergeCell ref="Y365:Y366"/>
    <mergeCell ref="J367:J368"/>
    <mergeCell ref="K367:K368"/>
    <mergeCell ref="L367:N368"/>
    <mergeCell ref="O367:O368"/>
    <mergeCell ref="P367:AK368"/>
    <mergeCell ref="AL367:AM368"/>
    <mergeCell ref="Z365:AM366"/>
    <mergeCell ref="Y361:Y362"/>
    <mergeCell ref="J363:J364"/>
    <mergeCell ref="K363:K364"/>
    <mergeCell ref="L363:W364"/>
    <mergeCell ref="X363:X364"/>
    <mergeCell ref="Y363:Y364"/>
    <mergeCell ref="Z361:AM362"/>
    <mergeCell ref="Z363:AM364"/>
    <mergeCell ref="A361:I368"/>
    <mergeCell ref="J361:J362"/>
    <mergeCell ref="K361:K362"/>
    <mergeCell ref="L361:W362"/>
    <mergeCell ref="X361:X362"/>
    <mergeCell ref="J365:J366"/>
    <mergeCell ref="K365:K366"/>
    <mergeCell ref="L365:W366"/>
    <mergeCell ref="X365:X366"/>
    <mergeCell ref="A349:AM350"/>
    <mergeCell ref="A351:I352"/>
    <mergeCell ref="J351:AM352"/>
    <mergeCell ref="A353:I360"/>
    <mergeCell ref="J353:AM358"/>
    <mergeCell ref="J359:AM359"/>
    <mergeCell ref="J360:AM360"/>
    <mergeCell ref="Y345:Y346"/>
    <mergeCell ref="J347:J348"/>
    <mergeCell ref="K347:K348"/>
    <mergeCell ref="L347:N348"/>
    <mergeCell ref="O347:O348"/>
    <mergeCell ref="P347:AK348"/>
    <mergeCell ref="AL347:AM348"/>
    <mergeCell ref="Z345:AM346"/>
    <mergeCell ref="Z341:AM342"/>
    <mergeCell ref="Z343:AM344"/>
    <mergeCell ref="A329:AM330"/>
    <mergeCell ref="A331:I332"/>
    <mergeCell ref="J331:AM332"/>
    <mergeCell ref="A333:I340"/>
    <mergeCell ref="J333:AM338"/>
    <mergeCell ref="J339:AM339"/>
    <mergeCell ref="J340:AM340"/>
    <mergeCell ref="Y341:Y342"/>
    <mergeCell ref="J343:J344"/>
    <mergeCell ref="K343:K344"/>
    <mergeCell ref="L343:W344"/>
    <mergeCell ref="X343:X344"/>
    <mergeCell ref="Y343:Y344"/>
    <mergeCell ref="A341:I348"/>
    <mergeCell ref="J341:J342"/>
    <mergeCell ref="K341:K342"/>
    <mergeCell ref="L341:W342"/>
    <mergeCell ref="X341:X342"/>
    <mergeCell ref="J345:J346"/>
    <mergeCell ref="K345:K346"/>
    <mergeCell ref="L345:W346"/>
    <mergeCell ref="X345:X346"/>
    <mergeCell ref="A327:AM328"/>
    <mergeCell ref="Y323:Y324"/>
    <mergeCell ref="J325:J326"/>
    <mergeCell ref="K325:K326"/>
    <mergeCell ref="L325:N326"/>
    <mergeCell ref="O325:O326"/>
    <mergeCell ref="P325:AK326"/>
    <mergeCell ref="AL325:AM326"/>
    <mergeCell ref="Z323:AM324"/>
    <mergeCell ref="Z319:AM320"/>
    <mergeCell ref="Z321:AM322"/>
    <mergeCell ref="A307:AM308"/>
    <mergeCell ref="A309:I310"/>
    <mergeCell ref="J309:AM310"/>
    <mergeCell ref="A311:I318"/>
    <mergeCell ref="J311:AM316"/>
    <mergeCell ref="J317:AM317"/>
    <mergeCell ref="J318:AM318"/>
    <mergeCell ref="Y319:Y320"/>
    <mergeCell ref="J321:J322"/>
    <mergeCell ref="K321:K322"/>
    <mergeCell ref="L321:W322"/>
    <mergeCell ref="X321:X322"/>
    <mergeCell ref="Y321:Y322"/>
    <mergeCell ref="A319:I326"/>
    <mergeCell ref="J319:J320"/>
    <mergeCell ref="K319:K320"/>
    <mergeCell ref="L319:W320"/>
    <mergeCell ref="X319:X320"/>
    <mergeCell ref="J323:J324"/>
    <mergeCell ref="K323:K324"/>
    <mergeCell ref="L323:W324"/>
    <mergeCell ref="X323:X324"/>
    <mergeCell ref="Y303:Y304"/>
    <mergeCell ref="J305:J306"/>
    <mergeCell ref="K305:K306"/>
    <mergeCell ref="L305:N306"/>
    <mergeCell ref="O305:O306"/>
    <mergeCell ref="P305:AK306"/>
    <mergeCell ref="AL305:AM306"/>
    <mergeCell ref="Z303:AM304"/>
    <mergeCell ref="Y299:Y300"/>
    <mergeCell ref="J301:J302"/>
    <mergeCell ref="K301:K302"/>
    <mergeCell ref="L301:W302"/>
    <mergeCell ref="X301:X302"/>
    <mergeCell ref="Y301:Y302"/>
    <mergeCell ref="Z299:AM300"/>
    <mergeCell ref="Z301:AM302"/>
    <mergeCell ref="A299:I306"/>
    <mergeCell ref="J299:J300"/>
    <mergeCell ref="K299:K300"/>
    <mergeCell ref="L299:W300"/>
    <mergeCell ref="X299:X300"/>
    <mergeCell ref="J303:J304"/>
    <mergeCell ref="K303:K304"/>
    <mergeCell ref="L303:W304"/>
    <mergeCell ref="X303:X304"/>
    <mergeCell ref="A287:AM288"/>
    <mergeCell ref="A289:I290"/>
    <mergeCell ref="J289:AM290"/>
    <mergeCell ref="A291:I298"/>
    <mergeCell ref="J291:AM296"/>
    <mergeCell ref="J297:AM297"/>
    <mergeCell ref="J298:AM298"/>
    <mergeCell ref="Y283:Y284"/>
    <mergeCell ref="J285:J286"/>
    <mergeCell ref="K285:K286"/>
    <mergeCell ref="L285:N286"/>
    <mergeCell ref="O285:O286"/>
    <mergeCell ref="P285:AK286"/>
    <mergeCell ref="AL285:AM286"/>
    <mergeCell ref="Z283:AM284"/>
    <mergeCell ref="Z279:AM280"/>
    <mergeCell ref="Z281:AM282"/>
    <mergeCell ref="A267:AM268"/>
    <mergeCell ref="A269:I270"/>
    <mergeCell ref="J269:AM270"/>
    <mergeCell ref="A271:I278"/>
    <mergeCell ref="J271:AM276"/>
    <mergeCell ref="J277:AM277"/>
    <mergeCell ref="J278:AM278"/>
    <mergeCell ref="Y279:Y280"/>
    <mergeCell ref="J281:J282"/>
    <mergeCell ref="K281:K282"/>
    <mergeCell ref="L281:W282"/>
    <mergeCell ref="X281:X282"/>
    <mergeCell ref="Y281:Y282"/>
    <mergeCell ref="A279:I286"/>
    <mergeCell ref="J279:J280"/>
    <mergeCell ref="K279:K280"/>
    <mergeCell ref="L279:W280"/>
    <mergeCell ref="X279:X280"/>
    <mergeCell ref="J283:J284"/>
    <mergeCell ref="K283:K284"/>
    <mergeCell ref="L283:W284"/>
    <mergeCell ref="X283:X284"/>
    <mergeCell ref="Y263:Y264"/>
    <mergeCell ref="J265:J266"/>
    <mergeCell ref="K265:K266"/>
    <mergeCell ref="L265:N266"/>
    <mergeCell ref="O265:O266"/>
    <mergeCell ref="P265:AK266"/>
    <mergeCell ref="AL265:AM266"/>
    <mergeCell ref="Z263:AM264"/>
    <mergeCell ref="Y259:Y260"/>
    <mergeCell ref="J261:J262"/>
    <mergeCell ref="K261:K262"/>
    <mergeCell ref="L261:W262"/>
    <mergeCell ref="X261:X262"/>
    <mergeCell ref="Y261:Y262"/>
    <mergeCell ref="Z259:AM260"/>
    <mergeCell ref="Z261:AM262"/>
    <mergeCell ref="A259:I266"/>
    <mergeCell ref="J259:J260"/>
    <mergeCell ref="K259:K260"/>
    <mergeCell ref="L259:W260"/>
    <mergeCell ref="X259:X260"/>
    <mergeCell ref="J263:J264"/>
    <mergeCell ref="K263:K264"/>
    <mergeCell ref="L263:W264"/>
    <mergeCell ref="X263:X264"/>
    <mergeCell ref="X243:X244"/>
    <mergeCell ref="A247:AM248"/>
    <mergeCell ref="A249:I250"/>
    <mergeCell ref="J249:AM250"/>
    <mergeCell ref="A251:I258"/>
    <mergeCell ref="J251:AM256"/>
    <mergeCell ref="J257:AM257"/>
    <mergeCell ref="J258:AM258"/>
    <mergeCell ref="Y243:Y244"/>
    <mergeCell ref="J245:J246"/>
    <mergeCell ref="K245:K246"/>
    <mergeCell ref="L245:N246"/>
    <mergeCell ref="O245:O246"/>
    <mergeCell ref="P245:AK246"/>
    <mergeCell ref="AL245:AM246"/>
    <mergeCell ref="Z243:AM244"/>
    <mergeCell ref="Z239:AM240"/>
    <mergeCell ref="Z241:AM242"/>
    <mergeCell ref="A225:AM226"/>
    <mergeCell ref="A227:AM228"/>
    <mergeCell ref="A229:I230"/>
    <mergeCell ref="J229:AM230"/>
    <mergeCell ref="A231:I238"/>
    <mergeCell ref="J231:AM236"/>
    <mergeCell ref="J237:AM237"/>
    <mergeCell ref="J238:AM238"/>
    <mergeCell ref="Y239:Y240"/>
    <mergeCell ref="J241:J242"/>
    <mergeCell ref="K241:K242"/>
    <mergeCell ref="L241:W242"/>
    <mergeCell ref="X241:X242"/>
    <mergeCell ref="Y241:Y242"/>
    <mergeCell ref="A239:I246"/>
    <mergeCell ref="J239:J240"/>
    <mergeCell ref="K239:K240"/>
    <mergeCell ref="L239:W240"/>
    <mergeCell ref="X239:X240"/>
    <mergeCell ref="J243:J244"/>
    <mergeCell ref="K243:K244"/>
    <mergeCell ref="L243:W244"/>
    <mergeCell ref="Y221:Y222"/>
    <mergeCell ref="J223:J224"/>
    <mergeCell ref="K223:K224"/>
    <mergeCell ref="L223:N224"/>
    <mergeCell ref="O223:O224"/>
    <mergeCell ref="P223:AK224"/>
    <mergeCell ref="AL223:AM224"/>
    <mergeCell ref="Z221:AM222"/>
    <mergeCell ref="Y217:Y218"/>
    <mergeCell ref="J219:J220"/>
    <mergeCell ref="K219:K220"/>
    <mergeCell ref="L219:W220"/>
    <mergeCell ref="X219:X220"/>
    <mergeCell ref="Y219:Y220"/>
    <mergeCell ref="Z217:AM218"/>
    <mergeCell ref="Z219:AM220"/>
    <mergeCell ref="A217:I224"/>
    <mergeCell ref="J217:J218"/>
    <mergeCell ref="K217:K218"/>
    <mergeCell ref="L217:W218"/>
    <mergeCell ref="X217:X218"/>
    <mergeCell ref="J221:J222"/>
    <mergeCell ref="K221:K222"/>
    <mergeCell ref="L221:W222"/>
    <mergeCell ref="X221:X222"/>
    <mergeCell ref="A205:AM206"/>
    <mergeCell ref="A207:I208"/>
    <mergeCell ref="J207:AM208"/>
    <mergeCell ref="A209:I216"/>
    <mergeCell ref="J209:AM214"/>
    <mergeCell ref="J215:AM215"/>
    <mergeCell ref="J216:AM216"/>
    <mergeCell ref="Y201:Y202"/>
    <mergeCell ref="J203:J204"/>
    <mergeCell ref="K203:K204"/>
    <mergeCell ref="L203:N204"/>
    <mergeCell ref="O203:O204"/>
    <mergeCell ref="P203:AK204"/>
    <mergeCell ref="AL203:AM204"/>
    <mergeCell ref="Z201:AM202"/>
    <mergeCell ref="Z197:AM198"/>
    <mergeCell ref="Z199:AM200"/>
    <mergeCell ref="A185:AM186"/>
    <mergeCell ref="A187:I188"/>
    <mergeCell ref="J187:AM188"/>
    <mergeCell ref="A189:I196"/>
    <mergeCell ref="J189:AM194"/>
    <mergeCell ref="J195:AM195"/>
    <mergeCell ref="J196:AM196"/>
    <mergeCell ref="Y197:Y198"/>
    <mergeCell ref="J199:J200"/>
    <mergeCell ref="K199:K200"/>
    <mergeCell ref="L199:W200"/>
    <mergeCell ref="X199:X200"/>
    <mergeCell ref="Y199:Y200"/>
    <mergeCell ref="A197:I204"/>
    <mergeCell ref="J197:J198"/>
    <mergeCell ref="K197:K198"/>
    <mergeCell ref="L197:W198"/>
    <mergeCell ref="X197:X198"/>
    <mergeCell ref="J201:J202"/>
    <mergeCell ref="K201:K202"/>
    <mergeCell ref="L201:W202"/>
    <mergeCell ref="X201:X202"/>
    <mergeCell ref="Y181:Y182"/>
    <mergeCell ref="J183:J184"/>
    <mergeCell ref="K183:K184"/>
    <mergeCell ref="L183:N184"/>
    <mergeCell ref="O183:O184"/>
    <mergeCell ref="P183:AK184"/>
    <mergeCell ref="AL183:AM184"/>
    <mergeCell ref="Z181:AM182"/>
    <mergeCell ref="Y177:Y178"/>
    <mergeCell ref="J179:J180"/>
    <mergeCell ref="K179:K180"/>
    <mergeCell ref="L179:W180"/>
    <mergeCell ref="X179:X180"/>
    <mergeCell ref="Y179:Y180"/>
    <mergeCell ref="Z177:AM178"/>
    <mergeCell ref="Z179:AM180"/>
    <mergeCell ref="A177:I184"/>
    <mergeCell ref="J177:J178"/>
    <mergeCell ref="K177:K178"/>
    <mergeCell ref="L177:W178"/>
    <mergeCell ref="X177:X178"/>
    <mergeCell ref="J181:J182"/>
    <mergeCell ref="K181:K182"/>
    <mergeCell ref="L181:W182"/>
    <mergeCell ref="X181:X182"/>
    <mergeCell ref="A165:AM166"/>
    <mergeCell ref="A167:I168"/>
    <mergeCell ref="J167:AM168"/>
    <mergeCell ref="A169:I176"/>
    <mergeCell ref="J169:AM174"/>
    <mergeCell ref="J175:AM175"/>
    <mergeCell ref="J176:AM176"/>
    <mergeCell ref="Y161:Y162"/>
    <mergeCell ref="J163:J164"/>
    <mergeCell ref="K163:K164"/>
    <mergeCell ref="L163:N164"/>
    <mergeCell ref="O163:O164"/>
    <mergeCell ref="P163:AK164"/>
    <mergeCell ref="AL163:AM164"/>
    <mergeCell ref="Z161:AM162"/>
    <mergeCell ref="Z157:AM158"/>
    <mergeCell ref="Z159:AM160"/>
    <mergeCell ref="A145:AM146"/>
    <mergeCell ref="A147:I148"/>
    <mergeCell ref="J147:AM148"/>
    <mergeCell ref="A149:I156"/>
    <mergeCell ref="J149:AM154"/>
    <mergeCell ref="J155:AM155"/>
    <mergeCell ref="J156:AM156"/>
    <mergeCell ref="Y157:Y158"/>
    <mergeCell ref="J159:J160"/>
    <mergeCell ref="K159:K160"/>
    <mergeCell ref="L159:W160"/>
    <mergeCell ref="X159:X160"/>
    <mergeCell ref="Y159:Y160"/>
    <mergeCell ref="A157:I164"/>
    <mergeCell ref="J157:J158"/>
    <mergeCell ref="K157:K158"/>
    <mergeCell ref="L157:W158"/>
    <mergeCell ref="X157:X158"/>
    <mergeCell ref="J161:J162"/>
    <mergeCell ref="K161:K162"/>
    <mergeCell ref="L161:W162"/>
    <mergeCell ref="X161:X162"/>
    <mergeCell ref="Y141:Y142"/>
    <mergeCell ref="J143:J144"/>
    <mergeCell ref="K143:K144"/>
    <mergeCell ref="L143:N144"/>
    <mergeCell ref="O143:O144"/>
    <mergeCell ref="P143:AK144"/>
    <mergeCell ref="AL143:AM144"/>
    <mergeCell ref="Z141:AM142"/>
    <mergeCell ref="Y137:Y138"/>
    <mergeCell ref="J139:J140"/>
    <mergeCell ref="K139:K140"/>
    <mergeCell ref="L139:W140"/>
    <mergeCell ref="X139:X140"/>
    <mergeCell ref="Y139:Y140"/>
    <mergeCell ref="Z137:AM138"/>
    <mergeCell ref="Z139:AM140"/>
    <mergeCell ref="A137:I144"/>
    <mergeCell ref="J137:J138"/>
    <mergeCell ref="K137:K138"/>
    <mergeCell ref="L137:W138"/>
    <mergeCell ref="X137:X138"/>
    <mergeCell ref="J141:J142"/>
    <mergeCell ref="K141:K142"/>
    <mergeCell ref="L141:W142"/>
    <mergeCell ref="X141:X142"/>
    <mergeCell ref="A123:AM124"/>
    <mergeCell ref="A125:AM126"/>
    <mergeCell ref="A127:I128"/>
    <mergeCell ref="J127:AM128"/>
    <mergeCell ref="A129:I136"/>
    <mergeCell ref="J129:AM134"/>
    <mergeCell ref="J135:AM135"/>
    <mergeCell ref="J136:AM136"/>
    <mergeCell ref="Y119:Y120"/>
    <mergeCell ref="J121:J122"/>
    <mergeCell ref="K121:K122"/>
    <mergeCell ref="L121:N122"/>
    <mergeCell ref="O121:O122"/>
    <mergeCell ref="P121:AK122"/>
    <mergeCell ref="AL121:AM122"/>
    <mergeCell ref="Z119:AM120"/>
    <mergeCell ref="Z115:AM116"/>
    <mergeCell ref="Z117:AM118"/>
    <mergeCell ref="A103:AM104"/>
    <mergeCell ref="A105:I106"/>
    <mergeCell ref="J105:AM106"/>
    <mergeCell ref="A107:I114"/>
    <mergeCell ref="J107:AM112"/>
    <mergeCell ref="J113:AM113"/>
    <mergeCell ref="J114:AM114"/>
    <mergeCell ref="Y115:Y116"/>
    <mergeCell ref="J117:J118"/>
    <mergeCell ref="K117:K118"/>
    <mergeCell ref="L117:W118"/>
    <mergeCell ref="X117:X118"/>
    <mergeCell ref="Y117:Y118"/>
    <mergeCell ref="A115:I122"/>
    <mergeCell ref="J115:J116"/>
    <mergeCell ref="K115:K116"/>
    <mergeCell ref="L115:W116"/>
    <mergeCell ref="X115:X116"/>
    <mergeCell ref="J119:J120"/>
    <mergeCell ref="K119:K120"/>
    <mergeCell ref="L119:W120"/>
    <mergeCell ref="X119:X120"/>
    <mergeCell ref="Y99:Y100"/>
    <mergeCell ref="J101:J102"/>
    <mergeCell ref="K101:K102"/>
    <mergeCell ref="L101:N102"/>
    <mergeCell ref="O101:O102"/>
    <mergeCell ref="P101:AK102"/>
    <mergeCell ref="AL101:AM102"/>
    <mergeCell ref="Z99:AM100"/>
    <mergeCell ref="Y95:Y96"/>
    <mergeCell ref="J97:J98"/>
    <mergeCell ref="K97:K98"/>
    <mergeCell ref="L97:W98"/>
    <mergeCell ref="X97:X98"/>
    <mergeCell ref="Y97:Y98"/>
    <mergeCell ref="Z95:AM96"/>
    <mergeCell ref="Z97:AM98"/>
    <mergeCell ref="A95:I102"/>
    <mergeCell ref="J95:J96"/>
    <mergeCell ref="K95:K96"/>
    <mergeCell ref="L95:W96"/>
    <mergeCell ref="X95:X96"/>
    <mergeCell ref="J99:J100"/>
    <mergeCell ref="K99:K100"/>
    <mergeCell ref="L99:W100"/>
    <mergeCell ref="X99:X100"/>
    <mergeCell ref="A83:AM84"/>
    <mergeCell ref="A85:I86"/>
    <mergeCell ref="J85:AM86"/>
    <mergeCell ref="A87:I94"/>
    <mergeCell ref="J87:AM92"/>
    <mergeCell ref="J93:AM93"/>
    <mergeCell ref="J94:AM94"/>
    <mergeCell ref="Y79:Y80"/>
    <mergeCell ref="J81:J82"/>
    <mergeCell ref="K81:K82"/>
    <mergeCell ref="L81:N82"/>
    <mergeCell ref="O81:O82"/>
    <mergeCell ref="P81:AK82"/>
    <mergeCell ref="AL81:AM82"/>
    <mergeCell ref="Y75:Y76"/>
    <mergeCell ref="J77:J78"/>
    <mergeCell ref="K77:K78"/>
    <mergeCell ref="L77:W78"/>
    <mergeCell ref="X77:X78"/>
    <mergeCell ref="Y77:Y78"/>
    <mergeCell ref="A75:I82"/>
    <mergeCell ref="J75:J76"/>
    <mergeCell ref="K75:K76"/>
    <mergeCell ref="L75:W76"/>
    <mergeCell ref="X75:X76"/>
    <mergeCell ref="J79:J80"/>
    <mergeCell ref="K79:K80"/>
    <mergeCell ref="L79:W80"/>
    <mergeCell ref="X79:X80"/>
    <mergeCell ref="A63:AM64"/>
    <mergeCell ref="A65:I66"/>
    <mergeCell ref="J65:AM66"/>
    <mergeCell ref="A67:I74"/>
    <mergeCell ref="J67:AM72"/>
    <mergeCell ref="J73:AM73"/>
    <mergeCell ref="J74:AM74"/>
    <mergeCell ref="J61:J62"/>
    <mergeCell ref="K61:K62"/>
    <mergeCell ref="L61:N62"/>
    <mergeCell ref="O61:O62"/>
    <mergeCell ref="P61:AK62"/>
    <mergeCell ref="AL61:AM62"/>
    <mergeCell ref="Y59:Y60"/>
    <mergeCell ref="Y37:Y38"/>
    <mergeCell ref="X55:X56"/>
    <mergeCell ref="Y55:Y56"/>
    <mergeCell ref="J57:J58"/>
    <mergeCell ref="K57:K58"/>
    <mergeCell ref="L57:W58"/>
    <mergeCell ref="X57:X58"/>
    <mergeCell ref="Y57:Y58"/>
    <mergeCell ref="A437:AM438"/>
    <mergeCell ref="A449:I450"/>
    <mergeCell ref="J449:AM450"/>
    <mergeCell ref="A445:AM446"/>
    <mergeCell ref="A447:I448"/>
    <mergeCell ref="J447:AM448"/>
    <mergeCell ref="J440:J441"/>
    <mergeCell ref="K35:K36"/>
    <mergeCell ref="L35:W36"/>
    <mergeCell ref="X35:X36"/>
    <mergeCell ref="Y35:Y36"/>
    <mergeCell ref="A429:AM430"/>
    <mergeCell ref="J35:J36"/>
    <mergeCell ref="A55:I62"/>
    <mergeCell ref="J55:J56"/>
    <mergeCell ref="K55:K56"/>
    <mergeCell ref="L55:W56"/>
    <mergeCell ref="A41:AM42"/>
    <mergeCell ref="A43:AM44"/>
    <mergeCell ref="A45:I46"/>
    <mergeCell ref="J45:AM46"/>
    <mergeCell ref="A47:I54"/>
    <mergeCell ref="J47:AM52"/>
    <mergeCell ref="J53:AM53"/>
    <mergeCell ref="A25:I32"/>
    <mergeCell ref="A433:AM434"/>
    <mergeCell ref="A431:AM432"/>
    <mergeCell ref="J32:AM32"/>
    <mergeCell ref="J33:J34"/>
    <mergeCell ref="K33:K34"/>
    <mergeCell ref="L33:W34"/>
    <mergeCell ref="X33:X34"/>
    <mergeCell ref="Y33:Y34"/>
    <mergeCell ref="J54:AM54"/>
    <mergeCell ref="J39:J40"/>
    <mergeCell ref="K39:K40"/>
    <mergeCell ref="L39:N40"/>
    <mergeCell ref="O39:O40"/>
    <mergeCell ref="P39:AK40"/>
    <mergeCell ref="AL39:AM40"/>
    <mergeCell ref="J37:J38"/>
    <mergeCell ref="K37:K38"/>
    <mergeCell ref="L37:W38"/>
    <mergeCell ref="X37:X38"/>
    <mergeCell ref="J59:J60"/>
    <mergeCell ref="K59:K60"/>
    <mergeCell ref="L59:W60"/>
    <mergeCell ref="X59:X60"/>
    <mergeCell ref="A451:AM452"/>
    <mergeCell ref="A453:AM454"/>
    <mergeCell ref="A1:AM2"/>
    <mergeCell ref="A3:AM4"/>
    <mergeCell ref="A5:I6"/>
    <mergeCell ref="A33:I40"/>
    <mergeCell ref="J5:AM6"/>
    <mergeCell ref="A7:I14"/>
    <mergeCell ref="A19:AM20"/>
    <mergeCell ref="A23:I24"/>
    <mergeCell ref="J23:AM24"/>
    <mergeCell ref="A15:I18"/>
    <mergeCell ref="A435:I436"/>
    <mergeCell ref="J435:AM436"/>
    <mergeCell ref="A439:I442"/>
    <mergeCell ref="J7:AM12"/>
    <mergeCell ref="J13:AM13"/>
    <mergeCell ref="J14:AM14"/>
    <mergeCell ref="J25:AM30"/>
    <mergeCell ref="J31:AM31"/>
    <mergeCell ref="J16:J17"/>
    <mergeCell ref="K16:S17"/>
    <mergeCell ref="A443:I444"/>
    <mergeCell ref="J443:AM444"/>
  </mergeCells>
  <phoneticPr fontId="1"/>
  <dataValidations count="4">
    <dataValidation imeMode="hiragana" allowBlank="1" showInputMessage="1" showErrorMessage="1" sqref="A453:AM454 A431:AM432 J435:AM436 J443:AM444 J447:AM450 P367:AK368 J5:AM14 P39:AK40 J65:AM74 J23:AM32 J85:AM94 P407:AK408 J105:AM114 P61:AK62 J127:AM136 P81:AK82 J147:AM156 P101:AK102 J167:AM176 P121:AK122 J187:AM196 P143:AK144 J207:AM216 P163:AK164 J229:AM238 P183:AK184 J249:AM258 J45:AM54 J269:AM278 P203:AK204 J289:AM298 P245:AK246 J309:AM318 P265:AK266 J331:AM340 P285:AK286 J351:AM360 P305:AK306 J371:AM380 P325:AK326 J391:AM400 P223:AK224 J411:AM420 P387:AK388 P347:AK348 P427:AK428" xr:uid="{00000000-0002-0000-0200-000000000000}"/>
    <dataValidation type="list" allowBlank="1" showInputMessage="1" showErrorMessage="1" errorTitle="入力エラー" error="正しい選択肢を選んでください。" sqref="K16:S17" xr:uid="{00000000-0002-0000-0200-000001000000}">
      <formula1>$CA$2:$CA$6</formula1>
    </dataValidation>
    <dataValidation type="list" allowBlank="1" showInputMessage="1" showErrorMessage="1" errorTitle="入力エラー" error="正しい選択肢を選んでください。" sqref="K33:K40 Y421:Y426 K421:K428 Y381:Y386 K381:K388 Y361:Y366 K361:K368 Y341:Y346 K341:K348 Y319:Y324 K319:K326 Y299:Y304 K299:K306 Y279:Y284 K279:K286 Y259:Y264 K259:K266 Y239:Y244 K239:K246 Y217:Y222 K217:K224 Y197:Y202 K197:K204 Y177:Y182 K177:K184 Y157:Y162 K157:K164 Y137:Y142 K137:K144 Y115:Y120 K115:K122 Y95:Y100 K95:K102 Y75:Y80 K75:K82 Y55:Y60 K55:K62 Y401:Y406 K401:K408 Y33:Y38" xr:uid="{00000000-0002-0000-0200-000002000000}">
      <formula1>$CB$2:$CB$3</formula1>
    </dataValidation>
    <dataValidation type="list" allowBlank="1" showInputMessage="1" showErrorMessage="1" errorTitle="入力エラー" error="正しい選択肢を選んでください。" sqref="K440:P441" xr:uid="{00000000-0002-0000-0200-000003000000}">
      <formula1>$CC$2:$CC$5</formula1>
    </dataValidation>
  </dataValidations>
  <pageMargins left="0.78740157480314965" right="0.27559055118110237" top="0.74803149606299213" bottom="0.74803149606299213" header="0.31496062992125984" footer="0.31496062992125984"/>
  <pageSetup paperSize="9" scale="95" fitToHeight="0" orientation="portrait" r:id="rId1"/>
  <rowBreaks count="4" manualBreakCount="4">
    <brk id="40" max="38" man="1"/>
    <brk id="62" max="38" man="1"/>
    <brk id="102" max="38" man="1"/>
    <brk id="428" max="3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K1739"/>
  <sheetViews>
    <sheetView view="pageBreakPreview" zoomScaleNormal="100" zoomScaleSheetLayoutView="100" zoomScalePageLayoutView="85" workbookViewId="0">
      <selection sqref="A1:AM2"/>
    </sheetView>
  </sheetViews>
  <sheetFormatPr defaultColWidth="2.375" defaultRowHeight="9.75" customHeight="1" x14ac:dyDescent="0.15"/>
  <cols>
    <col min="1" max="16" width="2.375" style="3"/>
    <col min="17" max="17" width="2.375" style="3" customWidth="1"/>
    <col min="18" max="24" width="2.375" style="3"/>
    <col min="25" max="25" width="2.375" style="3" customWidth="1"/>
    <col min="26" max="29" width="2.375" style="3"/>
    <col min="30" max="31" width="2.375" style="3" customWidth="1"/>
    <col min="32" max="36" width="2.375" style="3"/>
    <col min="37" max="37" width="2.375" style="3" customWidth="1"/>
    <col min="38" max="39" width="2.375" style="3"/>
    <col min="40" max="56" width="2.375" style="13" customWidth="1"/>
    <col min="57" max="61" width="2.375" style="13" hidden="1" customWidth="1"/>
    <col min="62" max="78" width="2.375" style="13" customWidth="1"/>
    <col min="79" max="89" width="2.375" style="13" hidden="1" customWidth="1"/>
    <col min="90" max="90" width="2.375" style="13" customWidth="1"/>
    <col min="91" max="153" width="2.375" style="13"/>
    <col min="154" max="154" width="2.375" style="13" customWidth="1"/>
    <col min="155" max="16384" width="2.375" style="13"/>
  </cols>
  <sheetData>
    <row r="1" spans="1:87" ht="9.75" customHeight="1" x14ac:dyDescent="0.15">
      <c r="A1" s="92" t="s">
        <v>1</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BI1" s="13" t="str">
        <f>"FORM=3"</f>
        <v>FORM=3</v>
      </c>
    </row>
    <row r="2" spans="1:87" ht="9.75" customHeight="1" x14ac:dyDescent="0.15">
      <c r="A2" s="93"/>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BI2" s="12" t="str">
        <f>"VER=1.00"</f>
        <v>VER=1.00</v>
      </c>
    </row>
    <row r="3" spans="1:87" ht="9.75" customHeight="1" x14ac:dyDescent="0.15">
      <c r="A3" s="176" t="s">
        <v>303</v>
      </c>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BI3" s="13" t="str">
        <f>"SHEET=3"</f>
        <v>SHEET=3</v>
      </c>
      <c r="CA3" s="13" t="s">
        <v>133</v>
      </c>
      <c r="CB3" s="13" t="s">
        <v>135</v>
      </c>
      <c r="CC3" s="13" t="s">
        <v>139</v>
      </c>
      <c r="CD3" s="13" t="s">
        <v>112</v>
      </c>
      <c r="CE3" s="13" t="s">
        <v>143</v>
      </c>
      <c r="CF3" s="13" t="s">
        <v>148</v>
      </c>
      <c r="CH3" s="13" t="s">
        <v>143</v>
      </c>
      <c r="CI3" s="13" t="s">
        <v>152</v>
      </c>
    </row>
    <row r="4" spans="1:87" ht="9.75" customHeight="1" x14ac:dyDescent="0.15">
      <c r="A4" s="94"/>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BH4" s="13" t="s">
        <v>432</v>
      </c>
      <c r="CA4" s="13" t="s">
        <v>134</v>
      </c>
      <c r="CB4" s="13" t="s">
        <v>111</v>
      </c>
      <c r="CC4" s="13" t="s">
        <v>140</v>
      </c>
      <c r="CE4" s="13" t="s">
        <v>144</v>
      </c>
      <c r="CF4" s="13" t="s">
        <v>149</v>
      </c>
      <c r="CH4" s="13" t="s">
        <v>144</v>
      </c>
      <c r="CI4" s="13" t="s">
        <v>153</v>
      </c>
    </row>
    <row r="5" spans="1:87" ht="9.75" customHeight="1" x14ac:dyDescent="0.15">
      <c r="A5" s="118" t="s">
        <v>710</v>
      </c>
      <c r="B5" s="119"/>
      <c r="C5" s="119"/>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20"/>
      <c r="BH5" s="13">
        <v>1</v>
      </c>
      <c r="BI5" s="13" t="str">
        <f>"ITEM"&amp;BH5&amp; BG5 &amp;"="&amp; IF(TRIM($A5)="","",$A5)</f>
        <v>ITEM1=　２　本人確認情報ファイル</v>
      </c>
      <c r="CB5" s="13" t="s">
        <v>136</v>
      </c>
      <c r="CC5" s="13" t="s">
        <v>141</v>
      </c>
      <c r="CE5" s="13" t="s">
        <v>145</v>
      </c>
      <c r="CH5" s="13" t="s">
        <v>145</v>
      </c>
    </row>
    <row r="6" spans="1:87" ht="9.75" customHeight="1" x14ac:dyDescent="0.15">
      <c r="A6" s="177"/>
      <c r="B6" s="178"/>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9"/>
      <c r="BH6" s="13" t="s">
        <v>432</v>
      </c>
      <c r="CB6" s="13" t="s">
        <v>137</v>
      </c>
      <c r="CC6" s="13" t="s">
        <v>142</v>
      </c>
      <c r="CE6" s="13" t="s">
        <v>146</v>
      </c>
      <c r="CH6" s="13" t="s">
        <v>150</v>
      </c>
    </row>
    <row r="7" spans="1:87" ht="9.75" customHeight="1" x14ac:dyDescent="0.15">
      <c r="A7" s="94" t="s">
        <v>76</v>
      </c>
      <c r="B7" s="94"/>
      <c r="C7" s="94"/>
      <c r="D7" s="94"/>
      <c r="E7" s="94"/>
      <c r="F7" s="94"/>
      <c r="G7" s="94"/>
      <c r="H7" s="94"/>
      <c r="I7" s="94"/>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BH7" s="13" t="s">
        <v>432</v>
      </c>
      <c r="CB7" s="13" t="s">
        <v>138</v>
      </c>
      <c r="CE7" s="13" t="s">
        <v>147</v>
      </c>
      <c r="CH7" s="13" t="s">
        <v>151</v>
      </c>
    </row>
    <row r="8" spans="1:87" ht="9.75" customHeight="1" x14ac:dyDescent="0.15">
      <c r="A8" s="94"/>
      <c r="B8" s="94"/>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BH8" s="13" t="s">
        <v>432</v>
      </c>
      <c r="CH8" s="13" t="s">
        <v>147</v>
      </c>
    </row>
    <row r="9" spans="1:87" ht="9.75" customHeight="1" x14ac:dyDescent="0.15">
      <c r="A9" s="96" t="s">
        <v>77</v>
      </c>
      <c r="B9" s="97"/>
      <c r="C9" s="97"/>
      <c r="D9" s="97"/>
      <c r="E9" s="97"/>
      <c r="F9" s="97"/>
      <c r="G9" s="97"/>
      <c r="H9" s="97"/>
      <c r="I9" s="98"/>
      <c r="J9" s="180"/>
      <c r="K9" s="181"/>
      <c r="L9" s="181"/>
      <c r="M9" s="181"/>
      <c r="N9" s="181"/>
      <c r="O9" s="181"/>
      <c r="P9" s="181"/>
      <c r="Q9" s="181"/>
      <c r="R9" s="181"/>
      <c r="S9" s="181"/>
      <c r="T9" s="181"/>
      <c r="U9" s="181"/>
      <c r="V9" s="181"/>
      <c r="W9" s="181"/>
      <c r="X9" s="181"/>
      <c r="Y9" s="181"/>
      <c r="Z9" s="182" t="s">
        <v>177</v>
      </c>
      <c r="AA9" s="182"/>
      <c r="AB9" s="182"/>
      <c r="AC9" s="182"/>
      <c r="AD9" s="182"/>
      <c r="AE9" s="182"/>
      <c r="AF9" s="182"/>
      <c r="AG9" s="182"/>
      <c r="AH9" s="182"/>
      <c r="AI9" s="182"/>
      <c r="AJ9" s="182"/>
      <c r="AK9" s="182"/>
      <c r="AL9" s="182"/>
      <c r="AM9" s="183"/>
      <c r="BE9" s="13" t="str">
        <f ca="1">MID(CELL("address",$CA$2),2,2)</f>
        <v>CA</v>
      </c>
      <c r="BF9" s="13">
        <f>IF(TRIM($K10)="","",IF(ISERROR(MATCH($K10,$CA$3:$CA$4,0)),"INPUT_ERROR",MATCH($K10,$CA$3:$CA$4,0)))</f>
        <v>1</v>
      </c>
      <c r="BH9" s="13">
        <v>2</v>
      </c>
      <c r="BI9" s="13" t="str">
        <f>"ITEM"&amp; BH9&amp; BG9 &amp;"="&amp; $BF9</f>
        <v>ITEM2=1</v>
      </c>
    </row>
    <row r="10" spans="1:87" ht="9.75" customHeight="1" x14ac:dyDescent="0.15">
      <c r="A10" s="99"/>
      <c r="B10" s="100"/>
      <c r="C10" s="100"/>
      <c r="D10" s="100"/>
      <c r="E10" s="100"/>
      <c r="F10" s="100"/>
      <c r="G10" s="100"/>
      <c r="H10" s="100"/>
      <c r="I10" s="101"/>
      <c r="J10" s="130" t="s">
        <v>167</v>
      </c>
      <c r="K10" s="184" t="s">
        <v>133</v>
      </c>
      <c r="L10" s="184"/>
      <c r="M10" s="184"/>
      <c r="N10" s="184"/>
      <c r="O10" s="184"/>
      <c r="P10" s="184"/>
      <c r="Q10" s="184"/>
      <c r="R10" s="184"/>
      <c r="S10" s="184"/>
      <c r="T10" s="184"/>
      <c r="U10" s="184"/>
      <c r="V10" s="184"/>
      <c r="W10" s="184"/>
      <c r="X10" s="185" t="s">
        <v>168</v>
      </c>
      <c r="Y10" s="185"/>
      <c r="Z10" s="187" t="s">
        <v>178</v>
      </c>
      <c r="AA10" s="187"/>
      <c r="AB10" s="187"/>
      <c r="AC10" s="187"/>
      <c r="AD10" s="187"/>
      <c r="AE10" s="187"/>
      <c r="AF10" s="187"/>
      <c r="AG10" s="187"/>
      <c r="AH10" s="187"/>
      <c r="AI10" s="187"/>
      <c r="AJ10" s="187"/>
      <c r="AK10" s="187"/>
      <c r="AL10" s="187"/>
      <c r="AM10" s="188"/>
      <c r="BH10" s="13" t="s">
        <v>432</v>
      </c>
    </row>
    <row r="11" spans="1:87" ht="9.75" customHeight="1" x14ac:dyDescent="0.15">
      <c r="A11" s="99"/>
      <c r="B11" s="100"/>
      <c r="C11" s="100"/>
      <c r="D11" s="100"/>
      <c r="E11" s="100"/>
      <c r="F11" s="100"/>
      <c r="G11" s="100"/>
      <c r="H11" s="100"/>
      <c r="I11" s="101"/>
      <c r="J11" s="130"/>
      <c r="K11" s="184"/>
      <c r="L11" s="184"/>
      <c r="M11" s="184"/>
      <c r="N11" s="184"/>
      <c r="O11" s="184"/>
      <c r="P11" s="184"/>
      <c r="Q11" s="184"/>
      <c r="R11" s="184"/>
      <c r="S11" s="184"/>
      <c r="T11" s="184"/>
      <c r="U11" s="184"/>
      <c r="V11" s="184"/>
      <c r="W11" s="184"/>
      <c r="X11" s="185"/>
      <c r="Y11" s="185"/>
      <c r="Z11" s="187" t="s">
        <v>179</v>
      </c>
      <c r="AA11" s="187"/>
      <c r="AB11" s="187"/>
      <c r="AC11" s="187"/>
      <c r="AD11" s="187"/>
      <c r="AE11" s="187"/>
      <c r="AF11" s="187"/>
      <c r="AG11" s="187"/>
      <c r="AH11" s="187"/>
      <c r="AI11" s="187"/>
      <c r="AJ11" s="187"/>
      <c r="AK11" s="187"/>
      <c r="AL11" s="187"/>
      <c r="AM11" s="188"/>
      <c r="BH11" s="13" t="s">
        <v>432</v>
      </c>
    </row>
    <row r="12" spans="1:87" ht="9.75" customHeight="1" x14ac:dyDescent="0.15">
      <c r="A12" s="106"/>
      <c r="B12" s="107"/>
      <c r="C12" s="107"/>
      <c r="D12" s="107"/>
      <c r="E12" s="107"/>
      <c r="F12" s="107"/>
      <c r="G12" s="107"/>
      <c r="H12" s="107"/>
      <c r="I12" s="108"/>
      <c r="J12" s="189"/>
      <c r="K12" s="190"/>
      <c r="L12" s="190"/>
      <c r="M12" s="190"/>
      <c r="N12" s="190"/>
      <c r="O12" s="190"/>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91"/>
      <c r="BH12" s="13" t="s">
        <v>432</v>
      </c>
    </row>
    <row r="13" spans="1:87" ht="9.75" customHeight="1" x14ac:dyDescent="0.15">
      <c r="A13" s="96" t="s">
        <v>78</v>
      </c>
      <c r="B13" s="97"/>
      <c r="C13" s="97"/>
      <c r="D13" s="97"/>
      <c r="E13" s="97"/>
      <c r="F13" s="97"/>
      <c r="G13" s="97"/>
      <c r="H13" s="97"/>
      <c r="I13" s="98"/>
      <c r="J13" s="167"/>
      <c r="K13" s="162"/>
      <c r="L13" s="162"/>
      <c r="M13" s="162"/>
      <c r="N13" s="162"/>
      <c r="O13" s="162"/>
      <c r="P13" s="162"/>
      <c r="Q13" s="162"/>
      <c r="R13" s="162"/>
      <c r="S13" s="162"/>
      <c r="T13" s="162"/>
      <c r="U13" s="162"/>
      <c r="V13" s="170" t="s">
        <v>116</v>
      </c>
      <c r="W13" s="170"/>
      <c r="X13" s="170"/>
      <c r="Y13" s="170"/>
      <c r="Z13" s="170"/>
      <c r="AA13" s="170"/>
      <c r="AB13" s="170"/>
      <c r="AC13" s="170"/>
      <c r="AD13" s="170"/>
      <c r="AE13" s="170"/>
      <c r="AF13" s="170"/>
      <c r="AG13" s="170"/>
      <c r="AH13" s="170"/>
      <c r="AI13" s="170"/>
      <c r="AJ13" s="170"/>
      <c r="AK13" s="170"/>
      <c r="AL13" s="170"/>
      <c r="AM13" s="171"/>
      <c r="BE13" s="13" t="str">
        <f ca="1">MID(CELL("address",$CB$2),2,2)</f>
        <v>CB</v>
      </c>
      <c r="BF13" s="13">
        <f>IF(TRIM($K15)="","",IF(ISERROR(MATCH($K15,$CB$3:$CB$7,0)),"INPUT_ERROR",MATCH($K15,$CB$3:$CB$7,0)))</f>
        <v>3</v>
      </c>
      <c r="BH13" s="13">
        <v>3</v>
      </c>
      <c r="BI13" s="13" t="str">
        <f>"ITEM"&amp; BH13&amp; BG13 &amp;"="&amp; $BF13</f>
        <v>ITEM3=3</v>
      </c>
    </row>
    <row r="14" spans="1:87" ht="9.75" customHeight="1" x14ac:dyDescent="0.15">
      <c r="A14" s="99"/>
      <c r="B14" s="100"/>
      <c r="C14" s="100"/>
      <c r="D14" s="100"/>
      <c r="E14" s="100"/>
      <c r="F14" s="100"/>
      <c r="G14" s="100"/>
      <c r="H14" s="100"/>
      <c r="I14" s="101"/>
      <c r="J14" s="186"/>
      <c r="K14" s="133"/>
      <c r="L14" s="133"/>
      <c r="M14" s="133"/>
      <c r="N14" s="133"/>
      <c r="O14" s="133"/>
      <c r="P14" s="133"/>
      <c r="Q14" s="133"/>
      <c r="R14" s="133"/>
      <c r="S14" s="133"/>
      <c r="T14" s="133"/>
      <c r="U14" s="133"/>
      <c r="V14" s="169" t="s">
        <v>180</v>
      </c>
      <c r="W14" s="169"/>
      <c r="X14" s="169"/>
      <c r="Y14" s="169"/>
      <c r="Z14" s="169"/>
      <c r="AA14" s="169"/>
      <c r="AB14" s="169"/>
      <c r="AC14" s="169"/>
      <c r="AD14" s="169"/>
      <c r="AE14" s="169"/>
      <c r="AF14" s="169"/>
      <c r="AG14" s="169"/>
      <c r="AH14" s="169"/>
      <c r="AI14" s="169"/>
      <c r="AJ14" s="169"/>
      <c r="AK14" s="169"/>
      <c r="AL14" s="169"/>
      <c r="AM14" s="172"/>
      <c r="BH14" s="13" t="s">
        <v>432</v>
      </c>
    </row>
    <row r="15" spans="1:87" ht="9.75" customHeight="1" x14ac:dyDescent="0.15">
      <c r="A15" s="99"/>
      <c r="B15" s="100"/>
      <c r="C15" s="100"/>
      <c r="D15" s="100"/>
      <c r="E15" s="100"/>
      <c r="F15" s="100"/>
      <c r="G15" s="100"/>
      <c r="H15" s="100"/>
      <c r="I15" s="101"/>
      <c r="J15" s="192" t="s">
        <v>167</v>
      </c>
      <c r="K15" s="131" t="s">
        <v>136</v>
      </c>
      <c r="L15" s="131"/>
      <c r="M15" s="131"/>
      <c r="N15" s="131"/>
      <c r="O15" s="131"/>
      <c r="P15" s="131"/>
      <c r="Q15" s="131"/>
      <c r="R15" s="131"/>
      <c r="S15" s="131"/>
      <c r="T15" s="169" t="s">
        <v>168</v>
      </c>
      <c r="U15" s="169"/>
      <c r="V15" s="169" t="s">
        <v>440</v>
      </c>
      <c r="W15" s="169"/>
      <c r="X15" s="169"/>
      <c r="Y15" s="169"/>
      <c r="Z15" s="169"/>
      <c r="AA15" s="169"/>
      <c r="AB15" s="169"/>
      <c r="AC15" s="169"/>
      <c r="AD15" s="169"/>
      <c r="AE15" s="169"/>
      <c r="AF15" s="169"/>
      <c r="AG15" s="169"/>
      <c r="AH15" s="169"/>
      <c r="AI15" s="169"/>
      <c r="AJ15" s="169"/>
      <c r="AK15" s="169"/>
      <c r="AL15" s="169"/>
      <c r="AM15" s="172"/>
      <c r="BH15" s="13" t="s">
        <v>432</v>
      </c>
    </row>
    <row r="16" spans="1:87" ht="9.75" customHeight="1" x14ac:dyDescent="0.15">
      <c r="A16" s="99"/>
      <c r="B16" s="100"/>
      <c r="C16" s="100"/>
      <c r="D16" s="100"/>
      <c r="E16" s="100"/>
      <c r="F16" s="100"/>
      <c r="G16" s="100"/>
      <c r="H16" s="100"/>
      <c r="I16" s="101"/>
      <c r="J16" s="192"/>
      <c r="K16" s="131"/>
      <c r="L16" s="131"/>
      <c r="M16" s="131"/>
      <c r="N16" s="131"/>
      <c r="O16" s="131"/>
      <c r="P16" s="131"/>
      <c r="Q16" s="131"/>
      <c r="R16" s="131"/>
      <c r="S16" s="131"/>
      <c r="T16" s="169"/>
      <c r="U16" s="169"/>
      <c r="V16" s="169" t="s">
        <v>181</v>
      </c>
      <c r="W16" s="169"/>
      <c r="X16" s="169"/>
      <c r="Y16" s="169"/>
      <c r="Z16" s="169"/>
      <c r="AA16" s="169"/>
      <c r="AB16" s="169"/>
      <c r="AC16" s="169"/>
      <c r="AD16" s="169"/>
      <c r="AE16" s="169"/>
      <c r="AF16" s="169"/>
      <c r="AG16" s="169"/>
      <c r="AH16" s="169"/>
      <c r="AI16" s="169"/>
      <c r="AJ16" s="169"/>
      <c r="AK16" s="169"/>
      <c r="AL16" s="169"/>
      <c r="AM16" s="172"/>
      <c r="BH16" s="13" t="s">
        <v>432</v>
      </c>
    </row>
    <row r="17" spans="1:61" ht="9.75" customHeight="1" x14ac:dyDescent="0.15">
      <c r="A17" s="99"/>
      <c r="B17" s="100"/>
      <c r="C17" s="100"/>
      <c r="D17" s="100"/>
      <c r="E17" s="100"/>
      <c r="F17" s="100"/>
      <c r="G17" s="100"/>
      <c r="H17" s="100"/>
      <c r="I17" s="101"/>
      <c r="J17" s="186"/>
      <c r="K17" s="133"/>
      <c r="L17" s="133"/>
      <c r="M17" s="133"/>
      <c r="N17" s="133"/>
      <c r="O17" s="133"/>
      <c r="P17" s="133"/>
      <c r="Q17" s="133"/>
      <c r="R17" s="133"/>
      <c r="S17" s="133"/>
      <c r="T17" s="133"/>
      <c r="U17" s="133"/>
      <c r="V17" s="169" t="s">
        <v>441</v>
      </c>
      <c r="W17" s="169"/>
      <c r="X17" s="169"/>
      <c r="Y17" s="169"/>
      <c r="Z17" s="169"/>
      <c r="AA17" s="169"/>
      <c r="AB17" s="169"/>
      <c r="AC17" s="169"/>
      <c r="AD17" s="169"/>
      <c r="AE17" s="169"/>
      <c r="AF17" s="169"/>
      <c r="AG17" s="169"/>
      <c r="AH17" s="169"/>
      <c r="AI17" s="169"/>
      <c r="AJ17" s="169"/>
      <c r="AK17" s="169"/>
      <c r="AL17" s="169"/>
      <c r="AM17" s="172"/>
      <c r="BH17" s="13" t="s">
        <v>432</v>
      </c>
    </row>
    <row r="18" spans="1:61" ht="9.75" customHeight="1" x14ac:dyDescent="0.15">
      <c r="A18" s="99"/>
      <c r="B18" s="100"/>
      <c r="C18" s="100"/>
      <c r="D18" s="100"/>
      <c r="E18" s="100"/>
      <c r="F18" s="100"/>
      <c r="G18" s="100"/>
      <c r="H18" s="100"/>
      <c r="I18" s="101"/>
      <c r="J18" s="168"/>
      <c r="K18" s="137"/>
      <c r="L18" s="137"/>
      <c r="M18" s="137"/>
      <c r="N18" s="137"/>
      <c r="O18" s="137"/>
      <c r="P18" s="137"/>
      <c r="Q18" s="137"/>
      <c r="R18" s="137"/>
      <c r="S18" s="137"/>
      <c r="T18" s="137"/>
      <c r="U18" s="137"/>
      <c r="V18" s="174" t="s">
        <v>182</v>
      </c>
      <c r="W18" s="174"/>
      <c r="X18" s="174"/>
      <c r="Y18" s="174"/>
      <c r="Z18" s="174"/>
      <c r="AA18" s="174"/>
      <c r="AB18" s="174"/>
      <c r="AC18" s="174"/>
      <c r="AD18" s="174"/>
      <c r="AE18" s="174"/>
      <c r="AF18" s="174"/>
      <c r="AG18" s="174"/>
      <c r="AH18" s="174"/>
      <c r="AI18" s="174"/>
      <c r="AJ18" s="174"/>
      <c r="AK18" s="174"/>
      <c r="AL18" s="174"/>
      <c r="AM18" s="175"/>
      <c r="BH18" s="13" t="s">
        <v>432</v>
      </c>
    </row>
    <row r="19" spans="1:61" ht="38.25" customHeight="1" x14ac:dyDescent="0.15">
      <c r="A19" s="96" t="s">
        <v>79</v>
      </c>
      <c r="B19" s="97"/>
      <c r="C19" s="97"/>
      <c r="D19" s="97"/>
      <c r="E19" s="97"/>
      <c r="F19" s="97"/>
      <c r="G19" s="97"/>
      <c r="H19" s="97"/>
      <c r="I19" s="98"/>
      <c r="J19" s="115" t="s">
        <v>711</v>
      </c>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7"/>
      <c r="BH19" s="13">
        <v>4</v>
      </c>
      <c r="BI19" s="13" t="str">
        <f>"ITEM"&amp;BH19&amp; BG19 &amp;"="&amp; IF(TRIM($J19)="","",$J19)</f>
        <v>ITEM4=区域内の住民（住基法第５条（住民基本台帳の備付け）に基づき住民基本台帳に記録された住民を指す）
※住民基本台帳に記録されていた者で、転出・死亡等の事由により住民票が消除された者（以下「消除者」という。）を含む</v>
      </c>
    </row>
    <row r="20" spans="1:61" ht="9.75" customHeight="1" x14ac:dyDescent="0.15">
      <c r="A20" s="99"/>
      <c r="B20" s="100"/>
      <c r="C20" s="100"/>
      <c r="D20" s="100"/>
      <c r="E20" s="100"/>
      <c r="F20" s="100"/>
      <c r="G20" s="100"/>
      <c r="H20" s="100"/>
      <c r="I20" s="101"/>
      <c r="J20" s="109"/>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1"/>
      <c r="BH20" s="13" t="s">
        <v>432</v>
      </c>
    </row>
    <row r="21" spans="1:61" ht="9.75" customHeight="1" x14ac:dyDescent="0.15">
      <c r="A21" s="99"/>
      <c r="B21" s="100"/>
      <c r="C21" s="100"/>
      <c r="D21" s="100"/>
      <c r="E21" s="100"/>
      <c r="F21" s="100"/>
      <c r="G21" s="100"/>
      <c r="H21" s="100"/>
      <c r="I21" s="101"/>
      <c r="J21" s="112"/>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c r="AL21" s="113"/>
      <c r="AM21" s="114"/>
      <c r="BH21" s="13" t="s">
        <v>432</v>
      </c>
    </row>
    <row r="22" spans="1:61" ht="57" customHeight="1" x14ac:dyDescent="0.15">
      <c r="A22" s="99"/>
      <c r="B22" s="100"/>
      <c r="C22" s="101"/>
      <c r="D22" s="96" t="s">
        <v>80</v>
      </c>
      <c r="E22" s="97"/>
      <c r="F22" s="97"/>
      <c r="G22" s="97"/>
      <c r="H22" s="97"/>
      <c r="I22" s="98"/>
      <c r="J22" s="115" t="s">
        <v>712</v>
      </c>
      <c r="K22" s="116"/>
      <c r="L22" s="116"/>
      <c r="M22" s="116"/>
      <c r="N22" s="116"/>
      <c r="O22" s="116"/>
      <c r="P22" s="116"/>
      <c r="Q22" s="116"/>
      <c r="R22" s="116"/>
      <c r="S22" s="116"/>
      <c r="T22" s="116"/>
      <c r="U22" s="116"/>
      <c r="V22" s="116"/>
      <c r="W22" s="116"/>
      <c r="X22" s="116"/>
      <c r="Y22" s="116"/>
      <c r="Z22" s="116"/>
      <c r="AA22" s="116"/>
      <c r="AB22" s="116"/>
      <c r="AC22" s="116"/>
      <c r="AD22" s="116"/>
      <c r="AE22" s="116"/>
      <c r="AF22" s="116"/>
      <c r="AG22" s="116"/>
      <c r="AH22" s="116"/>
      <c r="AI22" s="116"/>
      <c r="AJ22" s="116"/>
      <c r="AK22" s="116"/>
      <c r="AL22" s="116"/>
      <c r="AM22" s="117"/>
      <c r="BH22" s="13">
        <v>5</v>
      </c>
      <c r="BI22" s="13" t="str">
        <f>"ITEM"&amp;BH22&amp; BG22 &amp;"="&amp; IF(TRIM($J22)="","",$J22)</f>
        <v>ITEM5=住基ネットを通じて全国共通の本人確認を行うため、本特定個人情報ファイル（本人確認情報ファイル）において区域内の全ての住民の情報を保有し、住民票に記載されている住民全員の記録を常に正確に更新・管理・提供する必要があるため。</v>
      </c>
    </row>
    <row r="23" spans="1:61" ht="9.75" customHeight="1" x14ac:dyDescent="0.15">
      <c r="A23" s="99"/>
      <c r="B23" s="100"/>
      <c r="C23" s="101"/>
      <c r="D23" s="99"/>
      <c r="E23" s="100"/>
      <c r="F23" s="100"/>
      <c r="G23" s="100"/>
      <c r="H23" s="100"/>
      <c r="I23" s="101"/>
      <c r="J23" s="109"/>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1"/>
      <c r="BH23" s="13" t="s">
        <v>432</v>
      </c>
    </row>
    <row r="24" spans="1:61" ht="9.75" customHeight="1" x14ac:dyDescent="0.15">
      <c r="A24" s="106"/>
      <c r="B24" s="107"/>
      <c r="C24" s="108"/>
      <c r="D24" s="106"/>
      <c r="E24" s="107"/>
      <c r="F24" s="107"/>
      <c r="G24" s="107"/>
      <c r="H24" s="107"/>
      <c r="I24" s="108"/>
      <c r="J24" s="109"/>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1"/>
      <c r="BH24" s="13" t="s">
        <v>432</v>
      </c>
    </row>
    <row r="25" spans="1:61" ht="9.75" customHeight="1" x14ac:dyDescent="0.15">
      <c r="A25" s="96" t="s">
        <v>81</v>
      </c>
      <c r="B25" s="97"/>
      <c r="C25" s="97"/>
      <c r="D25" s="97"/>
      <c r="E25" s="97"/>
      <c r="F25" s="97"/>
      <c r="G25" s="97"/>
      <c r="H25" s="97"/>
      <c r="I25" s="98"/>
      <c r="J25" s="202"/>
      <c r="K25" s="203"/>
      <c r="L25" s="203"/>
      <c r="M25" s="203"/>
      <c r="N25" s="203"/>
      <c r="O25" s="203"/>
      <c r="P25" s="203"/>
      <c r="Q25" s="203"/>
      <c r="R25" s="203"/>
      <c r="S25" s="203"/>
      <c r="T25" s="203"/>
      <c r="U25" s="203"/>
      <c r="V25" s="170" t="s">
        <v>116</v>
      </c>
      <c r="W25" s="170"/>
      <c r="X25" s="170"/>
      <c r="Y25" s="170"/>
      <c r="Z25" s="170"/>
      <c r="AA25" s="170"/>
      <c r="AB25" s="170"/>
      <c r="AC25" s="170"/>
      <c r="AD25" s="170"/>
      <c r="AE25" s="170"/>
      <c r="AF25" s="170"/>
      <c r="AG25" s="170"/>
      <c r="AH25" s="170"/>
      <c r="AI25" s="170"/>
      <c r="AJ25" s="170"/>
      <c r="AK25" s="170"/>
      <c r="AL25" s="170"/>
      <c r="AM25" s="171"/>
      <c r="BE25" s="13" t="str">
        <f ca="1">MID(CELL("address",$CC$2),2,2)</f>
        <v>CC</v>
      </c>
      <c r="BF25" s="13">
        <f>IF(TRIM($K26)="","",IF(ISERROR(MATCH($K26,$CC$3:$CC$6,0)),"INPUT_ERROR",MATCH($K26,$CC$3:$CC$6,0)))</f>
        <v>2</v>
      </c>
      <c r="BH25" s="13">
        <v>6</v>
      </c>
      <c r="BI25" s="13" t="str">
        <f>"ITEM"&amp; BH25&amp; BG25 &amp;"="&amp; $BF25</f>
        <v>ITEM6=2</v>
      </c>
    </row>
    <row r="26" spans="1:61" ht="9.75" customHeight="1" x14ac:dyDescent="0.15">
      <c r="A26" s="99"/>
      <c r="B26" s="100"/>
      <c r="C26" s="100"/>
      <c r="D26" s="100"/>
      <c r="E26" s="100"/>
      <c r="F26" s="100"/>
      <c r="G26" s="100"/>
      <c r="H26" s="100"/>
      <c r="I26" s="101"/>
      <c r="J26" s="130" t="s">
        <v>189</v>
      </c>
      <c r="K26" s="131" t="s">
        <v>140</v>
      </c>
      <c r="L26" s="131"/>
      <c r="M26" s="131"/>
      <c r="N26" s="131"/>
      <c r="O26" s="131"/>
      <c r="P26" s="131"/>
      <c r="Q26" s="131"/>
      <c r="R26" s="131"/>
      <c r="S26" s="131"/>
      <c r="T26" s="133" t="s">
        <v>129</v>
      </c>
      <c r="U26" s="133"/>
      <c r="V26" s="169" t="s">
        <v>183</v>
      </c>
      <c r="W26" s="169"/>
      <c r="X26" s="169"/>
      <c r="Y26" s="169"/>
      <c r="Z26" s="169"/>
      <c r="AA26" s="169"/>
      <c r="AB26" s="169"/>
      <c r="AC26" s="169"/>
      <c r="AD26" s="169"/>
      <c r="AE26" s="169" t="s">
        <v>184</v>
      </c>
      <c r="AF26" s="169"/>
      <c r="AG26" s="169"/>
      <c r="AH26" s="169"/>
      <c r="AI26" s="169"/>
      <c r="AJ26" s="169"/>
      <c r="AK26" s="169"/>
      <c r="AL26" s="169"/>
      <c r="AM26" s="172"/>
      <c r="BH26" s="13" t="s">
        <v>432</v>
      </c>
    </row>
    <row r="27" spans="1:61" ht="9.75" customHeight="1" x14ac:dyDescent="0.15">
      <c r="A27" s="99"/>
      <c r="B27" s="100"/>
      <c r="C27" s="100"/>
      <c r="D27" s="100"/>
      <c r="E27" s="100"/>
      <c r="F27" s="100"/>
      <c r="G27" s="100"/>
      <c r="H27" s="100"/>
      <c r="I27" s="101"/>
      <c r="J27" s="130"/>
      <c r="K27" s="131"/>
      <c r="L27" s="131"/>
      <c r="M27" s="131"/>
      <c r="N27" s="131"/>
      <c r="O27" s="131"/>
      <c r="P27" s="131"/>
      <c r="Q27" s="131"/>
      <c r="R27" s="131"/>
      <c r="S27" s="131"/>
      <c r="T27" s="133"/>
      <c r="U27" s="133"/>
      <c r="V27" s="169" t="s">
        <v>185</v>
      </c>
      <c r="W27" s="169"/>
      <c r="X27" s="169"/>
      <c r="Y27" s="169"/>
      <c r="Z27" s="169"/>
      <c r="AA27" s="169"/>
      <c r="AB27" s="169"/>
      <c r="AC27" s="169"/>
      <c r="AD27" s="169"/>
      <c r="AE27" s="169" t="s">
        <v>186</v>
      </c>
      <c r="AF27" s="169"/>
      <c r="AG27" s="169"/>
      <c r="AH27" s="169"/>
      <c r="AI27" s="169"/>
      <c r="AJ27" s="169"/>
      <c r="AK27" s="169"/>
      <c r="AL27" s="169"/>
      <c r="AM27" s="172"/>
      <c r="BH27" s="13" t="s">
        <v>432</v>
      </c>
    </row>
    <row r="28" spans="1:61" ht="9.75" customHeight="1" x14ac:dyDescent="0.15">
      <c r="A28" s="99"/>
      <c r="B28" s="100"/>
      <c r="C28" s="100"/>
      <c r="D28" s="100"/>
      <c r="E28" s="100"/>
      <c r="F28" s="100"/>
      <c r="G28" s="100"/>
      <c r="H28" s="100"/>
      <c r="I28" s="101"/>
      <c r="J28" s="193"/>
      <c r="K28" s="194"/>
      <c r="L28" s="194"/>
      <c r="M28" s="194"/>
      <c r="N28" s="194"/>
      <c r="O28" s="194"/>
      <c r="P28" s="194"/>
      <c r="Q28" s="194"/>
      <c r="R28" s="194"/>
      <c r="S28" s="194"/>
      <c r="T28" s="194"/>
      <c r="U28" s="194"/>
      <c r="V28" s="194"/>
      <c r="W28" s="194"/>
      <c r="X28" s="194"/>
      <c r="Y28" s="194"/>
      <c r="Z28" s="194"/>
      <c r="AA28" s="194"/>
      <c r="AB28" s="194"/>
      <c r="AC28" s="194"/>
      <c r="AD28" s="194"/>
      <c r="AE28" s="194"/>
      <c r="AF28" s="194"/>
      <c r="AG28" s="194"/>
      <c r="AH28" s="194"/>
      <c r="AI28" s="194"/>
      <c r="AJ28" s="194"/>
      <c r="AK28" s="194"/>
      <c r="AL28" s="194"/>
      <c r="AM28" s="195"/>
      <c r="BH28" s="13" t="s">
        <v>432</v>
      </c>
    </row>
    <row r="29" spans="1:61" ht="9.75" customHeight="1" x14ac:dyDescent="0.15">
      <c r="A29" s="99"/>
      <c r="B29" s="100"/>
      <c r="C29" s="101"/>
      <c r="D29" s="196" t="s">
        <v>82</v>
      </c>
      <c r="E29" s="197"/>
      <c r="F29" s="197"/>
      <c r="G29" s="197"/>
      <c r="H29" s="197"/>
      <c r="I29" s="197"/>
      <c r="J29" s="167" t="s">
        <v>85</v>
      </c>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3"/>
      <c r="BF29" s="13" t="b">
        <f>IF($K31="○",TRUE,IF($K31="",FALSE,"INPUT_ERROR"))</f>
        <v>1</v>
      </c>
      <c r="BH29" s="13">
        <v>7</v>
      </c>
      <c r="BI29" s="13" t="str">
        <f t="shared" ref="BI29:BI47" si="0">"ITEM"&amp; BH29&amp; BG29 &amp;"="&amp; $BF29</f>
        <v>ITEM7=TRUE</v>
      </c>
    </row>
    <row r="30" spans="1:61" ht="9.75" customHeight="1" x14ac:dyDescent="0.15">
      <c r="A30" s="99"/>
      <c r="B30" s="100"/>
      <c r="C30" s="101"/>
      <c r="D30" s="198"/>
      <c r="E30" s="199"/>
      <c r="F30" s="199"/>
      <c r="G30" s="199"/>
      <c r="H30" s="199"/>
      <c r="I30" s="199"/>
      <c r="J30" s="186"/>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33"/>
      <c r="AM30" s="139"/>
      <c r="BF30" s="13" t="b">
        <f>IF($T31="○",TRUE,IF($T31="",FALSE,"INPUT_ERROR"))</f>
        <v>0</v>
      </c>
      <c r="BH30" s="13">
        <v>8</v>
      </c>
      <c r="BI30" s="13" t="str">
        <f t="shared" si="0"/>
        <v>ITEM8=FALSE</v>
      </c>
    </row>
    <row r="31" spans="1:61" ht="9.75" customHeight="1" x14ac:dyDescent="0.15">
      <c r="A31" s="99"/>
      <c r="B31" s="100"/>
      <c r="C31" s="101"/>
      <c r="D31" s="198"/>
      <c r="E31" s="199"/>
      <c r="F31" s="199"/>
      <c r="G31" s="199"/>
      <c r="H31" s="199"/>
      <c r="I31" s="199"/>
      <c r="J31" s="130" t="s">
        <v>189</v>
      </c>
      <c r="K31" s="132" t="s">
        <v>610</v>
      </c>
      <c r="L31" s="169" t="s">
        <v>191</v>
      </c>
      <c r="M31" s="169"/>
      <c r="N31" s="169"/>
      <c r="O31" s="169"/>
      <c r="P31" s="169"/>
      <c r="Q31" s="169"/>
      <c r="R31" s="169"/>
      <c r="S31" s="134" t="s">
        <v>189</v>
      </c>
      <c r="T31" s="132"/>
      <c r="U31" s="169" t="s">
        <v>192</v>
      </c>
      <c r="V31" s="169"/>
      <c r="W31" s="169"/>
      <c r="X31" s="169"/>
      <c r="Y31" s="169"/>
      <c r="Z31" s="169"/>
      <c r="AA31" s="169"/>
      <c r="AB31" s="134" t="s">
        <v>189</v>
      </c>
      <c r="AC31" s="132"/>
      <c r="AD31" s="169" t="s">
        <v>193</v>
      </c>
      <c r="AE31" s="169"/>
      <c r="AF31" s="169"/>
      <c r="AG31" s="169"/>
      <c r="AH31" s="169"/>
      <c r="AI31" s="169"/>
      <c r="AJ31" s="169"/>
      <c r="AK31" s="169"/>
      <c r="AL31" s="169"/>
      <c r="AM31" s="172"/>
      <c r="BF31" s="13" t="b">
        <f>IF($AC31="○",TRUE,IF($AC31="",FALSE,"INPUT_ERROR"))</f>
        <v>0</v>
      </c>
      <c r="BH31" s="13">
        <v>9</v>
      </c>
      <c r="BI31" s="13" t="str">
        <f t="shared" si="0"/>
        <v>ITEM9=FALSE</v>
      </c>
    </row>
    <row r="32" spans="1:61" ht="9.75" customHeight="1" x14ac:dyDescent="0.15">
      <c r="A32" s="99"/>
      <c r="B32" s="100"/>
      <c r="C32" s="101"/>
      <c r="D32" s="198"/>
      <c r="E32" s="199"/>
      <c r="F32" s="199"/>
      <c r="G32" s="199"/>
      <c r="H32" s="199"/>
      <c r="I32" s="199"/>
      <c r="J32" s="130"/>
      <c r="K32" s="132"/>
      <c r="L32" s="169"/>
      <c r="M32" s="169"/>
      <c r="N32" s="169"/>
      <c r="O32" s="169"/>
      <c r="P32" s="169"/>
      <c r="Q32" s="169"/>
      <c r="R32" s="169"/>
      <c r="S32" s="134"/>
      <c r="T32" s="132"/>
      <c r="U32" s="169"/>
      <c r="V32" s="169"/>
      <c r="W32" s="169"/>
      <c r="X32" s="169"/>
      <c r="Y32" s="169"/>
      <c r="Z32" s="169"/>
      <c r="AA32" s="169"/>
      <c r="AB32" s="134"/>
      <c r="AC32" s="132"/>
      <c r="AD32" s="169"/>
      <c r="AE32" s="169"/>
      <c r="AF32" s="169"/>
      <c r="AG32" s="169"/>
      <c r="AH32" s="169"/>
      <c r="AI32" s="169"/>
      <c r="AJ32" s="169"/>
      <c r="AK32" s="169"/>
      <c r="AL32" s="169"/>
      <c r="AM32" s="172"/>
      <c r="BF32" s="13" t="b">
        <f>IF($K35="○",TRUE,IF($K35="",FALSE,"INPUT_ERROR"))</f>
        <v>1</v>
      </c>
      <c r="BH32" s="13">
        <v>10</v>
      </c>
      <c r="BI32" s="13" t="str">
        <f t="shared" si="0"/>
        <v>ITEM10=TRUE</v>
      </c>
    </row>
    <row r="33" spans="1:61" ht="9.75" customHeight="1" x14ac:dyDescent="0.15">
      <c r="A33" s="99"/>
      <c r="B33" s="100"/>
      <c r="C33" s="101"/>
      <c r="D33" s="198"/>
      <c r="E33" s="199"/>
      <c r="F33" s="199"/>
      <c r="G33" s="199"/>
      <c r="H33" s="199"/>
      <c r="I33" s="199"/>
      <c r="J33" s="186" t="s">
        <v>86</v>
      </c>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33"/>
      <c r="AM33" s="139"/>
      <c r="BF33" s="13" t="b">
        <f>IF($Z35="○",TRUE,IF($Z35="",FALSE,"INPUT_ERROR"))</f>
        <v>0</v>
      </c>
      <c r="BH33" s="13">
        <v>11</v>
      </c>
      <c r="BI33" s="13" t="str">
        <f t="shared" si="0"/>
        <v>ITEM11=FALSE</v>
      </c>
    </row>
    <row r="34" spans="1:61" ht="9.75" customHeight="1" x14ac:dyDescent="0.15">
      <c r="A34" s="99"/>
      <c r="B34" s="100"/>
      <c r="C34" s="101"/>
      <c r="D34" s="198"/>
      <c r="E34" s="199"/>
      <c r="F34" s="199"/>
      <c r="G34" s="199"/>
      <c r="H34" s="199"/>
      <c r="I34" s="199"/>
      <c r="J34" s="186"/>
      <c r="K34" s="133"/>
      <c r="L34" s="133"/>
      <c r="M34" s="133"/>
      <c r="N34" s="133"/>
      <c r="O34" s="133"/>
      <c r="P34" s="133"/>
      <c r="Q34" s="133"/>
      <c r="R34" s="133"/>
      <c r="S34" s="133"/>
      <c r="T34" s="133"/>
      <c r="U34" s="133"/>
      <c r="V34" s="133"/>
      <c r="W34" s="133"/>
      <c r="X34" s="133"/>
      <c r="Y34" s="133"/>
      <c r="Z34" s="133"/>
      <c r="AA34" s="133"/>
      <c r="AB34" s="133"/>
      <c r="AC34" s="133"/>
      <c r="AD34" s="133"/>
      <c r="AE34" s="133"/>
      <c r="AF34" s="133"/>
      <c r="AG34" s="133"/>
      <c r="AH34" s="133"/>
      <c r="AI34" s="133"/>
      <c r="AJ34" s="133"/>
      <c r="AK34" s="133"/>
      <c r="AL34" s="133"/>
      <c r="AM34" s="139"/>
      <c r="BF34" s="13" t="b">
        <f>IF($K37="○",TRUE,IF($K37="",FALSE,"INPUT_ERROR"))</f>
        <v>1</v>
      </c>
      <c r="BH34" s="13">
        <v>12</v>
      </c>
      <c r="BI34" s="13" t="str">
        <f t="shared" si="0"/>
        <v>ITEM12=TRUE</v>
      </c>
    </row>
    <row r="35" spans="1:61" ht="9.75" customHeight="1" x14ac:dyDescent="0.15">
      <c r="A35" s="99"/>
      <c r="B35" s="100"/>
      <c r="C35" s="101"/>
      <c r="D35" s="198"/>
      <c r="E35" s="199"/>
      <c r="F35" s="199"/>
      <c r="G35" s="199"/>
      <c r="H35" s="199"/>
      <c r="I35" s="199"/>
      <c r="J35" s="130" t="s">
        <v>189</v>
      </c>
      <c r="K35" s="132" t="s">
        <v>610</v>
      </c>
      <c r="L35" s="169" t="s">
        <v>194</v>
      </c>
      <c r="M35" s="169"/>
      <c r="N35" s="169"/>
      <c r="O35" s="169"/>
      <c r="P35" s="169"/>
      <c r="Q35" s="169"/>
      <c r="R35" s="169"/>
      <c r="S35" s="169"/>
      <c r="T35" s="169"/>
      <c r="U35" s="169"/>
      <c r="V35" s="169"/>
      <c r="W35" s="169"/>
      <c r="X35" s="169"/>
      <c r="Y35" s="134" t="s">
        <v>189</v>
      </c>
      <c r="Z35" s="132"/>
      <c r="AA35" s="169" t="s">
        <v>195</v>
      </c>
      <c r="AB35" s="169"/>
      <c r="AC35" s="169"/>
      <c r="AD35" s="169"/>
      <c r="AE35" s="169"/>
      <c r="AF35" s="169"/>
      <c r="AG35" s="169"/>
      <c r="AH35" s="169"/>
      <c r="AI35" s="169"/>
      <c r="AJ35" s="169"/>
      <c r="AK35" s="169"/>
      <c r="AL35" s="169"/>
      <c r="AM35" s="172"/>
      <c r="BF35" s="13" t="b">
        <f>IF($K41="○",TRUE,IF($K41="",FALSE,"INPUT_ERROR"))</f>
        <v>0</v>
      </c>
      <c r="BH35" s="13">
        <v>13</v>
      </c>
      <c r="BI35" s="13" t="str">
        <f t="shared" si="0"/>
        <v>ITEM13=FALSE</v>
      </c>
    </row>
    <row r="36" spans="1:61" ht="9.75" customHeight="1" x14ac:dyDescent="0.15">
      <c r="A36" s="99"/>
      <c r="B36" s="100"/>
      <c r="C36" s="101"/>
      <c r="D36" s="198"/>
      <c r="E36" s="199"/>
      <c r="F36" s="199"/>
      <c r="G36" s="199"/>
      <c r="H36" s="199"/>
      <c r="I36" s="199"/>
      <c r="J36" s="130"/>
      <c r="K36" s="132"/>
      <c r="L36" s="169"/>
      <c r="M36" s="169"/>
      <c r="N36" s="169"/>
      <c r="O36" s="169"/>
      <c r="P36" s="169"/>
      <c r="Q36" s="169"/>
      <c r="R36" s="169"/>
      <c r="S36" s="169"/>
      <c r="T36" s="169"/>
      <c r="U36" s="169"/>
      <c r="V36" s="169"/>
      <c r="W36" s="169"/>
      <c r="X36" s="169"/>
      <c r="Y36" s="134"/>
      <c r="Z36" s="132"/>
      <c r="AA36" s="169"/>
      <c r="AB36" s="169"/>
      <c r="AC36" s="169"/>
      <c r="AD36" s="169"/>
      <c r="AE36" s="169"/>
      <c r="AF36" s="169"/>
      <c r="AG36" s="169"/>
      <c r="AH36" s="169"/>
      <c r="AI36" s="169"/>
      <c r="AJ36" s="169"/>
      <c r="AK36" s="169"/>
      <c r="AL36" s="169"/>
      <c r="AM36" s="172"/>
      <c r="BF36" s="13" t="b">
        <f>IF($T41="○",TRUE,IF($T41="",FALSE,"INPUT_ERROR"))</f>
        <v>0</v>
      </c>
      <c r="BH36" s="13">
        <v>14</v>
      </c>
      <c r="BI36" s="13" t="str">
        <f t="shared" si="0"/>
        <v>ITEM14=FALSE</v>
      </c>
    </row>
    <row r="37" spans="1:61" ht="9.75" customHeight="1" x14ac:dyDescent="0.15">
      <c r="A37" s="99"/>
      <c r="B37" s="100"/>
      <c r="C37" s="101"/>
      <c r="D37" s="198"/>
      <c r="E37" s="199"/>
      <c r="F37" s="199"/>
      <c r="G37" s="199"/>
      <c r="H37" s="199"/>
      <c r="I37" s="199"/>
      <c r="J37" s="130" t="s">
        <v>189</v>
      </c>
      <c r="K37" s="132" t="s">
        <v>610</v>
      </c>
      <c r="L37" s="169" t="s">
        <v>196</v>
      </c>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72"/>
      <c r="BF37" s="13" t="b">
        <f>IF($AE41="○",TRUE,IF($AE41="",FALSE,"INPUT_ERROR"))</f>
        <v>0</v>
      </c>
      <c r="BH37" s="13">
        <v>15</v>
      </c>
      <c r="BI37" s="13" t="str">
        <f t="shared" si="0"/>
        <v>ITEM15=FALSE</v>
      </c>
    </row>
    <row r="38" spans="1:61" ht="9.75" customHeight="1" x14ac:dyDescent="0.15">
      <c r="A38" s="99"/>
      <c r="B38" s="100"/>
      <c r="C38" s="101"/>
      <c r="D38" s="198"/>
      <c r="E38" s="199"/>
      <c r="F38" s="199"/>
      <c r="G38" s="199"/>
      <c r="H38" s="199"/>
      <c r="I38" s="199"/>
      <c r="J38" s="130"/>
      <c r="K38" s="132"/>
      <c r="L38" s="169"/>
      <c r="M38" s="169"/>
      <c r="N38" s="169"/>
      <c r="O38" s="169"/>
      <c r="P38" s="169"/>
      <c r="Q38" s="169"/>
      <c r="R38" s="169"/>
      <c r="S38" s="169"/>
      <c r="T38" s="169"/>
      <c r="U38" s="169"/>
      <c r="V38" s="169"/>
      <c r="W38" s="169"/>
      <c r="X38" s="169"/>
      <c r="Y38" s="169"/>
      <c r="Z38" s="169"/>
      <c r="AA38" s="169"/>
      <c r="AB38" s="169"/>
      <c r="AC38" s="169"/>
      <c r="AD38" s="169"/>
      <c r="AE38" s="169"/>
      <c r="AF38" s="169"/>
      <c r="AG38" s="169"/>
      <c r="AH38" s="169"/>
      <c r="AI38" s="169"/>
      <c r="AJ38" s="169"/>
      <c r="AK38" s="169"/>
      <c r="AL38" s="169"/>
      <c r="AM38" s="172"/>
      <c r="BF38" s="13" t="b">
        <f>IF($K43="○",TRUE,IF($K43="",FALSE,"INPUT_ERROR"))</f>
        <v>0</v>
      </c>
      <c r="BH38" s="13">
        <v>16</v>
      </c>
      <c r="BI38" s="13" t="str">
        <f t="shared" si="0"/>
        <v>ITEM16=FALSE</v>
      </c>
    </row>
    <row r="39" spans="1:61" ht="9.75" customHeight="1" x14ac:dyDescent="0.15">
      <c r="A39" s="99"/>
      <c r="B39" s="100"/>
      <c r="C39" s="101"/>
      <c r="D39" s="198"/>
      <c r="E39" s="199"/>
      <c r="F39" s="199"/>
      <c r="G39" s="199"/>
      <c r="H39" s="199"/>
      <c r="I39" s="199"/>
      <c r="J39" s="186" t="s">
        <v>87</v>
      </c>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139"/>
      <c r="BF39" s="13" t="b">
        <f>IF($T43="○",TRUE,IF($T43="",FALSE,"INPUT_ERROR"))</f>
        <v>0</v>
      </c>
      <c r="BH39" s="13">
        <v>17</v>
      </c>
      <c r="BI39" s="13" t="str">
        <f t="shared" si="0"/>
        <v>ITEM17=FALSE</v>
      </c>
    </row>
    <row r="40" spans="1:61" ht="9.75" customHeight="1" x14ac:dyDescent="0.15">
      <c r="A40" s="99"/>
      <c r="B40" s="100"/>
      <c r="C40" s="101"/>
      <c r="D40" s="198"/>
      <c r="E40" s="199"/>
      <c r="F40" s="199"/>
      <c r="G40" s="199"/>
      <c r="H40" s="199"/>
      <c r="I40" s="199"/>
      <c r="J40" s="186"/>
      <c r="K40" s="133"/>
      <c r="L40" s="133"/>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AK40" s="133"/>
      <c r="AL40" s="133"/>
      <c r="AM40" s="139"/>
      <c r="BF40" s="13" t="b">
        <f>IF($AE43="○",TRUE,IF($AE43="",FALSE,"INPUT_ERROR"))</f>
        <v>0</v>
      </c>
      <c r="BH40" s="13">
        <v>18</v>
      </c>
      <c r="BI40" s="13" t="str">
        <f t="shared" si="0"/>
        <v>ITEM18=FALSE</v>
      </c>
    </row>
    <row r="41" spans="1:61" ht="9.75" customHeight="1" x14ac:dyDescent="0.15">
      <c r="A41" s="99"/>
      <c r="B41" s="100"/>
      <c r="C41" s="101"/>
      <c r="D41" s="198"/>
      <c r="E41" s="199"/>
      <c r="F41" s="199"/>
      <c r="G41" s="199"/>
      <c r="H41" s="199"/>
      <c r="I41" s="199"/>
      <c r="J41" s="130" t="s">
        <v>189</v>
      </c>
      <c r="K41" s="132"/>
      <c r="L41" s="169" t="s">
        <v>197</v>
      </c>
      <c r="M41" s="169"/>
      <c r="N41" s="169"/>
      <c r="O41" s="169"/>
      <c r="P41" s="169"/>
      <c r="Q41" s="169"/>
      <c r="R41" s="169"/>
      <c r="S41" s="134" t="s">
        <v>189</v>
      </c>
      <c r="T41" s="132"/>
      <c r="U41" s="169" t="s">
        <v>198</v>
      </c>
      <c r="V41" s="169"/>
      <c r="W41" s="169"/>
      <c r="X41" s="169"/>
      <c r="Y41" s="169"/>
      <c r="Z41" s="169"/>
      <c r="AA41" s="169"/>
      <c r="AB41" s="169"/>
      <c r="AC41" s="169"/>
      <c r="AD41" s="134" t="s">
        <v>189</v>
      </c>
      <c r="AE41" s="132"/>
      <c r="AF41" s="169" t="s">
        <v>199</v>
      </c>
      <c r="AG41" s="169"/>
      <c r="AH41" s="169"/>
      <c r="AI41" s="169"/>
      <c r="AJ41" s="169"/>
      <c r="AK41" s="169"/>
      <c r="AL41" s="169"/>
      <c r="AM41" s="172"/>
      <c r="BF41" s="13" t="b">
        <f>IF($K45="○",TRUE,IF($K45="",FALSE,"INPUT_ERROR"))</f>
        <v>0</v>
      </c>
      <c r="BH41" s="13">
        <v>19</v>
      </c>
      <c r="BI41" s="13" t="str">
        <f t="shared" si="0"/>
        <v>ITEM19=FALSE</v>
      </c>
    </row>
    <row r="42" spans="1:61" ht="9.75" customHeight="1" x14ac:dyDescent="0.15">
      <c r="A42" s="99"/>
      <c r="B42" s="100"/>
      <c r="C42" s="101"/>
      <c r="D42" s="198"/>
      <c r="E42" s="199"/>
      <c r="F42" s="199"/>
      <c r="G42" s="199"/>
      <c r="H42" s="199"/>
      <c r="I42" s="199"/>
      <c r="J42" s="130"/>
      <c r="K42" s="132"/>
      <c r="L42" s="169"/>
      <c r="M42" s="169"/>
      <c r="N42" s="169"/>
      <c r="O42" s="169"/>
      <c r="P42" s="169"/>
      <c r="Q42" s="169"/>
      <c r="R42" s="169"/>
      <c r="S42" s="134"/>
      <c r="T42" s="132"/>
      <c r="U42" s="169"/>
      <c r="V42" s="169"/>
      <c r="W42" s="169"/>
      <c r="X42" s="169"/>
      <c r="Y42" s="169"/>
      <c r="Z42" s="169"/>
      <c r="AA42" s="169"/>
      <c r="AB42" s="169"/>
      <c r="AC42" s="169"/>
      <c r="AD42" s="134"/>
      <c r="AE42" s="132"/>
      <c r="AF42" s="169"/>
      <c r="AG42" s="169"/>
      <c r="AH42" s="169"/>
      <c r="AI42" s="169"/>
      <c r="AJ42" s="169"/>
      <c r="AK42" s="169"/>
      <c r="AL42" s="169"/>
      <c r="AM42" s="172"/>
      <c r="BF42" s="13" t="b">
        <f>IF($W45="○",TRUE,IF($W45="",FALSE,"INPUT_ERROR"))</f>
        <v>0</v>
      </c>
      <c r="BH42" s="13">
        <v>20</v>
      </c>
      <c r="BI42" s="13" t="str">
        <f t="shared" si="0"/>
        <v>ITEM20=FALSE</v>
      </c>
    </row>
    <row r="43" spans="1:61" ht="9.75" customHeight="1" x14ac:dyDescent="0.15">
      <c r="A43" s="99"/>
      <c r="B43" s="100"/>
      <c r="C43" s="101"/>
      <c r="D43" s="198"/>
      <c r="E43" s="199"/>
      <c r="F43" s="199"/>
      <c r="G43" s="199"/>
      <c r="H43" s="199"/>
      <c r="I43" s="199"/>
      <c r="J43" s="130" t="s">
        <v>189</v>
      </c>
      <c r="K43" s="132"/>
      <c r="L43" s="169" t="s">
        <v>200</v>
      </c>
      <c r="M43" s="169"/>
      <c r="N43" s="169"/>
      <c r="O43" s="169"/>
      <c r="P43" s="169"/>
      <c r="Q43" s="169"/>
      <c r="R43" s="169"/>
      <c r="S43" s="134" t="s">
        <v>189</v>
      </c>
      <c r="T43" s="132"/>
      <c r="U43" s="169" t="s">
        <v>201</v>
      </c>
      <c r="V43" s="169"/>
      <c r="W43" s="169"/>
      <c r="X43" s="169"/>
      <c r="Y43" s="169"/>
      <c r="Z43" s="169"/>
      <c r="AA43" s="169"/>
      <c r="AB43" s="169"/>
      <c r="AC43" s="169"/>
      <c r="AD43" s="134" t="s">
        <v>189</v>
      </c>
      <c r="AE43" s="132"/>
      <c r="AF43" s="169" t="s">
        <v>202</v>
      </c>
      <c r="AG43" s="169"/>
      <c r="AH43" s="169"/>
      <c r="AI43" s="169"/>
      <c r="AJ43" s="169"/>
      <c r="AK43" s="169"/>
      <c r="AL43" s="169"/>
      <c r="AM43" s="172"/>
      <c r="BF43" s="13" t="b">
        <f>IF($K47="○",TRUE,IF($K47="",FALSE,"INPUT_ERROR"))</f>
        <v>0</v>
      </c>
      <c r="BH43" s="13">
        <v>21</v>
      </c>
      <c r="BI43" s="13" t="str">
        <f t="shared" si="0"/>
        <v>ITEM21=FALSE</v>
      </c>
    </row>
    <row r="44" spans="1:61" ht="9.75" customHeight="1" x14ac:dyDescent="0.15">
      <c r="A44" s="99"/>
      <c r="B44" s="100"/>
      <c r="C44" s="101"/>
      <c r="D44" s="198"/>
      <c r="E44" s="199"/>
      <c r="F44" s="199"/>
      <c r="G44" s="199"/>
      <c r="H44" s="199"/>
      <c r="I44" s="199"/>
      <c r="J44" s="130"/>
      <c r="K44" s="132"/>
      <c r="L44" s="169"/>
      <c r="M44" s="169"/>
      <c r="N44" s="169"/>
      <c r="O44" s="169"/>
      <c r="P44" s="169"/>
      <c r="Q44" s="169"/>
      <c r="R44" s="169"/>
      <c r="S44" s="134"/>
      <c r="T44" s="132"/>
      <c r="U44" s="169"/>
      <c r="V44" s="169"/>
      <c r="W44" s="169"/>
      <c r="X44" s="169"/>
      <c r="Y44" s="169"/>
      <c r="Z44" s="169"/>
      <c r="AA44" s="169"/>
      <c r="AB44" s="169"/>
      <c r="AC44" s="169"/>
      <c r="AD44" s="134"/>
      <c r="AE44" s="132"/>
      <c r="AF44" s="169"/>
      <c r="AG44" s="169"/>
      <c r="AH44" s="169"/>
      <c r="AI44" s="169"/>
      <c r="AJ44" s="169"/>
      <c r="AK44" s="169"/>
      <c r="AL44" s="169"/>
      <c r="AM44" s="172"/>
      <c r="BF44" s="13" t="b">
        <f>IF($T47="○",TRUE,IF($T47="",FALSE,"INPUT_ERROR"))</f>
        <v>0</v>
      </c>
      <c r="BH44" s="13">
        <v>22</v>
      </c>
      <c r="BI44" s="13" t="str">
        <f t="shared" si="0"/>
        <v>ITEM22=FALSE</v>
      </c>
    </row>
    <row r="45" spans="1:61" ht="9.75" customHeight="1" x14ac:dyDescent="0.15">
      <c r="A45" s="99"/>
      <c r="B45" s="100"/>
      <c r="C45" s="101"/>
      <c r="D45" s="198"/>
      <c r="E45" s="199"/>
      <c r="F45" s="199"/>
      <c r="G45" s="199"/>
      <c r="H45" s="199"/>
      <c r="I45" s="199"/>
      <c r="J45" s="130" t="s">
        <v>189</v>
      </c>
      <c r="K45" s="132"/>
      <c r="L45" s="169" t="s">
        <v>203</v>
      </c>
      <c r="M45" s="169"/>
      <c r="N45" s="169"/>
      <c r="O45" s="169"/>
      <c r="P45" s="169"/>
      <c r="Q45" s="169"/>
      <c r="R45" s="169"/>
      <c r="S45" s="169"/>
      <c r="T45" s="169"/>
      <c r="U45" s="169"/>
      <c r="V45" s="134" t="s">
        <v>189</v>
      </c>
      <c r="W45" s="132"/>
      <c r="X45" s="169" t="s">
        <v>204</v>
      </c>
      <c r="Y45" s="169"/>
      <c r="Z45" s="169"/>
      <c r="AA45" s="169"/>
      <c r="AB45" s="169"/>
      <c r="AC45" s="169"/>
      <c r="AD45" s="169"/>
      <c r="AE45" s="169"/>
      <c r="AF45" s="169"/>
      <c r="AG45" s="169"/>
      <c r="AH45" s="169"/>
      <c r="AI45" s="169"/>
      <c r="AJ45" s="169"/>
      <c r="AK45" s="169"/>
      <c r="AL45" s="169"/>
      <c r="AM45" s="172"/>
      <c r="BF45" s="13" t="b">
        <f>IF($AE47="○",TRUE,IF($AE47="",FALSE,"INPUT_ERROR"))</f>
        <v>0</v>
      </c>
      <c r="BH45" s="13">
        <v>23</v>
      </c>
      <c r="BI45" s="13" t="str">
        <f t="shared" si="0"/>
        <v>ITEM23=FALSE</v>
      </c>
    </row>
    <row r="46" spans="1:61" ht="9.75" customHeight="1" x14ac:dyDescent="0.15">
      <c r="A46" s="99"/>
      <c r="B46" s="100"/>
      <c r="C46" s="101"/>
      <c r="D46" s="198"/>
      <c r="E46" s="199"/>
      <c r="F46" s="199"/>
      <c r="G46" s="199"/>
      <c r="H46" s="199"/>
      <c r="I46" s="199"/>
      <c r="J46" s="130"/>
      <c r="K46" s="132"/>
      <c r="L46" s="169"/>
      <c r="M46" s="169"/>
      <c r="N46" s="169"/>
      <c r="O46" s="169"/>
      <c r="P46" s="169"/>
      <c r="Q46" s="169"/>
      <c r="R46" s="169"/>
      <c r="S46" s="169"/>
      <c r="T46" s="169"/>
      <c r="U46" s="169"/>
      <c r="V46" s="134"/>
      <c r="W46" s="132"/>
      <c r="X46" s="169"/>
      <c r="Y46" s="169"/>
      <c r="Z46" s="169"/>
      <c r="AA46" s="169"/>
      <c r="AB46" s="169"/>
      <c r="AC46" s="169"/>
      <c r="AD46" s="169"/>
      <c r="AE46" s="169"/>
      <c r="AF46" s="169"/>
      <c r="AG46" s="169"/>
      <c r="AH46" s="169"/>
      <c r="AI46" s="169"/>
      <c r="AJ46" s="169"/>
      <c r="AK46" s="169"/>
      <c r="AL46" s="169"/>
      <c r="AM46" s="172"/>
      <c r="BF46" s="13" t="b">
        <f>IF($K49="○",TRUE,IF($K49="",FALSE,"INPUT_ERROR"))</f>
        <v>0</v>
      </c>
      <c r="BH46" s="13">
        <v>24</v>
      </c>
      <c r="BI46" s="13" t="str">
        <f t="shared" si="0"/>
        <v>ITEM24=FALSE</v>
      </c>
    </row>
    <row r="47" spans="1:61" ht="9.75" customHeight="1" x14ac:dyDescent="0.15">
      <c r="A47" s="99"/>
      <c r="B47" s="100"/>
      <c r="C47" s="101"/>
      <c r="D47" s="198"/>
      <c r="E47" s="199"/>
      <c r="F47" s="199"/>
      <c r="G47" s="199"/>
      <c r="H47" s="199"/>
      <c r="I47" s="199"/>
      <c r="J47" s="130" t="s">
        <v>189</v>
      </c>
      <c r="K47" s="132"/>
      <c r="L47" s="169" t="s">
        <v>205</v>
      </c>
      <c r="M47" s="169"/>
      <c r="N47" s="169"/>
      <c r="O47" s="169"/>
      <c r="P47" s="169"/>
      <c r="Q47" s="169"/>
      <c r="R47" s="169"/>
      <c r="S47" s="134" t="s">
        <v>189</v>
      </c>
      <c r="T47" s="132"/>
      <c r="U47" s="169" t="s">
        <v>206</v>
      </c>
      <c r="V47" s="169"/>
      <c r="W47" s="169"/>
      <c r="X47" s="169"/>
      <c r="Y47" s="169"/>
      <c r="Z47" s="169"/>
      <c r="AA47" s="169"/>
      <c r="AB47" s="169"/>
      <c r="AC47" s="169"/>
      <c r="AD47" s="134" t="s">
        <v>189</v>
      </c>
      <c r="AE47" s="132"/>
      <c r="AF47" s="169" t="s">
        <v>207</v>
      </c>
      <c r="AG47" s="169"/>
      <c r="AH47" s="169"/>
      <c r="AI47" s="169"/>
      <c r="AJ47" s="169"/>
      <c r="AK47" s="169"/>
      <c r="AL47" s="169"/>
      <c r="AM47" s="172"/>
      <c r="BF47" s="13" t="b">
        <f>IF($K51="○",TRUE,IF($K51="",FALSE,"INPUT_ERROR"))</f>
        <v>0</v>
      </c>
      <c r="BH47" s="13">
        <v>25</v>
      </c>
      <c r="BI47" s="13" t="str">
        <f t="shared" si="0"/>
        <v>ITEM25=FALSE</v>
      </c>
    </row>
    <row r="48" spans="1:61" ht="9.75" customHeight="1" x14ac:dyDescent="0.15">
      <c r="A48" s="99"/>
      <c r="B48" s="100"/>
      <c r="C48" s="101"/>
      <c r="D48" s="198"/>
      <c r="E48" s="199"/>
      <c r="F48" s="199"/>
      <c r="G48" s="199"/>
      <c r="H48" s="199"/>
      <c r="I48" s="199"/>
      <c r="J48" s="130"/>
      <c r="K48" s="132"/>
      <c r="L48" s="169"/>
      <c r="M48" s="169"/>
      <c r="N48" s="169"/>
      <c r="O48" s="169"/>
      <c r="P48" s="169"/>
      <c r="Q48" s="169"/>
      <c r="R48" s="169"/>
      <c r="S48" s="134"/>
      <c r="T48" s="132"/>
      <c r="U48" s="169"/>
      <c r="V48" s="169"/>
      <c r="W48" s="169"/>
      <c r="X48" s="169"/>
      <c r="Y48" s="169"/>
      <c r="Z48" s="169"/>
      <c r="AA48" s="169"/>
      <c r="AB48" s="169"/>
      <c r="AC48" s="169"/>
      <c r="AD48" s="134"/>
      <c r="AE48" s="132"/>
      <c r="AF48" s="169"/>
      <c r="AG48" s="169"/>
      <c r="AH48" s="169"/>
      <c r="AI48" s="169"/>
      <c r="AJ48" s="169"/>
      <c r="AK48" s="169"/>
      <c r="AL48" s="169"/>
      <c r="AM48" s="172"/>
      <c r="BH48" s="13">
        <v>26</v>
      </c>
      <c r="BI48" s="13" t="str">
        <f>"ITEM"&amp;BH48&amp; BG48 &amp;"="&amp;IF(TRIM($P51)="","",$P51)</f>
        <v>ITEM26=</v>
      </c>
    </row>
    <row r="49" spans="1:61" ht="9.75" customHeight="1" x14ac:dyDescent="0.15">
      <c r="A49" s="99"/>
      <c r="B49" s="100"/>
      <c r="C49" s="101"/>
      <c r="D49" s="198"/>
      <c r="E49" s="199"/>
      <c r="F49" s="199"/>
      <c r="G49" s="199"/>
      <c r="H49" s="199"/>
      <c r="I49" s="199"/>
      <c r="J49" s="130" t="s">
        <v>189</v>
      </c>
      <c r="K49" s="132"/>
      <c r="L49" s="169" t="s">
        <v>208</v>
      </c>
      <c r="M49" s="169"/>
      <c r="N49" s="169"/>
      <c r="O49" s="169"/>
      <c r="P49" s="169"/>
      <c r="Q49" s="169"/>
      <c r="R49" s="169"/>
      <c r="S49" s="169"/>
      <c r="T49" s="169"/>
      <c r="U49" s="169"/>
      <c r="V49" s="169"/>
      <c r="W49" s="169"/>
      <c r="X49" s="169"/>
      <c r="Y49" s="169"/>
      <c r="Z49" s="169"/>
      <c r="AA49" s="169"/>
      <c r="AB49" s="169"/>
      <c r="AC49" s="169"/>
      <c r="AD49" s="169"/>
      <c r="AE49" s="169"/>
      <c r="AF49" s="169"/>
      <c r="AG49" s="169"/>
      <c r="AH49" s="169"/>
      <c r="AI49" s="169"/>
      <c r="AJ49" s="169"/>
      <c r="AK49" s="169"/>
      <c r="AL49" s="169"/>
      <c r="AM49" s="172"/>
      <c r="BH49" s="13" t="s">
        <v>432</v>
      </c>
    </row>
    <row r="50" spans="1:61" ht="9.75" customHeight="1" x14ac:dyDescent="0.15">
      <c r="A50" s="99"/>
      <c r="B50" s="100"/>
      <c r="C50" s="101"/>
      <c r="D50" s="198"/>
      <c r="E50" s="199"/>
      <c r="F50" s="199"/>
      <c r="G50" s="199"/>
      <c r="H50" s="199"/>
      <c r="I50" s="199"/>
      <c r="J50" s="130"/>
      <c r="K50" s="132"/>
      <c r="L50" s="169"/>
      <c r="M50" s="169"/>
      <c r="N50" s="169"/>
      <c r="O50" s="169"/>
      <c r="P50" s="169"/>
      <c r="Q50" s="169"/>
      <c r="R50" s="169"/>
      <c r="S50" s="169"/>
      <c r="T50" s="169"/>
      <c r="U50" s="169"/>
      <c r="V50" s="169"/>
      <c r="W50" s="169"/>
      <c r="X50" s="169"/>
      <c r="Y50" s="169"/>
      <c r="Z50" s="169"/>
      <c r="AA50" s="169"/>
      <c r="AB50" s="169"/>
      <c r="AC50" s="169"/>
      <c r="AD50" s="169"/>
      <c r="AE50" s="169"/>
      <c r="AF50" s="169"/>
      <c r="AG50" s="169"/>
      <c r="AH50" s="169"/>
      <c r="AI50" s="169"/>
      <c r="AJ50" s="169"/>
      <c r="AK50" s="169"/>
      <c r="AL50" s="169"/>
      <c r="AM50" s="172"/>
      <c r="BH50" s="13" t="s">
        <v>432</v>
      </c>
    </row>
    <row r="51" spans="1:61" ht="9.75" customHeight="1" x14ac:dyDescent="0.15">
      <c r="A51" s="99"/>
      <c r="B51" s="100"/>
      <c r="C51" s="101"/>
      <c r="D51" s="198"/>
      <c r="E51" s="199"/>
      <c r="F51" s="199"/>
      <c r="G51" s="199"/>
      <c r="H51" s="199"/>
      <c r="I51" s="199"/>
      <c r="J51" s="130" t="s">
        <v>189</v>
      </c>
      <c r="K51" s="132"/>
      <c r="L51" s="169" t="s">
        <v>209</v>
      </c>
      <c r="M51" s="169"/>
      <c r="N51" s="169"/>
      <c r="O51" s="218" t="s">
        <v>162</v>
      </c>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33" t="s">
        <v>188</v>
      </c>
      <c r="AM51" s="139"/>
      <c r="BH51" s="13" t="s">
        <v>432</v>
      </c>
    </row>
    <row r="52" spans="1:61" ht="9.75" customHeight="1" x14ac:dyDescent="0.15">
      <c r="A52" s="99"/>
      <c r="B52" s="100"/>
      <c r="C52" s="101"/>
      <c r="D52" s="200"/>
      <c r="E52" s="201"/>
      <c r="F52" s="201"/>
      <c r="G52" s="201"/>
      <c r="H52" s="201"/>
      <c r="I52" s="201"/>
      <c r="J52" s="135"/>
      <c r="K52" s="136"/>
      <c r="L52" s="174"/>
      <c r="M52" s="174"/>
      <c r="N52" s="174"/>
      <c r="O52" s="219"/>
      <c r="P52" s="90"/>
      <c r="Q52" s="90"/>
      <c r="R52" s="90"/>
      <c r="S52" s="90"/>
      <c r="T52" s="90"/>
      <c r="U52" s="90"/>
      <c r="V52" s="90"/>
      <c r="W52" s="90"/>
      <c r="X52" s="90"/>
      <c r="Y52" s="90"/>
      <c r="Z52" s="90"/>
      <c r="AA52" s="90"/>
      <c r="AB52" s="90"/>
      <c r="AC52" s="90"/>
      <c r="AD52" s="90"/>
      <c r="AE52" s="90"/>
      <c r="AF52" s="90"/>
      <c r="AG52" s="90"/>
      <c r="AH52" s="90"/>
      <c r="AI52" s="90"/>
      <c r="AJ52" s="90"/>
      <c r="AK52" s="90"/>
      <c r="AL52" s="137"/>
      <c r="AM52" s="140"/>
      <c r="BH52" s="13" t="s">
        <v>432</v>
      </c>
    </row>
    <row r="53" spans="1:61" ht="9.75" customHeight="1" x14ac:dyDescent="0.15">
      <c r="A53" s="99"/>
      <c r="B53" s="100"/>
      <c r="C53" s="101"/>
      <c r="D53" s="99" t="s">
        <v>83</v>
      </c>
      <c r="E53" s="100"/>
      <c r="F53" s="100"/>
      <c r="G53" s="100"/>
      <c r="H53" s="100"/>
      <c r="I53" s="101"/>
      <c r="J53" s="109" t="s">
        <v>713</v>
      </c>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1"/>
      <c r="BH53" s="13">
        <v>27</v>
      </c>
      <c r="BI53" s="13" t="str">
        <f>"ITEM"&amp;BH53&amp; BG53 &amp;"="&amp; IF(TRIM($J53)="","",$J53)</f>
        <v>ITEM27=・個人番号、４情報、その他住民票関係情報
：住基ネットを通じて本人確認を行うために必要な情報として、住民票の記載等に係る本人確認情報（個人番号、４情報、住民票コード及びこれらの変更情報）を記録する必要があるため。</v>
      </c>
    </row>
    <row r="54" spans="1:61" ht="9.75" customHeight="1" x14ac:dyDescent="0.15">
      <c r="A54" s="99"/>
      <c r="B54" s="100"/>
      <c r="C54" s="101"/>
      <c r="D54" s="99"/>
      <c r="E54" s="100"/>
      <c r="F54" s="100"/>
      <c r="G54" s="100"/>
      <c r="H54" s="100"/>
      <c r="I54" s="101"/>
      <c r="J54" s="109"/>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c r="AM54" s="111"/>
      <c r="BH54" s="13" t="s">
        <v>432</v>
      </c>
    </row>
    <row r="55" spans="1:61" ht="9.75" customHeight="1" x14ac:dyDescent="0.15">
      <c r="A55" s="99"/>
      <c r="B55" s="100"/>
      <c r="C55" s="101"/>
      <c r="D55" s="99"/>
      <c r="E55" s="100"/>
      <c r="F55" s="100"/>
      <c r="G55" s="100"/>
      <c r="H55" s="100"/>
      <c r="I55" s="101"/>
      <c r="J55" s="109"/>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11"/>
      <c r="BH55" s="13" t="s">
        <v>432</v>
      </c>
    </row>
    <row r="56" spans="1:61" ht="9.75" customHeight="1" x14ac:dyDescent="0.15">
      <c r="A56" s="99"/>
      <c r="B56" s="100"/>
      <c r="C56" s="101"/>
      <c r="D56" s="99"/>
      <c r="E56" s="100"/>
      <c r="F56" s="100"/>
      <c r="G56" s="100"/>
      <c r="H56" s="100"/>
      <c r="I56" s="101"/>
      <c r="J56" s="109"/>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1"/>
      <c r="BH56" s="13" t="s">
        <v>432</v>
      </c>
    </row>
    <row r="57" spans="1:61" ht="9.75" customHeight="1" x14ac:dyDescent="0.15">
      <c r="A57" s="99"/>
      <c r="B57" s="100"/>
      <c r="C57" s="101"/>
      <c r="D57" s="99"/>
      <c r="E57" s="100"/>
      <c r="F57" s="100"/>
      <c r="G57" s="100"/>
      <c r="H57" s="100"/>
      <c r="I57" s="101"/>
      <c r="J57" s="109"/>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110"/>
      <c r="AM57" s="111"/>
      <c r="BH57" s="13" t="s">
        <v>432</v>
      </c>
    </row>
    <row r="58" spans="1:61" ht="9.75" customHeight="1" x14ac:dyDescent="0.15">
      <c r="A58" s="99"/>
      <c r="B58" s="100"/>
      <c r="C58" s="101"/>
      <c r="D58" s="99"/>
      <c r="E58" s="100"/>
      <c r="F58" s="100"/>
      <c r="G58" s="100"/>
      <c r="H58" s="100"/>
      <c r="I58" s="101"/>
      <c r="J58" s="109"/>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1"/>
      <c r="BH58" s="13" t="s">
        <v>432</v>
      </c>
    </row>
    <row r="59" spans="1:61" ht="9.75" customHeight="1" x14ac:dyDescent="0.15">
      <c r="A59" s="99"/>
      <c r="B59" s="100"/>
      <c r="C59" s="101"/>
      <c r="D59" s="196" t="s">
        <v>84</v>
      </c>
      <c r="E59" s="197"/>
      <c r="F59" s="197"/>
      <c r="G59" s="197"/>
      <c r="H59" s="197"/>
      <c r="I59" s="204"/>
      <c r="J59" s="206" t="s">
        <v>14</v>
      </c>
      <c r="K59" s="207"/>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8"/>
      <c r="BH59" s="13" t="s">
        <v>432</v>
      </c>
    </row>
    <row r="60" spans="1:61" ht="9.75" customHeight="1" x14ac:dyDescent="0.15">
      <c r="A60" s="106"/>
      <c r="B60" s="107"/>
      <c r="C60" s="108"/>
      <c r="D60" s="200"/>
      <c r="E60" s="201"/>
      <c r="F60" s="201"/>
      <c r="G60" s="201"/>
      <c r="H60" s="201"/>
      <c r="I60" s="205"/>
      <c r="J60" s="209"/>
      <c r="K60" s="210"/>
      <c r="L60" s="210"/>
      <c r="M60" s="210"/>
      <c r="N60" s="210"/>
      <c r="O60" s="210"/>
      <c r="P60" s="210"/>
      <c r="Q60" s="210"/>
      <c r="R60" s="210"/>
      <c r="S60" s="210"/>
      <c r="T60" s="210"/>
      <c r="U60" s="210"/>
      <c r="V60" s="210"/>
      <c r="W60" s="210"/>
      <c r="X60" s="210"/>
      <c r="Y60" s="210"/>
      <c r="Z60" s="210"/>
      <c r="AA60" s="210"/>
      <c r="AB60" s="210"/>
      <c r="AC60" s="210"/>
      <c r="AD60" s="210"/>
      <c r="AE60" s="210"/>
      <c r="AF60" s="210"/>
      <c r="AG60" s="210"/>
      <c r="AH60" s="210"/>
      <c r="AI60" s="210"/>
      <c r="AJ60" s="210"/>
      <c r="AK60" s="210"/>
      <c r="AL60" s="210"/>
      <c r="AM60" s="211"/>
      <c r="BH60" s="13" t="s">
        <v>432</v>
      </c>
    </row>
    <row r="61" spans="1:61" ht="9.75" customHeight="1" x14ac:dyDescent="0.15">
      <c r="A61" s="96" t="s">
        <v>88</v>
      </c>
      <c r="B61" s="97"/>
      <c r="C61" s="97"/>
      <c r="D61" s="97"/>
      <c r="E61" s="97"/>
      <c r="F61" s="97"/>
      <c r="G61" s="97"/>
      <c r="H61" s="97"/>
      <c r="I61" s="98"/>
      <c r="J61" s="212" t="s">
        <v>627</v>
      </c>
      <c r="K61" s="213"/>
      <c r="L61" s="213"/>
      <c r="M61" s="213"/>
      <c r="N61" s="213"/>
      <c r="O61" s="213"/>
      <c r="P61" s="213"/>
      <c r="Q61" s="213"/>
      <c r="R61" s="213"/>
      <c r="S61" s="213"/>
      <c r="T61" s="213"/>
      <c r="U61" s="213"/>
      <c r="V61" s="213"/>
      <c r="W61" s="213"/>
      <c r="X61" s="213"/>
      <c r="Y61" s="213"/>
      <c r="Z61" s="213"/>
      <c r="AA61" s="213"/>
      <c r="AB61" s="213"/>
      <c r="AC61" s="213"/>
      <c r="AD61" s="213"/>
      <c r="AE61" s="213"/>
      <c r="AF61" s="213"/>
      <c r="AG61" s="213"/>
      <c r="AH61" s="213"/>
      <c r="AI61" s="213"/>
      <c r="AJ61" s="213"/>
      <c r="AK61" s="213"/>
      <c r="AL61" s="213"/>
      <c r="AM61" s="214"/>
      <c r="BH61" s="13">
        <v>28</v>
      </c>
      <c r="BI61" s="13" t="str">
        <f>"ITEM"&amp;BH61&amp; BG61 &amp;"="&amp; IF(TRIM($J61)="","",$J61)</f>
        <v>ITEM28=平成27年6月1日</v>
      </c>
    </row>
    <row r="62" spans="1:61" ht="9.75" customHeight="1" x14ac:dyDescent="0.15">
      <c r="A62" s="106"/>
      <c r="B62" s="107"/>
      <c r="C62" s="107"/>
      <c r="D62" s="107"/>
      <c r="E62" s="107"/>
      <c r="F62" s="107"/>
      <c r="G62" s="107"/>
      <c r="H62" s="107"/>
      <c r="I62" s="108"/>
      <c r="J62" s="215"/>
      <c r="K62" s="216"/>
      <c r="L62" s="216"/>
      <c r="M62" s="216"/>
      <c r="N62" s="216"/>
      <c r="O62" s="216"/>
      <c r="P62" s="216"/>
      <c r="Q62" s="216"/>
      <c r="R62" s="216"/>
      <c r="S62" s="216"/>
      <c r="T62" s="216"/>
      <c r="U62" s="216"/>
      <c r="V62" s="216"/>
      <c r="W62" s="216"/>
      <c r="X62" s="216"/>
      <c r="Y62" s="216"/>
      <c r="Z62" s="216"/>
      <c r="AA62" s="216"/>
      <c r="AB62" s="216"/>
      <c r="AC62" s="216"/>
      <c r="AD62" s="216"/>
      <c r="AE62" s="216"/>
      <c r="AF62" s="216"/>
      <c r="AG62" s="216"/>
      <c r="AH62" s="216"/>
      <c r="AI62" s="216"/>
      <c r="AJ62" s="216"/>
      <c r="AK62" s="216"/>
      <c r="AL62" s="216"/>
      <c r="AM62" s="217"/>
      <c r="BH62" s="13" t="s">
        <v>432</v>
      </c>
    </row>
    <row r="63" spans="1:61" ht="9.75" customHeight="1" x14ac:dyDescent="0.15">
      <c r="A63" s="96" t="s">
        <v>99</v>
      </c>
      <c r="B63" s="97"/>
      <c r="C63" s="97"/>
      <c r="D63" s="97"/>
      <c r="E63" s="97"/>
      <c r="F63" s="97"/>
      <c r="G63" s="97"/>
      <c r="H63" s="97"/>
      <c r="I63" s="98"/>
      <c r="J63" s="86" t="s">
        <v>628</v>
      </c>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8"/>
      <c r="BH63" s="13">
        <v>29</v>
      </c>
      <c r="BI63" s="13" t="str">
        <f>"ITEM"&amp;BH63&amp; BG63 &amp;"="&amp; IF(TRIM($J63)="","",$J63)</f>
        <v>ITEM29=市民課</v>
      </c>
    </row>
    <row r="64" spans="1:61" ht="9.75" customHeight="1" x14ac:dyDescent="0.15">
      <c r="A64" s="106"/>
      <c r="B64" s="107"/>
      <c r="C64" s="107"/>
      <c r="D64" s="107"/>
      <c r="E64" s="107"/>
      <c r="F64" s="107"/>
      <c r="G64" s="107"/>
      <c r="H64" s="107"/>
      <c r="I64" s="108"/>
      <c r="J64" s="89"/>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1"/>
      <c r="BH64" s="13" t="s">
        <v>432</v>
      </c>
    </row>
    <row r="65" spans="1:61" ht="9.75" customHeight="1" x14ac:dyDescent="0.15">
      <c r="A65" s="79" t="s">
        <v>89</v>
      </c>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1"/>
      <c r="BH65" s="13" t="s">
        <v>432</v>
      </c>
    </row>
    <row r="66" spans="1:61" ht="9.75" customHeight="1" x14ac:dyDescent="0.15">
      <c r="A66" s="82"/>
      <c r="B66" s="83"/>
      <c r="C66" s="83"/>
      <c r="D66" s="83"/>
      <c r="E66" s="83"/>
      <c r="F66" s="83"/>
      <c r="G66" s="83"/>
      <c r="H66" s="83"/>
      <c r="I66" s="83"/>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5"/>
      <c r="BH66" s="13" t="s">
        <v>432</v>
      </c>
    </row>
    <row r="67" spans="1:61" ht="9.75" customHeight="1" x14ac:dyDescent="0.15">
      <c r="A67" s="196" t="s">
        <v>100</v>
      </c>
      <c r="B67" s="197"/>
      <c r="C67" s="197"/>
      <c r="D67" s="197"/>
      <c r="E67" s="197"/>
      <c r="F67" s="197"/>
      <c r="G67" s="197"/>
      <c r="H67" s="197"/>
      <c r="I67" s="197"/>
      <c r="J67" s="224" t="s">
        <v>167</v>
      </c>
      <c r="K67" s="225"/>
      <c r="L67" s="170" t="s">
        <v>210</v>
      </c>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1"/>
      <c r="BF67" s="13" t="b">
        <f>IF($K67="○",TRUE,IF($K67="",FALSE,"INPUT_ERROR"))</f>
        <v>0</v>
      </c>
      <c r="BH67" s="13">
        <v>30</v>
      </c>
      <c r="BI67" s="13" t="str">
        <f>"ITEM"&amp; BH67&amp; BG67 &amp;"="&amp; $BF67</f>
        <v>ITEM30=FALSE</v>
      </c>
    </row>
    <row r="68" spans="1:61" ht="9.75" customHeight="1" x14ac:dyDescent="0.15">
      <c r="A68" s="198"/>
      <c r="B68" s="199"/>
      <c r="C68" s="199"/>
      <c r="D68" s="199"/>
      <c r="E68" s="199"/>
      <c r="F68" s="199"/>
      <c r="G68" s="199"/>
      <c r="H68" s="199"/>
      <c r="I68" s="199"/>
      <c r="J68" s="130"/>
      <c r="K68" s="132"/>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72"/>
      <c r="BH68" s="13" t="s">
        <v>432</v>
      </c>
    </row>
    <row r="69" spans="1:61" ht="9.75" customHeight="1" x14ac:dyDescent="0.15">
      <c r="A69" s="198"/>
      <c r="B69" s="199"/>
      <c r="C69" s="199"/>
      <c r="D69" s="199"/>
      <c r="E69" s="199"/>
      <c r="F69" s="199"/>
      <c r="G69" s="199"/>
      <c r="H69" s="199"/>
      <c r="I69" s="199"/>
      <c r="J69" s="130" t="s">
        <v>167</v>
      </c>
      <c r="K69" s="132"/>
      <c r="L69" s="222" t="s">
        <v>211</v>
      </c>
      <c r="M69" s="222"/>
      <c r="N69" s="222"/>
      <c r="O69" s="222"/>
      <c r="P69" s="222"/>
      <c r="Q69" s="222"/>
      <c r="R69" s="222"/>
      <c r="S69" s="222"/>
      <c r="T69" s="222"/>
      <c r="U69" s="220" t="s">
        <v>175</v>
      </c>
      <c r="V69" s="221"/>
      <c r="W69" s="221"/>
      <c r="X69" s="221"/>
      <c r="Y69" s="221"/>
      <c r="Z69" s="221"/>
      <c r="AA69" s="221"/>
      <c r="AB69" s="221"/>
      <c r="AC69" s="221"/>
      <c r="AD69" s="221"/>
      <c r="AE69" s="221"/>
      <c r="AF69" s="221"/>
      <c r="AG69" s="221"/>
      <c r="AH69" s="221"/>
      <c r="AI69" s="221"/>
      <c r="AJ69" s="221"/>
      <c r="AK69" s="221"/>
      <c r="AL69" s="222" t="s">
        <v>212</v>
      </c>
      <c r="AM69" s="223"/>
      <c r="BF69" s="13" t="b">
        <f>IF($K69="○",TRUE,IF($K69="",FALSE,"INPUT_ERROR"))</f>
        <v>0</v>
      </c>
      <c r="BH69" s="13">
        <v>31</v>
      </c>
      <c r="BI69" s="13" t="str">
        <f>"ITEM"&amp; BH69&amp; BG69 &amp;"="&amp; $BF69</f>
        <v>ITEM31=FALSE</v>
      </c>
    </row>
    <row r="70" spans="1:61" ht="9.75" customHeight="1" x14ac:dyDescent="0.15">
      <c r="A70" s="198"/>
      <c r="B70" s="199"/>
      <c r="C70" s="199"/>
      <c r="D70" s="199"/>
      <c r="E70" s="199"/>
      <c r="F70" s="199"/>
      <c r="G70" s="199"/>
      <c r="H70" s="199"/>
      <c r="I70" s="199"/>
      <c r="J70" s="130"/>
      <c r="K70" s="132"/>
      <c r="L70" s="222"/>
      <c r="M70" s="222"/>
      <c r="N70" s="222"/>
      <c r="O70" s="222"/>
      <c r="P70" s="222"/>
      <c r="Q70" s="222"/>
      <c r="R70" s="222"/>
      <c r="S70" s="222"/>
      <c r="T70" s="222"/>
      <c r="U70" s="220"/>
      <c r="V70" s="221"/>
      <c r="W70" s="221"/>
      <c r="X70" s="221"/>
      <c r="Y70" s="221"/>
      <c r="Z70" s="221"/>
      <c r="AA70" s="221"/>
      <c r="AB70" s="221"/>
      <c r="AC70" s="221"/>
      <c r="AD70" s="221"/>
      <c r="AE70" s="221"/>
      <c r="AF70" s="221"/>
      <c r="AG70" s="221"/>
      <c r="AH70" s="221"/>
      <c r="AI70" s="221"/>
      <c r="AJ70" s="221"/>
      <c r="AK70" s="221"/>
      <c r="AL70" s="222"/>
      <c r="AM70" s="223"/>
      <c r="BH70" s="13">
        <v>32</v>
      </c>
      <c r="BI70" s="13" t="str">
        <f>"ITEM"&amp;BH70&amp; BG70 &amp;"="&amp;  IF(TRIM($V69)="","",$V69)</f>
        <v>ITEM32=</v>
      </c>
    </row>
    <row r="71" spans="1:61" ht="9.75" customHeight="1" x14ac:dyDescent="0.15">
      <c r="A71" s="198"/>
      <c r="B71" s="199"/>
      <c r="C71" s="199"/>
      <c r="D71" s="199"/>
      <c r="E71" s="199"/>
      <c r="F71" s="199"/>
      <c r="G71" s="199"/>
      <c r="H71" s="199"/>
      <c r="I71" s="199"/>
      <c r="J71" s="130" t="s">
        <v>167</v>
      </c>
      <c r="K71" s="132"/>
      <c r="L71" s="222" t="s">
        <v>437</v>
      </c>
      <c r="M71" s="222"/>
      <c r="N71" s="222"/>
      <c r="O71" s="222"/>
      <c r="P71" s="222"/>
      <c r="Q71" s="222"/>
      <c r="R71" s="222"/>
      <c r="S71" s="222"/>
      <c r="T71" s="222"/>
      <c r="U71" s="220" t="s">
        <v>162</v>
      </c>
      <c r="V71" s="221"/>
      <c r="W71" s="221"/>
      <c r="X71" s="221"/>
      <c r="Y71" s="221"/>
      <c r="Z71" s="221"/>
      <c r="AA71" s="221"/>
      <c r="AB71" s="221"/>
      <c r="AC71" s="221"/>
      <c r="AD71" s="221"/>
      <c r="AE71" s="221"/>
      <c r="AF71" s="221"/>
      <c r="AG71" s="221"/>
      <c r="AH71" s="221"/>
      <c r="AI71" s="221"/>
      <c r="AJ71" s="221"/>
      <c r="AK71" s="221"/>
      <c r="AL71" s="222" t="s">
        <v>212</v>
      </c>
      <c r="AM71" s="223"/>
      <c r="BF71" s="13" t="b">
        <f>IF($K71="○",TRUE,IF($K71="",FALSE,"INPUT_ERROR"))</f>
        <v>0</v>
      </c>
      <c r="BH71" s="13">
        <v>33</v>
      </c>
      <c r="BI71" s="13" t="str">
        <f>"ITEM"&amp; BH71&amp; BG71 &amp;"="&amp; $BF71</f>
        <v>ITEM33=FALSE</v>
      </c>
    </row>
    <row r="72" spans="1:61" ht="9.75" customHeight="1" x14ac:dyDescent="0.15">
      <c r="A72" s="198"/>
      <c r="B72" s="199"/>
      <c r="C72" s="199"/>
      <c r="D72" s="199"/>
      <c r="E72" s="199"/>
      <c r="F72" s="199"/>
      <c r="G72" s="199"/>
      <c r="H72" s="199"/>
      <c r="I72" s="199"/>
      <c r="J72" s="130"/>
      <c r="K72" s="132"/>
      <c r="L72" s="222"/>
      <c r="M72" s="222"/>
      <c r="N72" s="222"/>
      <c r="O72" s="222"/>
      <c r="P72" s="222"/>
      <c r="Q72" s="222"/>
      <c r="R72" s="222"/>
      <c r="S72" s="222"/>
      <c r="T72" s="222"/>
      <c r="U72" s="220"/>
      <c r="V72" s="221"/>
      <c r="W72" s="221"/>
      <c r="X72" s="221"/>
      <c r="Y72" s="221"/>
      <c r="Z72" s="221"/>
      <c r="AA72" s="221"/>
      <c r="AB72" s="221"/>
      <c r="AC72" s="221"/>
      <c r="AD72" s="221"/>
      <c r="AE72" s="221"/>
      <c r="AF72" s="221"/>
      <c r="AG72" s="221"/>
      <c r="AH72" s="221"/>
      <c r="AI72" s="221"/>
      <c r="AJ72" s="221"/>
      <c r="AK72" s="221"/>
      <c r="AL72" s="222"/>
      <c r="AM72" s="223"/>
      <c r="BH72" s="13">
        <v>34</v>
      </c>
      <c r="BI72" s="13" t="str">
        <f>"ITEM"&amp;BH72&amp; BG72 &amp;"="&amp; IF(TRIM($V71)="","",$V71)</f>
        <v>ITEM34=</v>
      </c>
    </row>
    <row r="73" spans="1:61" ht="9.75" customHeight="1" x14ac:dyDescent="0.15">
      <c r="A73" s="198"/>
      <c r="B73" s="199"/>
      <c r="C73" s="199"/>
      <c r="D73" s="199"/>
      <c r="E73" s="199"/>
      <c r="F73" s="199"/>
      <c r="G73" s="199"/>
      <c r="H73" s="199"/>
      <c r="I73" s="199"/>
      <c r="J73" s="130" t="s">
        <v>167</v>
      </c>
      <c r="K73" s="132"/>
      <c r="L73" s="222" t="s">
        <v>436</v>
      </c>
      <c r="M73" s="222"/>
      <c r="N73" s="222"/>
      <c r="O73" s="222"/>
      <c r="P73" s="222"/>
      <c r="Q73" s="222"/>
      <c r="R73" s="222"/>
      <c r="S73" s="222"/>
      <c r="T73" s="222"/>
      <c r="U73" s="222"/>
      <c r="V73" s="222"/>
      <c r="W73" s="220" t="s">
        <v>175</v>
      </c>
      <c r="X73" s="221"/>
      <c r="Y73" s="221"/>
      <c r="Z73" s="221"/>
      <c r="AA73" s="221"/>
      <c r="AB73" s="221"/>
      <c r="AC73" s="221"/>
      <c r="AD73" s="221"/>
      <c r="AE73" s="221"/>
      <c r="AF73" s="221"/>
      <c r="AG73" s="221"/>
      <c r="AH73" s="221"/>
      <c r="AI73" s="221"/>
      <c r="AJ73" s="221"/>
      <c r="AK73" s="221"/>
      <c r="AL73" s="222" t="s">
        <v>212</v>
      </c>
      <c r="AM73" s="223"/>
      <c r="BF73" s="13" t="b">
        <f>IF($K73="○",TRUE,IF($K73="",FALSE,"INPUT_ERROR"))</f>
        <v>0</v>
      </c>
      <c r="BH73" s="13">
        <v>35</v>
      </c>
      <c r="BI73" s="13" t="str">
        <f>"ITEM"&amp; BH73&amp; BG73 &amp;"="&amp; $BF73</f>
        <v>ITEM35=FALSE</v>
      </c>
    </row>
    <row r="74" spans="1:61" ht="9.75" customHeight="1" x14ac:dyDescent="0.15">
      <c r="A74" s="198"/>
      <c r="B74" s="199"/>
      <c r="C74" s="199"/>
      <c r="D74" s="199"/>
      <c r="E74" s="199"/>
      <c r="F74" s="199"/>
      <c r="G74" s="199"/>
      <c r="H74" s="199"/>
      <c r="I74" s="199"/>
      <c r="J74" s="130"/>
      <c r="K74" s="132"/>
      <c r="L74" s="222"/>
      <c r="M74" s="222"/>
      <c r="N74" s="222"/>
      <c r="O74" s="222"/>
      <c r="P74" s="222"/>
      <c r="Q74" s="222"/>
      <c r="R74" s="222"/>
      <c r="S74" s="222"/>
      <c r="T74" s="222"/>
      <c r="U74" s="222"/>
      <c r="V74" s="222"/>
      <c r="W74" s="220"/>
      <c r="X74" s="221"/>
      <c r="Y74" s="221"/>
      <c r="Z74" s="221"/>
      <c r="AA74" s="221"/>
      <c r="AB74" s="221"/>
      <c r="AC74" s="221"/>
      <c r="AD74" s="221"/>
      <c r="AE74" s="221"/>
      <c r="AF74" s="221"/>
      <c r="AG74" s="221"/>
      <c r="AH74" s="221"/>
      <c r="AI74" s="221"/>
      <c r="AJ74" s="221"/>
      <c r="AK74" s="221"/>
      <c r="AL74" s="222"/>
      <c r="AM74" s="223"/>
      <c r="BH74" s="13">
        <v>36</v>
      </c>
      <c r="BI74" s="13" t="str">
        <f>"ITEM"&amp;BH74&amp; BG74 &amp;"="&amp;  IF(TRIM($X73)="","",$X73)</f>
        <v>ITEM36=</v>
      </c>
    </row>
    <row r="75" spans="1:61" ht="9.75" customHeight="1" x14ac:dyDescent="0.15">
      <c r="A75" s="198"/>
      <c r="B75" s="199"/>
      <c r="C75" s="199"/>
      <c r="D75" s="199"/>
      <c r="E75" s="199"/>
      <c r="F75" s="199"/>
      <c r="G75" s="199"/>
      <c r="H75" s="199"/>
      <c r="I75" s="199"/>
      <c r="J75" s="130" t="s">
        <v>167</v>
      </c>
      <c r="K75" s="132"/>
      <c r="L75" s="222" t="s">
        <v>213</v>
      </c>
      <c r="M75" s="222"/>
      <c r="N75" s="222"/>
      <c r="O75" s="222"/>
      <c r="P75" s="222"/>
      <c r="Q75" s="220" t="s">
        <v>175</v>
      </c>
      <c r="R75" s="221"/>
      <c r="S75" s="221"/>
      <c r="T75" s="221"/>
      <c r="U75" s="221"/>
      <c r="V75" s="221"/>
      <c r="W75" s="221"/>
      <c r="X75" s="221"/>
      <c r="Y75" s="221"/>
      <c r="Z75" s="221"/>
      <c r="AA75" s="221"/>
      <c r="AB75" s="221"/>
      <c r="AC75" s="221"/>
      <c r="AD75" s="221"/>
      <c r="AE75" s="221"/>
      <c r="AF75" s="221"/>
      <c r="AG75" s="221"/>
      <c r="AH75" s="221"/>
      <c r="AI75" s="221"/>
      <c r="AJ75" s="221"/>
      <c r="AK75" s="221"/>
      <c r="AL75" s="222" t="s">
        <v>212</v>
      </c>
      <c r="AM75" s="223"/>
      <c r="BF75" s="13" t="b">
        <f>IF($K75="○",TRUE,IF($K75="",FALSE,"INPUT_ERROR"))</f>
        <v>0</v>
      </c>
      <c r="BH75" s="13">
        <v>37</v>
      </c>
      <c r="BI75" s="13" t="str">
        <f>"ITEM"&amp; BH75&amp; BG75 &amp;"="&amp; $BF75</f>
        <v>ITEM37=FALSE</v>
      </c>
    </row>
    <row r="76" spans="1:61" ht="9.75" customHeight="1" x14ac:dyDescent="0.15">
      <c r="A76" s="198"/>
      <c r="B76" s="199"/>
      <c r="C76" s="199"/>
      <c r="D76" s="199"/>
      <c r="E76" s="199"/>
      <c r="F76" s="199"/>
      <c r="G76" s="199"/>
      <c r="H76" s="199"/>
      <c r="I76" s="199"/>
      <c r="J76" s="130"/>
      <c r="K76" s="132"/>
      <c r="L76" s="222"/>
      <c r="M76" s="222"/>
      <c r="N76" s="222"/>
      <c r="O76" s="222"/>
      <c r="P76" s="222"/>
      <c r="Q76" s="220"/>
      <c r="R76" s="221"/>
      <c r="S76" s="221"/>
      <c r="T76" s="221"/>
      <c r="U76" s="221"/>
      <c r="V76" s="221"/>
      <c r="W76" s="221"/>
      <c r="X76" s="221"/>
      <c r="Y76" s="221"/>
      <c r="Z76" s="221"/>
      <c r="AA76" s="221"/>
      <c r="AB76" s="221"/>
      <c r="AC76" s="221"/>
      <c r="AD76" s="221"/>
      <c r="AE76" s="221"/>
      <c r="AF76" s="221"/>
      <c r="AG76" s="221"/>
      <c r="AH76" s="221"/>
      <c r="AI76" s="221"/>
      <c r="AJ76" s="221"/>
      <c r="AK76" s="221"/>
      <c r="AL76" s="222"/>
      <c r="AM76" s="223"/>
      <c r="BH76" s="13">
        <v>38</v>
      </c>
      <c r="BI76" s="13" t="str">
        <f>"ITEM"&amp;BH76&amp; BG76 &amp;"="&amp; IF(TRIM($R75)="","",$R75)</f>
        <v>ITEM38=</v>
      </c>
    </row>
    <row r="77" spans="1:61" ht="9.75" customHeight="1" x14ac:dyDescent="0.15">
      <c r="A77" s="198"/>
      <c r="B77" s="199"/>
      <c r="C77" s="199"/>
      <c r="D77" s="199"/>
      <c r="E77" s="199"/>
      <c r="F77" s="199"/>
      <c r="G77" s="199"/>
      <c r="H77" s="199"/>
      <c r="I77" s="199"/>
      <c r="J77" s="130" t="s">
        <v>127</v>
      </c>
      <c r="K77" s="132" t="s">
        <v>610</v>
      </c>
      <c r="L77" s="169" t="s">
        <v>187</v>
      </c>
      <c r="M77" s="169"/>
      <c r="N77" s="169"/>
      <c r="O77" s="218" t="s">
        <v>162</v>
      </c>
      <c r="P77" s="128" t="s">
        <v>714</v>
      </c>
      <c r="Q77" s="128"/>
      <c r="R77" s="128"/>
      <c r="S77" s="128"/>
      <c r="T77" s="128"/>
      <c r="U77" s="128"/>
      <c r="V77" s="128"/>
      <c r="W77" s="128"/>
      <c r="X77" s="128"/>
      <c r="Y77" s="128"/>
      <c r="Z77" s="128"/>
      <c r="AA77" s="128"/>
      <c r="AB77" s="128"/>
      <c r="AC77" s="128"/>
      <c r="AD77" s="128"/>
      <c r="AE77" s="128"/>
      <c r="AF77" s="128"/>
      <c r="AG77" s="128"/>
      <c r="AH77" s="128"/>
      <c r="AI77" s="128"/>
      <c r="AJ77" s="128"/>
      <c r="AK77" s="128"/>
      <c r="AL77" s="133" t="s">
        <v>188</v>
      </c>
      <c r="AM77" s="139"/>
      <c r="BF77" s="13" t="b">
        <f>IF($K77="○",TRUE,IF($K77="",FALSE,"INPUT_ERROR"))</f>
        <v>1</v>
      </c>
      <c r="BH77" s="13">
        <v>39</v>
      </c>
      <c r="BI77" s="13" t="str">
        <f>"ITEM"&amp; BH77&amp; BG77 &amp;"="&amp; $BF77</f>
        <v>ITEM39=TRUE</v>
      </c>
    </row>
    <row r="78" spans="1:61" ht="9.75" customHeight="1" x14ac:dyDescent="0.15">
      <c r="A78" s="200"/>
      <c r="B78" s="201"/>
      <c r="C78" s="201"/>
      <c r="D78" s="201"/>
      <c r="E78" s="201"/>
      <c r="F78" s="201"/>
      <c r="G78" s="201"/>
      <c r="H78" s="201"/>
      <c r="I78" s="201"/>
      <c r="J78" s="135"/>
      <c r="K78" s="136"/>
      <c r="L78" s="174"/>
      <c r="M78" s="174"/>
      <c r="N78" s="174"/>
      <c r="O78" s="219"/>
      <c r="P78" s="90"/>
      <c r="Q78" s="90"/>
      <c r="R78" s="90"/>
      <c r="S78" s="90"/>
      <c r="T78" s="90"/>
      <c r="U78" s="90"/>
      <c r="V78" s="90"/>
      <c r="W78" s="90"/>
      <c r="X78" s="90"/>
      <c r="Y78" s="90"/>
      <c r="Z78" s="90"/>
      <c r="AA78" s="90"/>
      <c r="AB78" s="90"/>
      <c r="AC78" s="90"/>
      <c r="AD78" s="90"/>
      <c r="AE78" s="90"/>
      <c r="AF78" s="90"/>
      <c r="AG78" s="90"/>
      <c r="AH78" s="90"/>
      <c r="AI78" s="90"/>
      <c r="AJ78" s="90"/>
      <c r="AK78" s="90"/>
      <c r="AL78" s="137"/>
      <c r="AM78" s="140"/>
      <c r="BH78" s="13">
        <v>40</v>
      </c>
      <c r="BI78" s="13" t="str">
        <f>"ITEM"&amp;BH78&amp; BG78 &amp;"="&amp; IF(TRIM($P77)="","",$P77)</f>
        <v>ITEM40=自部署</v>
      </c>
    </row>
    <row r="79" spans="1:61" ht="9.75" customHeight="1" x14ac:dyDescent="0.15">
      <c r="A79" s="196" t="s">
        <v>90</v>
      </c>
      <c r="B79" s="197"/>
      <c r="C79" s="197"/>
      <c r="D79" s="197"/>
      <c r="E79" s="197"/>
      <c r="F79" s="197"/>
      <c r="G79" s="197"/>
      <c r="H79" s="197"/>
      <c r="I79" s="197"/>
      <c r="J79" s="224" t="s">
        <v>167</v>
      </c>
      <c r="K79" s="225"/>
      <c r="L79" s="226" t="s">
        <v>154</v>
      </c>
      <c r="M79" s="226"/>
      <c r="N79" s="226"/>
      <c r="O79" s="226"/>
      <c r="P79" s="226"/>
      <c r="Q79" s="227" t="s">
        <v>167</v>
      </c>
      <c r="R79" s="225"/>
      <c r="S79" s="226" t="s">
        <v>331</v>
      </c>
      <c r="T79" s="226"/>
      <c r="U79" s="226"/>
      <c r="V79" s="226"/>
      <c r="W79" s="226"/>
      <c r="X79" s="226"/>
      <c r="Y79" s="226"/>
      <c r="Z79" s="226"/>
      <c r="AA79" s="226"/>
      <c r="AB79" s="226"/>
      <c r="AC79" s="226"/>
      <c r="AD79" s="226"/>
      <c r="AE79" s="226"/>
      <c r="AF79" s="227" t="s">
        <v>127</v>
      </c>
      <c r="AG79" s="225"/>
      <c r="AH79" s="170" t="s">
        <v>214</v>
      </c>
      <c r="AI79" s="170"/>
      <c r="AJ79" s="170"/>
      <c r="AK79" s="170"/>
      <c r="AL79" s="170"/>
      <c r="AM79" s="171"/>
      <c r="BF79" s="13" t="b">
        <f>IF($K79="○",TRUE,IF($K79="",FALSE,"INPUT_ERROR"))</f>
        <v>0</v>
      </c>
      <c r="BH79" s="13">
        <v>41</v>
      </c>
      <c r="BI79" s="13" t="str">
        <f t="shared" ref="BI79:BI86" si="1">"ITEM"&amp; BH79&amp; BG79 &amp;"="&amp; $BF79</f>
        <v>ITEM41=FALSE</v>
      </c>
    </row>
    <row r="80" spans="1:61" ht="9.75" customHeight="1" x14ac:dyDescent="0.15">
      <c r="A80" s="198"/>
      <c r="B80" s="199"/>
      <c r="C80" s="199"/>
      <c r="D80" s="199"/>
      <c r="E80" s="199"/>
      <c r="F80" s="199"/>
      <c r="G80" s="199"/>
      <c r="H80" s="199"/>
      <c r="I80" s="199"/>
      <c r="J80" s="130"/>
      <c r="K80" s="132"/>
      <c r="L80" s="222"/>
      <c r="M80" s="222"/>
      <c r="N80" s="222"/>
      <c r="O80" s="222"/>
      <c r="P80" s="222"/>
      <c r="Q80" s="134"/>
      <c r="R80" s="132"/>
      <c r="S80" s="222"/>
      <c r="T80" s="222"/>
      <c r="U80" s="222"/>
      <c r="V80" s="222"/>
      <c r="W80" s="222"/>
      <c r="X80" s="222"/>
      <c r="Y80" s="222"/>
      <c r="Z80" s="222"/>
      <c r="AA80" s="222"/>
      <c r="AB80" s="222"/>
      <c r="AC80" s="222"/>
      <c r="AD80" s="222"/>
      <c r="AE80" s="222"/>
      <c r="AF80" s="134"/>
      <c r="AG80" s="132"/>
      <c r="AH80" s="169"/>
      <c r="AI80" s="169"/>
      <c r="AJ80" s="169"/>
      <c r="AK80" s="169"/>
      <c r="AL80" s="169"/>
      <c r="AM80" s="172"/>
      <c r="BF80" s="13" t="b">
        <f>IF($R79="○",TRUE,IF($R79="",FALSE,"INPUT_ERROR"))</f>
        <v>0</v>
      </c>
      <c r="BH80" s="13">
        <v>42</v>
      </c>
      <c r="BI80" s="13" t="str">
        <f t="shared" si="1"/>
        <v>ITEM42=FALSE</v>
      </c>
    </row>
    <row r="81" spans="1:61" ht="9.75" customHeight="1" x14ac:dyDescent="0.15">
      <c r="A81" s="198"/>
      <c r="B81" s="199"/>
      <c r="C81" s="199"/>
      <c r="D81" s="199"/>
      <c r="E81" s="199"/>
      <c r="F81" s="199"/>
      <c r="G81" s="199"/>
      <c r="H81" s="199"/>
      <c r="I81" s="199"/>
      <c r="J81" s="130" t="s">
        <v>167</v>
      </c>
      <c r="K81" s="132"/>
      <c r="L81" s="169" t="s">
        <v>215</v>
      </c>
      <c r="M81" s="169"/>
      <c r="N81" s="169"/>
      <c r="O81" s="169"/>
      <c r="P81" s="169"/>
      <c r="Q81" s="134" t="s">
        <v>167</v>
      </c>
      <c r="R81" s="132"/>
      <c r="S81" s="169" t="s">
        <v>216</v>
      </c>
      <c r="T81" s="169"/>
      <c r="U81" s="169"/>
      <c r="V81" s="169"/>
      <c r="W81" s="169"/>
      <c r="X81" s="134" t="s">
        <v>167</v>
      </c>
      <c r="Y81" s="132"/>
      <c r="Z81" s="169" t="s">
        <v>217</v>
      </c>
      <c r="AA81" s="169"/>
      <c r="AB81" s="169"/>
      <c r="AC81" s="169"/>
      <c r="AD81" s="169"/>
      <c r="AE81" s="169"/>
      <c r="AF81" s="169"/>
      <c r="AG81" s="169"/>
      <c r="AH81" s="169"/>
      <c r="AI81" s="169"/>
      <c r="AJ81" s="169"/>
      <c r="AK81" s="169"/>
      <c r="AL81" s="169"/>
      <c r="AM81" s="172"/>
      <c r="BF81" s="13" t="b">
        <f>IF($AG79="○",TRUE,IF($AG79="",FALSE,"INPUT_ERROR"))</f>
        <v>0</v>
      </c>
      <c r="BH81" s="13">
        <v>43</v>
      </c>
      <c r="BI81" s="13" t="str">
        <f t="shared" si="1"/>
        <v>ITEM43=FALSE</v>
      </c>
    </row>
    <row r="82" spans="1:61" ht="9.75" customHeight="1" x14ac:dyDescent="0.15">
      <c r="A82" s="198"/>
      <c r="B82" s="199"/>
      <c r="C82" s="199"/>
      <c r="D82" s="199"/>
      <c r="E82" s="199"/>
      <c r="F82" s="199"/>
      <c r="G82" s="199"/>
      <c r="H82" s="199"/>
      <c r="I82" s="199"/>
      <c r="J82" s="130"/>
      <c r="K82" s="132"/>
      <c r="L82" s="169"/>
      <c r="M82" s="169"/>
      <c r="N82" s="169"/>
      <c r="O82" s="169"/>
      <c r="P82" s="169"/>
      <c r="Q82" s="134"/>
      <c r="R82" s="132"/>
      <c r="S82" s="169"/>
      <c r="T82" s="169"/>
      <c r="U82" s="169"/>
      <c r="V82" s="169"/>
      <c r="W82" s="169"/>
      <c r="X82" s="134"/>
      <c r="Y82" s="132"/>
      <c r="Z82" s="169"/>
      <c r="AA82" s="169"/>
      <c r="AB82" s="169"/>
      <c r="AC82" s="169"/>
      <c r="AD82" s="169"/>
      <c r="AE82" s="169"/>
      <c r="AF82" s="169"/>
      <c r="AG82" s="169"/>
      <c r="AH82" s="169"/>
      <c r="AI82" s="169"/>
      <c r="AJ82" s="169"/>
      <c r="AK82" s="169"/>
      <c r="AL82" s="169"/>
      <c r="AM82" s="172"/>
      <c r="BF82" s="13" t="b">
        <f>IF($K81="○",TRUE,IF($K81="",FALSE,"INPUT_ERROR"))</f>
        <v>0</v>
      </c>
      <c r="BH82" s="13">
        <v>44</v>
      </c>
      <c r="BI82" s="13" t="str">
        <f t="shared" si="1"/>
        <v>ITEM44=FALSE</v>
      </c>
    </row>
    <row r="83" spans="1:61" ht="9.75" customHeight="1" x14ac:dyDescent="0.15">
      <c r="A83" s="198"/>
      <c r="B83" s="199"/>
      <c r="C83" s="199"/>
      <c r="D83" s="199"/>
      <c r="E83" s="199"/>
      <c r="F83" s="199"/>
      <c r="G83" s="199"/>
      <c r="H83" s="199"/>
      <c r="I83" s="199"/>
      <c r="J83" s="130" t="s">
        <v>167</v>
      </c>
      <c r="K83" s="132"/>
      <c r="L83" s="169" t="s">
        <v>218</v>
      </c>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72"/>
      <c r="BF83" s="13" t="b">
        <f>IF($R81="○",TRUE,IF($R81="",FALSE,"INPUT_ERROR"))</f>
        <v>0</v>
      </c>
      <c r="BH83" s="13">
        <v>45</v>
      </c>
      <c r="BI83" s="13" t="str">
        <f t="shared" si="1"/>
        <v>ITEM45=FALSE</v>
      </c>
    </row>
    <row r="84" spans="1:61" ht="9.75" customHeight="1" x14ac:dyDescent="0.15">
      <c r="A84" s="198"/>
      <c r="B84" s="199"/>
      <c r="C84" s="199"/>
      <c r="D84" s="199"/>
      <c r="E84" s="199"/>
      <c r="F84" s="199"/>
      <c r="G84" s="199"/>
      <c r="H84" s="199"/>
      <c r="I84" s="199"/>
      <c r="J84" s="130"/>
      <c r="K84" s="132"/>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72"/>
      <c r="BF84" s="13" t="b">
        <f>IF($Y81="○",TRUE,IF($Y81="",FALSE,"INPUT_ERROR"))</f>
        <v>0</v>
      </c>
      <c r="BH84" s="13">
        <v>46</v>
      </c>
      <c r="BI84" s="13" t="str">
        <f t="shared" si="1"/>
        <v>ITEM46=FALSE</v>
      </c>
    </row>
    <row r="85" spans="1:61" ht="9.75" customHeight="1" x14ac:dyDescent="0.15">
      <c r="A85" s="198"/>
      <c r="B85" s="199"/>
      <c r="C85" s="199"/>
      <c r="D85" s="199"/>
      <c r="E85" s="199"/>
      <c r="F85" s="199"/>
      <c r="G85" s="199"/>
      <c r="H85" s="199"/>
      <c r="I85" s="199"/>
      <c r="J85" s="130" t="s">
        <v>127</v>
      </c>
      <c r="K85" s="132" t="s">
        <v>610</v>
      </c>
      <c r="L85" s="169" t="s">
        <v>187</v>
      </c>
      <c r="M85" s="169"/>
      <c r="N85" s="169"/>
      <c r="O85" s="218" t="s">
        <v>162</v>
      </c>
      <c r="P85" s="128" t="s">
        <v>715</v>
      </c>
      <c r="Q85" s="128"/>
      <c r="R85" s="128"/>
      <c r="S85" s="128"/>
      <c r="T85" s="128"/>
      <c r="U85" s="128"/>
      <c r="V85" s="128"/>
      <c r="W85" s="128"/>
      <c r="X85" s="128"/>
      <c r="Y85" s="128"/>
      <c r="Z85" s="128"/>
      <c r="AA85" s="128"/>
      <c r="AB85" s="128"/>
      <c r="AC85" s="128"/>
      <c r="AD85" s="128"/>
      <c r="AE85" s="128"/>
      <c r="AF85" s="128"/>
      <c r="AG85" s="128"/>
      <c r="AH85" s="128"/>
      <c r="AI85" s="128"/>
      <c r="AJ85" s="128"/>
      <c r="AK85" s="128"/>
      <c r="AL85" s="133" t="s">
        <v>188</v>
      </c>
      <c r="AM85" s="139"/>
      <c r="BF85" s="13" t="b">
        <f>IF($K83="○",TRUE,IF($K83="",FALSE,"INPUT_ERROR"))</f>
        <v>0</v>
      </c>
      <c r="BH85" s="13">
        <v>47</v>
      </c>
      <c r="BI85" s="13" t="str">
        <f t="shared" si="1"/>
        <v>ITEM47=FALSE</v>
      </c>
    </row>
    <row r="86" spans="1:61" ht="9.75" customHeight="1" x14ac:dyDescent="0.15">
      <c r="A86" s="200"/>
      <c r="B86" s="201"/>
      <c r="C86" s="201"/>
      <c r="D86" s="201"/>
      <c r="E86" s="201"/>
      <c r="F86" s="201"/>
      <c r="G86" s="201"/>
      <c r="H86" s="201"/>
      <c r="I86" s="201"/>
      <c r="J86" s="135"/>
      <c r="K86" s="136"/>
      <c r="L86" s="174"/>
      <c r="M86" s="174"/>
      <c r="N86" s="174"/>
      <c r="O86" s="219"/>
      <c r="P86" s="90"/>
      <c r="Q86" s="90"/>
      <c r="R86" s="90"/>
      <c r="S86" s="90"/>
      <c r="T86" s="90"/>
      <c r="U86" s="90"/>
      <c r="V86" s="90"/>
      <c r="W86" s="90"/>
      <c r="X86" s="90"/>
      <c r="Y86" s="90"/>
      <c r="Z86" s="90"/>
      <c r="AA86" s="90"/>
      <c r="AB86" s="90"/>
      <c r="AC86" s="90"/>
      <c r="AD86" s="90"/>
      <c r="AE86" s="90"/>
      <c r="AF86" s="90"/>
      <c r="AG86" s="90"/>
      <c r="AH86" s="90"/>
      <c r="AI86" s="90"/>
      <c r="AJ86" s="90"/>
      <c r="AK86" s="90"/>
      <c r="AL86" s="137"/>
      <c r="AM86" s="140"/>
      <c r="BF86" s="13" t="b">
        <f>IF($K85="○",TRUE,IF($K85="",FALSE,"INPUT_ERROR"))</f>
        <v>1</v>
      </c>
      <c r="BH86" s="13">
        <v>48</v>
      </c>
      <c r="BI86" s="13" t="str">
        <f t="shared" si="1"/>
        <v>ITEM48=TRUE</v>
      </c>
    </row>
    <row r="87" spans="1:61" ht="45" customHeight="1" x14ac:dyDescent="0.15">
      <c r="A87" s="96" t="s">
        <v>101</v>
      </c>
      <c r="B87" s="97"/>
      <c r="C87" s="97"/>
      <c r="D87" s="97"/>
      <c r="E87" s="97"/>
      <c r="F87" s="97"/>
      <c r="G87" s="97"/>
      <c r="H87" s="97"/>
      <c r="I87" s="98"/>
      <c r="J87" s="229" t="s">
        <v>716</v>
      </c>
      <c r="K87" s="229"/>
      <c r="L87" s="229"/>
      <c r="M87" s="229"/>
      <c r="N87" s="229"/>
      <c r="O87" s="229"/>
      <c r="P87" s="229"/>
      <c r="Q87" s="229"/>
      <c r="R87" s="229"/>
      <c r="S87" s="229"/>
      <c r="T87" s="229"/>
      <c r="U87" s="229"/>
      <c r="V87" s="229"/>
      <c r="W87" s="229"/>
      <c r="X87" s="229"/>
      <c r="Y87" s="229"/>
      <c r="Z87" s="229"/>
      <c r="AA87" s="229"/>
      <c r="AB87" s="229"/>
      <c r="AC87" s="229"/>
      <c r="AD87" s="229"/>
      <c r="AE87" s="229"/>
      <c r="AF87" s="229"/>
      <c r="AG87" s="229"/>
      <c r="AH87" s="229"/>
      <c r="AI87" s="229"/>
      <c r="AJ87" s="229"/>
      <c r="AK87" s="229"/>
      <c r="AL87" s="229"/>
      <c r="AM87" s="229"/>
      <c r="BH87" s="13">
        <v>49</v>
      </c>
      <c r="BI87" s="13" t="str">
        <f>"ITEM"&amp;BH87&amp; BG87 &amp;"="&amp; IF(TRIM($P85)="","",$P85)</f>
        <v>ITEM49=既存住基システム</v>
      </c>
    </row>
    <row r="88" spans="1:61" ht="9.75" customHeight="1" x14ac:dyDescent="0.15">
      <c r="A88" s="99"/>
      <c r="B88" s="100"/>
      <c r="C88" s="100"/>
      <c r="D88" s="100"/>
      <c r="E88" s="100"/>
      <c r="F88" s="100"/>
      <c r="G88" s="100"/>
      <c r="H88" s="100"/>
      <c r="I88" s="101"/>
      <c r="J88" s="102"/>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2"/>
      <c r="AH88" s="102"/>
      <c r="AI88" s="102"/>
      <c r="AJ88" s="102"/>
      <c r="AK88" s="102"/>
      <c r="AL88" s="102"/>
      <c r="AM88" s="102"/>
      <c r="BH88" s="13">
        <v>50</v>
      </c>
      <c r="BI88" s="13" t="str">
        <f>"ITEM"&amp;BH88&amp; BG88 &amp;"="&amp; IF(TRIM($J87)="","",$J87)</f>
        <v xml:space="preserve">ITEM50=住基ネットを通じて全国共通の本人確認を行うため、本特定個人情報ファイル（本人確認情報ファイル）において区域内の全ての住民の情報を保有し、住民票に記載されている住民全員の記録を常に正確に更新・管理・提供する。
</v>
      </c>
    </row>
    <row r="89" spans="1:61" ht="9.75" customHeight="1" x14ac:dyDescent="0.15">
      <c r="A89" s="106"/>
      <c r="B89" s="107"/>
      <c r="C89" s="107"/>
      <c r="D89" s="107"/>
      <c r="E89" s="107"/>
      <c r="F89" s="107"/>
      <c r="G89" s="107"/>
      <c r="H89" s="107"/>
      <c r="I89" s="108"/>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BH89" s="13" t="s">
        <v>432</v>
      </c>
    </row>
    <row r="90" spans="1:61" ht="9.75" customHeight="1" x14ac:dyDescent="0.15">
      <c r="A90" s="96" t="s">
        <v>102</v>
      </c>
      <c r="B90" s="97"/>
      <c r="C90" s="97"/>
      <c r="D90" s="97"/>
      <c r="E90" s="98"/>
      <c r="F90" s="96" t="s">
        <v>9</v>
      </c>
      <c r="G90" s="97"/>
      <c r="H90" s="97"/>
      <c r="I90" s="98"/>
      <c r="J90" s="102" t="s">
        <v>717</v>
      </c>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BH90" s="13">
        <v>51</v>
      </c>
      <c r="BI90" s="13" t="str">
        <f>"ITEM"&amp;BH90&amp; BG90 &amp;"="&amp; IF(TRIM($J90)="","",$J90)</f>
        <v>ITEM51=市民課</v>
      </c>
    </row>
    <row r="91" spans="1:61" ht="9.75" customHeight="1" x14ac:dyDescent="0.15">
      <c r="A91" s="99"/>
      <c r="B91" s="100"/>
      <c r="C91" s="100"/>
      <c r="D91" s="100"/>
      <c r="E91" s="101"/>
      <c r="F91" s="99"/>
      <c r="G91" s="100"/>
      <c r="H91" s="100"/>
      <c r="I91" s="101"/>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BH91" s="13" t="s">
        <v>432</v>
      </c>
    </row>
    <row r="92" spans="1:61" ht="9.75" customHeight="1" x14ac:dyDescent="0.15">
      <c r="A92" s="99"/>
      <c r="B92" s="100"/>
      <c r="C92" s="100"/>
      <c r="D92" s="100"/>
      <c r="E92" s="101"/>
      <c r="F92" s="99"/>
      <c r="G92" s="100"/>
      <c r="H92" s="100"/>
      <c r="I92" s="101"/>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BH92" s="13" t="s">
        <v>432</v>
      </c>
    </row>
    <row r="93" spans="1:61" ht="9.75" customHeight="1" x14ac:dyDescent="0.15">
      <c r="A93" s="99"/>
      <c r="B93" s="100"/>
      <c r="C93" s="100"/>
      <c r="D93" s="100"/>
      <c r="E93" s="101"/>
      <c r="F93" s="96" t="s">
        <v>8</v>
      </c>
      <c r="G93" s="97"/>
      <c r="H93" s="97"/>
      <c r="I93" s="98"/>
      <c r="J93" s="180"/>
      <c r="K93" s="181"/>
      <c r="L93" s="181"/>
      <c r="M93" s="181"/>
      <c r="N93" s="181"/>
      <c r="O93" s="181"/>
      <c r="P93" s="181"/>
      <c r="Q93" s="181"/>
      <c r="R93" s="181"/>
      <c r="S93" s="181"/>
      <c r="T93" s="181"/>
      <c r="U93" s="181"/>
      <c r="V93" s="170" t="s">
        <v>116</v>
      </c>
      <c r="W93" s="170"/>
      <c r="X93" s="170"/>
      <c r="Y93" s="170"/>
      <c r="Z93" s="170"/>
      <c r="AA93" s="170"/>
      <c r="AB93" s="170"/>
      <c r="AC93" s="170"/>
      <c r="AD93" s="170"/>
      <c r="AE93" s="170"/>
      <c r="AF93" s="170"/>
      <c r="AG93" s="170"/>
      <c r="AH93" s="170"/>
      <c r="AI93" s="170"/>
      <c r="AJ93" s="170"/>
      <c r="AK93" s="170"/>
      <c r="AL93" s="170"/>
      <c r="AM93" s="171"/>
      <c r="BE93" s="13" t="str">
        <f ca="1">MID(CELL("address",$CH$2),2,2)</f>
        <v>CH</v>
      </c>
      <c r="BF93" s="13">
        <f>IF(TRIM($K94)="","",IF(ISERROR(MATCH($K94,$CH$3:$CH$8,0)),"INPUT_ERROR",MATCH($K94,$CH$3:$CH$8,0)))</f>
        <v>1</v>
      </c>
      <c r="BH93" s="13">
        <v>52</v>
      </c>
      <c r="BI93" s="13" t="str">
        <f>"ITEM"&amp; BH93&amp; BG93 &amp;"="&amp; $BF93</f>
        <v>ITEM52=1</v>
      </c>
    </row>
    <row r="94" spans="1:61" ht="9.75" customHeight="1" x14ac:dyDescent="0.15">
      <c r="A94" s="99"/>
      <c r="B94" s="100"/>
      <c r="C94" s="100"/>
      <c r="D94" s="100"/>
      <c r="E94" s="101"/>
      <c r="F94" s="99"/>
      <c r="G94" s="100"/>
      <c r="H94" s="100"/>
      <c r="I94" s="101"/>
      <c r="J94" s="228" t="s">
        <v>225</v>
      </c>
      <c r="K94" s="184" t="s">
        <v>143</v>
      </c>
      <c r="L94" s="184"/>
      <c r="M94" s="184"/>
      <c r="N94" s="184"/>
      <c r="O94" s="184"/>
      <c r="P94" s="184"/>
      <c r="Q94" s="184"/>
      <c r="R94" s="184"/>
      <c r="S94" s="184"/>
      <c r="T94" s="185" t="s">
        <v>129</v>
      </c>
      <c r="U94" s="185"/>
      <c r="V94" s="187" t="s">
        <v>219</v>
      </c>
      <c r="W94" s="187"/>
      <c r="X94" s="187"/>
      <c r="Y94" s="187"/>
      <c r="Z94" s="187"/>
      <c r="AA94" s="187"/>
      <c r="AB94" s="187"/>
      <c r="AC94" s="187"/>
      <c r="AD94" s="187"/>
      <c r="AE94" s="187" t="s">
        <v>220</v>
      </c>
      <c r="AF94" s="187"/>
      <c r="AG94" s="187"/>
      <c r="AH94" s="187"/>
      <c r="AI94" s="187"/>
      <c r="AJ94" s="187"/>
      <c r="AK94" s="187"/>
      <c r="AL94" s="187"/>
      <c r="AM94" s="188"/>
      <c r="BH94" s="13" t="s">
        <v>432</v>
      </c>
    </row>
    <row r="95" spans="1:61" ht="9.75" customHeight="1" x14ac:dyDescent="0.15">
      <c r="A95" s="99"/>
      <c r="B95" s="100"/>
      <c r="C95" s="100"/>
      <c r="D95" s="100"/>
      <c r="E95" s="101"/>
      <c r="F95" s="99"/>
      <c r="G95" s="100"/>
      <c r="H95" s="100"/>
      <c r="I95" s="101"/>
      <c r="J95" s="228"/>
      <c r="K95" s="184"/>
      <c r="L95" s="184"/>
      <c r="M95" s="184"/>
      <c r="N95" s="184"/>
      <c r="O95" s="184"/>
      <c r="P95" s="184"/>
      <c r="Q95" s="184"/>
      <c r="R95" s="184"/>
      <c r="S95" s="184"/>
      <c r="T95" s="185"/>
      <c r="U95" s="185"/>
      <c r="V95" s="187" t="s">
        <v>221</v>
      </c>
      <c r="W95" s="187"/>
      <c r="X95" s="187"/>
      <c r="Y95" s="187"/>
      <c r="Z95" s="187"/>
      <c r="AA95" s="187"/>
      <c r="AB95" s="187"/>
      <c r="AC95" s="187"/>
      <c r="AD95" s="187"/>
      <c r="AE95" s="187" t="s">
        <v>222</v>
      </c>
      <c r="AF95" s="187"/>
      <c r="AG95" s="187"/>
      <c r="AH95" s="187"/>
      <c r="AI95" s="187"/>
      <c r="AJ95" s="187"/>
      <c r="AK95" s="187"/>
      <c r="AL95" s="187"/>
      <c r="AM95" s="188"/>
      <c r="BH95" s="13" t="s">
        <v>432</v>
      </c>
    </row>
    <row r="96" spans="1:61" ht="9.75" customHeight="1" x14ac:dyDescent="0.15">
      <c r="A96" s="106"/>
      <c r="B96" s="107"/>
      <c r="C96" s="107"/>
      <c r="D96" s="107"/>
      <c r="E96" s="108"/>
      <c r="F96" s="106"/>
      <c r="G96" s="107"/>
      <c r="H96" s="107"/>
      <c r="I96" s="108"/>
      <c r="J96" s="247"/>
      <c r="K96" s="248"/>
      <c r="L96" s="248"/>
      <c r="M96" s="248"/>
      <c r="N96" s="248"/>
      <c r="O96" s="248"/>
      <c r="P96" s="248"/>
      <c r="Q96" s="248"/>
      <c r="R96" s="248"/>
      <c r="S96" s="248"/>
      <c r="T96" s="248"/>
      <c r="U96" s="248"/>
      <c r="V96" s="190" t="s">
        <v>223</v>
      </c>
      <c r="W96" s="190"/>
      <c r="X96" s="190"/>
      <c r="Y96" s="190"/>
      <c r="Z96" s="190"/>
      <c r="AA96" s="190"/>
      <c r="AB96" s="190"/>
      <c r="AC96" s="190"/>
      <c r="AD96" s="190"/>
      <c r="AE96" s="190" t="s">
        <v>224</v>
      </c>
      <c r="AF96" s="190"/>
      <c r="AG96" s="190"/>
      <c r="AH96" s="190"/>
      <c r="AI96" s="190"/>
      <c r="AJ96" s="190"/>
      <c r="AK96" s="190"/>
      <c r="AL96" s="190"/>
      <c r="AM96" s="191"/>
      <c r="BH96" s="13" t="s">
        <v>432</v>
      </c>
    </row>
    <row r="97" spans="1:61" ht="68.25" customHeight="1" x14ac:dyDescent="0.15">
      <c r="A97" s="196" t="s">
        <v>103</v>
      </c>
      <c r="B97" s="197"/>
      <c r="C97" s="197"/>
      <c r="D97" s="197"/>
      <c r="E97" s="197"/>
      <c r="F97" s="197"/>
      <c r="G97" s="197"/>
      <c r="H97" s="197"/>
      <c r="I97" s="204"/>
      <c r="J97" s="118" t="s">
        <v>718</v>
      </c>
      <c r="K97" s="119"/>
      <c r="L97" s="119"/>
      <c r="M97" s="119"/>
      <c r="N97" s="119"/>
      <c r="O97" s="119"/>
      <c r="P97" s="119"/>
      <c r="Q97" s="119"/>
      <c r="R97" s="119"/>
      <c r="S97" s="119"/>
      <c r="T97" s="119"/>
      <c r="U97" s="119"/>
      <c r="V97" s="119"/>
      <c r="W97" s="119"/>
      <c r="X97" s="119"/>
      <c r="Y97" s="119"/>
      <c r="Z97" s="119"/>
      <c r="AA97" s="119"/>
      <c r="AB97" s="119"/>
      <c r="AC97" s="119"/>
      <c r="AD97" s="119"/>
      <c r="AE97" s="119"/>
      <c r="AF97" s="119"/>
      <c r="AG97" s="119"/>
      <c r="AH97" s="119"/>
      <c r="AI97" s="119"/>
      <c r="AJ97" s="119"/>
      <c r="AK97" s="119"/>
      <c r="AL97" s="119"/>
      <c r="AM97" s="120"/>
      <c r="BH97" s="13" t="s">
        <v>461</v>
      </c>
      <c r="BI97" s="13" t="str">
        <f>"ITEM"&amp;BH97&amp; BG97 &amp;"="&amp; IF(TRIM($J97)="","",$J97)</f>
        <v>ITEM53_1=・住民票の記載事項の変更又は新規作成が生じた場合、既存住基システムから当該本人確認情報の更新情報を受領し(既存住基システム→市町村ＣＳ）、受領した情報を元に本人確認情報ファイルを更新し、当該本人確認情報の更新情報を都道府県知事に通知する（市町村ＣＳ→都道府県サーバ)。
・住民から提示された個人番号カードに登録された住民票コードをキーとして本人確認情報ファイルを検索し、画面に表示された本人確認情報と申請・届出書等の記載内容を照合し確認することで本人確認を行う（個人番号カード→市町村ＣＳ）。
・４情報（氏名、住所、性別、生年月日）の組合せをキーに本人確認情報ファイルの検索を行う。
・本人確認情報ファイルの内容が都道府県知事保存本人確認情報ファイル（都道府県サーバ）及び機構保存本人確認情報ファイル（全国サーバ）と整合することを確認するため、都道府県サーバ及び全国サーバに対し、整合性確認用本人確認情報を提供する（市町村ＣＳ→都道府県サーバ／全国サーバ）。</v>
      </c>
    </row>
    <row r="98" spans="1:61" ht="9.75" customHeight="1" x14ac:dyDescent="0.15">
      <c r="A98" s="198"/>
      <c r="B98" s="199"/>
      <c r="C98" s="199"/>
      <c r="D98" s="199"/>
      <c r="E98" s="199"/>
      <c r="F98" s="199"/>
      <c r="G98" s="199"/>
      <c r="H98" s="199"/>
      <c r="I98" s="240"/>
      <c r="J98" s="121"/>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3"/>
      <c r="BH98" s="13" t="s">
        <v>432</v>
      </c>
    </row>
    <row r="99" spans="1:61" ht="9.75" customHeight="1" x14ac:dyDescent="0.15">
      <c r="A99" s="198"/>
      <c r="B99" s="199"/>
      <c r="C99" s="199"/>
      <c r="D99" s="199"/>
      <c r="E99" s="199"/>
      <c r="F99" s="199"/>
      <c r="G99" s="199"/>
      <c r="H99" s="199"/>
      <c r="I99" s="240"/>
      <c r="J99" s="121"/>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3"/>
      <c r="BH99" s="13" t="s">
        <v>432</v>
      </c>
    </row>
    <row r="100" spans="1:61" ht="9.75" customHeight="1" x14ac:dyDescent="0.15">
      <c r="A100" s="198"/>
      <c r="B100" s="199"/>
      <c r="C100" s="199"/>
      <c r="D100" s="199"/>
      <c r="E100" s="199"/>
      <c r="F100" s="199"/>
      <c r="G100" s="199"/>
      <c r="H100" s="199"/>
      <c r="I100" s="240"/>
      <c r="J100" s="121"/>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3"/>
      <c r="BH100" s="13" t="s">
        <v>432</v>
      </c>
    </row>
    <row r="101" spans="1:61" ht="9.75" customHeight="1" x14ac:dyDescent="0.15">
      <c r="A101" s="198"/>
      <c r="B101" s="199"/>
      <c r="C101" s="199"/>
      <c r="D101" s="199"/>
      <c r="E101" s="199"/>
      <c r="F101" s="199"/>
      <c r="G101" s="199"/>
      <c r="H101" s="199"/>
      <c r="I101" s="240"/>
      <c r="J101" s="121"/>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3"/>
      <c r="BH101" s="13" t="s">
        <v>432</v>
      </c>
    </row>
    <row r="102" spans="1:61" ht="9.75" customHeight="1" x14ac:dyDescent="0.15">
      <c r="A102" s="198"/>
      <c r="B102" s="199"/>
      <c r="C102" s="199"/>
      <c r="D102" s="199"/>
      <c r="E102" s="199"/>
      <c r="F102" s="199"/>
      <c r="G102" s="199"/>
      <c r="H102" s="199"/>
      <c r="I102" s="240"/>
      <c r="J102" s="121"/>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3"/>
      <c r="BH102" s="13" t="s">
        <v>432</v>
      </c>
    </row>
    <row r="103" spans="1:61" ht="9.75" customHeight="1" x14ac:dyDescent="0.15">
      <c r="A103" s="198"/>
      <c r="B103" s="199"/>
      <c r="C103" s="199"/>
      <c r="D103" s="199"/>
      <c r="E103" s="199"/>
      <c r="F103" s="199"/>
      <c r="G103" s="199"/>
      <c r="H103" s="199"/>
      <c r="I103" s="240"/>
      <c r="J103" s="121"/>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3"/>
      <c r="BH103" s="13" t="s">
        <v>432</v>
      </c>
    </row>
    <row r="104" spans="1:61" ht="9.75" customHeight="1" x14ac:dyDescent="0.15">
      <c r="A104" s="198"/>
      <c r="B104" s="199"/>
      <c r="C104" s="199"/>
      <c r="D104" s="199"/>
      <c r="E104" s="199"/>
      <c r="F104" s="199"/>
      <c r="G104" s="199"/>
      <c r="H104" s="199"/>
      <c r="I104" s="240"/>
      <c r="J104" s="121"/>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3"/>
      <c r="BH104" s="13" t="s">
        <v>432</v>
      </c>
    </row>
    <row r="105" spans="1:61" ht="9.75" customHeight="1" x14ac:dyDescent="0.15">
      <c r="A105" s="198"/>
      <c r="B105" s="199"/>
      <c r="C105" s="199"/>
      <c r="D105" s="199"/>
      <c r="E105" s="199"/>
      <c r="F105" s="199"/>
      <c r="G105" s="199"/>
      <c r="H105" s="199"/>
      <c r="I105" s="240"/>
      <c r="J105" s="121"/>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3"/>
      <c r="BH105" s="13" t="s">
        <v>432</v>
      </c>
    </row>
    <row r="106" spans="1:61" ht="9.75" customHeight="1" x14ac:dyDescent="0.15">
      <c r="A106" s="198"/>
      <c r="B106" s="199"/>
      <c r="C106" s="199"/>
      <c r="D106" s="199"/>
      <c r="E106" s="199"/>
      <c r="F106" s="199"/>
      <c r="G106" s="199"/>
      <c r="H106" s="199"/>
      <c r="I106" s="240"/>
      <c r="J106" s="121"/>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3"/>
    </row>
    <row r="107" spans="1:61" ht="9.75" customHeight="1" x14ac:dyDescent="0.15">
      <c r="A107" s="198"/>
      <c r="B107" s="199"/>
      <c r="C107" s="199"/>
      <c r="D107" s="199"/>
      <c r="E107" s="199"/>
      <c r="F107" s="199"/>
      <c r="G107" s="199"/>
      <c r="H107" s="199"/>
      <c r="I107" s="240"/>
      <c r="J107" s="249"/>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50"/>
      <c r="BH107" s="26" t="s">
        <v>462</v>
      </c>
      <c r="BI107" s="13" t="str">
        <f>"ITEM"&amp;BH107&amp; BG107 &amp;"="&amp; IF(TRIM($J107)="","",$J107)</f>
        <v>ITEM53_2=</v>
      </c>
    </row>
    <row r="108" spans="1:61" ht="9.75" customHeight="1" x14ac:dyDescent="0.15">
      <c r="A108" s="198"/>
      <c r="B108" s="199"/>
      <c r="C108" s="199"/>
      <c r="D108" s="199"/>
      <c r="E108" s="199"/>
      <c r="F108" s="199"/>
      <c r="G108" s="199"/>
      <c r="H108" s="199"/>
      <c r="I108" s="240"/>
      <c r="J108" s="124"/>
      <c r="K108" s="125"/>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6"/>
      <c r="BH108" s="26" t="s">
        <v>463</v>
      </c>
      <c r="BI108" s="13" t="str">
        <f>"ITEM"&amp;BH108&amp; BG108 &amp;"="&amp; IF(TRIM($J108)="","",$J108)</f>
        <v>ITEM53_3=</v>
      </c>
    </row>
    <row r="109" spans="1:61" ht="48.75" customHeight="1" x14ac:dyDescent="0.15">
      <c r="A109" s="198"/>
      <c r="B109" s="199"/>
      <c r="C109" s="240"/>
      <c r="D109" s="196" t="s">
        <v>7</v>
      </c>
      <c r="E109" s="197"/>
      <c r="F109" s="197"/>
      <c r="G109" s="197"/>
      <c r="H109" s="197"/>
      <c r="I109" s="204"/>
      <c r="J109" s="118" t="s">
        <v>719</v>
      </c>
      <c r="K109" s="119"/>
      <c r="L109" s="119"/>
      <c r="M109" s="119"/>
      <c r="N109" s="119"/>
      <c r="O109" s="119"/>
      <c r="P109" s="119"/>
      <c r="Q109" s="119"/>
      <c r="R109" s="119"/>
      <c r="S109" s="119"/>
      <c r="T109" s="119"/>
      <c r="U109" s="119"/>
      <c r="V109" s="119"/>
      <c r="W109" s="119"/>
      <c r="X109" s="119"/>
      <c r="Y109" s="119"/>
      <c r="Z109" s="119"/>
      <c r="AA109" s="119"/>
      <c r="AB109" s="119"/>
      <c r="AC109" s="119"/>
      <c r="AD109" s="119"/>
      <c r="AE109" s="119"/>
      <c r="AF109" s="119"/>
      <c r="AG109" s="119"/>
      <c r="AH109" s="119"/>
      <c r="AI109" s="119"/>
      <c r="AJ109" s="119"/>
      <c r="AK109" s="119"/>
      <c r="AL109" s="119"/>
      <c r="AM109" s="120"/>
      <c r="BH109" s="26">
        <v>54</v>
      </c>
      <c r="BI109" s="13" t="str">
        <f>"ITEM"&amp;BH109&amp; BG109 &amp;"="&amp; IF(TRIM($J109)="","",$J109)</f>
        <v>ITEM54=・本人確認情報ファイルを更新する際に、受領した本人確認情報に関する更新データと本人確認情報ファイルを、住民票コードをもとに突合する。
・個人番号カードを用いて本人確認を行う際に、提示を受けた個人番号カードと本人確認情報ファイルを、住民票コードをもとに突合する。</v>
      </c>
    </row>
    <row r="110" spans="1:61" ht="9.75" customHeight="1" x14ac:dyDescent="0.15">
      <c r="A110" s="198"/>
      <c r="B110" s="199"/>
      <c r="C110" s="240"/>
      <c r="D110" s="198"/>
      <c r="E110" s="199"/>
      <c r="F110" s="199"/>
      <c r="G110" s="199"/>
      <c r="H110" s="199"/>
      <c r="I110" s="240"/>
      <c r="J110" s="121"/>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3"/>
      <c r="BH110" s="26" t="s">
        <v>432</v>
      </c>
    </row>
    <row r="111" spans="1:61" ht="9.75" customHeight="1" x14ac:dyDescent="0.15">
      <c r="A111" s="200"/>
      <c r="B111" s="201"/>
      <c r="C111" s="205"/>
      <c r="D111" s="200"/>
      <c r="E111" s="201"/>
      <c r="F111" s="201"/>
      <c r="G111" s="201"/>
      <c r="H111" s="201"/>
      <c r="I111" s="205"/>
      <c r="J111" s="121"/>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3"/>
      <c r="BH111" s="26" t="s">
        <v>432</v>
      </c>
    </row>
    <row r="112" spans="1:61" ht="9.75" customHeight="1" x14ac:dyDescent="0.15">
      <c r="A112" s="96" t="s">
        <v>104</v>
      </c>
      <c r="B112" s="97"/>
      <c r="C112" s="97"/>
      <c r="D112" s="97"/>
      <c r="E112" s="97"/>
      <c r="F112" s="97"/>
      <c r="G112" s="97"/>
      <c r="H112" s="97"/>
      <c r="I112" s="98"/>
      <c r="J112" s="241">
        <v>42156</v>
      </c>
      <c r="K112" s="242"/>
      <c r="L112" s="242"/>
      <c r="M112" s="242"/>
      <c r="N112" s="242"/>
      <c r="O112" s="242"/>
      <c r="P112" s="242"/>
      <c r="Q112" s="242"/>
      <c r="R112" s="242"/>
      <c r="S112" s="242"/>
      <c r="T112" s="242"/>
      <c r="U112" s="242"/>
      <c r="V112" s="242"/>
      <c r="W112" s="242"/>
      <c r="X112" s="242"/>
      <c r="Y112" s="242"/>
      <c r="Z112" s="242"/>
      <c r="AA112" s="242"/>
      <c r="AB112" s="242"/>
      <c r="AC112" s="242"/>
      <c r="AD112" s="242"/>
      <c r="AE112" s="242"/>
      <c r="AF112" s="242"/>
      <c r="AG112" s="242"/>
      <c r="AH112" s="242"/>
      <c r="AI112" s="242"/>
      <c r="AJ112" s="242"/>
      <c r="AK112" s="242"/>
      <c r="AL112" s="242"/>
      <c r="AM112" s="243"/>
      <c r="BH112" s="26">
        <v>55</v>
      </c>
      <c r="BI112" s="13" t="str">
        <f>"ITEM"&amp;BH112&amp; BG112 &amp;"="&amp;IF(TRIM($J112)="","",TEXT(J112,"yyyymmdd"))</f>
        <v>ITEM55=20150601</v>
      </c>
    </row>
    <row r="113" spans="1:61" ht="9.75" customHeight="1" x14ac:dyDescent="0.15">
      <c r="A113" s="106"/>
      <c r="B113" s="107"/>
      <c r="C113" s="107"/>
      <c r="D113" s="107"/>
      <c r="E113" s="107"/>
      <c r="F113" s="107"/>
      <c r="G113" s="107"/>
      <c r="H113" s="107"/>
      <c r="I113" s="108"/>
      <c r="J113" s="244"/>
      <c r="K113" s="245"/>
      <c r="L113" s="245"/>
      <c r="M113" s="245"/>
      <c r="N113" s="245"/>
      <c r="O113" s="245"/>
      <c r="P113" s="245"/>
      <c r="Q113" s="245"/>
      <c r="R113" s="245"/>
      <c r="S113" s="245"/>
      <c r="T113" s="245"/>
      <c r="U113" s="245"/>
      <c r="V113" s="245"/>
      <c r="W113" s="245"/>
      <c r="X113" s="245"/>
      <c r="Y113" s="245"/>
      <c r="Z113" s="245"/>
      <c r="AA113" s="245"/>
      <c r="AB113" s="245"/>
      <c r="AC113" s="245"/>
      <c r="AD113" s="245"/>
      <c r="AE113" s="245"/>
      <c r="AF113" s="245"/>
      <c r="AG113" s="245"/>
      <c r="AH113" s="245"/>
      <c r="AI113" s="245"/>
      <c r="AJ113" s="245"/>
      <c r="AK113" s="245"/>
      <c r="AL113" s="245"/>
      <c r="AM113" s="246"/>
      <c r="BH113" s="26" t="s">
        <v>432</v>
      </c>
    </row>
    <row r="114" spans="1:61" ht="9.75" customHeight="1" x14ac:dyDescent="0.15">
      <c r="A114" s="79" t="s">
        <v>91</v>
      </c>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1"/>
      <c r="BH114" s="26" t="s">
        <v>432</v>
      </c>
    </row>
    <row r="115" spans="1:61" ht="9.75" customHeight="1" x14ac:dyDescent="0.15">
      <c r="A115" s="82"/>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5"/>
      <c r="BH115" s="26" t="s">
        <v>432</v>
      </c>
    </row>
    <row r="116" spans="1:61" ht="9.75" customHeight="1" x14ac:dyDescent="0.15">
      <c r="A116" s="96" t="s">
        <v>105</v>
      </c>
      <c r="B116" s="97"/>
      <c r="C116" s="97"/>
      <c r="D116" s="97"/>
      <c r="E116" s="97"/>
      <c r="F116" s="97"/>
      <c r="G116" s="97"/>
      <c r="H116" s="97"/>
      <c r="I116" s="98"/>
      <c r="J116" s="230" t="s">
        <v>167</v>
      </c>
      <c r="K116" s="232" t="s">
        <v>148</v>
      </c>
      <c r="L116" s="232"/>
      <c r="M116" s="232"/>
      <c r="N116" s="232"/>
      <c r="O116" s="232"/>
      <c r="P116" s="232"/>
      <c r="Q116" s="232"/>
      <c r="R116" s="181" t="s">
        <v>168</v>
      </c>
      <c r="S116" s="181"/>
      <c r="T116" s="181"/>
      <c r="U116" s="170" t="s">
        <v>116</v>
      </c>
      <c r="V116" s="170"/>
      <c r="W116" s="170"/>
      <c r="X116" s="170"/>
      <c r="Y116" s="170"/>
      <c r="Z116" s="170"/>
      <c r="AA116" s="170"/>
      <c r="AB116" s="170"/>
      <c r="AC116" s="170"/>
      <c r="AD116" s="170"/>
      <c r="AE116" s="170"/>
      <c r="AF116" s="170"/>
      <c r="AG116" s="170"/>
      <c r="AH116" s="170"/>
      <c r="AI116" s="170"/>
      <c r="AJ116" s="170"/>
      <c r="AK116" s="170"/>
      <c r="AL116" s="170"/>
      <c r="AM116" s="171"/>
      <c r="BE116" s="13" t="str">
        <f ca="1">MID(CELL("address",$CF$2),2,2)</f>
        <v>CF</v>
      </c>
      <c r="BF116" s="13">
        <f>IF(TRIM($K116)="","",IF(ISERROR(MATCH($K116,$CF$3:$CF$4,0)),"INPUT_ERROR",MATCH($K116,$CF$3:$CF$4,0)))</f>
        <v>1</v>
      </c>
      <c r="BH116" s="26">
        <v>56</v>
      </c>
      <c r="BI116" s="13" t="str">
        <f>"ITEM"&amp; BH116&amp; BG116 &amp;"="&amp; $BF116</f>
        <v>ITEM56=1</v>
      </c>
    </row>
    <row r="117" spans="1:61" ht="9.75" customHeight="1" x14ac:dyDescent="0.15">
      <c r="A117" s="99"/>
      <c r="B117" s="100"/>
      <c r="C117" s="100"/>
      <c r="D117" s="100"/>
      <c r="E117" s="100"/>
      <c r="F117" s="100"/>
      <c r="G117" s="100"/>
      <c r="H117" s="100"/>
      <c r="I117" s="101"/>
      <c r="J117" s="231"/>
      <c r="K117" s="184"/>
      <c r="L117" s="184"/>
      <c r="M117" s="184"/>
      <c r="N117" s="184"/>
      <c r="O117" s="184"/>
      <c r="P117" s="184"/>
      <c r="Q117" s="184"/>
      <c r="R117" s="185"/>
      <c r="S117" s="185"/>
      <c r="T117" s="185"/>
      <c r="U117" s="187" t="s">
        <v>226</v>
      </c>
      <c r="V117" s="187"/>
      <c r="W117" s="187"/>
      <c r="X117" s="187"/>
      <c r="Y117" s="187"/>
      <c r="Z117" s="187" t="s">
        <v>227</v>
      </c>
      <c r="AA117" s="187"/>
      <c r="AB117" s="187"/>
      <c r="AC117" s="187"/>
      <c r="AD117" s="187"/>
      <c r="AE117" s="187"/>
      <c r="AF117" s="187"/>
      <c r="AG117" s="187"/>
      <c r="AH117" s="187"/>
      <c r="AI117" s="187"/>
      <c r="AJ117" s="187"/>
      <c r="AK117" s="187"/>
      <c r="AL117" s="187"/>
      <c r="AM117" s="188"/>
      <c r="BH117" s="13" t="s">
        <v>432</v>
      </c>
    </row>
    <row r="118" spans="1:61" ht="9.75" customHeight="1" x14ac:dyDescent="0.15">
      <c r="A118" s="99"/>
      <c r="B118" s="100"/>
      <c r="C118" s="100"/>
      <c r="D118" s="100"/>
      <c r="E118" s="100"/>
      <c r="F118" s="100"/>
      <c r="G118" s="100"/>
      <c r="H118" s="100"/>
      <c r="I118" s="101"/>
      <c r="J118" s="228" t="s">
        <v>162</v>
      </c>
      <c r="K118" s="231"/>
      <c r="L118" s="231"/>
      <c r="M118" s="235">
        <v>1</v>
      </c>
      <c r="N118" s="235"/>
      <c r="O118" s="235"/>
      <c r="P118" s="235"/>
      <c r="Q118" s="235"/>
      <c r="R118" s="185" t="s">
        <v>228</v>
      </c>
      <c r="S118" s="185"/>
      <c r="T118" s="185"/>
      <c r="U118" s="185"/>
      <c r="V118" s="185"/>
      <c r="W118" s="185"/>
      <c r="X118" s="185"/>
      <c r="Y118" s="185"/>
      <c r="Z118" s="185"/>
      <c r="AA118" s="185"/>
      <c r="AB118" s="185"/>
      <c r="AC118" s="185"/>
      <c r="AD118" s="185"/>
      <c r="AE118" s="185"/>
      <c r="AF118" s="185"/>
      <c r="AG118" s="185"/>
      <c r="AH118" s="185"/>
      <c r="AI118" s="185"/>
      <c r="AJ118" s="185"/>
      <c r="AK118" s="185"/>
      <c r="AL118" s="185"/>
      <c r="AM118" s="237"/>
      <c r="BH118" s="13">
        <v>57</v>
      </c>
      <c r="BI118" s="13" t="str">
        <f>"ITEM"&amp;BH118&amp; BG118 &amp;"=" &amp; $M118</f>
        <v>ITEM57=1</v>
      </c>
    </row>
    <row r="119" spans="1:61" ht="9.75" customHeight="1" thickBot="1" x14ac:dyDescent="0.2">
      <c r="A119" s="99"/>
      <c r="B119" s="100"/>
      <c r="C119" s="100"/>
      <c r="D119" s="100"/>
      <c r="E119" s="100"/>
      <c r="F119" s="100"/>
      <c r="G119" s="100"/>
      <c r="H119" s="100"/>
      <c r="I119" s="101"/>
      <c r="J119" s="233"/>
      <c r="K119" s="234"/>
      <c r="L119" s="234"/>
      <c r="M119" s="236"/>
      <c r="N119" s="236"/>
      <c r="O119" s="236"/>
      <c r="P119" s="236"/>
      <c r="Q119" s="236"/>
      <c r="R119" s="238"/>
      <c r="S119" s="238"/>
      <c r="T119" s="238"/>
      <c r="U119" s="238"/>
      <c r="V119" s="238"/>
      <c r="W119" s="238"/>
      <c r="X119" s="238"/>
      <c r="Y119" s="238"/>
      <c r="Z119" s="238"/>
      <c r="AA119" s="238"/>
      <c r="AB119" s="238"/>
      <c r="AC119" s="238"/>
      <c r="AD119" s="238"/>
      <c r="AE119" s="238"/>
      <c r="AF119" s="238"/>
      <c r="AG119" s="238"/>
      <c r="AH119" s="238"/>
      <c r="AI119" s="238"/>
      <c r="AJ119" s="238"/>
      <c r="AK119" s="238"/>
      <c r="AL119" s="238"/>
      <c r="AM119" s="239"/>
      <c r="BH119" s="13" t="s">
        <v>432</v>
      </c>
    </row>
    <row r="120" spans="1:61" ht="9.75" customHeight="1" x14ac:dyDescent="0.15">
      <c r="A120" s="251" t="s">
        <v>155</v>
      </c>
      <c r="B120" s="252"/>
      <c r="C120" s="252"/>
      <c r="D120" s="252"/>
      <c r="E120" s="252"/>
      <c r="F120" s="252"/>
      <c r="G120" s="252"/>
      <c r="H120" s="252"/>
      <c r="I120" s="253"/>
      <c r="J120" s="257" t="s">
        <v>720</v>
      </c>
      <c r="K120" s="258"/>
      <c r="L120" s="258"/>
      <c r="M120" s="258"/>
      <c r="N120" s="258"/>
      <c r="O120" s="258"/>
      <c r="P120" s="258"/>
      <c r="Q120" s="258"/>
      <c r="R120" s="258"/>
      <c r="S120" s="258"/>
      <c r="T120" s="258"/>
      <c r="U120" s="258"/>
      <c r="V120" s="258"/>
      <c r="W120" s="258"/>
      <c r="X120" s="258"/>
      <c r="Y120" s="258"/>
      <c r="Z120" s="258"/>
      <c r="AA120" s="258"/>
      <c r="AB120" s="258"/>
      <c r="AC120" s="258"/>
      <c r="AD120" s="258"/>
      <c r="AE120" s="258"/>
      <c r="AF120" s="258"/>
      <c r="AG120" s="258"/>
      <c r="AH120" s="258"/>
      <c r="AI120" s="258"/>
      <c r="AJ120" s="258"/>
      <c r="AK120" s="258"/>
      <c r="AL120" s="258"/>
      <c r="AM120" s="259"/>
      <c r="BG120" s="13" t="s">
        <v>464</v>
      </c>
      <c r="BH120" s="13">
        <v>58</v>
      </c>
      <c r="BI120" s="13" t="str">
        <f>"ITEM"&amp;BH120 &amp; BG120 &amp; "="&amp; IF(TRIM($J120)="","",$J120)</f>
        <v>ITEM58#KBN2_1=住基ネットワークシステムに関する業務</v>
      </c>
    </row>
    <row r="121" spans="1:61" ht="9.75" customHeight="1" thickBot="1" x14ac:dyDescent="0.2">
      <c r="A121" s="254"/>
      <c r="B121" s="255"/>
      <c r="C121" s="255"/>
      <c r="D121" s="255"/>
      <c r="E121" s="255"/>
      <c r="F121" s="255"/>
      <c r="G121" s="255"/>
      <c r="H121" s="255"/>
      <c r="I121" s="256"/>
      <c r="J121" s="260"/>
      <c r="K121" s="261"/>
      <c r="L121" s="261"/>
      <c r="M121" s="261"/>
      <c r="N121" s="261"/>
      <c r="O121" s="261"/>
      <c r="P121" s="261"/>
      <c r="Q121" s="261"/>
      <c r="R121" s="261"/>
      <c r="S121" s="261"/>
      <c r="T121" s="261"/>
      <c r="U121" s="261"/>
      <c r="V121" s="261"/>
      <c r="W121" s="261"/>
      <c r="X121" s="261"/>
      <c r="Y121" s="261"/>
      <c r="Z121" s="261"/>
      <c r="AA121" s="261"/>
      <c r="AB121" s="261"/>
      <c r="AC121" s="261"/>
      <c r="AD121" s="261"/>
      <c r="AE121" s="261"/>
      <c r="AF121" s="261"/>
      <c r="AG121" s="261"/>
      <c r="AH121" s="261"/>
      <c r="AI121" s="261"/>
      <c r="AJ121" s="261"/>
      <c r="AK121" s="261"/>
      <c r="AL121" s="261"/>
      <c r="AM121" s="262"/>
      <c r="BG121" s="13" t="s">
        <v>432</v>
      </c>
      <c r="BH121" s="13" t="s">
        <v>432</v>
      </c>
    </row>
    <row r="122" spans="1:61" ht="9.75" customHeight="1" x14ac:dyDescent="0.15">
      <c r="A122" s="263" t="s">
        <v>93</v>
      </c>
      <c r="B122" s="264"/>
      <c r="C122" s="264"/>
      <c r="D122" s="264"/>
      <c r="E122" s="264"/>
      <c r="F122" s="264"/>
      <c r="G122" s="264"/>
      <c r="H122" s="264"/>
      <c r="I122" s="265"/>
      <c r="J122" s="257" t="s">
        <v>720</v>
      </c>
      <c r="K122" s="258"/>
      <c r="L122" s="258"/>
      <c r="M122" s="258"/>
      <c r="N122" s="258"/>
      <c r="O122" s="258"/>
      <c r="P122" s="258"/>
      <c r="Q122" s="258"/>
      <c r="R122" s="258"/>
      <c r="S122" s="258"/>
      <c r="T122" s="258"/>
      <c r="U122" s="258"/>
      <c r="V122" s="258"/>
      <c r="W122" s="258"/>
      <c r="X122" s="258"/>
      <c r="Y122" s="258"/>
      <c r="Z122" s="258"/>
      <c r="AA122" s="258"/>
      <c r="AB122" s="258"/>
      <c r="AC122" s="258"/>
      <c r="AD122" s="258"/>
      <c r="AE122" s="258"/>
      <c r="AF122" s="258"/>
      <c r="AG122" s="258"/>
      <c r="AH122" s="258"/>
      <c r="AI122" s="258"/>
      <c r="AJ122" s="258"/>
      <c r="AK122" s="258"/>
      <c r="AL122" s="258"/>
      <c r="AM122" s="259"/>
      <c r="BG122" s="13" t="s">
        <v>464</v>
      </c>
      <c r="BH122" s="13">
        <v>59</v>
      </c>
      <c r="BI122" s="13" t="str">
        <f>"ITEM"&amp; BH122  &amp; BG122 &amp; "="&amp; IF(TRIM($J122)="","",$J122)</f>
        <v>ITEM59#KBN2_1=住基ネットワークシステムに関する業務</v>
      </c>
    </row>
    <row r="123" spans="1:61" ht="9.75" customHeight="1" thickBot="1" x14ac:dyDescent="0.2">
      <c r="A123" s="106"/>
      <c r="B123" s="107"/>
      <c r="C123" s="107"/>
      <c r="D123" s="107"/>
      <c r="E123" s="107"/>
      <c r="F123" s="107"/>
      <c r="G123" s="107"/>
      <c r="H123" s="107"/>
      <c r="I123" s="108"/>
      <c r="J123" s="260"/>
      <c r="K123" s="261"/>
      <c r="L123" s="261"/>
      <c r="M123" s="261"/>
      <c r="N123" s="261"/>
      <c r="O123" s="261"/>
      <c r="P123" s="261"/>
      <c r="Q123" s="261"/>
      <c r="R123" s="261"/>
      <c r="S123" s="261"/>
      <c r="T123" s="261"/>
      <c r="U123" s="261"/>
      <c r="V123" s="261"/>
      <c r="W123" s="261"/>
      <c r="X123" s="261"/>
      <c r="Y123" s="261"/>
      <c r="Z123" s="261"/>
      <c r="AA123" s="261"/>
      <c r="AB123" s="261"/>
      <c r="AC123" s="261"/>
      <c r="AD123" s="261"/>
      <c r="AE123" s="261"/>
      <c r="AF123" s="261"/>
      <c r="AG123" s="261"/>
      <c r="AH123" s="261"/>
      <c r="AI123" s="261"/>
      <c r="AJ123" s="261"/>
      <c r="AK123" s="261"/>
      <c r="AL123" s="261"/>
      <c r="AM123" s="262"/>
      <c r="BG123" s="13" t="s">
        <v>432</v>
      </c>
      <c r="BH123" s="13" t="s">
        <v>432</v>
      </c>
    </row>
    <row r="124" spans="1:61" ht="9.75" customHeight="1" x14ac:dyDescent="0.15">
      <c r="A124" s="96" t="s">
        <v>106</v>
      </c>
      <c r="B124" s="97"/>
      <c r="C124" s="97"/>
      <c r="D124" s="97"/>
      <c r="E124" s="97"/>
      <c r="F124" s="97"/>
      <c r="G124" s="97"/>
      <c r="H124" s="97"/>
      <c r="I124" s="98"/>
      <c r="J124" s="266"/>
      <c r="K124" s="170"/>
      <c r="L124" s="170"/>
      <c r="M124" s="170"/>
      <c r="N124" s="170"/>
      <c r="O124" s="170"/>
      <c r="P124" s="170"/>
      <c r="Q124" s="170"/>
      <c r="R124" s="170"/>
      <c r="S124" s="170"/>
      <c r="T124" s="170"/>
      <c r="U124" s="170"/>
      <c r="V124" s="170" t="s">
        <v>116</v>
      </c>
      <c r="W124" s="170"/>
      <c r="X124" s="170"/>
      <c r="Y124" s="170"/>
      <c r="Z124" s="170"/>
      <c r="AA124" s="170"/>
      <c r="AB124" s="170"/>
      <c r="AC124" s="170"/>
      <c r="AD124" s="170"/>
      <c r="AE124" s="170"/>
      <c r="AF124" s="170"/>
      <c r="AG124" s="170"/>
      <c r="AH124" s="170"/>
      <c r="AI124" s="170"/>
      <c r="AJ124" s="170"/>
      <c r="AK124" s="170"/>
      <c r="AL124" s="170"/>
      <c r="AM124" s="171"/>
      <c r="BE124" s="13" t="str">
        <f ca="1">MID(CELL("address",$CH$2),2,2)</f>
        <v>CH</v>
      </c>
      <c r="BF124" s="13">
        <f>IF(TRIM($K125)="","",IF(ISERROR(MATCH($K125,$CH$3:$CH$8,0)),"INPUT_ERROR",MATCH($K125,$CH$3:$CH$8,0)))</f>
        <v>1</v>
      </c>
      <c r="BG124" s="13" t="s">
        <v>464</v>
      </c>
      <c r="BH124" s="13">
        <v>60</v>
      </c>
      <c r="BI124" s="13" t="str">
        <f>"ITEM"&amp; BH124 &amp; BG124 &amp;  "="&amp; $BF124</f>
        <v>ITEM60#KBN2_1=1</v>
      </c>
    </row>
    <row r="125" spans="1:61" ht="9.75" customHeight="1" x14ac:dyDescent="0.15">
      <c r="A125" s="99"/>
      <c r="B125" s="100"/>
      <c r="C125" s="100"/>
      <c r="D125" s="100"/>
      <c r="E125" s="100"/>
      <c r="F125" s="100"/>
      <c r="G125" s="100"/>
      <c r="H125" s="100"/>
      <c r="I125" s="101"/>
      <c r="J125" s="130" t="s">
        <v>127</v>
      </c>
      <c r="K125" s="131" t="s">
        <v>143</v>
      </c>
      <c r="L125" s="131"/>
      <c r="M125" s="131"/>
      <c r="N125" s="131"/>
      <c r="O125" s="131"/>
      <c r="P125" s="131"/>
      <c r="Q125" s="131"/>
      <c r="R125" s="131"/>
      <c r="S125" s="131"/>
      <c r="T125" s="169" t="s">
        <v>443</v>
      </c>
      <c r="U125" s="169"/>
      <c r="V125" s="169" t="s">
        <v>230</v>
      </c>
      <c r="W125" s="169"/>
      <c r="X125" s="169"/>
      <c r="Y125" s="169"/>
      <c r="Z125" s="169"/>
      <c r="AA125" s="169"/>
      <c r="AB125" s="169"/>
      <c r="AC125" s="169"/>
      <c r="AD125" s="169"/>
      <c r="AE125" s="169" t="s">
        <v>231</v>
      </c>
      <c r="AF125" s="169"/>
      <c r="AG125" s="169"/>
      <c r="AH125" s="169"/>
      <c r="AI125" s="169"/>
      <c r="AJ125" s="169"/>
      <c r="AK125" s="169"/>
      <c r="AL125" s="169"/>
      <c r="AM125" s="172"/>
      <c r="BG125" s="13" t="s">
        <v>432</v>
      </c>
      <c r="BH125" s="13" t="s">
        <v>432</v>
      </c>
    </row>
    <row r="126" spans="1:61" ht="9.75" customHeight="1" x14ac:dyDescent="0.15">
      <c r="A126" s="99"/>
      <c r="B126" s="100"/>
      <c r="C126" s="100"/>
      <c r="D126" s="100"/>
      <c r="E126" s="100"/>
      <c r="F126" s="100"/>
      <c r="G126" s="100"/>
      <c r="H126" s="100"/>
      <c r="I126" s="101"/>
      <c r="J126" s="130"/>
      <c r="K126" s="131"/>
      <c r="L126" s="131"/>
      <c r="M126" s="131"/>
      <c r="N126" s="131"/>
      <c r="O126" s="131"/>
      <c r="P126" s="131"/>
      <c r="Q126" s="131"/>
      <c r="R126" s="131"/>
      <c r="S126" s="131"/>
      <c r="T126" s="169"/>
      <c r="U126" s="169"/>
      <c r="V126" s="169" t="s">
        <v>232</v>
      </c>
      <c r="W126" s="169"/>
      <c r="X126" s="169"/>
      <c r="Y126" s="169"/>
      <c r="Z126" s="169"/>
      <c r="AA126" s="169"/>
      <c r="AB126" s="169"/>
      <c r="AC126" s="169"/>
      <c r="AD126" s="169"/>
      <c r="AE126" s="169" t="s">
        <v>233</v>
      </c>
      <c r="AF126" s="169"/>
      <c r="AG126" s="169"/>
      <c r="AH126" s="169"/>
      <c r="AI126" s="169"/>
      <c r="AJ126" s="169"/>
      <c r="AK126" s="169"/>
      <c r="AL126" s="169"/>
      <c r="AM126" s="172"/>
      <c r="BG126" s="13" t="s">
        <v>432</v>
      </c>
      <c r="BH126" s="13" t="s">
        <v>432</v>
      </c>
    </row>
    <row r="127" spans="1:61" ht="9.75" customHeight="1" x14ac:dyDescent="0.15">
      <c r="A127" s="106"/>
      <c r="B127" s="107"/>
      <c r="C127" s="107"/>
      <c r="D127" s="107"/>
      <c r="E127" s="107"/>
      <c r="F127" s="107"/>
      <c r="G127" s="107"/>
      <c r="H127" s="107"/>
      <c r="I127" s="108"/>
      <c r="J127" s="168"/>
      <c r="K127" s="137"/>
      <c r="L127" s="137"/>
      <c r="M127" s="137"/>
      <c r="N127" s="137"/>
      <c r="O127" s="137"/>
      <c r="P127" s="137"/>
      <c r="Q127" s="137"/>
      <c r="R127" s="137"/>
      <c r="S127" s="137"/>
      <c r="T127" s="137"/>
      <c r="U127" s="137"/>
      <c r="V127" s="174" t="s">
        <v>223</v>
      </c>
      <c r="W127" s="174"/>
      <c r="X127" s="174"/>
      <c r="Y127" s="174"/>
      <c r="Z127" s="174"/>
      <c r="AA127" s="174"/>
      <c r="AB127" s="174"/>
      <c r="AC127" s="174"/>
      <c r="AD127" s="174"/>
      <c r="AE127" s="174" t="s">
        <v>224</v>
      </c>
      <c r="AF127" s="174"/>
      <c r="AG127" s="174"/>
      <c r="AH127" s="174"/>
      <c r="AI127" s="174"/>
      <c r="AJ127" s="174"/>
      <c r="AK127" s="174"/>
      <c r="AL127" s="174"/>
      <c r="AM127" s="175"/>
      <c r="BG127" s="13" t="s">
        <v>432</v>
      </c>
      <c r="BH127" s="13" t="s">
        <v>432</v>
      </c>
    </row>
    <row r="128" spans="1:61" ht="9.75" customHeight="1" x14ac:dyDescent="0.15">
      <c r="A128" s="96" t="s">
        <v>304</v>
      </c>
      <c r="B128" s="97"/>
      <c r="C128" s="97"/>
      <c r="D128" s="97"/>
      <c r="E128" s="97"/>
      <c r="F128" s="97"/>
      <c r="G128" s="97"/>
      <c r="H128" s="97"/>
      <c r="I128" s="98"/>
      <c r="J128" s="115" t="s">
        <v>635</v>
      </c>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7"/>
      <c r="BG128" s="13" t="s">
        <v>464</v>
      </c>
      <c r="BH128" s="13">
        <v>61</v>
      </c>
      <c r="BI128" s="13" t="str">
        <f>"ITEM"&amp; BH128 &amp; BG128 &amp; "="&amp; IF(TRIM($J128)="","",$J128)</f>
        <v>ITEM61#KBN2_1=株式会社日立システムズ</v>
      </c>
    </row>
    <row r="129" spans="1:61" ht="9.75" customHeight="1" x14ac:dyDescent="0.15">
      <c r="A129" s="99"/>
      <c r="B129" s="100"/>
      <c r="C129" s="100"/>
      <c r="D129" s="100"/>
      <c r="E129" s="100"/>
      <c r="F129" s="100"/>
      <c r="G129" s="100"/>
      <c r="H129" s="100"/>
      <c r="I129" s="101"/>
      <c r="J129" s="109"/>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0"/>
      <c r="AI129" s="110"/>
      <c r="AJ129" s="110"/>
      <c r="AK129" s="110"/>
      <c r="AL129" s="110"/>
      <c r="AM129" s="111"/>
      <c r="BG129" s="13" t="s">
        <v>432</v>
      </c>
      <c r="BH129" s="13" t="s">
        <v>432</v>
      </c>
    </row>
    <row r="130" spans="1:61" ht="9.75" customHeight="1" x14ac:dyDescent="0.15">
      <c r="A130" s="106"/>
      <c r="B130" s="107"/>
      <c r="C130" s="107"/>
      <c r="D130" s="107"/>
      <c r="E130" s="107"/>
      <c r="F130" s="107"/>
      <c r="G130" s="107"/>
      <c r="H130" s="107"/>
      <c r="I130" s="108"/>
      <c r="J130" s="112"/>
      <c r="K130" s="113"/>
      <c r="L130" s="113"/>
      <c r="M130" s="113"/>
      <c r="N130" s="113"/>
      <c r="O130" s="113"/>
      <c r="P130" s="113"/>
      <c r="Q130" s="113"/>
      <c r="R130" s="113"/>
      <c r="S130" s="113"/>
      <c r="T130" s="113"/>
      <c r="U130" s="113"/>
      <c r="V130" s="113"/>
      <c r="W130" s="113"/>
      <c r="X130" s="113"/>
      <c r="Y130" s="113"/>
      <c r="Z130" s="113"/>
      <c r="AA130" s="113"/>
      <c r="AB130" s="113"/>
      <c r="AC130" s="113"/>
      <c r="AD130" s="113"/>
      <c r="AE130" s="113"/>
      <c r="AF130" s="113"/>
      <c r="AG130" s="113"/>
      <c r="AH130" s="113"/>
      <c r="AI130" s="113"/>
      <c r="AJ130" s="113"/>
      <c r="AK130" s="113"/>
      <c r="AL130" s="113"/>
      <c r="AM130" s="114"/>
      <c r="BG130" s="13" t="s">
        <v>432</v>
      </c>
      <c r="BH130" s="13" t="s">
        <v>432</v>
      </c>
    </row>
    <row r="131" spans="1:61" ht="9.75" customHeight="1" x14ac:dyDescent="0.15">
      <c r="A131" s="267" t="s">
        <v>0</v>
      </c>
      <c r="B131" s="268"/>
      <c r="C131" s="96" t="s">
        <v>107</v>
      </c>
      <c r="D131" s="97"/>
      <c r="E131" s="97"/>
      <c r="F131" s="97"/>
      <c r="G131" s="97"/>
      <c r="H131" s="97"/>
      <c r="I131" s="98"/>
      <c r="J131" s="167"/>
      <c r="K131" s="162"/>
      <c r="L131" s="162"/>
      <c r="M131" s="162"/>
      <c r="N131" s="162"/>
      <c r="O131" s="162"/>
      <c r="P131" s="162"/>
      <c r="Q131" s="162"/>
      <c r="R131" s="162"/>
      <c r="S131" s="162"/>
      <c r="T131" s="162"/>
      <c r="U131" s="162"/>
      <c r="V131" s="170" t="s">
        <v>116</v>
      </c>
      <c r="W131" s="170"/>
      <c r="X131" s="170"/>
      <c r="Y131" s="170"/>
      <c r="Z131" s="170"/>
      <c r="AA131" s="170"/>
      <c r="AB131" s="170"/>
      <c r="AC131" s="170"/>
      <c r="AD131" s="170"/>
      <c r="AE131" s="170"/>
      <c r="AF131" s="170"/>
      <c r="AG131" s="170"/>
      <c r="AH131" s="170"/>
      <c r="AI131" s="170"/>
      <c r="AJ131" s="170"/>
      <c r="AK131" s="170"/>
      <c r="AL131" s="170"/>
      <c r="AM131" s="171"/>
      <c r="BE131" s="13" t="str">
        <f ca="1">MID(CELL("address",$CI$2),2,2)</f>
        <v>CI</v>
      </c>
      <c r="BF131" s="13">
        <f>IF(TRIM($K132)="","",IF(ISERROR(MATCH($K132,$CI$3:$CI$4,0)),"INPUT_ERROR",MATCH($K132,$CI$3:$CI$4,0)))</f>
        <v>2</v>
      </c>
      <c r="BG131" s="13" t="s">
        <v>464</v>
      </c>
      <c r="BH131" s="13">
        <v>62</v>
      </c>
      <c r="BI131" s="13" t="str">
        <f>"ITEM"&amp; BH131&amp; BG131 &amp; "="&amp; $BF131</f>
        <v>ITEM62#KBN2_1=2</v>
      </c>
    </row>
    <row r="132" spans="1:61" ht="9.75" customHeight="1" x14ac:dyDescent="0.15">
      <c r="A132" s="269"/>
      <c r="B132" s="270"/>
      <c r="C132" s="99"/>
      <c r="D132" s="100"/>
      <c r="E132" s="100"/>
      <c r="F132" s="100"/>
      <c r="G132" s="100"/>
      <c r="H132" s="100"/>
      <c r="I132" s="101"/>
      <c r="J132" s="130" t="s">
        <v>167</v>
      </c>
      <c r="K132" s="131" t="s">
        <v>153</v>
      </c>
      <c r="L132" s="131"/>
      <c r="M132" s="131"/>
      <c r="N132" s="131"/>
      <c r="O132" s="131"/>
      <c r="P132" s="131"/>
      <c r="Q132" s="131"/>
      <c r="R132" s="133" t="s">
        <v>168</v>
      </c>
      <c r="S132" s="133"/>
      <c r="T132" s="133"/>
      <c r="U132" s="133"/>
      <c r="V132" s="169" t="s">
        <v>234</v>
      </c>
      <c r="W132" s="169"/>
      <c r="X132" s="169"/>
      <c r="Y132" s="169"/>
      <c r="Z132" s="169"/>
      <c r="AA132" s="169" t="s">
        <v>235</v>
      </c>
      <c r="AB132" s="169"/>
      <c r="AC132" s="169"/>
      <c r="AD132" s="169"/>
      <c r="AE132" s="169"/>
      <c r="AF132" s="169"/>
      <c r="AG132" s="169"/>
      <c r="AH132" s="169"/>
      <c r="AI132" s="169"/>
      <c r="AJ132" s="169"/>
      <c r="AK132" s="169"/>
      <c r="AL132" s="169"/>
      <c r="AM132" s="172"/>
      <c r="BG132" s="13" t="s">
        <v>432</v>
      </c>
      <c r="BH132" s="13" t="s">
        <v>432</v>
      </c>
    </row>
    <row r="133" spans="1:61" ht="9.75" customHeight="1" x14ac:dyDescent="0.15">
      <c r="A133" s="269"/>
      <c r="B133" s="270"/>
      <c r="C133" s="99"/>
      <c r="D133" s="100"/>
      <c r="E133" s="100"/>
      <c r="F133" s="100"/>
      <c r="G133" s="100"/>
      <c r="H133" s="100"/>
      <c r="I133" s="101"/>
      <c r="J133" s="130"/>
      <c r="K133" s="131"/>
      <c r="L133" s="131"/>
      <c r="M133" s="131"/>
      <c r="N133" s="131"/>
      <c r="O133" s="131"/>
      <c r="P133" s="131"/>
      <c r="Q133" s="131"/>
      <c r="R133" s="133"/>
      <c r="S133" s="133"/>
      <c r="T133" s="133"/>
      <c r="U133" s="133"/>
      <c r="V133" s="169"/>
      <c r="W133" s="169"/>
      <c r="X133" s="169"/>
      <c r="Y133" s="169"/>
      <c r="Z133" s="169"/>
      <c r="AA133" s="169"/>
      <c r="AB133" s="169"/>
      <c r="AC133" s="169"/>
      <c r="AD133" s="169"/>
      <c r="AE133" s="169"/>
      <c r="AF133" s="169"/>
      <c r="AG133" s="169"/>
      <c r="AH133" s="169"/>
      <c r="AI133" s="169"/>
      <c r="AJ133" s="169"/>
      <c r="AK133" s="169"/>
      <c r="AL133" s="169"/>
      <c r="AM133" s="172"/>
      <c r="BG133" s="13" t="s">
        <v>432</v>
      </c>
      <c r="BH133" s="13" t="s">
        <v>432</v>
      </c>
    </row>
    <row r="134" spans="1:61" ht="9.75" customHeight="1" x14ac:dyDescent="0.15">
      <c r="A134" s="269"/>
      <c r="B134" s="270"/>
      <c r="C134" s="106"/>
      <c r="D134" s="107"/>
      <c r="E134" s="107"/>
      <c r="F134" s="107"/>
      <c r="G134" s="107"/>
      <c r="H134" s="107"/>
      <c r="I134" s="108"/>
      <c r="J134" s="173"/>
      <c r="K134" s="174"/>
      <c r="L134" s="174"/>
      <c r="M134" s="174"/>
      <c r="N134" s="174"/>
      <c r="O134" s="174"/>
      <c r="P134" s="174"/>
      <c r="Q134" s="174"/>
      <c r="R134" s="174"/>
      <c r="S134" s="174"/>
      <c r="T134" s="174"/>
      <c r="U134" s="174"/>
      <c r="V134" s="174"/>
      <c r="W134" s="174"/>
      <c r="X134" s="174"/>
      <c r="Y134" s="174"/>
      <c r="Z134" s="174"/>
      <c r="AA134" s="174"/>
      <c r="AB134" s="174"/>
      <c r="AC134" s="174"/>
      <c r="AD134" s="174"/>
      <c r="AE134" s="174"/>
      <c r="AF134" s="174"/>
      <c r="AG134" s="174"/>
      <c r="AH134" s="174"/>
      <c r="AI134" s="174"/>
      <c r="AJ134" s="174"/>
      <c r="AK134" s="174"/>
      <c r="AL134" s="174"/>
      <c r="AM134" s="175"/>
      <c r="BG134" s="13" t="s">
        <v>432</v>
      </c>
      <c r="BH134" s="13" t="s">
        <v>432</v>
      </c>
    </row>
    <row r="135" spans="1:61" ht="9.75" customHeight="1" x14ac:dyDescent="0.15">
      <c r="A135" s="269"/>
      <c r="B135" s="270"/>
      <c r="C135" s="96" t="s">
        <v>108</v>
      </c>
      <c r="D135" s="97"/>
      <c r="E135" s="97"/>
      <c r="F135" s="97"/>
      <c r="G135" s="97"/>
      <c r="H135" s="97"/>
      <c r="I135" s="98"/>
      <c r="J135" s="86"/>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c r="AH135" s="87"/>
      <c r="AI135" s="87"/>
      <c r="AJ135" s="87"/>
      <c r="AK135" s="87"/>
      <c r="AL135" s="87"/>
      <c r="AM135" s="88"/>
      <c r="BG135" s="13" t="s">
        <v>464</v>
      </c>
      <c r="BH135" s="13">
        <v>63</v>
      </c>
      <c r="BI135" s="13" t="str">
        <f>"ITEM" &amp; BH135 &amp; BG135 &amp; "="&amp; IF(TRIM($J135)="","",$J135)</f>
        <v>ITEM63#KBN2_1=</v>
      </c>
    </row>
    <row r="136" spans="1:61" ht="9.75" customHeight="1" x14ac:dyDescent="0.15">
      <c r="A136" s="269"/>
      <c r="B136" s="270"/>
      <c r="C136" s="99"/>
      <c r="D136" s="100"/>
      <c r="E136" s="100"/>
      <c r="F136" s="100"/>
      <c r="G136" s="100"/>
      <c r="H136" s="100"/>
      <c r="I136" s="101"/>
      <c r="J136" s="127"/>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9"/>
      <c r="BG136" s="13" t="s">
        <v>432</v>
      </c>
      <c r="BH136" s="13" t="s">
        <v>432</v>
      </c>
    </row>
    <row r="137" spans="1:61" ht="9.75" customHeight="1" x14ac:dyDescent="0.15">
      <c r="A137" s="269"/>
      <c r="B137" s="270"/>
      <c r="C137" s="106"/>
      <c r="D137" s="107"/>
      <c r="E137" s="107"/>
      <c r="F137" s="107"/>
      <c r="G137" s="107"/>
      <c r="H137" s="107"/>
      <c r="I137" s="108"/>
      <c r="J137" s="89"/>
      <c r="K137" s="90"/>
      <c r="L137" s="90"/>
      <c r="M137" s="90"/>
      <c r="N137" s="90"/>
      <c r="O137" s="90"/>
      <c r="P137" s="90"/>
      <c r="Q137" s="90"/>
      <c r="R137" s="90"/>
      <c r="S137" s="90"/>
      <c r="T137" s="90"/>
      <c r="U137" s="90"/>
      <c r="V137" s="90"/>
      <c r="W137" s="90"/>
      <c r="X137" s="90"/>
      <c r="Y137" s="90"/>
      <c r="Z137" s="90"/>
      <c r="AA137" s="90"/>
      <c r="AB137" s="90"/>
      <c r="AC137" s="90"/>
      <c r="AD137" s="90"/>
      <c r="AE137" s="90"/>
      <c r="AF137" s="90"/>
      <c r="AG137" s="90"/>
      <c r="AH137" s="90"/>
      <c r="AI137" s="90"/>
      <c r="AJ137" s="90"/>
      <c r="AK137" s="90"/>
      <c r="AL137" s="90"/>
      <c r="AM137" s="91"/>
      <c r="BG137" s="13" t="s">
        <v>432</v>
      </c>
      <c r="BH137" s="13" t="s">
        <v>432</v>
      </c>
    </row>
    <row r="138" spans="1:61" ht="9.75" customHeight="1" x14ac:dyDescent="0.15">
      <c r="A138" s="269"/>
      <c r="B138" s="270"/>
      <c r="C138" s="96" t="s">
        <v>109</v>
      </c>
      <c r="D138" s="97"/>
      <c r="E138" s="97"/>
      <c r="F138" s="97"/>
      <c r="G138" s="97"/>
      <c r="H138" s="97"/>
      <c r="I138" s="98"/>
      <c r="J138" s="86"/>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c r="AH138" s="87"/>
      <c r="AI138" s="87"/>
      <c r="AJ138" s="87"/>
      <c r="AK138" s="87"/>
      <c r="AL138" s="87"/>
      <c r="AM138" s="88"/>
      <c r="BG138" s="13" t="s">
        <v>464</v>
      </c>
      <c r="BH138" s="13">
        <v>64</v>
      </c>
      <c r="BI138" s="13" t="str">
        <f>"ITEM" &amp; BH138 &amp; BG138 &amp; "="&amp; IF(TRIM($J138)="","",$J138)</f>
        <v>ITEM64#KBN2_1=</v>
      </c>
    </row>
    <row r="139" spans="1:61" ht="9.75" customHeight="1" x14ac:dyDescent="0.15">
      <c r="A139" s="269"/>
      <c r="B139" s="270"/>
      <c r="C139" s="99"/>
      <c r="D139" s="100"/>
      <c r="E139" s="100"/>
      <c r="F139" s="100"/>
      <c r="G139" s="100"/>
      <c r="H139" s="100"/>
      <c r="I139" s="101"/>
      <c r="J139" s="127"/>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9"/>
      <c r="BG139" s="13" t="s">
        <v>432</v>
      </c>
      <c r="BH139" s="13" t="s">
        <v>432</v>
      </c>
    </row>
    <row r="140" spans="1:61" ht="9.75" customHeight="1" x14ac:dyDescent="0.15">
      <c r="A140" s="271"/>
      <c r="B140" s="272"/>
      <c r="C140" s="106"/>
      <c r="D140" s="107"/>
      <c r="E140" s="107"/>
      <c r="F140" s="107"/>
      <c r="G140" s="107"/>
      <c r="H140" s="107"/>
      <c r="I140" s="108"/>
      <c r="J140" s="89"/>
      <c r="K140" s="90"/>
      <c r="L140" s="90"/>
      <c r="M140" s="90"/>
      <c r="N140" s="90"/>
      <c r="O140" s="90"/>
      <c r="P140" s="90"/>
      <c r="Q140" s="90"/>
      <c r="R140" s="90"/>
      <c r="S140" s="90"/>
      <c r="T140" s="90"/>
      <c r="U140" s="90"/>
      <c r="V140" s="90"/>
      <c r="W140" s="90"/>
      <c r="X140" s="90"/>
      <c r="Y140" s="90"/>
      <c r="Z140" s="90"/>
      <c r="AA140" s="90"/>
      <c r="AB140" s="90"/>
      <c r="AC140" s="90"/>
      <c r="AD140" s="90"/>
      <c r="AE140" s="90"/>
      <c r="AF140" s="90"/>
      <c r="AG140" s="90"/>
      <c r="AH140" s="90"/>
      <c r="AI140" s="90"/>
      <c r="AJ140" s="90"/>
      <c r="AK140" s="90"/>
      <c r="AL140" s="90"/>
      <c r="AM140" s="91"/>
      <c r="BG140" s="13" t="s">
        <v>432</v>
      </c>
      <c r="BH140" s="13" t="s">
        <v>432</v>
      </c>
    </row>
    <row r="141" spans="1:61" ht="9.75" customHeight="1" x14ac:dyDescent="0.15">
      <c r="A141" s="141" t="s">
        <v>340</v>
      </c>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c r="AA141" s="142"/>
      <c r="AB141" s="142"/>
      <c r="AC141" s="142"/>
      <c r="AD141" s="142"/>
      <c r="AE141" s="142"/>
      <c r="AF141" s="142"/>
      <c r="AG141" s="142"/>
      <c r="AH141" s="142"/>
      <c r="AI141" s="142"/>
      <c r="AJ141" s="142"/>
      <c r="AK141" s="142"/>
      <c r="AL141" s="142"/>
      <c r="AM141" s="143"/>
      <c r="BG141" s="13" t="s">
        <v>432</v>
      </c>
      <c r="BH141" s="13" t="s">
        <v>432</v>
      </c>
    </row>
    <row r="142" spans="1:61" ht="12.75" customHeight="1" thickBot="1" x14ac:dyDescent="0.2">
      <c r="A142" s="164"/>
      <c r="B142" s="165"/>
      <c r="C142" s="165"/>
      <c r="D142" s="165"/>
      <c r="E142" s="165"/>
      <c r="F142" s="165"/>
      <c r="G142" s="165"/>
      <c r="H142" s="165"/>
      <c r="I142" s="165"/>
      <c r="J142" s="165"/>
      <c r="K142" s="165"/>
      <c r="L142" s="165"/>
      <c r="M142" s="165"/>
      <c r="N142" s="165"/>
      <c r="O142" s="165"/>
      <c r="P142" s="165"/>
      <c r="Q142" s="165"/>
      <c r="R142" s="165"/>
      <c r="S142" s="165"/>
      <c r="T142" s="165"/>
      <c r="U142" s="165"/>
      <c r="V142" s="165"/>
      <c r="W142" s="165"/>
      <c r="X142" s="165"/>
      <c r="Y142" s="165"/>
      <c r="Z142" s="165"/>
      <c r="AA142" s="165"/>
      <c r="AB142" s="165"/>
      <c r="AC142" s="165"/>
      <c r="AD142" s="165"/>
      <c r="AE142" s="165"/>
      <c r="AF142" s="165"/>
      <c r="AG142" s="165"/>
      <c r="AH142" s="165"/>
      <c r="AI142" s="165"/>
      <c r="AJ142" s="165"/>
      <c r="AK142" s="165"/>
      <c r="AL142" s="165"/>
      <c r="AM142" s="166"/>
      <c r="BG142" s="13" t="s">
        <v>432</v>
      </c>
      <c r="BH142" s="13" t="s">
        <v>432</v>
      </c>
    </row>
    <row r="143" spans="1:61" ht="9.75" customHeight="1" x14ac:dyDescent="0.15">
      <c r="A143" s="251" t="s">
        <v>341</v>
      </c>
      <c r="B143" s="252"/>
      <c r="C143" s="252"/>
      <c r="D143" s="252"/>
      <c r="E143" s="252"/>
      <c r="F143" s="252"/>
      <c r="G143" s="252"/>
      <c r="H143" s="252"/>
      <c r="I143" s="253"/>
      <c r="J143" s="257" t="s">
        <v>721</v>
      </c>
      <c r="K143" s="258"/>
      <c r="L143" s="258"/>
      <c r="M143" s="258"/>
      <c r="N143" s="258"/>
      <c r="O143" s="258"/>
      <c r="P143" s="258"/>
      <c r="Q143" s="258"/>
      <c r="R143" s="258"/>
      <c r="S143" s="258"/>
      <c r="T143" s="258"/>
      <c r="U143" s="258"/>
      <c r="V143" s="258"/>
      <c r="W143" s="258"/>
      <c r="X143" s="258"/>
      <c r="Y143" s="258"/>
      <c r="Z143" s="258"/>
      <c r="AA143" s="258"/>
      <c r="AB143" s="258"/>
      <c r="AC143" s="258"/>
      <c r="AD143" s="258"/>
      <c r="AE143" s="258"/>
      <c r="AF143" s="258"/>
      <c r="AG143" s="258"/>
      <c r="AH143" s="258"/>
      <c r="AI143" s="258"/>
      <c r="AJ143" s="258"/>
      <c r="AK143" s="258"/>
      <c r="AL143" s="258"/>
      <c r="AM143" s="259"/>
      <c r="BG143" s="13" t="s">
        <v>465</v>
      </c>
      <c r="BH143" s="13">
        <v>58</v>
      </c>
      <c r="BI143" s="13" t="str">
        <f>"ITEM"&amp;BH143 &amp; BG143 &amp; "="&amp; IF(TRIM($J143)="","",$J143)</f>
        <v>ITEM58#KBN2_2=証明書コンビニ交付システムのサービス利用</v>
      </c>
    </row>
    <row r="144" spans="1:61" ht="9.75" customHeight="1" thickBot="1" x14ac:dyDescent="0.2">
      <c r="A144" s="254"/>
      <c r="B144" s="255"/>
      <c r="C144" s="255"/>
      <c r="D144" s="255"/>
      <c r="E144" s="255"/>
      <c r="F144" s="255"/>
      <c r="G144" s="255"/>
      <c r="H144" s="255"/>
      <c r="I144" s="256"/>
      <c r="J144" s="260"/>
      <c r="K144" s="261"/>
      <c r="L144" s="261"/>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c r="AJ144" s="261"/>
      <c r="AK144" s="261"/>
      <c r="AL144" s="261"/>
      <c r="AM144" s="262"/>
      <c r="BG144" s="13" t="s">
        <v>432</v>
      </c>
      <c r="BH144" s="13" t="s">
        <v>432</v>
      </c>
    </row>
    <row r="145" spans="1:61" ht="27.75" customHeight="1" x14ac:dyDescent="0.15">
      <c r="A145" s="263" t="s">
        <v>93</v>
      </c>
      <c r="B145" s="264"/>
      <c r="C145" s="264"/>
      <c r="D145" s="264"/>
      <c r="E145" s="264"/>
      <c r="F145" s="264"/>
      <c r="G145" s="264"/>
      <c r="H145" s="264"/>
      <c r="I145" s="265"/>
      <c r="J145" s="273" t="s">
        <v>722</v>
      </c>
      <c r="K145" s="274"/>
      <c r="L145" s="274"/>
      <c r="M145" s="274"/>
      <c r="N145" s="274"/>
      <c r="O145" s="274"/>
      <c r="P145" s="274"/>
      <c r="Q145" s="274"/>
      <c r="R145" s="274"/>
      <c r="S145" s="274"/>
      <c r="T145" s="274"/>
      <c r="U145" s="274"/>
      <c r="V145" s="274"/>
      <c r="W145" s="274"/>
      <c r="X145" s="274"/>
      <c r="Y145" s="274"/>
      <c r="Z145" s="274"/>
      <c r="AA145" s="274"/>
      <c r="AB145" s="274"/>
      <c r="AC145" s="274"/>
      <c r="AD145" s="274"/>
      <c r="AE145" s="274"/>
      <c r="AF145" s="274"/>
      <c r="AG145" s="274"/>
      <c r="AH145" s="274"/>
      <c r="AI145" s="274"/>
      <c r="AJ145" s="274"/>
      <c r="AK145" s="274"/>
      <c r="AL145" s="274"/>
      <c r="AM145" s="275"/>
      <c r="BG145" s="13" t="s">
        <v>465</v>
      </c>
      <c r="BH145" s="13">
        <v>59</v>
      </c>
      <c r="BI145" s="13" t="str">
        <f>"ITEM"&amp; BH145  &amp; BG145 &amp; "="&amp; IF(TRIM($J145)="","",$J145)</f>
        <v>ITEM59#KBN2_2=証明書コンビニ交付システムのデータ更新・データの保守（バックアップ等）・バージョンアップ対応・シス
テム障害対応・問い合わせ対応等の運用業務</v>
      </c>
    </row>
    <row r="146" spans="1:61" ht="9.75" customHeight="1" x14ac:dyDescent="0.15">
      <c r="A146" s="106"/>
      <c r="B146" s="107"/>
      <c r="C146" s="107"/>
      <c r="D146" s="107"/>
      <c r="E146" s="107"/>
      <c r="F146" s="107"/>
      <c r="G146" s="107"/>
      <c r="H146" s="107"/>
      <c r="I146" s="108"/>
      <c r="J146" s="112"/>
      <c r="K146" s="113"/>
      <c r="L146" s="113"/>
      <c r="M146" s="113"/>
      <c r="N146" s="113"/>
      <c r="O146" s="113"/>
      <c r="P146" s="113"/>
      <c r="Q146" s="113"/>
      <c r="R146" s="113"/>
      <c r="S146" s="113"/>
      <c r="T146" s="113"/>
      <c r="U146" s="113"/>
      <c r="V146" s="113"/>
      <c r="W146" s="113"/>
      <c r="X146" s="113"/>
      <c r="Y146" s="113"/>
      <c r="Z146" s="113"/>
      <c r="AA146" s="113"/>
      <c r="AB146" s="113"/>
      <c r="AC146" s="113"/>
      <c r="AD146" s="113"/>
      <c r="AE146" s="113"/>
      <c r="AF146" s="113"/>
      <c r="AG146" s="113"/>
      <c r="AH146" s="113"/>
      <c r="AI146" s="113"/>
      <c r="AJ146" s="113"/>
      <c r="AK146" s="113"/>
      <c r="AL146" s="113"/>
      <c r="AM146" s="114"/>
      <c r="BG146" s="13" t="s">
        <v>432</v>
      </c>
      <c r="BH146" s="13" t="s">
        <v>432</v>
      </c>
    </row>
    <row r="147" spans="1:61" ht="9.75" customHeight="1" x14ac:dyDescent="0.15">
      <c r="A147" s="96" t="s">
        <v>106</v>
      </c>
      <c r="B147" s="97"/>
      <c r="C147" s="97"/>
      <c r="D147" s="97"/>
      <c r="E147" s="97"/>
      <c r="F147" s="97"/>
      <c r="G147" s="97"/>
      <c r="H147" s="97"/>
      <c r="I147" s="98"/>
      <c r="J147" s="266"/>
      <c r="K147" s="170"/>
      <c r="L147" s="170"/>
      <c r="M147" s="170"/>
      <c r="N147" s="170"/>
      <c r="O147" s="170"/>
      <c r="P147" s="170"/>
      <c r="Q147" s="170"/>
      <c r="R147" s="170"/>
      <c r="S147" s="170"/>
      <c r="T147" s="170"/>
      <c r="U147" s="170"/>
      <c r="V147" s="170" t="s">
        <v>116</v>
      </c>
      <c r="W147" s="170"/>
      <c r="X147" s="170"/>
      <c r="Y147" s="170"/>
      <c r="Z147" s="170"/>
      <c r="AA147" s="170"/>
      <c r="AB147" s="170"/>
      <c r="AC147" s="170"/>
      <c r="AD147" s="170"/>
      <c r="AE147" s="170"/>
      <c r="AF147" s="170"/>
      <c r="AG147" s="170"/>
      <c r="AH147" s="170"/>
      <c r="AI147" s="170"/>
      <c r="AJ147" s="170"/>
      <c r="AK147" s="170"/>
      <c r="AL147" s="170"/>
      <c r="AM147" s="171"/>
      <c r="BE147" s="13" t="str">
        <f ca="1">MID(CELL("address",$CH$2),2,2)</f>
        <v>CH</v>
      </c>
      <c r="BF147" s="13">
        <f>IF(TRIM($K148)="","",IF(ISERROR(MATCH($K148,$CH$3:$CH$8,0)),"INPUT_ERROR",MATCH($K148,$CH$3:$CH$8,0)))</f>
        <v>1</v>
      </c>
      <c r="BG147" s="13" t="s">
        <v>465</v>
      </c>
      <c r="BH147" s="13">
        <v>60</v>
      </c>
      <c r="BI147" s="13" t="str">
        <f>"ITEM"&amp; BH147 &amp; BG147 &amp;  "="&amp; $BF147</f>
        <v>ITEM60#KBN2_2=1</v>
      </c>
    </row>
    <row r="148" spans="1:61" ht="9.75" customHeight="1" x14ac:dyDescent="0.15">
      <c r="A148" s="99"/>
      <c r="B148" s="100"/>
      <c r="C148" s="100"/>
      <c r="D148" s="100"/>
      <c r="E148" s="100"/>
      <c r="F148" s="100"/>
      <c r="G148" s="100"/>
      <c r="H148" s="100"/>
      <c r="I148" s="101"/>
      <c r="J148" s="130" t="s">
        <v>127</v>
      </c>
      <c r="K148" s="131" t="s">
        <v>143</v>
      </c>
      <c r="L148" s="131"/>
      <c r="M148" s="131"/>
      <c r="N148" s="131"/>
      <c r="O148" s="131"/>
      <c r="P148" s="131"/>
      <c r="Q148" s="131"/>
      <c r="R148" s="131"/>
      <c r="S148" s="131"/>
      <c r="T148" s="169" t="s">
        <v>443</v>
      </c>
      <c r="U148" s="169"/>
      <c r="V148" s="169" t="s">
        <v>230</v>
      </c>
      <c r="W148" s="169"/>
      <c r="X148" s="169"/>
      <c r="Y148" s="169"/>
      <c r="Z148" s="169"/>
      <c r="AA148" s="169"/>
      <c r="AB148" s="169"/>
      <c r="AC148" s="169"/>
      <c r="AD148" s="169"/>
      <c r="AE148" s="169" t="s">
        <v>231</v>
      </c>
      <c r="AF148" s="169"/>
      <c r="AG148" s="169"/>
      <c r="AH148" s="169"/>
      <c r="AI148" s="169"/>
      <c r="AJ148" s="169"/>
      <c r="AK148" s="169"/>
      <c r="AL148" s="169"/>
      <c r="AM148" s="172"/>
      <c r="BG148" s="13" t="s">
        <v>432</v>
      </c>
      <c r="BH148" s="13" t="s">
        <v>432</v>
      </c>
    </row>
    <row r="149" spans="1:61" ht="9.75" customHeight="1" x14ac:dyDescent="0.15">
      <c r="A149" s="99"/>
      <c r="B149" s="100"/>
      <c r="C149" s="100"/>
      <c r="D149" s="100"/>
      <c r="E149" s="100"/>
      <c r="F149" s="100"/>
      <c r="G149" s="100"/>
      <c r="H149" s="100"/>
      <c r="I149" s="101"/>
      <c r="J149" s="130"/>
      <c r="K149" s="131"/>
      <c r="L149" s="131"/>
      <c r="M149" s="131"/>
      <c r="N149" s="131"/>
      <c r="O149" s="131"/>
      <c r="P149" s="131"/>
      <c r="Q149" s="131"/>
      <c r="R149" s="131"/>
      <c r="S149" s="131"/>
      <c r="T149" s="169"/>
      <c r="U149" s="169"/>
      <c r="V149" s="169" t="s">
        <v>232</v>
      </c>
      <c r="W149" s="169"/>
      <c r="X149" s="169"/>
      <c r="Y149" s="169"/>
      <c r="Z149" s="169"/>
      <c r="AA149" s="169"/>
      <c r="AB149" s="169"/>
      <c r="AC149" s="169"/>
      <c r="AD149" s="169"/>
      <c r="AE149" s="169" t="s">
        <v>233</v>
      </c>
      <c r="AF149" s="169"/>
      <c r="AG149" s="169"/>
      <c r="AH149" s="169"/>
      <c r="AI149" s="169"/>
      <c r="AJ149" s="169"/>
      <c r="AK149" s="169"/>
      <c r="AL149" s="169"/>
      <c r="AM149" s="172"/>
      <c r="BG149" s="13" t="s">
        <v>432</v>
      </c>
      <c r="BH149" s="13" t="s">
        <v>432</v>
      </c>
    </row>
    <row r="150" spans="1:61" ht="9.75" customHeight="1" x14ac:dyDescent="0.15">
      <c r="A150" s="106"/>
      <c r="B150" s="107"/>
      <c r="C150" s="107"/>
      <c r="D150" s="107"/>
      <c r="E150" s="107"/>
      <c r="F150" s="107"/>
      <c r="G150" s="107"/>
      <c r="H150" s="107"/>
      <c r="I150" s="108"/>
      <c r="J150" s="168"/>
      <c r="K150" s="137"/>
      <c r="L150" s="137"/>
      <c r="M150" s="137"/>
      <c r="N150" s="137"/>
      <c r="O150" s="137"/>
      <c r="P150" s="137"/>
      <c r="Q150" s="137"/>
      <c r="R150" s="137"/>
      <c r="S150" s="137"/>
      <c r="T150" s="137"/>
      <c r="U150" s="137"/>
      <c r="V150" s="174" t="s">
        <v>223</v>
      </c>
      <c r="W150" s="174"/>
      <c r="X150" s="174"/>
      <c r="Y150" s="174"/>
      <c r="Z150" s="174"/>
      <c r="AA150" s="174"/>
      <c r="AB150" s="174"/>
      <c r="AC150" s="174"/>
      <c r="AD150" s="174"/>
      <c r="AE150" s="174" t="s">
        <v>224</v>
      </c>
      <c r="AF150" s="174"/>
      <c r="AG150" s="174"/>
      <c r="AH150" s="174"/>
      <c r="AI150" s="174"/>
      <c r="AJ150" s="174"/>
      <c r="AK150" s="174"/>
      <c r="AL150" s="174"/>
      <c r="AM150" s="175"/>
      <c r="BG150" s="13" t="s">
        <v>432</v>
      </c>
      <c r="BH150" s="13" t="s">
        <v>432</v>
      </c>
    </row>
    <row r="151" spans="1:61" ht="9.75" customHeight="1" x14ac:dyDescent="0.15">
      <c r="A151" s="96" t="s">
        <v>304</v>
      </c>
      <c r="B151" s="97"/>
      <c r="C151" s="97"/>
      <c r="D151" s="97"/>
      <c r="E151" s="97"/>
      <c r="F151" s="97"/>
      <c r="G151" s="97"/>
      <c r="H151" s="97"/>
      <c r="I151" s="98"/>
      <c r="J151" s="115" t="s">
        <v>723</v>
      </c>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7"/>
      <c r="BG151" s="13" t="s">
        <v>465</v>
      </c>
      <c r="BH151" s="13">
        <v>61</v>
      </c>
      <c r="BI151" s="13" t="str">
        <f>"ITEM"&amp; BH151 &amp; BG151 &amp; "="&amp; IF(TRIM($J151)="","",$J151)</f>
        <v>ITEM61#KBN2_2=株式会社日立システムズ</v>
      </c>
    </row>
    <row r="152" spans="1:61" ht="9.75" customHeight="1" x14ac:dyDescent="0.15">
      <c r="A152" s="99"/>
      <c r="B152" s="100"/>
      <c r="C152" s="100"/>
      <c r="D152" s="100"/>
      <c r="E152" s="100"/>
      <c r="F152" s="100"/>
      <c r="G152" s="100"/>
      <c r="H152" s="100"/>
      <c r="I152" s="101"/>
      <c r="J152" s="109"/>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1"/>
      <c r="BG152" s="13" t="s">
        <v>432</v>
      </c>
      <c r="BH152" s="13" t="s">
        <v>432</v>
      </c>
    </row>
    <row r="153" spans="1:61" ht="9.75" customHeight="1" x14ac:dyDescent="0.15">
      <c r="A153" s="106"/>
      <c r="B153" s="107"/>
      <c r="C153" s="107"/>
      <c r="D153" s="107"/>
      <c r="E153" s="107"/>
      <c r="F153" s="107"/>
      <c r="G153" s="107"/>
      <c r="H153" s="107"/>
      <c r="I153" s="108"/>
      <c r="J153" s="112"/>
      <c r="K153" s="113"/>
      <c r="L153" s="113"/>
      <c r="M153" s="113"/>
      <c r="N153" s="113"/>
      <c r="O153" s="113"/>
      <c r="P153" s="113"/>
      <c r="Q153" s="113"/>
      <c r="R153" s="113"/>
      <c r="S153" s="113"/>
      <c r="T153" s="113"/>
      <c r="U153" s="113"/>
      <c r="V153" s="113"/>
      <c r="W153" s="113"/>
      <c r="X153" s="113"/>
      <c r="Y153" s="113"/>
      <c r="Z153" s="113"/>
      <c r="AA153" s="113"/>
      <c r="AB153" s="113"/>
      <c r="AC153" s="113"/>
      <c r="AD153" s="113"/>
      <c r="AE153" s="113"/>
      <c r="AF153" s="113"/>
      <c r="AG153" s="113"/>
      <c r="AH153" s="113"/>
      <c r="AI153" s="113"/>
      <c r="AJ153" s="113"/>
      <c r="AK153" s="113"/>
      <c r="AL153" s="113"/>
      <c r="AM153" s="114"/>
      <c r="BG153" s="13" t="s">
        <v>432</v>
      </c>
      <c r="BH153" s="13" t="s">
        <v>432</v>
      </c>
    </row>
    <row r="154" spans="1:61" ht="9.75" customHeight="1" x14ac:dyDescent="0.15">
      <c r="A154" s="267" t="s">
        <v>0</v>
      </c>
      <c r="B154" s="268"/>
      <c r="C154" s="96" t="s">
        <v>107</v>
      </c>
      <c r="D154" s="97"/>
      <c r="E154" s="97"/>
      <c r="F154" s="97"/>
      <c r="G154" s="97"/>
      <c r="H154" s="97"/>
      <c r="I154" s="98"/>
      <c r="J154" s="167"/>
      <c r="K154" s="162"/>
      <c r="L154" s="162"/>
      <c r="M154" s="162"/>
      <c r="N154" s="162"/>
      <c r="O154" s="162"/>
      <c r="P154" s="162"/>
      <c r="Q154" s="162"/>
      <c r="R154" s="162"/>
      <c r="S154" s="162"/>
      <c r="T154" s="162"/>
      <c r="U154" s="162"/>
      <c r="V154" s="170" t="s">
        <v>116</v>
      </c>
      <c r="W154" s="170"/>
      <c r="X154" s="170"/>
      <c r="Y154" s="170"/>
      <c r="Z154" s="170"/>
      <c r="AA154" s="170"/>
      <c r="AB154" s="170"/>
      <c r="AC154" s="170"/>
      <c r="AD154" s="170"/>
      <c r="AE154" s="170"/>
      <c r="AF154" s="170"/>
      <c r="AG154" s="170"/>
      <c r="AH154" s="170"/>
      <c r="AI154" s="170"/>
      <c r="AJ154" s="170"/>
      <c r="AK154" s="170"/>
      <c r="AL154" s="170"/>
      <c r="AM154" s="171"/>
      <c r="BE154" s="13" t="str">
        <f ca="1">MID(CELL("address",$CI$2),2,2)</f>
        <v>CI</v>
      </c>
      <c r="BF154" s="13">
        <f>IF(TRIM($K155)="","",IF(ISERROR(MATCH($K155,$CI$3:$CI$4,0)),"INPUT_ERROR",MATCH($K155,$CI$3:$CI$4,0)))</f>
        <v>2</v>
      </c>
      <c r="BG154" s="13" t="s">
        <v>465</v>
      </c>
      <c r="BH154" s="13">
        <v>62</v>
      </c>
      <c r="BI154" s="13" t="str">
        <f>"ITEM"&amp; BH154&amp; BG154 &amp; "="&amp; $BF154</f>
        <v>ITEM62#KBN2_2=2</v>
      </c>
    </row>
    <row r="155" spans="1:61" ht="9.75" customHeight="1" x14ac:dyDescent="0.15">
      <c r="A155" s="269"/>
      <c r="B155" s="270"/>
      <c r="C155" s="99"/>
      <c r="D155" s="100"/>
      <c r="E155" s="100"/>
      <c r="F155" s="100"/>
      <c r="G155" s="100"/>
      <c r="H155" s="100"/>
      <c r="I155" s="101"/>
      <c r="J155" s="130" t="s">
        <v>167</v>
      </c>
      <c r="K155" s="131" t="s">
        <v>153</v>
      </c>
      <c r="L155" s="131"/>
      <c r="M155" s="131"/>
      <c r="N155" s="131"/>
      <c r="O155" s="131"/>
      <c r="P155" s="131"/>
      <c r="Q155" s="131"/>
      <c r="R155" s="133" t="s">
        <v>168</v>
      </c>
      <c r="S155" s="133"/>
      <c r="T155" s="133"/>
      <c r="U155" s="133"/>
      <c r="V155" s="169" t="s">
        <v>234</v>
      </c>
      <c r="W155" s="169"/>
      <c r="X155" s="169"/>
      <c r="Y155" s="169"/>
      <c r="Z155" s="169"/>
      <c r="AA155" s="169" t="s">
        <v>235</v>
      </c>
      <c r="AB155" s="169"/>
      <c r="AC155" s="169"/>
      <c r="AD155" s="169"/>
      <c r="AE155" s="169"/>
      <c r="AF155" s="169"/>
      <c r="AG155" s="169"/>
      <c r="AH155" s="169"/>
      <c r="AI155" s="169"/>
      <c r="AJ155" s="169"/>
      <c r="AK155" s="169"/>
      <c r="AL155" s="169"/>
      <c r="AM155" s="172"/>
      <c r="BG155" s="13" t="s">
        <v>432</v>
      </c>
      <c r="BH155" s="13" t="s">
        <v>432</v>
      </c>
    </row>
    <row r="156" spans="1:61" ht="9.75" customHeight="1" x14ac:dyDescent="0.15">
      <c r="A156" s="269"/>
      <c r="B156" s="270"/>
      <c r="C156" s="99"/>
      <c r="D156" s="100"/>
      <c r="E156" s="100"/>
      <c r="F156" s="100"/>
      <c r="G156" s="100"/>
      <c r="H156" s="100"/>
      <c r="I156" s="101"/>
      <c r="J156" s="130"/>
      <c r="K156" s="131"/>
      <c r="L156" s="131"/>
      <c r="M156" s="131"/>
      <c r="N156" s="131"/>
      <c r="O156" s="131"/>
      <c r="P156" s="131"/>
      <c r="Q156" s="131"/>
      <c r="R156" s="133"/>
      <c r="S156" s="133"/>
      <c r="T156" s="133"/>
      <c r="U156" s="133"/>
      <c r="V156" s="169"/>
      <c r="W156" s="169"/>
      <c r="X156" s="169"/>
      <c r="Y156" s="169"/>
      <c r="Z156" s="169"/>
      <c r="AA156" s="169"/>
      <c r="AB156" s="169"/>
      <c r="AC156" s="169"/>
      <c r="AD156" s="169"/>
      <c r="AE156" s="169"/>
      <c r="AF156" s="169"/>
      <c r="AG156" s="169"/>
      <c r="AH156" s="169"/>
      <c r="AI156" s="169"/>
      <c r="AJ156" s="169"/>
      <c r="AK156" s="169"/>
      <c r="AL156" s="169"/>
      <c r="AM156" s="172"/>
      <c r="BG156" s="13" t="s">
        <v>432</v>
      </c>
      <c r="BH156" s="13" t="s">
        <v>432</v>
      </c>
    </row>
    <row r="157" spans="1:61" ht="9.75" customHeight="1" x14ac:dyDescent="0.15">
      <c r="A157" s="269"/>
      <c r="B157" s="270"/>
      <c r="C157" s="106"/>
      <c r="D157" s="107"/>
      <c r="E157" s="107"/>
      <c r="F157" s="107"/>
      <c r="G157" s="107"/>
      <c r="H157" s="107"/>
      <c r="I157" s="108"/>
      <c r="J157" s="173"/>
      <c r="K157" s="174"/>
      <c r="L157" s="174"/>
      <c r="M157" s="174"/>
      <c r="N157" s="174"/>
      <c r="O157" s="174"/>
      <c r="P157" s="174"/>
      <c r="Q157" s="174"/>
      <c r="R157" s="174"/>
      <c r="S157" s="174"/>
      <c r="T157" s="174"/>
      <c r="U157" s="174"/>
      <c r="V157" s="174"/>
      <c r="W157" s="174"/>
      <c r="X157" s="174"/>
      <c r="Y157" s="174"/>
      <c r="Z157" s="174"/>
      <c r="AA157" s="174"/>
      <c r="AB157" s="174"/>
      <c r="AC157" s="174"/>
      <c r="AD157" s="174"/>
      <c r="AE157" s="174"/>
      <c r="AF157" s="174"/>
      <c r="AG157" s="174"/>
      <c r="AH157" s="174"/>
      <c r="AI157" s="174"/>
      <c r="AJ157" s="174"/>
      <c r="AK157" s="174"/>
      <c r="AL157" s="174"/>
      <c r="AM157" s="175"/>
      <c r="BG157" s="13" t="s">
        <v>432</v>
      </c>
      <c r="BH157" s="13" t="s">
        <v>432</v>
      </c>
    </row>
    <row r="158" spans="1:61" ht="9.75" customHeight="1" x14ac:dyDescent="0.15">
      <c r="A158" s="269"/>
      <c r="B158" s="270"/>
      <c r="C158" s="96" t="s">
        <v>108</v>
      </c>
      <c r="D158" s="97"/>
      <c r="E158" s="97"/>
      <c r="F158" s="97"/>
      <c r="G158" s="97"/>
      <c r="H158" s="97"/>
      <c r="I158" s="98"/>
      <c r="J158" s="86"/>
      <c r="K158" s="87"/>
      <c r="L158" s="87"/>
      <c r="M158" s="87"/>
      <c r="N158" s="87"/>
      <c r="O158" s="87"/>
      <c r="P158" s="87"/>
      <c r="Q158" s="87"/>
      <c r="R158" s="87"/>
      <c r="S158" s="87"/>
      <c r="T158" s="87"/>
      <c r="U158" s="87"/>
      <c r="V158" s="87"/>
      <c r="W158" s="87"/>
      <c r="X158" s="87"/>
      <c r="Y158" s="87"/>
      <c r="Z158" s="87"/>
      <c r="AA158" s="87"/>
      <c r="AB158" s="87"/>
      <c r="AC158" s="87"/>
      <c r="AD158" s="87"/>
      <c r="AE158" s="87"/>
      <c r="AF158" s="87"/>
      <c r="AG158" s="87"/>
      <c r="AH158" s="87"/>
      <c r="AI158" s="87"/>
      <c r="AJ158" s="87"/>
      <c r="AK158" s="87"/>
      <c r="AL158" s="87"/>
      <c r="AM158" s="88"/>
      <c r="BG158" s="13" t="s">
        <v>465</v>
      </c>
      <c r="BH158" s="13">
        <v>63</v>
      </c>
      <c r="BI158" s="13" t="str">
        <f>"ITEM" &amp; BH158 &amp; BG158 &amp; "="&amp; IF(TRIM($J158)="","",$J158)</f>
        <v>ITEM63#KBN2_2=</v>
      </c>
    </row>
    <row r="159" spans="1:61" ht="9.75" customHeight="1" x14ac:dyDescent="0.15">
      <c r="A159" s="269"/>
      <c r="B159" s="270"/>
      <c r="C159" s="99"/>
      <c r="D159" s="100"/>
      <c r="E159" s="100"/>
      <c r="F159" s="100"/>
      <c r="G159" s="100"/>
      <c r="H159" s="100"/>
      <c r="I159" s="101"/>
      <c r="J159" s="127"/>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9"/>
      <c r="BG159" s="13" t="s">
        <v>432</v>
      </c>
      <c r="BH159" s="13" t="s">
        <v>432</v>
      </c>
    </row>
    <row r="160" spans="1:61" ht="9.75" customHeight="1" x14ac:dyDescent="0.15">
      <c r="A160" s="269"/>
      <c r="B160" s="270"/>
      <c r="C160" s="106"/>
      <c r="D160" s="107"/>
      <c r="E160" s="107"/>
      <c r="F160" s="107"/>
      <c r="G160" s="107"/>
      <c r="H160" s="107"/>
      <c r="I160" s="108"/>
      <c r="J160" s="89"/>
      <c r="K160" s="90"/>
      <c r="L160" s="90"/>
      <c r="M160" s="90"/>
      <c r="N160" s="90"/>
      <c r="O160" s="90"/>
      <c r="P160" s="90"/>
      <c r="Q160" s="90"/>
      <c r="R160" s="90"/>
      <c r="S160" s="90"/>
      <c r="T160" s="90"/>
      <c r="U160" s="90"/>
      <c r="V160" s="90"/>
      <c r="W160" s="90"/>
      <c r="X160" s="90"/>
      <c r="Y160" s="90"/>
      <c r="Z160" s="90"/>
      <c r="AA160" s="90"/>
      <c r="AB160" s="90"/>
      <c r="AC160" s="90"/>
      <c r="AD160" s="90"/>
      <c r="AE160" s="90"/>
      <c r="AF160" s="90"/>
      <c r="AG160" s="90"/>
      <c r="AH160" s="90"/>
      <c r="AI160" s="90"/>
      <c r="AJ160" s="90"/>
      <c r="AK160" s="90"/>
      <c r="AL160" s="90"/>
      <c r="AM160" s="91"/>
      <c r="BG160" s="13" t="s">
        <v>432</v>
      </c>
      <c r="BH160" s="13" t="s">
        <v>432</v>
      </c>
    </row>
    <row r="161" spans="1:61" ht="9.75" customHeight="1" x14ac:dyDescent="0.15">
      <c r="A161" s="269"/>
      <c r="B161" s="270"/>
      <c r="C161" s="96" t="s">
        <v>109</v>
      </c>
      <c r="D161" s="97"/>
      <c r="E161" s="97"/>
      <c r="F161" s="97"/>
      <c r="G161" s="97"/>
      <c r="H161" s="97"/>
      <c r="I161" s="98"/>
      <c r="J161" s="86"/>
      <c r="K161" s="87"/>
      <c r="L161" s="87"/>
      <c r="M161" s="87"/>
      <c r="N161" s="87"/>
      <c r="O161" s="87"/>
      <c r="P161" s="87"/>
      <c r="Q161" s="87"/>
      <c r="R161" s="87"/>
      <c r="S161" s="87"/>
      <c r="T161" s="87"/>
      <c r="U161" s="87"/>
      <c r="V161" s="87"/>
      <c r="W161" s="87"/>
      <c r="X161" s="87"/>
      <c r="Y161" s="87"/>
      <c r="Z161" s="87"/>
      <c r="AA161" s="87"/>
      <c r="AB161" s="87"/>
      <c r="AC161" s="87"/>
      <c r="AD161" s="87"/>
      <c r="AE161" s="87"/>
      <c r="AF161" s="87"/>
      <c r="AG161" s="87"/>
      <c r="AH161" s="87"/>
      <c r="AI161" s="87"/>
      <c r="AJ161" s="87"/>
      <c r="AK161" s="87"/>
      <c r="AL161" s="87"/>
      <c r="AM161" s="88"/>
      <c r="BG161" s="13" t="s">
        <v>465</v>
      </c>
      <c r="BH161" s="13">
        <v>64</v>
      </c>
      <c r="BI161" s="13" t="str">
        <f>"ITEM" &amp; BH161 &amp; BG161 &amp; "="&amp; IF(TRIM($J161)="","",$J161)</f>
        <v>ITEM64#KBN2_2=</v>
      </c>
    </row>
    <row r="162" spans="1:61" ht="9.75" customHeight="1" x14ac:dyDescent="0.15">
      <c r="A162" s="269"/>
      <c r="B162" s="270"/>
      <c r="C162" s="99"/>
      <c r="D162" s="100"/>
      <c r="E162" s="100"/>
      <c r="F162" s="100"/>
      <c r="G162" s="100"/>
      <c r="H162" s="100"/>
      <c r="I162" s="101"/>
      <c r="J162" s="127"/>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9"/>
      <c r="BG162" s="13" t="s">
        <v>432</v>
      </c>
      <c r="BH162" s="13" t="s">
        <v>432</v>
      </c>
    </row>
    <row r="163" spans="1:61" ht="9.75" customHeight="1" x14ac:dyDescent="0.15">
      <c r="A163" s="271"/>
      <c r="B163" s="272"/>
      <c r="C163" s="106"/>
      <c r="D163" s="107"/>
      <c r="E163" s="107"/>
      <c r="F163" s="107"/>
      <c r="G163" s="107"/>
      <c r="H163" s="107"/>
      <c r="I163" s="108"/>
      <c r="J163" s="89"/>
      <c r="K163" s="90"/>
      <c r="L163" s="90"/>
      <c r="M163" s="90"/>
      <c r="N163" s="90"/>
      <c r="O163" s="90"/>
      <c r="P163" s="90"/>
      <c r="Q163" s="90"/>
      <c r="R163" s="90"/>
      <c r="S163" s="90"/>
      <c r="T163" s="90"/>
      <c r="U163" s="90"/>
      <c r="V163" s="90"/>
      <c r="W163" s="90"/>
      <c r="X163" s="90"/>
      <c r="Y163" s="90"/>
      <c r="Z163" s="90"/>
      <c r="AA163" s="90"/>
      <c r="AB163" s="90"/>
      <c r="AC163" s="90"/>
      <c r="AD163" s="90"/>
      <c r="AE163" s="90"/>
      <c r="AF163" s="90"/>
      <c r="AG163" s="90"/>
      <c r="AH163" s="90"/>
      <c r="AI163" s="90"/>
      <c r="AJ163" s="90"/>
      <c r="AK163" s="90"/>
      <c r="AL163" s="90"/>
      <c r="AM163" s="91"/>
      <c r="BG163" s="13" t="s">
        <v>432</v>
      </c>
      <c r="BH163" s="13" t="s">
        <v>432</v>
      </c>
    </row>
    <row r="164" spans="1:61" ht="9.75" hidden="1" customHeight="1" x14ac:dyDescent="0.15">
      <c r="A164" s="251" t="s">
        <v>342</v>
      </c>
      <c r="B164" s="252"/>
      <c r="C164" s="252"/>
      <c r="D164" s="252"/>
      <c r="E164" s="252"/>
      <c r="F164" s="252"/>
      <c r="G164" s="252"/>
      <c r="H164" s="252"/>
      <c r="I164" s="253"/>
      <c r="J164" s="276"/>
      <c r="K164" s="277"/>
      <c r="L164" s="277"/>
      <c r="M164" s="277"/>
      <c r="N164" s="277"/>
      <c r="O164" s="277"/>
      <c r="P164" s="277"/>
      <c r="Q164" s="277"/>
      <c r="R164" s="277"/>
      <c r="S164" s="277"/>
      <c r="T164" s="277"/>
      <c r="U164" s="277"/>
      <c r="V164" s="277"/>
      <c r="W164" s="277"/>
      <c r="X164" s="277"/>
      <c r="Y164" s="277"/>
      <c r="Z164" s="277"/>
      <c r="AA164" s="277"/>
      <c r="AB164" s="277"/>
      <c r="AC164" s="277"/>
      <c r="AD164" s="277"/>
      <c r="AE164" s="277"/>
      <c r="AF164" s="277"/>
      <c r="AG164" s="277"/>
      <c r="AH164" s="277"/>
      <c r="AI164" s="277"/>
      <c r="AJ164" s="277"/>
      <c r="AK164" s="277"/>
      <c r="AL164" s="277"/>
      <c r="AM164" s="278"/>
      <c r="BG164" s="13" t="s">
        <v>466</v>
      </c>
      <c r="BH164" s="13">
        <v>58</v>
      </c>
      <c r="BI164" s="13" t="str">
        <f>"ITEM"&amp;BH164 &amp; BG164 &amp; "="&amp; IF(TRIM($J164)="","",$J164)</f>
        <v>ITEM58#KBN2_3=</v>
      </c>
    </row>
    <row r="165" spans="1:61" ht="9.75" hidden="1" customHeight="1" thickBot="1" x14ac:dyDescent="0.2">
      <c r="A165" s="254"/>
      <c r="B165" s="255"/>
      <c r="C165" s="255"/>
      <c r="D165" s="255"/>
      <c r="E165" s="255"/>
      <c r="F165" s="255"/>
      <c r="G165" s="255"/>
      <c r="H165" s="255"/>
      <c r="I165" s="256"/>
      <c r="J165" s="279"/>
      <c r="K165" s="280"/>
      <c r="L165" s="280"/>
      <c r="M165" s="280"/>
      <c r="N165" s="280"/>
      <c r="O165" s="280"/>
      <c r="P165" s="280"/>
      <c r="Q165" s="280"/>
      <c r="R165" s="280"/>
      <c r="S165" s="280"/>
      <c r="T165" s="280"/>
      <c r="U165" s="280"/>
      <c r="V165" s="280"/>
      <c r="W165" s="280"/>
      <c r="X165" s="280"/>
      <c r="Y165" s="280"/>
      <c r="Z165" s="280"/>
      <c r="AA165" s="280"/>
      <c r="AB165" s="280"/>
      <c r="AC165" s="280"/>
      <c r="AD165" s="280"/>
      <c r="AE165" s="280"/>
      <c r="AF165" s="280"/>
      <c r="AG165" s="280"/>
      <c r="AH165" s="280"/>
      <c r="AI165" s="280"/>
      <c r="AJ165" s="280"/>
      <c r="AK165" s="280"/>
      <c r="AL165" s="280"/>
      <c r="AM165" s="281"/>
      <c r="BG165" s="13" t="s">
        <v>432</v>
      </c>
      <c r="BH165" s="13" t="s">
        <v>432</v>
      </c>
    </row>
    <row r="166" spans="1:61" ht="9.75" hidden="1" customHeight="1" x14ac:dyDescent="0.15">
      <c r="A166" s="263" t="s">
        <v>93</v>
      </c>
      <c r="B166" s="264"/>
      <c r="C166" s="264"/>
      <c r="D166" s="264"/>
      <c r="E166" s="264"/>
      <c r="F166" s="264"/>
      <c r="G166" s="264"/>
      <c r="H166" s="264"/>
      <c r="I166" s="265"/>
      <c r="J166" s="282"/>
      <c r="K166" s="283"/>
      <c r="L166" s="283"/>
      <c r="M166" s="283"/>
      <c r="N166" s="283"/>
      <c r="O166" s="283"/>
      <c r="P166" s="283"/>
      <c r="Q166" s="283"/>
      <c r="R166" s="283"/>
      <c r="S166" s="283"/>
      <c r="T166" s="283"/>
      <c r="U166" s="283"/>
      <c r="V166" s="283"/>
      <c r="W166" s="283"/>
      <c r="X166" s="283"/>
      <c r="Y166" s="283"/>
      <c r="Z166" s="283"/>
      <c r="AA166" s="283"/>
      <c r="AB166" s="283"/>
      <c r="AC166" s="283"/>
      <c r="AD166" s="283"/>
      <c r="AE166" s="283"/>
      <c r="AF166" s="283"/>
      <c r="AG166" s="283"/>
      <c r="AH166" s="283"/>
      <c r="AI166" s="283"/>
      <c r="AJ166" s="283"/>
      <c r="AK166" s="283"/>
      <c r="AL166" s="283"/>
      <c r="AM166" s="284"/>
      <c r="BG166" s="13" t="s">
        <v>466</v>
      </c>
      <c r="BH166" s="13">
        <v>59</v>
      </c>
      <c r="BI166" s="13" t="str">
        <f>"ITEM"&amp; BH166  &amp; BG166 &amp; "="&amp; IF(TRIM($J166)="","",$J166)</f>
        <v>ITEM59#KBN2_3=</v>
      </c>
    </row>
    <row r="167" spans="1:61" ht="9.75" hidden="1" customHeight="1" x14ac:dyDescent="0.15">
      <c r="A167" s="106"/>
      <c r="B167" s="107"/>
      <c r="C167" s="107"/>
      <c r="D167" s="107"/>
      <c r="E167" s="107"/>
      <c r="F167" s="107"/>
      <c r="G167" s="107"/>
      <c r="H167" s="107"/>
      <c r="I167" s="108"/>
      <c r="J167" s="89"/>
      <c r="K167" s="90"/>
      <c r="L167" s="90"/>
      <c r="M167" s="90"/>
      <c r="N167" s="90"/>
      <c r="O167" s="90"/>
      <c r="P167" s="90"/>
      <c r="Q167" s="90"/>
      <c r="R167" s="90"/>
      <c r="S167" s="90"/>
      <c r="T167" s="90"/>
      <c r="U167" s="90"/>
      <c r="V167" s="90"/>
      <c r="W167" s="90"/>
      <c r="X167" s="90"/>
      <c r="Y167" s="90"/>
      <c r="Z167" s="90"/>
      <c r="AA167" s="90"/>
      <c r="AB167" s="90"/>
      <c r="AC167" s="90"/>
      <c r="AD167" s="90"/>
      <c r="AE167" s="90"/>
      <c r="AF167" s="90"/>
      <c r="AG167" s="90"/>
      <c r="AH167" s="90"/>
      <c r="AI167" s="90"/>
      <c r="AJ167" s="90"/>
      <c r="AK167" s="90"/>
      <c r="AL167" s="90"/>
      <c r="AM167" s="91"/>
      <c r="BG167" s="13" t="s">
        <v>432</v>
      </c>
      <c r="BH167" s="13" t="s">
        <v>432</v>
      </c>
    </row>
    <row r="168" spans="1:61" ht="9.75" hidden="1" customHeight="1" x14ac:dyDescent="0.15">
      <c r="A168" s="96" t="s">
        <v>106</v>
      </c>
      <c r="B168" s="97"/>
      <c r="C168" s="97"/>
      <c r="D168" s="97"/>
      <c r="E168" s="97"/>
      <c r="F168" s="97"/>
      <c r="G168" s="97"/>
      <c r="H168" s="97"/>
      <c r="I168" s="98"/>
      <c r="J168" s="266"/>
      <c r="K168" s="170"/>
      <c r="L168" s="170"/>
      <c r="M168" s="170"/>
      <c r="N168" s="170"/>
      <c r="O168" s="170"/>
      <c r="P168" s="170"/>
      <c r="Q168" s="170"/>
      <c r="R168" s="170"/>
      <c r="S168" s="170"/>
      <c r="T168" s="170"/>
      <c r="U168" s="170"/>
      <c r="V168" s="170" t="s">
        <v>116</v>
      </c>
      <c r="W168" s="170"/>
      <c r="X168" s="170"/>
      <c r="Y168" s="170"/>
      <c r="Z168" s="170"/>
      <c r="AA168" s="170"/>
      <c r="AB168" s="170"/>
      <c r="AC168" s="170"/>
      <c r="AD168" s="170"/>
      <c r="AE168" s="170"/>
      <c r="AF168" s="170"/>
      <c r="AG168" s="170"/>
      <c r="AH168" s="170"/>
      <c r="AI168" s="170"/>
      <c r="AJ168" s="170"/>
      <c r="AK168" s="170"/>
      <c r="AL168" s="170"/>
      <c r="AM168" s="171"/>
      <c r="BE168" s="13" t="str">
        <f ca="1">MID(CELL("address",$CH$2),2,2)</f>
        <v>CH</v>
      </c>
      <c r="BF168" s="13" t="str">
        <f>IF(TRIM($K169)="","",IF(ISERROR(MATCH($K169,$CH$3:$CH$8,0)),"INPUT_ERROR",MATCH($K169,$CH$3:$CH$8,0)))</f>
        <v/>
      </c>
      <c r="BG168" s="13" t="s">
        <v>466</v>
      </c>
      <c r="BH168" s="13">
        <v>60</v>
      </c>
      <c r="BI168" s="13" t="str">
        <f>"ITEM"&amp; BH168 &amp; BG168 &amp;  "="&amp; $BF168</f>
        <v>ITEM60#KBN2_3=</v>
      </c>
    </row>
    <row r="169" spans="1:61" ht="9.75" hidden="1" customHeight="1" x14ac:dyDescent="0.15">
      <c r="A169" s="99"/>
      <c r="B169" s="100"/>
      <c r="C169" s="100"/>
      <c r="D169" s="100"/>
      <c r="E169" s="100"/>
      <c r="F169" s="100"/>
      <c r="G169" s="100"/>
      <c r="H169" s="100"/>
      <c r="I169" s="101"/>
      <c r="J169" s="130" t="s">
        <v>127</v>
      </c>
      <c r="K169" s="131"/>
      <c r="L169" s="131"/>
      <c r="M169" s="131"/>
      <c r="N169" s="131"/>
      <c r="O169" s="131"/>
      <c r="P169" s="131"/>
      <c r="Q169" s="131"/>
      <c r="R169" s="131"/>
      <c r="S169" s="131"/>
      <c r="T169" s="169" t="s">
        <v>443</v>
      </c>
      <c r="U169" s="169"/>
      <c r="V169" s="169" t="s">
        <v>230</v>
      </c>
      <c r="W169" s="169"/>
      <c r="X169" s="169"/>
      <c r="Y169" s="169"/>
      <c r="Z169" s="169"/>
      <c r="AA169" s="169"/>
      <c r="AB169" s="169"/>
      <c r="AC169" s="169"/>
      <c r="AD169" s="169"/>
      <c r="AE169" s="169" t="s">
        <v>231</v>
      </c>
      <c r="AF169" s="169"/>
      <c r="AG169" s="169"/>
      <c r="AH169" s="169"/>
      <c r="AI169" s="169"/>
      <c r="AJ169" s="169"/>
      <c r="AK169" s="169"/>
      <c r="AL169" s="169"/>
      <c r="AM169" s="172"/>
      <c r="BG169" s="13" t="s">
        <v>432</v>
      </c>
      <c r="BH169" s="13" t="s">
        <v>432</v>
      </c>
    </row>
    <row r="170" spans="1:61" ht="9.75" hidden="1" customHeight="1" x14ac:dyDescent="0.15">
      <c r="A170" s="99"/>
      <c r="B170" s="100"/>
      <c r="C170" s="100"/>
      <c r="D170" s="100"/>
      <c r="E170" s="100"/>
      <c r="F170" s="100"/>
      <c r="G170" s="100"/>
      <c r="H170" s="100"/>
      <c r="I170" s="101"/>
      <c r="J170" s="130"/>
      <c r="K170" s="131"/>
      <c r="L170" s="131"/>
      <c r="M170" s="131"/>
      <c r="N170" s="131"/>
      <c r="O170" s="131"/>
      <c r="P170" s="131"/>
      <c r="Q170" s="131"/>
      <c r="R170" s="131"/>
      <c r="S170" s="131"/>
      <c r="T170" s="169"/>
      <c r="U170" s="169"/>
      <c r="V170" s="169" t="s">
        <v>232</v>
      </c>
      <c r="W170" s="169"/>
      <c r="X170" s="169"/>
      <c r="Y170" s="169"/>
      <c r="Z170" s="169"/>
      <c r="AA170" s="169"/>
      <c r="AB170" s="169"/>
      <c r="AC170" s="169"/>
      <c r="AD170" s="169"/>
      <c r="AE170" s="169" t="s">
        <v>233</v>
      </c>
      <c r="AF170" s="169"/>
      <c r="AG170" s="169"/>
      <c r="AH170" s="169"/>
      <c r="AI170" s="169"/>
      <c r="AJ170" s="169"/>
      <c r="AK170" s="169"/>
      <c r="AL170" s="169"/>
      <c r="AM170" s="172"/>
      <c r="BG170" s="13" t="s">
        <v>432</v>
      </c>
      <c r="BH170" s="13" t="s">
        <v>432</v>
      </c>
    </row>
    <row r="171" spans="1:61" ht="9.75" hidden="1" customHeight="1" x14ac:dyDescent="0.15">
      <c r="A171" s="106"/>
      <c r="B171" s="107"/>
      <c r="C171" s="107"/>
      <c r="D171" s="107"/>
      <c r="E171" s="107"/>
      <c r="F171" s="107"/>
      <c r="G171" s="107"/>
      <c r="H171" s="107"/>
      <c r="I171" s="108"/>
      <c r="J171" s="168"/>
      <c r="K171" s="137"/>
      <c r="L171" s="137"/>
      <c r="M171" s="137"/>
      <c r="N171" s="137"/>
      <c r="O171" s="137"/>
      <c r="P171" s="137"/>
      <c r="Q171" s="137"/>
      <c r="R171" s="137"/>
      <c r="S171" s="137"/>
      <c r="T171" s="137"/>
      <c r="U171" s="137"/>
      <c r="V171" s="174" t="s">
        <v>223</v>
      </c>
      <c r="W171" s="174"/>
      <c r="X171" s="174"/>
      <c r="Y171" s="174"/>
      <c r="Z171" s="174"/>
      <c r="AA171" s="174"/>
      <c r="AB171" s="174"/>
      <c r="AC171" s="174"/>
      <c r="AD171" s="174"/>
      <c r="AE171" s="174" t="s">
        <v>224</v>
      </c>
      <c r="AF171" s="174"/>
      <c r="AG171" s="174"/>
      <c r="AH171" s="174"/>
      <c r="AI171" s="174"/>
      <c r="AJ171" s="174"/>
      <c r="AK171" s="174"/>
      <c r="AL171" s="174"/>
      <c r="AM171" s="175"/>
      <c r="BG171" s="13" t="s">
        <v>432</v>
      </c>
      <c r="BH171" s="13" t="s">
        <v>432</v>
      </c>
    </row>
    <row r="172" spans="1:61" ht="9.75" hidden="1" customHeight="1" x14ac:dyDescent="0.15">
      <c r="A172" s="96" t="s">
        <v>304</v>
      </c>
      <c r="B172" s="97"/>
      <c r="C172" s="97"/>
      <c r="D172" s="97"/>
      <c r="E172" s="97"/>
      <c r="F172" s="97"/>
      <c r="G172" s="97"/>
      <c r="H172" s="97"/>
      <c r="I172" s="98"/>
      <c r="J172" s="86"/>
      <c r="K172" s="87"/>
      <c r="L172" s="87"/>
      <c r="M172" s="87"/>
      <c r="N172" s="87"/>
      <c r="O172" s="87"/>
      <c r="P172" s="87"/>
      <c r="Q172" s="87"/>
      <c r="R172" s="87"/>
      <c r="S172" s="87"/>
      <c r="T172" s="87"/>
      <c r="U172" s="87"/>
      <c r="V172" s="87"/>
      <c r="W172" s="87"/>
      <c r="X172" s="87"/>
      <c r="Y172" s="87"/>
      <c r="Z172" s="87"/>
      <c r="AA172" s="87"/>
      <c r="AB172" s="87"/>
      <c r="AC172" s="87"/>
      <c r="AD172" s="87"/>
      <c r="AE172" s="87"/>
      <c r="AF172" s="87"/>
      <c r="AG172" s="87"/>
      <c r="AH172" s="87"/>
      <c r="AI172" s="87"/>
      <c r="AJ172" s="87"/>
      <c r="AK172" s="87"/>
      <c r="AL172" s="87"/>
      <c r="AM172" s="88"/>
      <c r="BG172" s="13" t="s">
        <v>466</v>
      </c>
      <c r="BH172" s="13">
        <v>61</v>
      </c>
      <c r="BI172" s="13" t="str">
        <f>"ITEM"&amp; BH172 &amp; BG172 &amp; "="&amp; IF(TRIM($J172)="","",$J172)</f>
        <v>ITEM61#KBN2_3=</v>
      </c>
    </row>
    <row r="173" spans="1:61" ht="9.75" hidden="1" customHeight="1" x14ac:dyDescent="0.15">
      <c r="A173" s="99"/>
      <c r="B173" s="100"/>
      <c r="C173" s="100"/>
      <c r="D173" s="100"/>
      <c r="E173" s="100"/>
      <c r="F173" s="100"/>
      <c r="G173" s="100"/>
      <c r="H173" s="100"/>
      <c r="I173" s="101"/>
      <c r="J173" s="127"/>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9"/>
      <c r="BG173" s="13" t="s">
        <v>432</v>
      </c>
      <c r="BH173" s="13" t="s">
        <v>432</v>
      </c>
    </row>
    <row r="174" spans="1:61" ht="9.75" hidden="1" customHeight="1" x14ac:dyDescent="0.15">
      <c r="A174" s="106"/>
      <c r="B174" s="107"/>
      <c r="C174" s="107"/>
      <c r="D174" s="107"/>
      <c r="E174" s="107"/>
      <c r="F174" s="107"/>
      <c r="G174" s="107"/>
      <c r="H174" s="107"/>
      <c r="I174" s="108"/>
      <c r="J174" s="89"/>
      <c r="K174" s="90"/>
      <c r="L174" s="90"/>
      <c r="M174" s="90"/>
      <c r="N174" s="90"/>
      <c r="O174" s="90"/>
      <c r="P174" s="90"/>
      <c r="Q174" s="90"/>
      <c r="R174" s="90"/>
      <c r="S174" s="90"/>
      <c r="T174" s="90"/>
      <c r="U174" s="90"/>
      <c r="V174" s="90"/>
      <c r="W174" s="90"/>
      <c r="X174" s="90"/>
      <c r="Y174" s="90"/>
      <c r="Z174" s="90"/>
      <c r="AA174" s="90"/>
      <c r="AB174" s="90"/>
      <c r="AC174" s="90"/>
      <c r="AD174" s="90"/>
      <c r="AE174" s="90"/>
      <c r="AF174" s="90"/>
      <c r="AG174" s="90"/>
      <c r="AH174" s="90"/>
      <c r="AI174" s="90"/>
      <c r="AJ174" s="90"/>
      <c r="AK174" s="90"/>
      <c r="AL174" s="90"/>
      <c r="AM174" s="91"/>
      <c r="BG174" s="13" t="s">
        <v>432</v>
      </c>
      <c r="BH174" s="13" t="s">
        <v>432</v>
      </c>
    </row>
    <row r="175" spans="1:61" ht="9.75" hidden="1" customHeight="1" x14ac:dyDescent="0.15">
      <c r="A175" s="267" t="s">
        <v>0</v>
      </c>
      <c r="B175" s="268"/>
      <c r="C175" s="96" t="s">
        <v>107</v>
      </c>
      <c r="D175" s="97"/>
      <c r="E175" s="97"/>
      <c r="F175" s="97"/>
      <c r="G175" s="97"/>
      <c r="H175" s="97"/>
      <c r="I175" s="98"/>
      <c r="J175" s="167"/>
      <c r="K175" s="162"/>
      <c r="L175" s="162"/>
      <c r="M175" s="162"/>
      <c r="N175" s="162"/>
      <c r="O175" s="162"/>
      <c r="P175" s="162"/>
      <c r="Q175" s="162"/>
      <c r="R175" s="162"/>
      <c r="S175" s="162"/>
      <c r="T175" s="162"/>
      <c r="U175" s="162"/>
      <c r="V175" s="170" t="s">
        <v>116</v>
      </c>
      <c r="W175" s="170"/>
      <c r="X175" s="170"/>
      <c r="Y175" s="170"/>
      <c r="Z175" s="170"/>
      <c r="AA175" s="170"/>
      <c r="AB175" s="170"/>
      <c r="AC175" s="170"/>
      <c r="AD175" s="170"/>
      <c r="AE175" s="170"/>
      <c r="AF175" s="170"/>
      <c r="AG175" s="170"/>
      <c r="AH175" s="170"/>
      <c r="AI175" s="170"/>
      <c r="AJ175" s="170"/>
      <c r="AK175" s="170"/>
      <c r="AL175" s="170"/>
      <c r="AM175" s="171"/>
      <c r="BE175" s="13" t="str">
        <f ca="1">MID(CELL("address",$CI$2),2,2)</f>
        <v>CI</v>
      </c>
      <c r="BF175" s="13" t="str">
        <f>IF(TRIM($K176)="","",IF(ISERROR(MATCH($K176,$CI$3:$CI$4,0)),"INPUT_ERROR",MATCH($K176,$CI$3:$CI$4,0)))</f>
        <v/>
      </c>
      <c r="BG175" s="13" t="s">
        <v>466</v>
      </c>
      <c r="BH175" s="13">
        <v>62</v>
      </c>
      <c r="BI175" s="13" t="str">
        <f>"ITEM"&amp; BH175&amp; BG175 &amp; "="&amp; $BF175</f>
        <v>ITEM62#KBN2_3=</v>
      </c>
    </row>
    <row r="176" spans="1:61" ht="9.75" hidden="1" customHeight="1" x14ac:dyDescent="0.15">
      <c r="A176" s="269"/>
      <c r="B176" s="270"/>
      <c r="C176" s="99"/>
      <c r="D176" s="100"/>
      <c r="E176" s="100"/>
      <c r="F176" s="100"/>
      <c r="G176" s="100"/>
      <c r="H176" s="100"/>
      <c r="I176" s="101"/>
      <c r="J176" s="130" t="s">
        <v>167</v>
      </c>
      <c r="K176" s="131"/>
      <c r="L176" s="131"/>
      <c r="M176" s="131"/>
      <c r="N176" s="131"/>
      <c r="O176" s="131"/>
      <c r="P176" s="131"/>
      <c r="Q176" s="131"/>
      <c r="R176" s="133" t="s">
        <v>168</v>
      </c>
      <c r="S176" s="133"/>
      <c r="T176" s="133"/>
      <c r="U176" s="133"/>
      <c r="V176" s="169" t="s">
        <v>234</v>
      </c>
      <c r="W176" s="169"/>
      <c r="X176" s="169"/>
      <c r="Y176" s="169"/>
      <c r="Z176" s="169"/>
      <c r="AA176" s="169" t="s">
        <v>235</v>
      </c>
      <c r="AB176" s="169"/>
      <c r="AC176" s="169"/>
      <c r="AD176" s="169"/>
      <c r="AE176" s="169"/>
      <c r="AF176" s="169"/>
      <c r="AG176" s="169"/>
      <c r="AH176" s="169"/>
      <c r="AI176" s="169"/>
      <c r="AJ176" s="169"/>
      <c r="AK176" s="169"/>
      <c r="AL176" s="169"/>
      <c r="AM176" s="172"/>
      <c r="BG176" s="13" t="s">
        <v>432</v>
      </c>
      <c r="BH176" s="13" t="s">
        <v>432</v>
      </c>
    </row>
    <row r="177" spans="1:61" ht="9.75" hidden="1" customHeight="1" x14ac:dyDescent="0.15">
      <c r="A177" s="269"/>
      <c r="B177" s="270"/>
      <c r="C177" s="99"/>
      <c r="D177" s="100"/>
      <c r="E177" s="100"/>
      <c r="F177" s="100"/>
      <c r="G177" s="100"/>
      <c r="H177" s="100"/>
      <c r="I177" s="101"/>
      <c r="J177" s="130"/>
      <c r="K177" s="131"/>
      <c r="L177" s="131"/>
      <c r="M177" s="131"/>
      <c r="N177" s="131"/>
      <c r="O177" s="131"/>
      <c r="P177" s="131"/>
      <c r="Q177" s="131"/>
      <c r="R177" s="133"/>
      <c r="S177" s="133"/>
      <c r="T177" s="133"/>
      <c r="U177" s="133"/>
      <c r="V177" s="169"/>
      <c r="W177" s="169"/>
      <c r="X177" s="169"/>
      <c r="Y177" s="169"/>
      <c r="Z177" s="169"/>
      <c r="AA177" s="169"/>
      <c r="AB177" s="169"/>
      <c r="AC177" s="169"/>
      <c r="AD177" s="169"/>
      <c r="AE177" s="169"/>
      <c r="AF177" s="169"/>
      <c r="AG177" s="169"/>
      <c r="AH177" s="169"/>
      <c r="AI177" s="169"/>
      <c r="AJ177" s="169"/>
      <c r="AK177" s="169"/>
      <c r="AL177" s="169"/>
      <c r="AM177" s="172"/>
      <c r="BG177" s="13" t="s">
        <v>432</v>
      </c>
      <c r="BH177" s="13" t="s">
        <v>432</v>
      </c>
    </row>
    <row r="178" spans="1:61" ht="9.75" hidden="1" customHeight="1" x14ac:dyDescent="0.15">
      <c r="A178" s="269"/>
      <c r="B178" s="270"/>
      <c r="C178" s="106"/>
      <c r="D178" s="107"/>
      <c r="E178" s="107"/>
      <c r="F178" s="107"/>
      <c r="G178" s="107"/>
      <c r="H178" s="107"/>
      <c r="I178" s="108"/>
      <c r="J178" s="173"/>
      <c r="K178" s="174"/>
      <c r="L178" s="174"/>
      <c r="M178" s="174"/>
      <c r="N178" s="174"/>
      <c r="O178" s="174"/>
      <c r="P178" s="174"/>
      <c r="Q178" s="174"/>
      <c r="R178" s="174"/>
      <c r="S178" s="174"/>
      <c r="T178" s="174"/>
      <c r="U178" s="174"/>
      <c r="V178" s="174"/>
      <c r="W178" s="174"/>
      <c r="X178" s="174"/>
      <c r="Y178" s="174"/>
      <c r="Z178" s="174"/>
      <c r="AA178" s="174"/>
      <c r="AB178" s="174"/>
      <c r="AC178" s="174"/>
      <c r="AD178" s="174"/>
      <c r="AE178" s="174"/>
      <c r="AF178" s="174"/>
      <c r="AG178" s="174"/>
      <c r="AH178" s="174"/>
      <c r="AI178" s="174"/>
      <c r="AJ178" s="174"/>
      <c r="AK178" s="174"/>
      <c r="AL178" s="174"/>
      <c r="AM178" s="175"/>
      <c r="BG178" s="13" t="s">
        <v>432</v>
      </c>
      <c r="BH178" s="13" t="s">
        <v>432</v>
      </c>
    </row>
    <row r="179" spans="1:61" ht="9.75" hidden="1" customHeight="1" x14ac:dyDescent="0.15">
      <c r="A179" s="269"/>
      <c r="B179" s="270"/>
      <c r="C179" s="96" t="s">
        <v>108</v>
      </c>
      <c r="D179" s="97"/>
      <c r="E179" s="97"/>
      <c r="F179" s="97"/>
      <c r="G179" s="97"/>
      <c r="H179" s="97"/>
      <c r="I179" s="98"/>
      <c r="J179" s="86"/>
      <c r="K179" s="87"/>
      <c r="L179" s="87"/>
      <c r="M179" s="87"/>
      <c r="N179" s="87"/>
      <c r="O179" s="87"/>
      <c r="P179" s="87"/>
      <c r="Q179" s="87"/>
      <c r="R179" s="87"/>
      <c r="S179" s="87"/>
      <c r="T179" s="87"/>
      <c r="U179" s="87"/>
      <c r="V179" s="87"/>
      <c r="W179" s="87"/>
      <c r="X179" s="87"/>
      <c r="Y179" s="87"/>
      <c r="Z179" s="87"/>
      <c r="AA179" s="87"/>
      <c r="AB179" s="87"/>
      <c r="AC179" s="87"/>
      <c r="AD179" s="87"/>
      <c r="AE179" s="87"/>
      <c r="AF179" s="87"/>
      <c r="AG179" s="87"/>
      <c r="AH179" s="87"/>
      <c r="AI179" s="87"/>
      <c r="AJ179" s="87"/>
      <c r="AK179" s="87"/>
      <c r="AL179" s="87"/>
      <c r="AM179" s="88"/>
      <c r="BG179" s="13" t="s">
        <v>466</v>
      </c>
      <c r="BH179" s="13">
        <v>63</v>
      </c>
      <c r="BI179" s="13" t="str">
        <f>"ITEM" &amp; BH179 &amp; BG179 &amp; "="&amp; IF(TRIM($J179)="","",$J179)</f>
        <v>ITEM63#KBN2_3=</v>
      </c>
    </row>
    <row r="180" spans="1:61" ht="9.75" hidden="1" customHeight="1" x14ac:dyDescent="0.15">
      <c r="A180" s="269"/>
      <c r="B180" s="270"/>
      <c r="C180" s="99"/>
      <c r="D180" s="100"/>
      <c r="E180" s="100"/>
      <c r="F180" s="100"/>
      <c r="G180" s="100"/>
      <c r="H180" s="100"/>
      <c r="I180" s="101"/>
      <c r="J180" s="127"/>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9"/>
      <c r="BG180" s="13" t="s">
        <v>432</v>
      </c>
      <c r="BH180" s="13" t="s">
        <v>432</v>
      </c>
    </row>
    <row r="181" spans="1:61" ht="9.75" hidden="1" customHeight="1" x14ac:dyDescent="0.15">
      <c r="A181" s="269"/>
      <c r="B181" s="270"/>
      <c r="C181" s="106"/>
      <c r="D181" s="107"/>
      <c r="E181" s="107"/>
      <c r="F181" s="107"/>
      <c r="G181" s="107"/>
      <c r="H181" s="107"/>
      <c r="I181" s="108"/>
      <c r="J181" s="89"/>
      <c r="K181" s="90"/>
      <c r="L181" s="90"/>
      <c r="M181" s="90"/>
      <c r="N181" s="90"/>
      <c r="O181" s="90"/>
      <c r="P181" s="90"/>
      <c r="Q181" s="90"/>
      <c r="R181" s="90"/>
      <c r="S181" s="90"/>
      <c r="T181" s="90"/>
      <c r="U181" s="90"/>
      <c r="V181" s="90"/>
      <c r="W181" s="90"/>
      <c r="X181" s="90"/>
      <c r="Y181" s="90"/>
      <c r="Z181" s="90"/>
      <c r="AA181" s="90"/>
      <c r="AB181" s="90"/>
      <c r="AC181" s="90"/>
      <c r="AD181" s="90"/>
      <c r="AE181" s="90"/>
      <c r="AF181" s="90"/>
      <c r="AG181" s="90"/>
      <c r="AH181" s="90"/>
      <c r="AI181" s="90"/>
      <c r="AJ181" s="90"/>
      <c r="AK181" s="90"/>
      <c r="AL181" s="90"/>
      <c r="AM181" s="91"/>
      <c r="BG181" s="13" t="s">
        <v>432</v>
      </c>
      <c r="BH181" s="13" t="s">
        <v>432</v>
      </c>
    </row>
    <row r="182" spans="1:61" ht="9.75" hidden="1" customHeight="1" x14ac:dyDescent="0.15">
      <c r="A182" s="269"/>
      <c r="B182" s="270"/>
      <c r="C182" s="96" t="s">
        <v>109</v>
      </c>
      <c r="D182" s="97"/>
      <c r="E182" s="97"/>
      <c r="F182" s="97"/>
      <c r="G182" s="97"/>
      <c r="H182" s="97"/>
      <c r="I182" s="98"/>
      <c r="J182" s="86"/>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8"/>
      <c r="BG182" s="13" t="s">
        <v>466</v>
      </c>
      <c r="BH182" s="13">
        <v>64</v>
      </c>
      <c r="BI182" s="13" t="str">
        <f>"ITEM" &amp; BH182 &amp; BG182 &amp; "="&amp; IF(TRIM($J182)="","",$J182)</f>
        <v>ITEM64#KBN2_3=</v>
      </c>
    </row>
    <row r="183" spans="1:61" ht="9.75" hidden="1" customHeight="1" x14ac:dyDescent="0.15">
      <c r="A183" s="269"/>
      <c r="B183" s="270"/>
      <c r="C183" s="99"/>
      <c r="D183" s="100"/>
      <c r="E183" s="100"/>
      <c r="F183" s="100"/>
      <c r="G183" s="100"/>
      <c r="H183" s="100"/>
      <c r="I183" s="101"/>
      <c r="J183" s="127"/>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9"/>
      <c r="BG183" s="13" t="s">
        <v>432</v>
      </c>
      <c r="BH183" s="13" t="s">
        <v>432</v>
      </c>
    </row>
    <row r="184" spans="1:61" ht="9.75" hidden="1" customHeight="1" thickBot="1" x14ac:dyDescent="0.2">
      <c r="A184" s="271"/>
      <c r="B184" s="272"/>
      <c r="C184" s="106"/>
      <c r="D184" s="107"/>
      <c r="E184" s="107"/>
      <c r="F184" s="107"/>
      <c r="G184" s="107"/>
      <c r="H184" s="107"/>
      <c r="I184" s="108"/>
      <c r="J184" s="89"/>
      <c r="K184" s="90"/>
      <c r="L184" s="90"/>
      <c r="M184" s="90"/>
      <c r="N184" s="90"/>
      <c r="O184" s="90"/>
      <c r="P184" s="90"/>
      <c r="Q184" s="90"/>
      <c r="R184" s="90"/>
      <c r="S184" s="90"/>
      <c r="T184" s="90"/>
      <c r="U184" s="90"/>
      <c r="V184" s="90"/>
      <c r="W184" s="90"/>
      <c r="X184" s="90"/>
      <c r="Y184" s="90"/>
      <c r="Z184" s="90"/>
      <c r="AA184" s="90"/>
      <c r="AB184" s="90"/>
      <c r="AC184" s="90"/>
      <c r="AD184" s="90"/>
      <c r="AE184" s="90"/>
      <c r="AF184" s="90"/>
      <c r="AG184" s="90"/>
      <c r="AH184" s="90"/>
      <c r="AI184" s="90"/>
      <c r="AJ184" s="90"/>
      <c r="AK184" s="90"/>
      <c r="AL184" s="90"/>
      <c r="AM184" s="91"/>
      <c r="BG184" s="13" t="s">
        <v>432</v>
      </c>
      <c r="BH184" s="13" t="s">
        <v>432</v>
      </c>
    </row>
    <row r="185" spans="1:61" ht="9.75" hidden="1" customHeight="1" x14ac:dyDescent="0.15">
      <c r="A185" s="251" t="s">
        <v>343</v>
      </c>
      <c r="B185" s="252"/>
      <c r="C185" s="252"/>
      <c r="D185" s="252"/>
      <c r="E185" s="252"/>
      <c r="F185" s="252"/>
      <c r="G185" s="252"/>
      <c r="H185" s="252"/>
      <c r="I185" s="253"/>
      <c r="J185" s="276"/>
      <c r="K185" s="277"/>
      <c r="L185" s="277"/>
      <c r="M185" s="277"/>
      <c r="N185" s="277"/>
      <c r="O185" s="277"/>
      <c r="P185" s="277"/>
      <c r="Q185" s="277"/>
      <c r="R185" s="277"/>
      <c r="S185" s="277"/>
      <c r="T185" s="277"/>
      <c r="U185" s="277"/>
      <c r="V185" s="277"/>
      <c r="W185" s="277"/>
      <c r="X185" s="277"/>
      <c r="Y185" s="277"/>
      <c r="Z185" s="277"/>
      <c r="AA185" s="277"/>
      <c r="AB185" s="277"/>
      <c r="AC185" s="277"/>
      <c r="AD185" s="277"/>
      <c r="AE185" s="277"/>
      <c r="AF185" s="277"/>
      <c r="AG185" s="277"/>
      <c r="AH185" s="277"/>
      <c r="AI185" s="277"/>
      <c r="AJ185" s="277"/>
      <c r="AK185" s="277"/>
      <c r="AL185" s="277"/>
      <c r="AM185" s="278"/>
      <c r="BG185" s="13" t="s">
        <v>467</v>
      </c>
      <c r="BH185" s="13">
        <v>58</v>
      </c>
      <c r="BI185" s="13" t="str">
        <f>"ITEM"&amp;BH185 &amp; BG185 &amp; "="&amp; IF(TRIM($J185)="","",$J185)</f>
        <v>ITEM58#KBN2_4=</v>
      </c>
    </row>
    <row r="186" spans="1:61" ht="9.75" hidden="1" customHeight="1" thickBot="1" x14ac:dyDescent="0.2">
      <c r="A186" s="254"/>
      <c r="B186" s="255"/>
      <c r="C186" s="255"/>
      <c r="D186" s="255"/>
      <c r="E186" s="255"/>
      <c r="F186" s="255"/>
      <c r="G186" s="255"/>
      <c r="H186" s="255"/>
      <c r="I186" s="256"/>
      <c r="J186" s="279"/>
      <c r="K186" s="280"/>
      <c r="L186" s="280"/>
      <c r="M186" s="280"/>
      <c r="N186" s="280"/>
      <c r="O186" s="280"/>
      <c r="P186" s="280"/>
      <c r="Q186" s="280"/>
      <c r="R186" s="280"/>
      <c r="S186" s="280"/>
      <c r="T186" s="280"/>
      <c r="U186" s="280"/>
      <c r="V186" s="280"/>
      <c r="W186" s="280"/>
      <c r="X186" s="280"/>
      <c r="Y186" s="280"/>
      <c r="Z186" s="280"/>
      <c r="AA186" s="280"/>
      <c r="AB186" s="280"/>
      <c r="AC186" s="280"/>
      <c r="AD186" s="280"/>
      <c r="AE186" s="280"/>
      <c r="AF186" s="280"/>
      <c r="AG186" s="280"/>
      <c r="AH186" s="280"/>
      <c r="AI186" s="280"/>
      <c r="AJ186" s="280"/>
      <c r="AK186" s="280"/>
      <c r="AL186" s="280"/>
      <c r="AM186" s="281"/>
      <c r="BG186" s="13" t="s">
        <v>432</v>
      </c>
      <c r="BH186" s="13" t="s">
        <v>432</v>
      </c>
    </row>
    <row r="187" spans="1:61" ht="9.75" hidden="1" customHeight="1" x14ac:dyDescent="0.15">
      <c r="A187" s="263" t="s">
        <v>93</v>
      </c>
      <c r="B187" s="264"/>
      <c r="C187" s="264"/>
      <c r="D187" s="264"/>
      <c r="E187" s="264"/>
      <c r="F187" s="264"/>
      <c r="G187" s="264"/>
      <c r="H187" s="264"/>
      <c r="I187" s="265"/>
      <c r="J187" s="282"/>
      <c r="K187" s="283"/>
      <c r="L187" s="283"/>
      <c r="M187" s="283"/>
      <c r="N187" s="283"/>
      <c r="O187" s="283"/>
      <c r="P187" s="283"/>
      <c r="Q187" s="283"/>
      <c r="R187" s="283"/>
      <c r="S187" s="283"/>
      <c r="T187" s="283"/>
      <c r="U187" s="283"/>
      <c r="V187" s="283"/>
      <c r="W187" s="283"/>
      <c r="X187" s="283"/>
      <c r="Y187" s="283"/>
      <c r="Z187" s="283"/>
      <c r="AA187" s="283"/>
      <c r="AB187" s="283"/>
      <c r="AC187" s="283"/>
      <c r="AD187" s="283"/>
      <c r="AE187" s="283"/>
      <c r="AF187" s="283"/>
      <c r="AG187" s="283"/>
      <c r="AH187" s="283"/>
      <c r="AI187" s="283"/>
      <c r="AJ187" s="283"/>
      <c r="AK187" s="283"/>
      <c r="AL187" s="283"/>
      <c r="AM187" s="284"/>
      <c r="BG187" s="13" t="s">
        <v>467</v>
      </c>
      <c r="BH187" s="13">
        <v>59</v>
      </c>
      <c r="BI187" s="13" t="str">
        <f>"ITEM"&amp; BH187  &amp; BG187 &amp; "="&amp; IF(TRIM($J187)="","",$J187)</f>
        <v>ITEM59#KBN2_4=</v>
      </c>
    </row>
    <row r="188" spans="1:61" ht="9.75" hidden="1" customHeight="1" x14ac:dyDescent="0.15">
      <c r="A188" s="106"/>
      <c r="B188" s="107"/>
      <c r="C188" s="107"/>
      <c r="D188" s="107"/>
      <c r="E188" s="107"/>
      <c r="F188" s="107"/>
      <c r="G188" s="107"/>
      <c r="H188" s="107"/>
      <c r="I188" s="108"/>
      <c r="J188" s="89"/>
      <c r="K188" s="90"/>
      <c r="L188" s="90"/>
      <c r="M188" s="90"/>
      <c r="N188" s="90"/>
      <c r="O188" s="90"/>
      <c r="P188" s="90"/>
      <c r="Q188" s="90"/>
      <c r="R188" s="90"/>
      <c r="S188" s="90"/>
      <c r="T188" s="90"/>
      <c r="U188" s="90"/>
      <c r="V188" s="90"/>
      <c r="W188" s="90"/>
      <c r="X188" s="90"/>
      <c r="Y188" s="90"/>
      <c r="Z188" s="90"/>
      <c r="AA188" s="90"/>
      <c r="AB188" s="90"/>
      <c r="AC188" s="90"/>
      <c r="AD188" s="90"/>
      <c r="AE188" s="90"/>
      <c r="AF188" s="90"/>
      <c r="AG188" s="90"/>
      <c r="AH188" s="90"/>
      <c r="AI188" s="90"/>
      <c r="AJ188" s="90"/>
      <c r="AK188" s="90"/>
      <c r="AL188" s="90"/>
      <c r="AM188" s="91"/>
      <c r="BG188" s="13" t="s">
        <v>432</v>
      </c>
      <c r="BH188" s="13" t="s">
        <v>432</v>
      </c>
    </row>
    <row r="189" spans="1:61" ht="9.75" hidden="1" customHeight="1" x14ac:dyDescent="0.15">
      <c r="A189" s="96" t="s">
        <v>106</v>
      </c>
      <c r="B189" s="97"/>
      <c r="C189" s="97"/>
      <c r="D189" s="97"/>
      <c r="E189" s="97"/>
      <c r="F189" s="97"/>
      <c r="G189" s="97"/>
      <c r="H189" s="97"/>
      <c r="I189" s="98"/>
      <c r="J189" s="266"/>
      <c r="K189" s="170"/>
      <c r="L189" s="170"/>
      <c r="M189" s="170"/>
      <c r="N189" s="170"/>
      <c r="O189" s="170"/>
      <c r="P189" s="170"/>
      <c r="Q189" s="170"/>
      <c r="R189" s="170"/>
      <c r="S189" s="170"/>
      <c r="T189" s="170"/>
      <c r="U189" s="170"/>
      <c r="V189" s="170" t="s">
        <v>116</v>
      </c>
      <c r="W189" s="170"/>
      <c r="X189" s="170"/>
      <c r="Y189" s="170"/>
      <c r="Z189" s="170"/>
      <c r="AA189" s="170"/>
      <c r="AB189" s="170"/>
      <c r="AC189" s="170"/>
      <c r="AD189" s="170"/>
      <c r="AE189" s="170"/>
      <c r="AF189" s="170"/>
      <c r="AG189" s="170"/>
      <c r="AH189" s="170"/>
      <c r="AI189" s="170"/>
      <c r="AJ189" s="170"/>
      <c r="AK189" s="170"/>
      <c r="AL189" s="170"/>
      <c r="AM189" s="171"/>
      <c r="BE189" s="13" t="str">
        <f ca="1">MID(CELL("address",$CH$2),2,2)</f>
        <v>CH</v>
      </c>
      <c r="BF189" s="13" t="str">
        <f>IF(TRIM($K190)="","",IF(ISERROR(MATCH($K190,$CH$3:$CH$8,0)),"INPUT_ERROR",MATCH($K190,$CH$3:$CH$8,0)))</f>
        <v/>
      </c>
      <c r="BG189" s="13" t="s">
        <v>467</v>
      </c>
      <c r="BH189" s="13">
        <v>60</v>
      </c>
      <c r="BI189" s="13" t="str">
        <f>"ITEM"&amp; BH189 &amp; BG189 &amp;  "="&amp; $BF189</f>
        <v>ITEM60#KBN2_4=</v>
      </c>
    </row>
    <row r="190" spans="1:61" ht="9.75" hidden="1" customHeight="1" x14ac:dyDescent="0.15">
      <c r="A190" s="99"/>
      <c r="B190" s="100"/>
      <c r="C190" s="100"/>
      <c r="D190" s="100"/>
      <c r="E190" s="100"/>
      <c r="F190" s="100"/>
      <c r="G190" s="100"/>
      <c r="H190" s="100"/>
      <c r="I190" s="101"/>
      <c r="J190" s="130" t="s">
        <v>127</v>
      </c>
      <c r="K190" s="131"/>
      <c r="L190" s="131"/>
      <c r="M190" s="131"/>
      <c r="N190" s="131"/>
      <c r="O190" s="131"/>
      <c r="P190" s="131"/>
      <c r="Q190" s="131"/>
      <c r="R190" s="131"/>
      <c r="S190" s="131"/>
      <c r="T190" s="169" t="s">
        <v>443</v>
      </c>
      <c r="U190" s="169"/>
      <c r="V190" s="169" t="s">
        <v>230</v>
      </c>
      <c r="W190" s="169"/>
      <c r="X190" s="169"/>
      <c r="Y190" s="169"/>
      <c r="Z190" s="169"/>
      <c r="AA190" s="169"/>
      <c r="AB190" s="169"/>
      <c r="AC190" s="169"/>
      <c r="AD190" s="169"/>
      <c r="AE190" s="169" t="s">
        <v>231</v>
      </c>
      <c r="AF190" s="169"/>
      <c r="AG190" s="169"/>
      <c r="AH190" s="169"/>
      <c r="AI190" s="169"/>
      <c r="AJ190" s="169"/>
      <c r="AK190" s="169"/>
      <c r="AL190" s="169"/>
      <c r="AM190" s="172"/>
      <c r="BG190" s="13" t="s">
        <v>432</v>
      </c>
      <c r="BH190" s="13" t="s">
        <v>432</v>
      </c>
    </row>
    <row r="191" spans="1:61" ht="9.75" hidden="1" customHeight="1" x14ac:dyDescent="0.15">
      <c r="A191" s="99"/>
      <c r="B191" s="100"/>
      <c r="C191" s="100"/>
      <c r="D191" s="100"/>
      <c r="E191" s="100"/>
      <c r="F191" s="100"/>
      <c r="G191" s="100"/>
      <c r="H191" s="100"/>
      <c r="I191" s="101"/>
      <c r="J191" s="130"/>
      <c r="K191" s="131"/>
      <c r="L191" s="131"/>
      <c r="M191" s="131"/>
      <c r="N191" s="131"/>
      <c r="O191" s="131"/>
      <c r="P191" s="131"/>
      <c r="Q191" s="131"/>
      <c r="R191" s="131"/>
      <c r="S191" s="131"/>
      <c r="T191" s="169"/>
      <c r="U191" s="169"/>
      <c r="V191" s="169" t="s">
        <v>232</v>
      </c>
      <c r="W191" s="169"/>
      <c r="X191" s="169"/>
      <c r="Y191" s="169"/>
      <c r="Z191" s="169"/>
      <c r="AA191" s="169"/>
      <c r="AB191" s="169"/>
      <c r="AC191" s="169"/>
      <c r="AD191" s="169"/>
      <c r="AE191" s="169" t="s">
        <v>233</v>
      </c>
      <c r="AF191" s="169"/>
      <c r="AG191" s="169"/>
      <c r="AH191" s="169"/>
      <c r="AI191" s="169"/>
      <c r="AJ191" s="169"/>
      <c r="AK191" s="169"/>
      <c r="AL191" s="169"/>
      <c r="AM191" s="172"/>
      <c r="BG191" s="13" t="s">
        <v>432</v>
      </c>
      <c r="BH191" s="13" t="s">
        <v>432</v>
      </c>
    </row>
    <row r="192" spans="1:61" ht="9.75" hidden="1" customHeight="1" x14ac:dyDescent="0.15">
      <c r="A192" s="106"/>
      <c r="B192" s="107"/>
      <c r="C192" s="107"/>
      <c r="D192" s="107"/>
      <c r="E192" s="107"/>
      <c r="F192" s="107"/>
      <c r="G192" s="107"/>
      <c r="H192" s="107"/>
      <c r="I192" s="108"/>
      <c r="J192" s="168"/>
      <c r="K192" s="137"/>
      <c r="L192" s="137"/>
      <c r="M192" s="137"/>
      <c r="N192" s="137"/>
      <c r="O192" s="137"/>
      <c r="P192" s="137"/>
      <c r="Q192" s="137"/>
      <c r="R192" s="137"/>
      <c r="S192" s="137"/>
      <c r="T192" s="137"/>
      <c r="U192" s="137"/>
      <c r="V192" s="174" t="s">
        <v>223</v>
      </c>
      <c r="W192" s="174"/>
      <c r="X192" s="174"/>
      <c r="Y192" s="174"/>
      <c r="Z192" s="174"/>
      <c r="AA192" s="174"/>
      <c r="AB192" s="174"/>
      <c r="AC192" s="174"/>
      <c r="AD192" s="174"/>
      <c r="AE192" s="174" t="s">
        <v>224</v>
      </c>
      <c r="AF192" s="174"/>
      <c r="AG192" s="174"/>
      <c r="AH192" s="174"/>
      <c r="AI192" s="174"/>
      <c r="AJ192" s="174"/>
      <c r="AK192" s="174"/>
      <c r="AL192" s="174"/>
      <c r="AM192" s="175"/>
      <c r="BG192" s="13" t="s">
        <v>432</v>
      </c>
      <c r="BH192" s="13" t="s">
        <v>432</v>
      </c>
    </row>
    <row r="193" spans="1:61" ht="9.75" hidden="1" customHeight="1" x14ac:dyDescent="0.15">
      <c r="A193" s="96" t="s">
        <v>304</v>
      </c>
      <c r="B193" s="97"/>
      <c r="C193" s="97"/>
      <c r="D193" s="97"/>
      <c r="E193" s="97"/>
      <c r="F193" s="97"/>
      <c r="G193" s="97"/>
      <c r="H193" s="97"/>
      <c r="I193" s="98"/>
      <c r="J193" s="86"/>
      <c r="K193" s="87"/>
      <c r="L193" s="87"/>
      <c r="M193" s="87"/>
      <c r="N193" s="87"/>
      <c r="O193" s="87"/>
      <c r="P193" s="87"/>
      <c r="Q193" s="87"/>
      <c r="R193" s="87"/>
      <c r="S193" s="87"/>
      <c r="T193" s="87"/>
      <c r="U193" s="87"/>
      <c r="V193" s="87"/>
      <c r="W193" s="87"/>
      <c r="X193" s="87"/>
      <c r="Y193" s="87"/>
      <c r="Z193" s="87"/>
      <c r="AA193" s="87"/>
      <c r="AB193" s="87"/>
      <c r="AC193" s="87"/>
      <c r="AD193" s="87"/>
      <c r="AE193" s="87"/>
      <c r="AF193" s="87"/>
      <c r="AG193" s="87"/>
      <c r="AH193" s="87"/>
      <c r="AI193" s="87"/>
      <c r="AJ193" s="87"/>
      <c r="AK193" s="87"/>
      <c r="AL193" s="87"/>
      <c r="AM193" s="88"/>
      <c r="BG193" s="13" t="s">
        <v>467</v>
      </c>
      <c r="BH193" s="13">
        <v>61</v>
      </c>
      <c r="BI193" s="13" t="str">
        <f>"ITEM"&amp; BH193 &amp; BG193 &amp; "="&amp; IF(TRIM($J193)="","",$J193)</f>
        <v>ITEM61#KBN2_4=</v>
      </c>
    </row>
    <row r="194" spans="1:61" ht="9.75" hidden="1" customHeight="1" x14ac:dyDescent="0.15">
      <c r="A194" s="99"/>
      <c r="B194" s="100"/>
      <c r="C194" s="100"/>
      <c r="D194" s="100"/>
      <c r="E194" s="100"/>
      <c r="F194" s="100"/>
      <c r="G194" s="100"/>
      <c r="H194" s="100"/>
      <c r="I194" s="101"/>
      <c r="J194" s="127"/>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9"/>
      <c r="BG194" s="13" t="s">
        <v>432</v>
      </c>
      <c r="BH194" s="13" t="s">
        <v>432</v>
      </c>
    </row>
    <row r="195" spans="1:61" ht="9.75" hidden="1" customHeight="1" x14ac:dyDescent="0.15">
      <c r="A195" s="106"/>
      <c r="B195" s="107"/>
      <c r="C195" s="107"/>
      <c r="D195" s="107"/>
      <c r="E195" s="107"/>
      <c r="F195" s="107"/>
      <c r="G195" s="107"/>
      <c r="H195" s="107"/>
      <c r="I195" s="108"/>
      <c r="J195" s="89"/>
      <c r="K195" s="90"/>
      <c r="L195" s="90"/>
      <c r="M195" s="90"/>
      <c r="N195" s="90"/>
      <c r="O195" s="90"/>
      <c r="P195" s="90"/>
      <c r="Q195" s="90"/>
      <c r="R195" s="90"/>
      <c r="S195" s="90"/>
      <c r="T195" s="90"/>
      <c r="U195" s="90"/>
      <c r="V195" s="90"/>
      <c r="W195" s="90"/>
      <c r="X195" s="90"/>
      <c r="Y195" s="90"/>
      <c r="Z195" s="90"/>
      <c r="AA195" s="90"/>
      <c r="AB195" s="90"/>
      <c r="AC195" s="90"/>
      <c r="AD195" s="90"/>
      <c r="AE195" s="90"/>
      <c r="AF195" s="90"/>
      <c r="AG195" s="90"/>
      <c r="AH195" s="90"/>
      <c r="AI195" s="90"/>
      <c r="AJ195" s="90"/>
      <c r="AK195" s="90"/>
      <c r="AL195" s="90"/>
      <c r="AM195" s="91"/>
      <c r="BG195" s="13" t="s">
        <v>432</v>
      </c>
      <c r="BH195" s="13" t="s">
        <v>432</v>
      </c>
    </row>
    <row r="196" spans="1:61" ht="9.75" hidden="1" customHeight="1" x14ac:dyDescent="0.15">
      <c r="A196" s="267" t="s">
        <v>0</v>
      </c>
      <c r="B196" s="268"/>
      <c r="C196" s="96" t="s">
        <v>107</v>
      </c>
      <c r="D196" s="97"/>
      <c r="E196" s="97"/>
      <c r="F196" s="97"/>
      <c r="G196" s="97"/>
      <c r="H196" s="97"/>
      <c r="I196" s="98"/>
      <c r="J196" s="167"/>
      <c r="K196" s="162"/>
      <c r="L196" s="162"/>
      <c r="M196" s="162"/>
      <c r="N196" s="162"/>
      <c r="O196" s="162"/>
      <c r="P196" s="162"/>
      <c r="Q196" s="162"/>
      <c r="R196" s="162"/>
      <c r="S196" s="162"/>
      <c r="T196" s="162"/>
      <c r="U196" s="162"/>
      <c r="V196" s="170" t="s">
        <v>116</v>
      </c>
      <c r="W196" s="170"/>
      <c r="X196" s="170"/>
      <c r="Y196" s="170"/>
      <c r="Z196" s="170"/>
      <c r="AA196" s="170"/>
      <c r="AB196" s="170"/>
      <c r="AC196" s="170"/>
      <c r="AD196" s="170"/>
      <c r="AE196" s="170"/>
      <c r="AF196" s="170"/>
      <c r="AG196" s="170"/>
      <c r="AH196" s="170"/>
      <c r="AI196" s="170"/>
      <c r="AJ196" s="170"/>
      <c r="AK196" s="170"/>
      <c r="AL196" s="170"/>
      <c r="AM196" s="171"/>
      <c r="BE196" s="13" t="str">
        <f ca="1">MID(CELL("address",$CI$2),2,2)</f>
        <v>CI</v>
      </c>
      <c r="BF196" s="13" t="str">
        <f>IF(TRIM($K197)="","",IF(ISERROR(MATCH($K197,$CI$3:$CI$4,0)),"INPUT_ERROR",MATCH($K197,$CI$3:$CI$4,0)))</f>
        <v/>
      </c>
      <c r="BG196" s="13" t="s">
        <v>467</v>
      </c>
      <c r="BH196" s="13">
        <v>62</v>
      </c>
      <c r="BI196" s="13" t="str">
        <f>"ITEM"&amp; BH196&amp; BG196 &amp; "="&amp; $BF196</f>
        <v>ITEM62#KBN2_4=</v>
      </c>
    </row>
    <row r="197" spans="1:61" ht="9.75" hidden="1" customHeight="1" x14ac:dyDescent="0.15">
      <c r="A197" s="269"/>
      <c r="B197" s="270"/>
      <c r="C197" s="99"/>
      <c r="D197" s="100"/>
      <c r="E197" s="100"/>
      <c r="F197" s="100"/>
      <c r="G197" s="100"/>
      <c r="H197" s="100"/>
      <c r="I197" s="101"/>
      <c r="J197" s="130" t="s">
        <v>167</v>
      </c>
      <c r="K197" s="131"/>
      <c r="L197" s="131"/>
      <c r="M197" s="131"/>
      <c r="N197" s="131"/>
      <c r="O197" s="131"/>
      <c r="P197" s="131"/>
      <c r="Q197" s="131"/>
      <c r="R197" s="133" t="s">
        <v>168</v>
      </c>
      <c r="S197" s="133"/>
      <c r="T197" s="133"/>
      <c r="U197" s="133"/>
      <c r="V197" s="169" t="s">
        <v>234</v>
      </c>
      <c r="W197" s="169"/>
      <c r="X197" s="169"/>
      <c r="Y197" s="169"/>
      <c r="Z197" s="169"/>
      <c r="AA197" s="169" t="s">
        <v>235</v>
      </c>
      <c r="AB197" s="169"/>
      <c r="AC197" s="169"/>
      <c r="AD197" s="169"/>
      <c r="AE197" s="169"/>
      <c r="AF197" s="169"/>
      <c r="AG197" s="169"/>
      <c r="AH197" s="169"/>
      <c r="AI197" s="169"/>
      <c r="AJ197" s="169"/>
      <c r="AK197" s="169"/>
      <c r="AL197" s="169"/>
      <c r="AM197" s="172"/>
      <c r="BG197" s="13" t="s">
        <v>432</v>
      </c>
      <c r="BH197" s="13" t="s">
        <v>432</v>
      </c>
    </row>
    <row r="198" spans="1:61" ht="9.75" hidden="1" customHeight="1" x14ac:dyDescent="0.15">
      <c r="A198" s="269"/>
      <c r="B198" s="270"/>
      <c r="C198" s="99"/>
      <c r="D198" s="100"/>
      <c r="E198" s="100"/>
      <c r="F198" s="100"/>
      <c r="G198" s="100"/>
      <c r="H198" s="100"/>
      <c r="I198" s="101"/>
      <c r="J198" s="130"/>
      <c r="K198" s="131"/>
      <c r="L198" s="131"/>
      <c r="M198" s="131"/>
      <c r="N198" s="131"/>
      <c r="O198" s="131"/>
      <c r="P198" s="131"/>
      <c r="Q198" s="131"/>
      <c r="R198" s="133"/>
      <c r="S198" s="133"/>
      <c r="T198" s="133"/>
      <c r="U198" s="133"/>
      <c r="V198" s="169"/>
      <c r="W198" s="169"/>
      <c r="X198" s="169"/>
      <c r="Y198" s="169"/>
      <c r="Z198" s="169"/>
      <c r="AA198" s="169"/>
      <c r="AB198" s="169"/>
      <c r="AC198" s="169"/>
      <c r="AD198" s="169"/>
      <c r="AE198" s="169"/>
      <c r="AF198" s="169"/>
      <c r="AG198" s="169"/>
      <c r="AH198" s="169"/>
      <c r="AI198" s="169"/>
      <c r="AJ198" s="169"/>
      <c r="AK198" s="169"/>
      <c r="AL198" s="169"/>
      <c r="AM198" s="172"/>
      <c r="BG198" s="13" t="s">
        <v>432</v>
      </c>
      <c r="BH198" s="13" t="s">
        <v>432</v>
      </c>
    </row>
    <row r="199" spans="1:61" ht="9.75" hidden="1" customHeight="1" x14ac:dyDescent="0.15">
      <c r="A199" s="269"/>
      <c r="B199" s="270"/>
      <c r="C199" s="106"/>
      <c r="D199" s="107"/>
      <c r="E199" s="107"/>
      <c r="F199" s="107"/>
      <c r="G199" s="107"/>
      <c r="H199" s="107"/>
      <c r="I199" s="108"/>
      <c r="J199" s="173"/>
      <c r="K199" s="174"/>
      <c r="L199" s="174"/>
      <c r="M199" s="174"/>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c r="AL199" s="174"/>
      <c r="AM199" s="175"/>
      <c r="BG199" s="13" t="s">
        <v>432</v>
      </c>
      <c r="BH199" s="13" t="s">
        <v>432</v>
      </c>
    </row>
    <row r="200" spans="1:61" ht="9.75" hidden="1" customHeight="1" x14ac:dyDescent="0.15">
      <c r="A200" s="269"/>
      <c r="B200" s="270"/>
      <c r="C200" s="96" t="s">
        <v>108</v>
      </c>
      <c r="D200" s="97"/>
      <c r="E200" s="97"/>
      <c r="F200" s="97"/>
      <c r="G200" s="97"/>
      <c r="H200" s="97"/>
      <c r="I200" s="98"/>
      <c r="J200" s="86"/>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8"/>
      <c r="BG200" s="13" t="s">
        <v>467</v>
      </c>
      <c r="BH200" s="13">
        <v>63</v>
      </c>
      <c r="BI200" s="13" t="str">
        <f>"ITEM" &amp; BH200 &amp; BG200 &amp; "="&amp; IF(TRIM($J200)="","",$J200)</f>
        <v>ITEM63#KBN2_4=</v>
      </c>
    </row>
    <row r="201" spans="1:61" ht="9.75" hidden="1" customHeight="1" x14ac:dyDescent="0.15">
      <c r="A201" s="269"/>
      <c r="B201" s="270"/>
      <c r="C201" s="99"/>
      <c r="D201" s="100"/>
      <c r="E201" s="100"/>
      <c r="F201" s="100"/>
      <c r="G201" s="100"/>
      <c r="H201" s="100"/>
      <c r="I201" s="101"/>
      <c r="J201" s="127"/>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9"/>
      <c r="BG201" s="13" t="s">
        <v>432</v>
      </c>
      <c r="BH201" s="13" t="s">
        <v>432</v>
      </c>
    </row>
    <row r="202" spans="1:61" ht="9.75" hidden="1" customHeight="1" x14ac:dyDescent="0.15">
      <c r="A202" s="269"/>
      <c r="B202" s="270"/>
      <c r="C202" s="106"/>
      <c r="D202" s="107"/>
      <c r="E202" s="107"/>
      <c r="F202" s="107"/>
      <c r="G202" s="107"/>
      <c r="H202" s="107"/>
      <c r="I202" s="108"/>
      <c r="J202" s="89"/>
      <c r="K202" s="90"/>
      <c r="L202" s="90"/>
      <c r="M202" s="90"/>
      <c r="N202" s="90"/>
      <c r="O202" s="90"/>
      <c r="P202" s="90"/>
      <c r="Q202" s="90"/>
      <c r="R202" s="90"/>
      <c r="S202" s="90"/>
      <c r="T202" s="90"/>
      <c r="U202" s="90"/>
      <c r="V202" s="90"/>
      <c r="W202" s="90"/>
      <c r="X202" s="90"/>
      <c r="Y202" s="90"/>
      <c r="Z202" s="90"/>
      <c r="AA202" s="90"/>
      <c r="AB202" s="90"/>
      <c r="AC202" s="90"/>
      <c r="AD202" s="90"/>
      <c r="AE202" s="90"/>
      <c r="AF202" s="90"/>
      <c r="AG202" s="90"/>
      <c r="AH202" s="90"/>
      <c r="AI202" s="90"/>
      <c r="AJ202" s="90"/>
      <c r="AK202" s="90"/>
      <c r="AL202" s="90"/>
      <c r="AM202" s="91"/>
      <c r="BG202" s="13" t="s">
        <v>432</v>
      </c>
      <c r="BH202" s="13" t="s">
        <v>432</v>
      </c>
    </row>
    <row r="203" spans="1:61" ht="9.75" hidden="1" customHeight="1" x14ac:dyDescent="0.15">
      <c r="A203" s="269"/>
      <c r="B203" s="270"/>
      <c r="C203" s="96" t="s">
        <v>109</v>
      </c>
      <c r="D203" s="97"/>
      <c r="E203" s="97"/>
      <c r="F203" s="97"/>
      <c r="G203" s="97"/>
      <c r="H203" s="97"/>
      <c r="I203" s="98"/>
      <c r="J203" s="86"/>
      <c r="K203" s="87"/>
      <c r="L203" s="87"/>
      <c r="M203" s="87"/>
      <c r="N203" s="87"/>
      <c r="O203" s="87"/>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8"/>
      <c r="BG203" s="13" t="s">
        <v>467</v>
      </c>
      <c r="BH203" s="13">
        <v>64</v>
      </c>
      <c r="BI203" s="13" t="str">
        <f>"ITEM" &amp; BH203 &amp; BG203 &amp; "="&amp; IF(TRIM($J203)="","",$J203)</f>
        <v>ITEM64#KBN2_4=</v>
      </c>
    </row>
    <row r="204" spans="1:61" ht="9.75" hidden="1" customHeight="1" x14ac:dyDescent="0.15">
      <c r="A204" s="269"/>
      <c r="B204" s="270"/>
      <c r="C204" s="99"/>
      <c r="D204" s="100"/>
      <c r="E204" s="100"/>
      <c r="F204" s="100"/>
      <c r="G204" s="100"/>
      <c r="H204" s="100"/>
      <c r="I204" s="101"/>
      <c r="J204" s="127"/>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9"/>
      <c r="BG204" s="13" t="s">
        <v>432</v>
      </c>
      <c r="BH204" s="13" t="s">
        <v>432</v>
      </c>
    </row>
    <row r="205" spans="1:61" ht="9.75" hidden="1" customHeight="1" thickBot="1" x14ac:dyDescent="0.2">
      <c r="A205" s="271"/>
      <c r="B205" s="272"/>
      <c r="C205" s="106"/>
      <c r="D205" s="107"/>
      <c r="E205" s="107"/>
      <c r="F205" s="107"/>
      <c r="G205" s="107"/>
      <c r="H205" s="107"/>
      <c r="I205" s="108"/>
      <c r="J205" s="89"/>
      <c r="K205" s="90"/>
      <c r="L205" s="90"/>
      <c r="M205" s="90"/>
      <c r="N205" s="90"/>
      <c r="O205" s="90"/>
      <c r="P205" s="90"/>
      <c r="Q205" s="90"/>
      <c r="R205" s="90"/>
      <c r="S205" s="90"/>
      <c r="T205" s="90"/>
      <c r="U205" s="90"/>
      <c r="V205" s="90"/>
      <c r="W205" s="90"/>
      <c r="X205" s="90"/>
      <c r="Y205" s="90"/>
      <c r="Z205" s="90"/>
      <c r="AA205" s="90"/>
      <c r="AB205" s="90"/>
      <c r="AC205" s="90"/>
      <c r="AD205" s="90"/>
      <c r="AE205" s="90"/>
      <c r="AF205" s="90"/>
      <c r="AG205" s="90"/>
      <c r="AH205" s="90"/>
      <c r="AI205" s="90"/>
      <c r="AJ205" s="90"/>
      <c r="AK205" s="90"/>
      <c r="AL205" s="90"/>
      <c r="AM205" s="91"/>
      <c r="BG205" s="13" t="s">
        <v>432</v>
      </c>
      <c r="BH205" s="13" t="s">
        <v>432</v>
      </c>
    </row>
    <row r="206" spans="1:61" ht="9.75" hidden="1" customHeight="1" x14ac:dyDescent="0.15">
      <c r="A206" s="251" t="s">
        <v>344</v>
      </c>
      <c r="B206" s="252"/>
      <c r="C206" s="252"/>
      <c r="D206" s="252"/>
      <c r="E206" s="252"/>
      <c r="F206" s="252"/>
      <c r="G206" s="252"/>
      <c r="H206" s="252"/>
      <c r="I206" s="253"/>
      <c r="J206" s="276"/>
      <c r="K206" s="277"/>
      <c r="L206" s="277"/>
      <c r="M206" s="277"/>
      <c r="N206" s="277"/>
      <c r="O206" s="277"/>
      <c r="P206" s="277"/>
      <c r="Q206" s="277"/>
      <c r="R206" s="277"/>
      <c r="S206" s="277"/>
      <c r="T206" s="277"/>
      <c r="U206" s="277"/>
      <c r="V206" s="277"/>
      <c r="W206" s="277"/>
      <c r="X206" s="277"/>
      <c r="Y206" s="277"/>
      <c r="Z206" s="277"/>
      <c r="AA206" s="277"/>
      <c r="AB206" s="277"/>
      <c r="AC206" s="277"/>
      <c r="AD206" s="277"/>
      <c r="AE206" s="277"/>
      <c r="AF206" s="277"/>
      <c r="AG206" s="277"/>
      <c r="AH206" s="277"/>
      <c r="AI206" s="277"/>
      <c r="AJ206" s="277"/>
      <c r="AK206" s="277"/>
      <c r="AL206" s="277"/>
      <c r="AM206" s="278"/>
      <c r="BG206" s="13" t="s">
        <v>468</v>
      </c>
      <c r="BH206" s="13">
        <v>58</v>
      </c>
      <c r="BI206" s="13" t="str">
        <f>"ITEM"&amp;BH206 &amp; BG206 &amp; "="&amp; IF(TRIM($J206)="","",$J206)</f>
        <v>ITEM58#KBN2_5=</v>
      </c>
    </row>
    <row r="207" spans="1:61" ht="9.75" hidden="1" customHeight="1" thickBot="1" x14ac:dyDescent="0.2">
      <c r="A207" s="254"/>
      <c r="B207" s="255"/>
      <c r="C207" s="255"/>
      <c r="D207" s="255"/>
      <c r="E207" s="255"/>
      <c r="F207" s="255"/>
      <c r="G207" s="255"/>
      <c r="H207" s="255"/>
      <c r="I207" s="256"/>
      <c r="J207" s="279"/>
      <c r="K207" s="280"/>
      <c r="L207" s="280"/>
      <c r="M207" s="280"/>
      <c r="N207" s="280"/>
      <c r="O207" s="280"/>
      <c r="P207" s="280"/>
      <c r="Q207" s="280"/>
      <c r="R207" s="280"/>
      <c r="S207" s="280"/>
      <c r="T207" s="280"/>
      <c r="U207" s="280"/>
      <c r="V207" s="280"/>
      <c r="W207" s="280"/>
      <c r="X207" s="280"/>
      <c r="Y207" s="280"/>
      <c r="Z207" s="280"/>
      <c r="AA207" s="280"/>
      <c r="AB207" s="280"/>
      <c r="AC207" s="280"/>
      <c r="AD207" s="280"/>
      <c r="AE207" s="280"/>
      <c r="AF207" s="280"/>
      <c r="AG207" s="280"/>
      <c r="AH207" s="280"/>
      <c r="AI207" s="280"/>
      <c r="AJ207" s="280"/>
      <c r="AK207" s="280"/>
      <c r="AL207" s="280"/>
      <c r="AM207" s="281"/>
      <c r="BG207" s="13" t="s">
        <v>432</v>
      </c>
      <c r="BH207" s="13" t="s">
        <v>432</v>
      </c>
    </row>
    <row r="208" spans="1:61" ht="9.75" hidden="1" customHeight="1" x14ac:dyDescent="0.15">
      <c r="A208" s="263" t="s">
        <v>93</v>
      </c>
      <c r="B208" s="264"/>
      <c r="C208" s="264"/>
      <c r="D208" s="264"/>
      <c r="E208" s="264"/>
      <c r="F208" s="264"/>
      <c r="G208" s="264"/>
      <c r="H208" s="264"/>
      <c r="I208" s="265"/>
      <c r="J208" s="282"/>
      <c r="K208" s="283"/>
      <c r="L208" s="283"/>
      <c r="M208" s="283"/>
      <c r="N208" s="283"/>
      <c r="O208" s="283"/>
      <c r="P208" s="283"/>
      <c r="Q208" s="283"/>
      <c r="R208" s="283"/>
      <c r="S208" s="283"/>
      <c r="T208" s="283"/>
      <c r="U208" s="283"/>
      <c r="V208" s="283"/>
      <c r="W208" s="283"/>
      <c r="X208" s="283"/>
      <c r="Y208" s="283"/>
      <c r="Z208" s="283"/>
      <c r="AA208" s="283"/>
      <c r="AB208" s="283"/>
      <c r="AC208" s="283"/>
      <c r="AD208" s="283"/>
      <c r="AE208" s="283"/>
      <c r="AF208" s="283"/>
      <c r="AG208" s="283"/>
      <c r="AH208" s="283"/>
      <c r="AI208" s="283"/>
      <c r="AJ208" s="283"/>
      <c r="AK208" s="283"/>
      <c r="AL208" s="283"/>
      <c r="AM208" s="284"/>
      <c r="BG208" s="13" t="s">
        <v>468</v>
      </c>
      <c r="BH208" s="13">
        <v>59</v>
      </c>
      <c r="BI208" s="13" t="str">
        <f>"ITEM"&amp; BH208  &amp; BG208 &amp; "="&amp; IF(TRIM($J208)="","",$J208)</f>
        <v>ITEM59#KBN2_5=</v>
      </c>
    </row>
    <row r="209" spans="1:61" ht="9.75" hidden="1" customHeight="1" x14ac:dyDescent="0.15">
      <c r="A209" s="106"/>
      <c r="B209" s="107"/>
      <c r="C209" s="107"/>
      <c r="D209" s="107"/>
      <c r="E209" s="107"/>
      <c r="F209" s="107"/>
      <c r="G209" s="107"/>
      <c r="H209" s="107"/>
      <c r="I209" s="108"/>
      <c r="J209" s="89"/>
      <c r="K209" s="90"/>
      <c r="L209" s="90"/>
      <c r="M209" s="90"/>
      <c r="N209" s="90"/>
      <c r="O209" s="90"/>
      <c r="P209" s="90"/>
      <c r="Q209" s="90"/>
      <c r="R209" s="90"/>
      <c r="S209" s="90"/>
      <c r="T209" s="90"/>
      <c r="U209" s="90"/>
      <c r="V209" s="90"/>
      <c r="W209" s="90"/>
      <c r="X209" s="90"/>
      <c r="Y209" s="90"/>
      <c r="Z209" s="90"/>
      <c r="AA209" s="90"/>
      <c r="AB209" s="90"/>
      <c r="AC209" s="90"/>
      <c r="AD209" s="90"/>
      <c r="AE209" s="90"/>
      <c r="AF209" s="90"/>
      <c r="AG209" s="90"/>
      <c r="AH209" s="90"/>
      <c r="AI209" s="90"/>
      <c r="AJ209" s="90"/>
      <c r="AK209" s="90"/>
      <c r="AL209" s="90"/>
      <c r="AM209" s="91"/>
      <c r="BG209" s="13" t="s">
        <v>432</v>
      </c>
      <c r="BH209" s="13" t="s">
        <v>432</v>
      </c>
    </row>
    <row r="210" spans="1:61" ht="9.75" hidden="1" customHeight="1" x14ac:dyDescent="0.15">
      <c r="A210" s="96" t="s">
        <v>106</v>
      </c>
      <c r="B210" s="97"/>
      <c r="C210" s="97"/>
      <c r="D210" s="97"/>
      <c r="E210" s="97"/>
      <c r="F210" s="97"/>
      <c r="G210" s="97"/>
      <c r="H210" s="97"/>
      <c r="I210" s="98"/>
      <c r="J210" s="266"/>
      <c r="K210" s="170"/>
      <c r="L210" s="170"/>
      <c r="M210" s="170"/>
      <c r="N210" s="170"/>
      <c r="O210" s="170"/>
      <c r="P210" s="170"/>
      <c r="Q210" s="170"/>
      <c r="R210" s="170"/>
      <c r="S210" s="170"/>
      <c r="T210" s="170"/>
      <c r="U210" s="170"/>
      <c r="V210" s="170" t="s">
        <v>116</v>
      </c>
      <c r="W210" s="170"/>
      <c r="X210" s="170"/>
      <c r="Y210" s="170"/>
      <c r="Z210" s="170"/>
      <c r="AA210" s="170"/>
      <c r="AB210" s="170"/>
      <c r="AC210" s="170"/>
      <c r="AD210" s="170"/>
      <c r="AE210" s="170"/>
      <c r="AF210" s="170"/>
      <c r="AG210" s="170"/>
      <c r="AH210" s="170"/>
      <c r="AI210" s="170"/>
      <c r="AJ210" s="170"/>
      <c r="AK210" s="170"/>
      <c r="AL210" s="170"/>
      <c r="AM210" s="171"/>
      <c r="BE210" s="13" t="str">
        <f ca="1">MID(CELL("address",$CH$2),2,2)</f>
        <v>CH</v>
      </c>
      <c r="BF210" s="13" t="str">
        <f>IF(TRIM($K211)="","",IF(ISERROR(MATCH($K211,$CH$3:$CH$8,0)),"INPUT_ERROR",MATCH($K211,$CH$3:$CH$8,0)))</f>
        <v/>
      </c>
      <c r="BG210" s="13" t="s">
        <v>468</v>
      </c>
      <c r="BH210" s="13">
        <v>60</v>
      </c>
      <c r="BI210" s="13" t="str">
        <f>"ITEM"&amp; BH210 &amp; BG210 &amp;  "="&amp; $BF210</f>
        <v>ITEM60#KBN2_5=</v>
      </c>
    </row>
    <row r="211" spans="1:61" ht="9.75" hidden="1" customHeight="1" x14ac:dyDescent="0.15">
      <c r="A211" s="99"/>
      <c r="B211" s="100"/>
      <c r="C211" s="100"/>
      <c r="D211" s="100"/>
      <c r="E211" s="100"/>
      <c r="F211" s="100"/>
      <c r="G211" s="100"/>
      <c r="H211" s="100"/>
      <c r="I211" s="101"/>
      <c r="J211" s="130" t="s">
        <v>127</v>
      </c>
      <c r="K211" s="131"/>
      <c r="L211" s="131"/>
      <c r="M211" s="131"/>
      <c r="N211" s="131"/>
      <c r="O211" s="131"/>
      <c r="P211" s="131"/>
      <c r="Q211" s="131"/>
      <c r="R211" s="131"/>
      <c r="S211" s="131"/>
      <c r="T211" s="169" t="s">
        <v>443</v>
      </c>
      <c r="U211" s="169"/>
      <c r="V211" s="169" t="s">
        <v>230</v>
      </c>
      <c r="W211" s="169"/>
      <c r="X211" s="169"/>
      <c r="Y211" s="169"/>
      <c r="Z211" s="169"/>
      <c r="AA211" s="169"/>
      <c r="AB211" s="169"/>
      <c r="AC211" s="169"/>
      <c r="AD211" s="169"/>
      <c r="AE211" s="169" t="s">
        <v>231</v>
      </c>
      <c r="AF211" s="169"/>
      <c r="AG211" s="169"/>
      <c r="AH211" s="169"/>
      <c r="AI211" s="169"/>
      <c r="AJ211" s="169"/>
      <c r="AK211" s="169"/>
      <c r="AL211" s="169"/>
      <c r="AM211" s="172"/>
      <c r="BG211" s="13" t="s">
        <v>432</v>
      </c>
      <c r="BH211" s="13" t="s">
        <v>432</v>
      </c>
    </row>
    <row r="212" spans="1:61" ht="9.75" hidden="1" customHeight="1" x14ac:dyDescent="0.15">
      <c r="A212" s="99"/>
      <c r="B212" s="100"/>
      <c r="C212" s="100"/>
      <c r="D212" s="100"/>
      <c r="E212" s="100"/>
      <c r="F212" s="100"/>
      <c r="G212" s="100"/>
      <c r="H212" s="100"/>
      <c r="I212" s="101"/>
      <c r="J212" s="130"/>
      <c r="K212" s="131"/>
      <c r="L212" s="131"/>
      <c r="M212" s="131"/>
      <c r="N212" s="131"/>
      <c r="O212" s="131"/>
      <c r="P212" s="131"/>
      <c r="Q212" s="131"/>
      <c r="R212" s="131"/>
      <c r="S212" s="131"/>
      <c r="T212" s="169"/>
      <c r="U212" s="169"/>
      <c r="V212" s="169" t="s">
        <v>232</v>
      </c>
      <c r="W212" s="169"/>
      <c r="X212" s="169"/>
      <c r="Y212" s="169"/>
      <c r="Z212" s="169"/>
      <c r="AA212" s="169"/>
      <c r="AB212" s="169"/>
      <c r="AC212" s="169"/>
      <c r="AD212" s="169"/>
      <c r="AE212" s="169" t="s">
        <v>233</v>
      </c>
      <c r="AF212" s="169"/>
      <c r="AG212" s="169"/>
      <c r="AH212" s="169"/>
      <c r="AI212" s="169"/>
      <c r="AJ212" s="169"/>
      <c r="AK212" s="169"/>
      <c r="AL212" s="169"/>
      <c r="AM212" s="172"/>
      <c r="BG212" s="13" t="s">
        <v>432</v>
      </c>
      <c r="BH212" s="13" t="s">
        <v>432</v>
      </c>
    </row>
    <row r="213" spans="1:61" ht="9.75" hidden="1" customHeight="1" x14ac:dyDescent="0.15">
      <c r="A213" s="106"/>
      <c r="B213" s="107"/>
      <c r="C213" s="107"/>
      <c r="D213" s="107"/>
      <c r="E213" s="107"/>
      <c r="F213" s="107"/>
      <c r="G213" s="107"/>
      <c r="H213" s="107"/>
      <c r="I213" s="108"/>
      <c r="J213" s="168"/>
      <c r="K213" s="137"/>
      <c r="L213" s="137"/>
      <c r="M213" s="137"/>
      <c r="N213" s="137"/>
      <c r="O213" s="137"/>
      <c r="P213" s="137"/>
      <c r="Q213" s="137"/>
      <c r="R213" s="137"/>
      <c r="S213" s="137"/>
      <c r="T213" s="137"/>
      <c r="U213" s="137"/>
      <c r="V213" s="174" t="s">
        <v>223</v>
      </c>
      <c r="W213" s="174"/>
      <c r="X213" s="174"/>
      <c r="Y213" s="174"/>
      <c r="Z213" s="174"/>
      <c r="AA213" s="174"/>
      <c r="AB213" s="174"/>
      <c r="AC213" s="174"/>
      <c r="AD213" s="174"/>
      <c r="AE213" s="174" t="s">
        <v>224</v>
      </c>
      <c r="AF213" s="174"/>
      <c r="AG213" s="174"/>
      <c r="AH213" s="174"/>
      <c r="AI213" s="174"/>
      <c r="AJ213" s="174"/>
      <c r="AK213" s="174"/>
      <c r="AL213" s="174"/>
      <c r="AM213" s="175"/>
      <c r="BG213" s="13" t="s">
        <v>432</v>
      </c>
      <c r="BH213" s="13" t="s">
        <v>432</v>
      </c>
    </row>
    <row r="214" spans="1:61" ht="9.75" hidden="1" customHeight="1" x14ac:dyDescent="0.15">
      <c r="A214" s="96" t="s">
        <v>304</v>
      </c>
      <c r="B214" s="97"/>
      <c r="C214" s="97"/>
      <c r="D214" s="97"/>
      <c r="E214" s="97"/>
      <c r="F214" s="97"/>
      <c r="G214" s="97"/>
      <c r="H214" s="97"/>
      <c r="I214" s="98"/>
      <c r="J214" s="86"/>
      <c r="K214" s="87"/>
      <c r="L214" s="87"/>
      <c r="M214" s="87"/>
      <c r="N214" s="87"/>
      <c r="O214" s="87"/>
      <c r="P214" s="87"/>
      <c r="Q214" s="87"/>
      <c r="R214" s="87"/>
      <c r="S214" s="87"/>
      <c r="T214" s="87"/>
      <c r="U214" s="87"/>
      <c r="V214" s="87"/>
      <c r="W214" s="87"/>
      <c r="X214" s="87"/>
      <c r="Y214" s="87"/>
      <c r="Z214" s="87"/>
      <c r="AA214" s="87"/>
      <c r="AB214" s="87"/>
      <c r="AC214" s="87"/>
      <c r="AD214" s="87"/>
      <c r="AE214" s="87"/>
      <c r="AF214" s="87"/>
      <c r="AG214" s="87"/>
      <c r="AH214" s="87"/>
      <c r="AI214" s="87"/>
      <c r="AJ214" s="87"/>
      <c r="AK214" s="87"/>
      <c r="AL214" s="87"/>
      <c r="AM214" s="88"/>
      <c r="BG214" s="13" t="s">
        <v>468</v>
      </c>
      <c r="BH214" s="13">
        <v>61</v>
      </c>
      <c r="BI214" s="13" t="str">
        <f>"ITEM"&amp; BH214 &amp; BG214 &amp; "="&amp; IF(TRIM($J214)="","",$J214)</f>
        <v>ITEM61#KBN2_5=</v>
      </c>
    </row>
    <row r="215" spans="1:61" ht="9.75" hidden="1" customHeight="1" x14ac:dyDescent="0.15">
      <c r="A215" s="99"/>
      <c r="B215" s="100"/>
      <c r="C215" s="100"/>
      <c r="D215" s="100"/>
      <c r="E215" s="100"/>
      <c r="F215" s="100"/>
      <c r="G215" s="100"/>
      <c r="H215" s="100"/>
      <c r="I215" s="101"/>
      <c r="J215" s="127"/>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128"/>
      <c r="AM215" s="129"/>
      <c r="BG215" s="13" t="s">
        <v>432</v>
      </c>
      <c r="BH215" s="13" t="s">
        <v>432</v>
      </c>
    </row>
    <row r="216" spans="1:61" ht="9.75" hidden="1" customHeight="1" x14ac:dyDescent="0.15">
      <c r="A216" s="106"/>
      <c r="B216" s="107"/>
      <c r="C216" s="107"/>
      <c r="D216" s="107"/>
      <c r="E216" s="107"/>
      <c r="F216" s="107"/>
      <c r="G216" s="107"/>
      <c r="H216" s="107"/>
      <c r="I216" s="108"/>
      <c r="J216" s="89"/>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90"/>
      <c r="AK216" s="90"/>
      <c r="AL216" s="90"/>
      <c r="AM216" s="91"/>
      <c r="BG216" s="13" t="s">
        <v>432</v>
      </c>
      <c r="BH216" s="13" t="s">
        <v>432</v>
      </c>
    </row>
    <row r="217" spans="1:61" ht="9.75" hidden="1" customHeight="1" x14ac:dyDescent="0.15">
      <c r="A217" s="267" t="s">
        <v>0</v>
      </c>
      <c r="B217" s="268"/>
      <c r="C217" s="96" t="s">
        <v>107</v>
      </c>
      <c r="D217" s="97"/>
      <c r="E217" s="97"/>
      <c r="F217" s="97"/>
      <c r="G217" s="97"/>
      <c r="H217" s="97"/>
      <c r="I217" s="98"/>
      <c r="J217" s="167"/>
      <c r="K217" s="162"/>
      <c r="L217" s="162"/>
      <c r="M217" s="162"/>
      <c r="N217" s="162"/>
      <c r="O217" s="162"/>
      <c r="P217" s="162"/>
      <c r="Q217" s="162"/>
      <c r="R217" s="162"/>
      <c r="S217" s="162"/>
      <c r="T217" s="162"/>
      <c r="U217" s="162"/>
      <c r="V217" s="170" t="s">
        <v>116</v>
      </c>
      <c r="W217" s="170"/>
      <c r="X217" s="170"/>
      <c r="Y217" s="170"/>
      <c r="Z217" s="170"/>
      <c r="AA217" s="170"/>
      <c r="AB217" s="170"/>
      <c r="AC217" s="170"/>
      <c r="AD217" s="170"/>
      <c r="AE217" s="170"/>
      <c r="AF217" s="170"/>
      <c r="AG217" s="170"/>
      <c r="AH217" s="170"/>
      <c r="AI217" s="170"/>
      <c r="AJ217" s="170"/>
      <c r="AK217" s="170"/>
      <c r="AL217" s="170"/>
      <c r="AM217" s="171"/>
      <c r="BE217" s="13" t="str">
        <f ca="1">MID(CELL("address",$CI$2),2,2)</f>
        <v>CI</v>
      </c>
      <c r="BF217" s="13" t="str">
        <f>IF(TRIM($K218)="","",IF(ISERROR(MATCH($K218,$CI$3:$CI$4,0)),"INPUT_ERROR",MATCH($K218,$CI$3:$CI$4,0)))</f>
        <v/>
      </c>
      <c r="BG217" s="13" t="s">
        <v>468</v>
      </c>
      <c r="BH217" s="13">
        <v>62</v>
      </c>
      <c r="BI217" s="13" t="str">
        <f>"ITEM"&amp; BH217&amp; BG217 &amp; "="&amp; $BF217</f>
        <v>ITEM62#KBN2_5=</v>
      </c>
    </row>
    <row r="218" spans="1:61" ht="9.75" hidden="1" customHeight="1" x14ac:dyDescent="0.15">
      <c r="A218" s="269"/>
      <c r="B218" s="270"/>
      <c r="C218" s="99"/>
      <c r="D218" s="100"/>
      <c r="E218" s="100"/>
      <c r="F218" s="100"/>
      <c r="G218" s="100"/>
      <c r="H218" s="100"/>
      <c r="I218" s="101"/>
      <c r="J218" s="130" t="s">
        <v>167</v>
      </c>
      <c r="K218" s="131"/>
      <c r="L218" s="131"/>
      <c r="M218" s="131"/>
      <c r="N218" s="131"/>
      <c r="O218" s="131"/>
      <c r="P218" s="131"/>
      <c r="Q218" s="131"/>
      <c r="R218" s="133" t="s">
        <v>168</v>
      </c>
      <c r="S218" s="133"/>
      <c r="T218" s="133"/>
      <c r="U218" s="133"/>
      <c r="V218" s="169" t="s">
        <v>234</v>
      </c>
      <c r="W218" s="169"/>
      <c r="X218" s="169"/>
      <c r="Y218" s="169"/>
      <c r="Z218" s="169"/>
      <c r="AA218" s="169" t="s">
        <v>235</v>
      </c>
      <c r="AB218" s="169"/>
      <c r="AC218" s="169"/>
      <c r="AD218" s="169"/>
      <c r="AE218" s="169"/>
      <c r="AF218" s="169"/>
      <c r="AG218" s="169"/>
      <c r="AH218" s="169"/>
      <c r="AI218" s="169"/>
      <c r="AJ218" s="169"/>
      <c r="AK218" s="169"/>
      <c r="AL218" s="169"/>
      <c r="AM218" s="172"/>
      <c r="BG218" s="13" t="s">
        <v>432</v>
      </c>
      <c r="BH218" s="13" t="s">
        <v>432</v>
      </c>
    </row>
    <row r="219" spans="1:61" ht="9.75" hidden="1" customHeight="1" x14ac:dyDescent="0.15">
      <c r="A219" s="269"/>
      <c r="B219" s="270"/>
      <c r="C219" s="99"/>
      <c r="D219" s="100"/>
      <c r="E219" s="100"/>
      <c r="F219" s="100"/>
      <c r="G219" s="100"/>
      <c r="H219" s="100"/>
      <c r="I219" s="101"/>
      <c r="J219" s="130"/>
      <c r="K219" s="131"/>
      <c r="L219" s="131"/>
      <c r="M219" s="131"/>
      <c r="N219" s="131"/>
      <c r="O219" s="131"/>
      <c r="P219" s="131"/>
      <c r="Q219" s="131"/>
      <c r="R219" s="133"/>
      <c r="S219" s="133"/>
      <c r="T219" s="133"/>
      <c r="U219" s="133"/>
      <c r="V219" s="169"/>
      <c r="W219" s="169"/>
      <c r="X219" s="169"/>
      <c r="Y219" s="169"/>
      <c r="Z219" s="169"/>
      <c r="AA219" s="169"/>
      <c r="AB219" s="169"/>
      <c r="AC219" s="169"/>
      <c r="AD219" s="169"/>
      <c r="AE219" s="169"/>
      <c r="AF219" s="169"/>
      <c r="AG219" s="169"/>
      <c r="AH219" s="169"/>
      <c r="AI219" s="169"/>
      <c r="AJ219" s="169"/>
      <c r="AK219" s="169"/>
      <c r="AL219" s="169"/>
      <c r="AM219" s="172"/>
      <c r="BG219" s="13" t="s">
        <v>432</v>
      </c>
      <c r="BH219" s="13" t="s">
        <v>432</v>
      </c>
    </row>
    <row r="220" spans="1:61" ht="9.75" hidden="1" customHeight="1" x14ac:dyDescent="0.15">
      <c r="A220" s="269"/>
      <c r="B220" s="270"/>
      <c r="C220" s="106"/>
      <c r="D220" s="107"/>
      <c r="E220" s="107"/>
      <c r="F220" s="107"/>
      <c r="G220" s="107"/>
      <c r="H220" s="107"/>
      <c r="I220" s="108"/>
      <c r="J220" s="173"/>
      <c r="K220" s="174"/>
      <c r="L220" s="174"/>
      <c r="M220" s="174"/>
      <c r="N220" s="174"/>
      <c r="O220" s="174"/>
      <c r="P220" s="174"/>
      <c r="Q220" s="174"/>
      <c r="R220" s="174"/>
      <c r="S220" s="174"/>
      <c r="T220" s="174"/>
      <c r="U220" s="174"/>
      <c r="V220" s="174"/>
      <c r="W220" s="174"/>
      <c r="X220" s="174"/>
      <c r="Y220" s="174"/>
      <c r="Z220" s="174"/>
      <c r="AA220" s="174"/>
      <c r="AB220" s="174"/>
      <c r="AC220" s="174"/>
      <c r="AD220" s="174"/>
      <c r="AE220" s="174"/>
      <c r="AF220" s="174"/>
      <c r="AG220" s="174"/>
      <c r="AH220" s="174"/>
      <c r="AI220" s="174"/>
      <c r="AJ220" s="174"/>
      <c r="AK220" s="174"/>
      <c r="AL220" s="174"/>
      <c r="AM220" s="175"/>
      <c r="BG220" s="13" t="s">
        <v>432</v>
      </c>
      <c r="BH220" s="13" t="s">
        <v>432</v>
      </c>
    </row>
    <row r="221" spans="1:61" ht="9.75" hidden="1" customHeight="1" x14ac:dyDescent="0.15">
      <c r="A221" s="269"/>
      <c r="B221" s="270"/>
      <c r="C221" s="96" t="s">
        <v>108</v>
      </c>
      <c r="D221" s="97"/>
      <c r="E221" s="97"/>
      <c r="F221" s="97"/>
      <c r="G221" s="97"/>
      <c r="H221" s="97"/>
      <c r="I221" s="98"/>
      <c r="J221" s="86"/>
      <c r="K221" s="87"/>
      <c r="L221" s="87"/>
      <c r="M221" s="87"/>
      <c r="N221" s="87"/>
      <c r="O221" s="87"/>
      <c r="P221" s="87"/>
      <c r="Q221" s="87"/>
      <c r="R221" s="87"/>
      <c r="S221" s="87"/>
      <c r="T221" s="87"/>
      <c r="U221" s="87"/>
      <c r="V221" s="87"/>
      <c r="W221" s="87"/>
      <c r="X221" s="87"/>
      <c r="Y221" s="87"/>
      <c r="Z221" s="87"/>
      <c r="AA221" s="87"/>
      <c r="AB221" s="87"/>
      <c r="AC221" s="87"/>
      <c r="AD221" s="87"/>
      <c r="AE221" s="87"/>
      <c r="AF221" s="87"/>
      <c r="AG221" s="87"/>
      <c r="AH221" s="87"/>
      <c r="AI221" s="87"/>
      <c r="AJ221" s="87"/>
      <c r="AK221" s="87"/>
      <c r="AL221" s="87"/>
      <c r="AM221" s="88"/>
      <c r="BG221" s="13" t="s">
        <v>468</v>
      </c>
      <c r="BH221" s="13">
        <v>63</v>
      </c>
      <c r="BI221" s="13" t="str">
        <f>"ITEM" &amp; BH221 &amp; BG221 &amp; "="&amp; IF(TRIM($J221)="","",$J221)</f>
        <v>ITEM63#KBN2_5=</v>
      </c>
    </row>
    <row r="222" spans="1:61" ht="9.75" hidden="1" customHeight="1" x14ac:dyDescent="0.15">
      <c r="A222" s="269"/>
      <c r="B222" s="270"/>
      <c r="C222" s="99"/>
      <c r="D222" s="100"/>
      <c r="E222" s="100"/>
      <c r="F222" s="100"/>
      <c r="G222" s="100"/>
      <c r="H222" s="100"/>
      <c r="I222" s="101"/>
      <c r="J222" s="127"/>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9"/>
      <c r="BG222" s="13" t="s">
        <v>432</v>
      </c>
      <c r="BH222" s="13" t="s">
        <v>432</v>
      </c>
    </row>
    <row r="223" spans="1:61" ht="9.75" hidden="1" customHeight="1" x14ac:dyDescent="0.15">
      <c r="A223" s="269"/>
      <c r="B223" s="270"/>
      <c r="C223" s="106"/>
      <c r="D223" s="107"/>
      <c r="E223" s="107"/>
      <c r="F223" s="107"/>
      <c r="G223" s="107"/>
      <c r="H223" s="107"/>
      <c r="I223" s="108"/>
      <c r="J223" s="89"/>
      <c r="K223" s="90"/>
      <c r="L223" s="90"/>
      <c r="M223" s="90"/>
      <c r="N223" s="90"/>
      <c r="O223" s="90"/>
      <c r="P223" s="90"/>
      <c r="Q223" s="90"/>
      <c r="R223" s="90"/>
      <c r="S223" s="90"/>
      <c r="T223" s="90"/>
      <c r="U223" s="90"/>
      <c r="V223" s="90"/>
      <c r="W223" s="90"/>
      <c r="X223" s="90"/>
      <c r="Y223" s="90"/>
      <c r="Z223" s="90"/>
      <c r="AA223" s="90"/>
      <c r="AB223" s="90"/>
      <c r="AC223" s="90"/>
      <c r="AD223" s="90"/>
      <c r="AE223" s="90"/>
      <c r="AF223" s="90"/>
      <c r="AG223" s="90"/>
      <c r="AH223" s="90"/>
      <c r="AI223" s="90"/>
      <c r="AJ223" s="90"/>
      <c r="AK223" s="90"/>
      <c r="AL223" s="90"/>
      <c r="AM223" s="91"/>
      <c r="BG223" s="13" t="s">
        <v>432</v>
      </c>
      <c r="BH223" s="13" t="s">
        <v>432</v>
      </c>
    </row>
    <row r="224" spans="1:61" ht="9.75" hidden="1" customHeight="1" x14ac:dyDescent="0.15">
      <c r="A224" s="269"/>
      <c r="B224" s="270"/>
      <c r="C224" s="96" t="s">
        <v>109</v>
      </c>
      <c r="D224" s="97"/>
      <c r="E224" s="97"/>
      <c r="F224" s="97"/>
      <c r="G224" s="97"/>
      <c r="H224" s="97"/>
      <c r="I224" s="98"/>
      <c r="J224" s="86"/>
      <c r="K224" s="87"/>
      <c r="L224" s="87"/>
      <c r="M224" s="87"/>
      <c r="N224" s="87"/>
      <c r="O224" s="87"/>
      <c r="P224" s="87"/>
      <c r="Q224" s="87"/>
      <c r="R224" s="87"/>
      <c r="S224" s="87"/>
      <c r="T224" s="87"/>
      <c r="U224" s="87"/>
      <c r="V224" s="87"/>
      <c r="W224" s="87"/>
      <c r="X224" s="87"/>
      <c r="Y224" s="87"/>
      <c r="Z224" s="87"/>
      <c r="AA224" s="87"/>
      <c r="AB224" s="87"/>
      <c r="AC224" s="87"/>
      <c r="AD224" s="87"/>
      <c r="AE224" s="87"/>
      <c r="AF224" s="87"/>
      <c r="AG224" s="87"/>
      <c r="AH224" s="87"/>
      <c r="AI224" s="87"/>
      <c r="AJ224" s="87"/>
      <c r="AK224" s="87"/>
      <c r="AL224" s="87"/>
      <c r="AM224" s="88"/>
      <c r="BG224" s="13" t="s">
        <v>468</v>
      </c>
      <c r="BH224" s="13">
        <v>64</v>
      </c>
      <c r="BI224" s="13" t="str">
        <f>"ITEM" &amp; BH224 &amp; BG224 &amp; "="&amp; IF(TRIM($J224)="","",$J224)</f>
        <v>ITEM64#KBN2_5=</v>
      </c>
    </row>
    <row r="225" spans="1:61" ht="9.75" hidden="1" customHeight="1" x14ac:dyDescent="0.15">
      <c r="A225" s="269"/>
      <c r="B225" s="270"/>
      <c r="C225" s="99"/>
      <c r="D225" s="100"/>
      <c r="E225" s="100"/>
      <c r="F225" s="100"/>
      <c r="G225" s="100"/>
      <c r="H225" s="100"/>
      <c r="I225" s="101"/>
      <c r="J225" s="127"/>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9"/>
      <c r="BG225" s="13" t="s">
        <v>432</v>
      </c>
      <c r="BH225" s="13" t="s">
        <v>432</v>
      </c>
    </row>
    <row r="226" spans="1:61" ht="15" hidden="1" customHeight="1" x14ac:dyDescent="0.15">
      <c r="A226" s="271"/>
      <c r="B226" s="272"/>
      <c r="C226" s="106"/>
      <c r="D226" s="107"/>
      <c r="E226" s="107"/>
      <c r="F226" s="107"/>
      <c r="G226" s="107"/>
      <c r="H226" s="107"/>
      <c r="I226" s="108"/>
      <c r="J226" s="89"/>
      <c r="K226" s="90"/>
      <c r="L226" s="90"/>
      <c r="M226" s="90"/>
      <c r="N226" s="90"/>
      <c r="O226" s="90"/>
      <c r="P226" s="90"/>
      <c r="Q226" s="90"/>
      <c r="R226" s="90"/>
      <c r="S226" s="90"/>
      <c r="T226" s="90"/>
      <c r="U226" s="90"/>
      <c r="V226" s="90"/>
      <c r="W226" s="90"/>
      <c r="X226" s="90"/>
      <c r="Y226" s="90"/>
      <c r="Z226" s="90"/>
      <c r="AA226" s="90"/>
      <c r="AB226" s="90"/>
      <c r="AC226" s="90"/>
      <c r="AD226" s="90"/>
      <c r="AE226" s="90"/>
      <c r="AF226" s="90"/>
      <c r="AG226" s="90"/>
      <c r="AH226" s="90"/>
      <c r="AI226" s="90"/>
      <c r="AJ226" s="90"/>
      <c r="AK226" s="90"/>
      <c r="AL226" s="90"/>
      <c r="AM226" s="91"/>
      <c r="BG226" s="13" t="s">
        <v>432</v>
      </c>
      <c r="BH226" s="13" t="s">
        <v>432</v>
      </c>
    </row>
    <row r="227" spans="1:61" ht="9.75" customHeight="1" x14ac:dyDescent="0.15">
      <c r="A227" s="141" t="s">
        <v>345</v>
      </c>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c r="AA227" s="142"/>
      <c r="AB227" s="142"/>
      <c r="AC227" s="142"/>
      <c r="AD227" s="142"/>
      <c r="AE227" s="142"/>
      <c r="AF227" s="142"/>
      <c r="AG227" s="142"/>
      <c r="AH227" s="142"/>
      <c r="AI227" s="142"/>
      <c r="AJ227" s="142"/>
      <c r="AK227" s="142"/>
      <c r="AL227" s="142"/>
      <c r="AM227" s="143"/>
      <c r="BG227" s="13" t="s">
        <v>432</v>
      </c>
      <c r="BH227" s="13" t="s">
        <v>432</v>
      </c>
    </row>
    <row r="228" spans="1:61" ht="9.75" customHeight="1" x14ac:dyDescent="0.15">
      <c r="A228" s="164"/>
      <c r="B228" s="165"/>
      <c r="C228" s="165"/>
      <c r="D228" s="165"/>
      <c r="E228" s="165"/>
      <c r="F228" s="165"/>
      <c r="G228" s="165"/>
      <c r="H228" s="165"/>
      <c r="I228" s="165"/>
      <c r="J228" s="165"/>
      <c r="K228" s="165"/>
      <c r="L228" s="165"/>
      <c r="M228" s="165"/>
      <c r="N228" s="165"/>
      <c r="O228" s="165"/>
      <c r="P228" s="165"/>
      <c r="Q228" s="165"/>
      <c r="R228" s="165"/>
      <c r="S228" s="165"/>
      <c r="T228" s="165"/>
      <c r="U228" s="165"/>
      <c r="V228" s="165"/>
      <c r="W228" s="165"/>
      <c r="X228" s="165"/>
      <c r="Y228" s="165"/>
      <c r="Z228" s="165"/>
      <c r="AA228" s="165"/>
      <c r="AB228" s="165"/>
      <c r="AC228" s="165"/>
      <c r="AD228" s="165"/>
      <c r="AE228" s="165"/>
      <c r="AF228" s="165"/>
      <c r="AG228" s="165"/>
      <c r="AH228" s="165"/>
      <c r="AI228" s="165"/>
      <c r="AJ228" s="165"/>
      <c r="AK228" s="165"/>
      <c r="AL228" s="165"/>
      <c r="AM228" s="166"/>
      <c r="BG228" s="13" t="s">
        <v>432</v>
      </c>
      <c r="BH228" s="13" t="s">
        <v>432</v>
      </c>
    </row>
    <row r="229" spans="1:61" ht="9.75" hidden="1" customHeight="1" x14ac:dyDescent="0.15">
      <c r="A229" s="251" t="s">
        <v>346</v>
      </c>
      <c r="B229" s="252"/>
      <c r="C229" s="252"/>
      <c r="D229" s="252"/>
      <c r="E229" s="252"/>
      <c r="F229" s="252"/>
      <c r="G229" s="252"/>
      <c r="H229" s="252"/>
      <c r="I229" s="253"/>
      <c r="J229" s="276"/>
      <c r="K229" s="277"/>
      <c r="L229" s="277"/>
      <c r="M229" s="277"/>
      <c r="N229" s="277"/>
      <c r="O229" s="277"/>
      <c r="P229" s="277"/>
      <c r="Q229" s="277"/>
      <c r="R229" s="277"/>
      <c r="S229" s="277"/>
      <c r="T229" s="277"/>
      <c r="U229" s="277"/>
      <c r="V229" s="277"/>
      <c r="W229" s="277"/>
      <c r="X229" s="277"/>
      <c r="Y229" s="277"/>
      <c r="Z229" s="277"/>
      <c r="AA229" s="277"/>
      <c r="AB229" s="277"/>
      <c r="AC229" s="277"/>
      <c r="AD229" s="277"/>
      <c r="AE229" s="277"/>
      <c r="AF229" s="277"/>
      <c r="AG229" s="277"/>
      <c r="AH229" s="277"/>
      <c r="AI229" s="277"/>
      <c r="AJ229" s="277"/>
      <c r="AK229" s="277"/>
      <c r="AL229" s="277"/>
      <c r="AM229" s="278"/>
      <c r="BG229" s="13" t="s">
        <v>469</v>
      </c>
      <c r="BH229" s="13">
        <v>58</v>
      </c>
      <c r="BI229" s="13" t="str">
        <f>"ITEM"&amp;BH229 &amp; BG229 &amp; "="&amp; IF(TRIM($J229)="","",$J229)</f>
        <v>ITEM58#KBN2_6=</v>
      </c>
    </row>
    <row r="230" spans="1:61" ht="9.75" hidden="1" customHeight="1" thickBot="1" x14ac:dyDescent="0.2">
      <c r="A230" s="254"/>
      <c r="B230" s="255"/>
      <c r="C230" s="255"/>
      <c r="D230" s="255"/>
      <c r="E230" s="255"/>
      <c r="F230" s="255"/>
      <c r="G230" s="255"/>
      <c r="H230" s="255"/>
      <c r="I230" s="256"/>
      <c r="J230" s="279"/>
      <c r="K230" s="280"/>
      <c r="L230" s="280"/>
      <c r="M230" s="280"/>
      <c r="N230" s="280"/>
      <c r="O230" s="280"/>
      <c r="P230" s="280"/>
      <c r="Q230" s="280"/>
      <c r="R230" s="280"/>
      <c r="S230" s="280"/>
      <c r="T230" s="280"/>
      <c r="U230" s="280"/>
      <c r="V230" s="280"/>
      <c r="W230" s="280"/>
      <c r="X230" s="280"/>
      <c r="Y230" s="280"/>
      <c r="Z230" s="280"/>
      <c r="AA230" s="280"/>
      <c r="AB230" s="280"/>
      <c r="AC230" s="280"/>
      <c r="AD230" s="280"/>
      <c r="AE230" s="280"/>
      <c r="AF230" s="280"/>
      <c r="AG230" s="280"/>
      <c r="AH230" s="280"/>
      <c r="AI230" s="280"/>
      <c r="AJ230" s="280"/>
      <c r="AK230" s="280"/>
      <c r="AL230" s="280"/>
      <c r="AM230" s="281"/>
      <c r="BG230" s="13" t="s">
        <v>432</v>
      </c>
      <c r="BH230" s="13" t="s">
        <v>432</v>
      </c>
    </row>
    <row r="231" spans="1:61" ht="9.75" hidden="1" customHeight="1" x14ac:dyDescent="0.15">
      <c r="A231" s="263" t="s">
        <v>93</v>
      </c>
      <c r="B231" s="264"/>
      <c r="C231" s="264"/>
      <c r="D231" s="264"/>
      <c r="E231" s="264"/>
      <c r="F231" s="264"/>
      <c r="G231" s="264"/>
      <c r="H231" s="264"/>
      <c r="I231" s="265"/>
      <c r="J231" s="282"/>
      <c r="K231" s="283"/>
      <c r="L231" s="283"/>
      <c r="M231" s="283"/>
      <c r="N231" s="283"/>
      <c r="O231" s="283"/>
      <c r="P231" s="283"/>
      <c r="Q231" s="283"/>
      <c r="R231" s="283"/>
      <c r="S231" s="283"/>
      <c r="T231" s="283"/>
      <c r="U231" s="283"/>
      <c r="V231" s="283"/>
      <c r="W231" s="283"/>
      <c r="X231" s="283"/>
      <c r="Y231" s="283"/>
      <c r="Z231" s="283"/>
      <c r="AA231" s="283"/>
      <c r="AB231" s="283"/>
      <c r="AC231" s="283"/>
      <c r="AD231" s="283"/>
      <c r="AE231" s="283"/>
      <c r="AF231" s="283"/>
      <c r="AG231" s="283"/>
      <c r="AH231" s="283"/>
      <c r="AI231" s="283"/>
      <c r="AJ231" s="283"/>
      <c r="AK231" s="283"/>
      <c r="AL231" s="283"/>
      <c r="AM231" s="284"/>
      <c r="BG231" s="13" t="s">
        <v>469</v>
      </c>
      <c r="BH231" s="13">
        <v>59</v>
      </c>
      <c r="BI231" s="13" t="str">
        <f>"ITEM"&amp; BH231  &amp; BG231 &amp; "="&amp; IF(TRIM($J231)="","",$J231)</f>
        <v>ITEM59#KBN2_6=</v>
      </c>
    </row>
    <row r="232" spans="1:61" ht="9.75" hidden="1" customHeight="1" x14ac:dyDescent="0.15">
      <c r="A232" s="106"/>
      <c r="B232" s="107"/>
      <c r="C232" s="107"/>
      <c r="D232" s="107"/>
      <c r="E232" s="107"/>
      <c r="F232" s="107"/>
      <c r="G232" s="107"/>
      <c r="H232" s="107"/>
      <c r="I232" s="108"/>
      <c r="J232" s="89"/>
      <c r="K232" s="90"/>
      <c r="L232" s="90"/>
      <c r="M232" s="90"/>
      <c r="N232" s="90"/>
      <c r="O232" s="90"/>
      <c r="P232" s="90"/>
      <c r="Q232" s="90"/>
      <c r="R232" s="90"/>
      <c r="S232" s="90"/>
      <c r="T232" s="90"/>
      <c r="U232" s="90"/>
      <c r="V232" s="90"/>
      <c r="W232" s="90"/>
      <c r="X232" s="90"/>
      <c r="Y232" s="90"/>
      <c r="Z232" s="90"/>
      <c r="AA232" s="90"/>
      <c r="AB232" s="90"/>
      <c r="AC232" s="90"/>
      <c r="AD232" s="90"/>
      <c r="AE232" s="90"/>
      <c r="AF232" s="90"/>
      <c r="AG232" s="90"/>
      <c r="AH232" s="90"/>
      <c r="AI232" s="90"/>
      <c r="AJ232" s="90"/>
      <c r="AK232" s="90"/>
      <c r="AL232" s="90"/>
      <c r="AM232" s="91"/>
      <c r="BG232" s="13" t="s">
        <v>432</v>
      </c>
      <c r="BH232" s="13" t="s">
        <v>432</v>
      </c>
    </row>
    <row r="233" spans="1:61" ht="9.75" hidden="1" customHeight="1" x14ac:dyDescent="0.15">
      <c r="A233" s="96" t="s">
        <v>106</v>
      </c>
      <c r="B233" s="97"/>
      <c r="C233" s="97"/>
      <c r="D233" s="97"/>
      <c r="E233" s="97"/>
      <c r="F233" s="97"/>
      <c r="G233" s="97"/>
      <c r="H233" s="97"/>
      <c r="I233" s="98"/>
      <c r="J233" s="266"/>
      <c r="K233" s="170"/>
      <c r="L233" s="170"/>
      <c r="M233" s="170"/>
      <c r="N233" s="170"/>
      <c r="O233" s="170"/>
      <c r="P233" s="170"/>
      <c r="Q233" s="170"/>
      <c r="R233" s="170"/>
      <c r="S233" s="170"/>
      <c r="T233" s="170"/>
      <c r="U233" s="170"/>
      <c r="V233" s="170" t="s">
        <v>116</v>
      </c>
      <c r="W233" s="170"/>
      <c r="X233" s="170"/>
      <c r="Y233" s="170"/>
      <c r="Z233" s="170"/>
      <c r="AA233" s="170"/>
      <c r="AB233" s="170"/>
      <c r="AC233" s="170"/>
      <c r="AD233" s="170"/>
      <c r="AE233" s="170"/>
      <c r="AF233" s="170"/>
      <c r="AG233" s="170"/>
      <c r="AH233" s="170"/>
      <c r="AI233" s="170"/>
      <c r="AJ233" s="170"/>
      <c r="AK233" s="170"/>
      <c r="AL233" s="170"/>
      <c r="AM233" s="171"/>
      <c r="BE233" s="13" t="str">
        <f ca="1">MID(CELL("address",$CH$2),2,2)</f>
        <v>CH</v>
      </c>
      <c r="BF233" s="13" t="str">
        <f>IF(TRIM($K234)="","",IF(ISERROR(MATCH($K234,$CH$3:$CH$8,0)),"INPUT_ERROR",MATCH($K234,$CH$3:$CH$8,0)))</f>
        <v/>
      </c>
      <c r="BG233" s="13" t="s">
        <v>469</v>
      </c>
      <c r="BH233" s="13">
        <v>60</v>
      </c>
      <c r="BI233" s="13" t="str">
        <f>"ITEM"&amp; BH233 &amp; BG233 &amp;  "="&amp; $BF233</f>
        <v>ITEM60#KBN2_6=</v>
      </c>
    </row>
    <row r="234" spans="1:61" ht="9.75" hidden="1" customHeight="1" x14ac:dyDescent="0.15">
      <c r="A234" s="99"/>
      <c r="B234" s="100"/>
      <c r="C234" s="100"/>
      <c r="D234" s="100"/>
      <c r="E234" s="100"/>
      <c r="F234" s="100"/>
      <c r="G234" s="100"/>
      <c r="H234" s="100"/>
      <c r="I234" s="101"/>
      <c r="J234" s="130" t="s">
        <v>127</v>
      </c>
      <c r="K234" s="131"/>
      <c r="L234" s="131"/>
      <c r="M234" s="131"/>
      <c r="N234" s="131"/>
      <c r="O234" s="131"/>
      <c r="P234" s="131"/>
      <c r="Q234" s="131"/>
      <c r="R234" s="131"/>
      <c r="S234" s="131"/>
      <c r="T234" s="169" t="s">
        <v>443</v>
      </c>
      <c r="U234" s="169"/>
      <c r="V234" s="169" t="s">
        <v>230</v>
      </c>
      <c r="W234" s="169"/>
      <c r="X234" s="169"/>
      <c r="Y234" s="169"/>
      <c r="Z234" s="169"/>
      <c r="AA234" s="169"/>
      <c r="AB234" s="169"/>
      <c r="AC234" s="169"/>
      <c r="AD234" s="169"/>
      <c r="AE234" s="169" t="s">
        <v>231</v>
      </c>
      <c r="AF234" s="169"/>
      <c r="AG234" s="169"/>
      <c r="AH234" s="169"/>
      <c r="AI234" s="169"/>
      <c r="AJ234" s="169"/>
      <c r="AK234" s="169"/>
      <c r="AL234" s="169"/>
      <c r="AM234" s="172"/>
      <c r="BG234" s="13" t="s">
        <v>432</v>
      </c>
      <c r="BH234" s="13" t="s">
        <v>432</v>
      </c>
    </row>
    <row r="235" spans="1:61" ht="9.75" hidden="1" customHeight="1" x14ac:dyDescent="0.15">
      <c r="A235" s="99"/>
      <c r="B235" s="100"/>
      <c r="C235" s="100"/>
      <c r="D235" s="100"/>
      <c r="E235" s="100"/>
      <c r="F235" s="100"/>
      <c r="G235" s="100"/>
      <c r="H235" s="100"/>
      <c r="I235" s="101"/>
      <c r="J235" s="130"/>
      <c r="K235" s="131"/>
      <c r="L235" s="131"/>
      <c r="M235" s="131"/>
      <c r="N235" s="131"/>
      <c r="O235" s="131"/>
      <c r="P235" s="131"/>
      <c r="Q235" s="131"/>
      <c r="R235" s="131"/>
      <c r="S235" s="131"/>
      <c r="T235" s="169"/>
      <c r="U235" s="169"/>
      <c r="V235" s="169" t="s">
        <v>232</v>
      </c>
      <c r="W235" s="169"/>
      <c r="X235" s="169"/>
      <c r="Y235" s="169"/>
      <c r="Z235" s="169"/>
      <c r="AA235" s="169"/>
      <c r="AB235" s="169"/>
      <c r="AC235" s="169"/>
      <c r="AD235" s="169"/>
      <c r="AE235" s="169" t="s">
        <v>233</v>
      </c>
      <c r="AF235" s="169"/>
      <c r="AG235" s="169"/>
      <c r="AH235" s="169"/>
      <c r="AI235" s="169"/>
      <c r="AJ235" s="169"/>
      <c r="AK235" s="169"/>
      <c r="AL235" s="169"/>
      <c r="AM235" s="172"/>
      <c r="BG235" s="13" t="s">
        <v>432</v>
      </c>
      <c r="BH235" s="13" t="s">
        <v>432</v>
      </c>
    </row>
    <row r="236" spans="1:61" ht="9.75" hidden="1" customHeight="1" x14ac:dyDescent="0.15">
      <c r="A236" s="106"/>
      <c r="B236" s="107"/>
      <c r="C236" s="107"/>
      <c r="D236" s="107"/>
      <c r="E236" s="107"/>
      <c r="F236" s="107"/>
      <c r="G236" s="107"/>
      <c r="H236" s="107"/>
      <c r="I236" s="108"/>
      <c r="J236" s="168"/>
      <c r="K236" s="137"/>
      <c r="L236" s="137"/>
      <c r="M236" s="137"/>
      <c r="N236" s="137"/>
      <c r="O236" s="137"/>
      <c r="P236" s="137"/>
      <c r="Q236" s="137"/>
      <c r="R236" s="137"/>
      <c r="S236" s="137"/>
      <c r="T236" s="137"/>
      <c r="U236" s="137"/>
      <c r="V236" s="174" t="s">
        <v>223</v>
      </c>
      <c r="W236" s="174"/>
      <c r="X236" s="174"/>
      <c r="Y236" s="174"/>
      <c r="Z236" s="174"/>
      <c r="AA236" s="174"/>
      <c r="AB236" s="174"/>
      <c r="AC236" s="174"/>
      <c r="AD236" s="174"/>
      <c r="AE236" s="174" t="s">
        <v>224</v>
      </c>
      <c r="AF236" s="174"/>
      <c r="AG236" s="174"/>
      <c r="AH236" s="174"/>
      <c r="AI236" s="174"/>
      <c r="AJ236" s="174"/>
      <c r="AK236" s="174"/>
      <c r="AL236" s="174"/>
      <c r="AM236" s="175"/>
      <c r="BG236" s="13" t="s">
        <v>432</v>
      </c>
      <c r="BH236" s="13" t="s">
        <v>432</v>
      </c>
    </row>
    <row r="237" spans="1:61" ht="9.75" hidden="1" customHeight="1" x14ac:dyDescent="0.15">
      <c r="A237" s="96" t="s">
        <v>304</v>
      </c>
      <c r="B237" s="97"/>
      <c r="C237" s="97"/>
      <c r="D237" s="97"/>
      <c r="E237" s="97"/>
      <c r="F237" s="97"/>
      <c r="G237" s="97"/>
      <c r="H237" s="97"/>
      <c r="I237" s="98"/>
      <c r="J237" s="86"/>
      <c r="K237" s="87"/>
      <c r="L237" s="87"/>
      <c r="M237" s="87"/>
      <c r="N237" s="87"/>
      <c r="O237" s="87"/>
      <c r="P237" s="87"/>
      <c r="Q237" s="87"/>
      <c r="R237" s="87"/>
      <c r="S237" s="87"/>
      <c r="T237" s="87"/>
      <c r="U237" s="87"/>
      <c r="V237" s="87"/>
      <c r="W237" s="87"/>
      <c r="X237" s="87"/>
      <c r="Y237" s="87"/>
      <c r="Z237" s="87"/>
      <c r="AA237" s="87"/>
      <c r="AB237" s="87"/>
      <c r="AC237" s="87"/>
      <c r="AD237" s="87"/>
      <c r="AE237" s="87"/>
      <c r="AF237" s="87"/>
      <c r="AG237" s="87"/>
      <c r="AH237" s="87"/>
      <c r="AI237" s="87"/>
      <c r="AJ237" s="87"/>
      <c r="AK237" s="87"/>
      <c r="AL237" s="87"/>
      <c r="AM237" s="88"/>
      <c r="BG237" s="13" t="s">
        <v>469</v>
      </c>
      <c r="BH237" s="13">
        <v>61</v>
      </c>
      <c r="BI237" s="13" t="str">
        <f>"ITEM"&amp; BH237 &amp; BG237 &amp; "="&amp; IF(TRIM($J237)="","",$J237)</f>
        <v>ITEM61#KBN2_6=</v>
      </c>
    </row>
    <row r="238" spans="1:61" ht="9.75" hidden="1" customHeight="1" x14ac:dyDescent="0.15">
      <c r="A238" s="99"/>
      <c r="B238" s="100"/>
      <c r="C238" s="100"/>
      <c r="D238" s="100"/>
      <c r="E238" s="100"/>
      <c r="F238" s="100"/>
      <c r="G238" s="100"/>
      <c r="H238" s="100"/>
      <c r="I238" s="101"/>
      <c r="J238" s="127"/>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9"/>
      <c r="BG238" s="13" t="s">
        <v>432</v>
      </c>
      <c r="BH238" s="13" t="s">
        <v>432</v>
      </c>
    </row>
    <row r="239" spans="1:61" ht="9.75" hidden="1" customHeight="1" x14ac:dyDescent="0.15">
      <c r="A239" s="106"/>
      <c r="B239" s="107"/>
      <c r="C239" s="107"/>
      <c r="D239" s="107"/>
      <c r="E239" s="107"/>
      <c r="F239" s="107"/>
      <c r="G239" s="107"/>
      <c r="H239" s="107"/>
      <c r="I239" s="108"/>
      <c r="J239" s="89"/>
      <c r="K239" s="90"/>
      <c r="L239" s="90"/>
      <c r="M239" s="90"/>
      <c r="N239" s="90"/>
      <c r="O239" s="90"/>
      <c r="P239" s="90"/>
      <c r="Q239" s="90"/>
      <c r="R239" s="90"/>
      <c r="S239" s="90"/>
      <c r="T239" s="90"/>
      <c r="U239" s="90"/>
      <c r="V239" s="90"/>
      <c r="W239" s="90"/>
      <c r="X239" s="90"/>
      <c r="Y239" s="90"/>
      <c r="Z239" s="90"/>
      <c r="AA239" s="90"/>
      <c r="AB239" s="90"/>
      <c r="AC239" s="90"/>
      <c r="AD239" s="90"/>
      <c r="AE239" s="90"/>
      <c r="AF239" s="90"/>
      <c r="AG239" s="90"/>
      <c r="AH239" s="90"/>
      <c r="AI239" s="90"/>
      <c r="AJ239" s="90"/>
      <c r="AK239" s="90"/>
      <c r="AL239" s="90"/>
      <c r="AM239" s="91"/>
      <c r="BG239" s="13" t="s">
        <v>432</v>
      </c>
      <c r="BH239" s="13" t="s">
        <v>432</v>
      </c>
    </row>
    <row r="240" spans="1:61" ht="9.75" hidden="1" customHeight="1" x14ac:dyDescent="0.15">
      <c r="A240" s="267" t="s">
        <v>0</v>
      </c>
      <c r="B240" s="268"/>
      <c r="C240" s="96" t="s">
        <v>107</v>
      </c>
      <c r="D240" s="97"/>
      <c r="E240" s="97"/>
      <c r="F240" s="97"/>
      <c r="G240" s="97"/>
      <c r="H240" s="97"/>
      <c r="I240" s="98"/>
      <c r="J240" s="167"/>
      <c r="K240" s="162"/>
      <c r="L240" s="162"/>
      <c r="M240" s="162"/>
      <c r="N240" s="162"/>
      <c r="O240" s="162"/>
      <c r="P240" s="162"/>
      <c r="Q240" s="162"/>
      <c r="R240" s="162"/>
      <c r="S240" s="162"/>
      <c r="T240" s="162"/>
      <c r="U240" s="162"/>
      <c r="V240" s="170" t="s">
        <v>116</v>
      </c>
      <c r="W240" s="170"/>
      <c r="X240" s="170"/>
      <c r="Y240" s="170"/>
      <c r="Z240" s="170"/>
      <c r="AA240" s="170"/>
      <c r="AB240" s="170"/>
      <c r="AC240" s="170"/>
      <c r="AD240" s="170"/>
      <c r="AE240" s="170"/>
      <c r="AF240" s="170"/>
      <c r="AG240" s="170"/>
      <c r="AH240" s="170"/>
      <c r="AI240" s="170"/>
      <c r="AJ240" s="170"/>
      <c r="AK240" s="170"/>
      <c r="AL240" s="170"/>
      <c r="AM240" s="171"/>
      <c r="BE240" s="13" t="str">
        <f ca="1">MID(CELL("address",$CI$2),2,2)</f>
        <v>CI</v>
      </c>
      <c r="BF240" s="13" t="str">
        <f>IF(TRIM($K241)="","",IF(ISERROR(MATCH($K241,$CI$3:$CI$4,0)),"INPUT_ERROR",MATCH($K241,$CI$3:$CI$4,0)))</f>
        <v/>
      </c>
      <c r="BG240" s="13" t="s">
        <v>469</v>
      </c>
      <c r="BH240" s="13">
        <v>62</v>
      </c>
      <c r="BI240" s="13" t="str">
        <f>"ITEM"&amp; BH240&amp; BG240 &amp; "="&amp; $BF240</f>
        <v>ITEM62#KBN2_6=</v>
      </c>
    </row>
    <row r="241" spans="1:61" ht="9.75" hidden="1" customHeight="1" x14ac:dyDescent="0.15">
      <c r="A241" s="269"/>
      <c r="B241" s="270"/>
      <c r="C241" s="99"/>
      <c r="D241" s="100"/>
      <c r="E241" s="100"/>
      <c r="F241" s="100"/>
      <c r="G241" s="100"/>
      <c r="H241" s="100"/>
      <c r="I241" s="101"/>
      <c r="J241" s="130" t="s">
        <v>167</v>
      </c>
      <c r="K241" s="131"/>
      <c r="L241" s="131"/>
      <c r="M241" s="131"/>
      <c r="N241" s="131"/>
      <c r="O241" s="131"/>
      <c r="P241" s="131"/>
      <c r="Q241" s="131"/>
      <c r="R241" s="133" t="s">
        <v>168</v>
      </c>
      <c r="S241" s="133"/>
      <c r="T241" s="133"/>
      <c r="U241" s="133"/>
      <c r="V241" s="169" t="s">
        <v>234</v>
      </c>
      <c r="W241" s="169"/>
      <c r="X241" s="169"/>
      <c r="Y241" s="169"/>
      <c r="Z241" s="169"/>
      <c r="AA241" s="169" t="s">
        <v>235</v>
      </c>
      <c r="AB241" s="169"/>
      <c r="AC241" s="169"/>
      <c r="AD241" s="169"/>
      <c r="AE241" s="169"/>
      <c r="AF241" s="169"/>
      <c r="AG241" s="169"/>
      <c r="AH241" s="169"/>
      <c r="AI241" s="169"/>
      <c r="AJ241" s="169"/>
      <c r="AK241" s="169"/>
      <c r="AL241" s="169"/>
      <c r="AM241" s="172"/>
      <c r="BG241" s="13" t="s">
        <v>432</v>
      </c>
      <c r="BH241" s="13" t="s">
        <v>432</v>
      </c>
    </row>
    <row r="242" spans="1:61" ht="9.75" hidden="1" customHeight="1" x14ac:dyDescent="0.15">
      <c r="A242" s="269"/>
      <c r="B242" s="270"/>
      <c r="C242" s="99"/>
      <c r="D242" s="100"/>
      <c r="E242" s="100"/>
      <c r="F242" s="100"/>
      <c r="G242" s="100"/>
      <c r="H242" s="100"/>
      <c r="I242" s="101"/>
      <c r="J242" s="130"/>
      <c r="K242" s="131"/>
      <c r="L242" s="131"/>
      <c r="M242" s="131"/>
      <c r="N242" s="131"/>
      <c r="O242" s="131"/>
      <c r="P242" s="131"/>
      <c r="Q242" s="131"/>
      <c r="R242" s="133"/>
      <c r="S242" s="133"/>
      <c r="T242" s="133"/>
      <c r="U242" s="133"/>
      <c r="V242" s="169"/>
      <c r="W242" s="169"/>
      <c r="X242" s="169"/>
      <c r="Y242" s="169"/>
      <c r="Z242" s="169"/>
      <c r="AA242" s="169"/>
      <c r="AB242" s="169"/>
      <c r="AC242" s="169"/>
      <c r="AD242" s="169"/>
      <c r="AE242" s="169"/>
      <c r="AF242" s="169"/>
      <c r="AG242" s="169"/>
      <c r="AH242" s="169"/>
      <c r="AI242" s="169"/>
      <c r="AJ242" s="169"/>
      <c r="AK242" s="169"/>
      <c r="AL242" s="169"/>
      <c r="AM242" s="172"/>
      <c r="BG242" s="13" t="s">
        <v>432</v>
      </c>
      <c r="BH242" s="13" t="s">
        <v>432</v>
      </c>
    </row>
    <row r="243" spans="1:61" ht="9.75" hidden="1" customHeight="1" x14ac:dyDescent="0.15">
      <c r="A243" s="269"/>
      <c r="B243" s="270"/>
      <c r="C243" s="106"/>
      <c r="D243" s="107"/>
      <c r="E243" s="107"/>
      <c r="F243" s="107"/>
      <c r="G243" s="107"/>
      <c r="H243" s="107"/>
      <c r="I243" s="108"/>
      <c r="J243" s="173"/>
      <c r="K243" s="174"/>
      <c r="L243" s="174"/>
      <c r="M243" s="174"/>
      <c r="N243" s="174"/>
      <c r="O243" s="174"/>
      <c r="P243" s="174"/>
      <c r="Q243" s="174"/>
      <c r="R243" s="174"/>
      <c r="S243" s="174"/>
      <c r="T243" s="174"/>
      <c r="U243" s="174"/>
      <c r="V243" s="174"/>
      <c r="W243" s="174"/>
      <c r="X243" s="174"/>
      <c r="Y243" s="174"/>
      <c r="Z243" s="174"/>
      <c r="AA243" s="174"/>
      <c r="AB243" s="174"/>
      <c r="AC243" s="174"/>
      <c r="AD243" s="174"/>
      <c r="AE243" s="174"/>
      <c r="AF243" s="174"/>
      <c r="AG243" s="174"/>
      <c r="AH243" s="174"/>
      <c r="AI243" s="174"/>
      <c r="AJ243" s="174"/>
      <c r="AK243" s="174"/>
      <c r="AL243" s="174"/>
      <c r="AM243" s="175"/>
      <c r="BG243" s="13" t="s">
        <v>432</v>
      </c>
      <c r="BH243" s="13" t="s">
        <v>432</v>
      </c>
    </row>
    <row r="244" spans="1:61" ht="9.75" hidden="1" customHeight="1" x14ac:dyDescent="0.15">
      <c r="A244" s="269"/>
      <c r="B244" s="270"/>
      <c r="C244" s="96" t="s">
        <v>108</v>
      </c>
      <c r="D244" s="97"/>
      <c r="E244" s="97"/>
      <c r="F244" s="97"/>
      <c r="G244" s="97"/>
      <c r="H244" s="97"/>
      <c r="I244" s="98"/>
      <c r="J244" s="86"/>
      <c r="K244" s="87"/>
      <c r="L244" s="87"/>
      <c r="M244" s="87"/>
      <c r="N244" s="87"/>
      <c r="O244" s="87"/>
      <c r="P244" s="87"/>
      <c r="Q244" s="87"/>
      <c r="R244" s="87"/>
      <c r="S244" s="87"/>
      <c r="T244" s="87"/>
      <c r="U244" s="87"/>
      <c r="V244" s="87"/>
      <c r="W244" s="87"/>
      <c r="X244" s="87"/>
      <c r="Y244" s="87"/>
      <c r="Z244" s="87"/>
      <c r="AA244" s="87"/>
      <c r="AB244" s="87"/>
      <c r="AC244" s="87"/>
      <c r="AD244" s="87"/>
      <c r="AE244" s="87"/>
      <c r="AF244" s="87"/>
      <c r="AG244" s="87"/>
      <c r="AH244" s="87"/>
      <c r="AI244" s="87"/>
      <c r="AJ244" s="87"/>
      <c r="AK244" s="87"/>
      <c r="AL244" s="87"/>
      <c r="AM244" s="88"/>
      <c r="BG244" s="13" t="s">
        <v>469</v>
      </c>
      <c r="BH244" s="13">
        <v>63</v>
      </c>
      <c r="BI244" s="13" t="str">
        <f>"ITEM" &amp; BH244 &amp; BG244 &amp; "="&amp; IF(TRIM($J244)="","",$J244)</f>
        <v>ITEM63#KBN2_6=</v>
      </c>
    </row>
    <row r="245" spans="1:61" ht="9.75" hidden="1" customHeight="1" x14ac:dyDescent="0.15">
      <c r="A245" s="269"/>
      <c r="B245" s="270"/>
      <c r="C245" s="99"/>
      <c r="D245" s="100"/>
      <c r="E245" s="100"/>
      <c r="F245" s="100"/>
      <c r="G245" s="100"/>
      <c r="H245" s="100"/>
      <c r="I245" s="101"/>
      <c r="J245" s="127"/>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9"/>
      <c r="BG245" s="13" t="s">
        <v>432</v>
      </c>
      <c r="BH245" s="13" t="s">
        <v>432</v>
      </c>
    </row>
    <row r="246" spans="1:61" ht="9.75" hidden="1" customHeight="1" x14ac:dyDescent="0.15">
      <c r="A246" s="269"/>
      <c r="B246" s="270"/>
      <c r="C246" s="106"/>
      <c r="D246" s="107"/>
      <c r="E246" s="107"/>
      <c r="F246" s="107"/>
      <c r="G246" s="107"/>
      <c r="H246" s="107"/>
      <c r="I246" s="108"/>
      <c r="J246" s="89"/>
      <c r="K246" s="90"/>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1"/>
      <c r="BG246" s="13" t="s">
        <v>432</v>
      </c>
      <c r="BH246" s="13" t="s">
        <v>432</v>
      </c>
    </row>
    <row r="247" spans="1:61" ht="9.75" hidden="1" customHeight="1" x14ac:dyDescent="0.15">
      <c r="A247" s="269"/>
      <c r="B247" s="270"/>
      <c r="C247" s="96" t="s">
        <v>109</v>
      </c>
      <c r="D247" s="97"/>
      <c r="E247" s="97"/>
      <c r="F247" s="97"/>
      <c r="G247" s="97"/>
      <c r="H247" s="97"/>
      <c r="I247" s="98"/>
      <c r="J247" s="86"/>
      <c r="K247" s="87"/>
      <c r="L247" s="87"/>
      <c r="M247" s="87"/>
      <c r="N247" s="87"/>
      <c r="O247" s="87"/>
      <c r="P247" s="87"/>
      <c r="Q247" s="87"/>
      <c r="R247" s="87"/>
      <c r="S247" s="87"/>
      <c r="T247" s="87"/>
      <c r="U247" s="87"/>
      <c r="V247" s="87"/>
      <c r="W247" s="87"/>
      <c r="X247" s="87"/>
      <c r="Y247" s="87"/>
      <c r="Z247" s="87"/>
      <c r="AA247" s="87"/>
      <c r="AB247" s="87"/>
      <c r="AC247" s="87"/>
      <c r="AD247" s="87"/>
      <c r="AE247" s="87"/>
      <c r="AF247" s="87"/>
      <c r="AG247" s="87"/>
      <c r="AH247" s="87"/>
      <c r="AI247" s="87"/>
      <c r="AJ247" s="87"/>
      <c r="AK247" s="87"/>
      <c r="AL247" s="87"/>
      <c r="AM247" s="88"/>
      <c r="BG247" s="13" t="s">
        <v>469</v>
      </c>
      <c r="BH247" s="13">
        <v>64</v>
      </c>
      <c r="BI247" s="13" t="str">
        <f>"ITEM" &amp; BH247 &amp; BG247 &amp; "="&amp; IF(TRIM($J247)="","",$J247)</f>
        <v>ITEM64#KBN2_6=</v>
      </c>
    </row>
    <row r="248" spans="1:61" ht="9.75" hidden="1" customHeight="1" x14ac:dyDescent="0.15">
      <c r="A248" s="269"/>
      <c r="B248" s="270"/>
      <c r="C248" s="99"/>
      <c r="D248" s="100"/>
      <c r="E248" s="100"/>
      <c r="F248" s="100"/>
      <c r="G248" s="100"/>
      <c r="H248" s="100"/>
      <c r="I248" s="101"/>
      <c r="J248" s="127"/>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c r="AL248" s="128"/>
      <c r="AM248" s="129"/>
      <c r="BG248" s="13" t="s">
        <v>432</v>
      </c>
      <c r="BH248" s="13" t="s">
        <v>432</v>
      </c>
    </row>
    <row r="249" spans="1:61" ht="9.75" hidden="1" customHeight="1" thickBot="1" x14ac:dyDescent="0.2">
      <c r="A249" s="271"/>
      <c r="B249" s="272"/>
      <c r="C249" s="106"/>
      <c r="D249" s="107"/>
      <c r="E249" s="107"/>
      <c r="F249" s="107"/>
      <c r="G249" s="107"/>
      <c r="H249" s="107"/>
      <c r="I249" s="108"/>
      <c r="J249" s="89"/>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c r="AK249" s="90"/>
      <c r="AL249" s="90"/>
      <c r="AM249" s="91"/>
      <c r="BG249" s="13" t="s">
        <v>432</v>
      </c>
      <c r="BH249" s="13" t="s">
        <v>432</v>
      </c>
    </row>
    <row r="250" spans="1:61" ht="9.75" hidden="1" customHeight="1" x14ac:dyDescent="0.15">
      <c r="A250" s="251" t="s">
        <v>347</v>
      </c>
      <c r="B250" s="252"/>
      <c r="C250" s="252"/>
      <c r="D250" s="252"/>
      <c r="E250" s="252"/>
      <c r="F250" s="252"/>
      <c r="G250" s="252"/>
      <c r="H250" s="252"/>
      <c r="I250" s="253"/>
      <c r="J250" s="276"/>
      <c r="K250" s="277"/>
      <c r="L250" s="277"/>
      <c r="M250" s="277"/>
      <c r="N250" s="277"/>
      <c r="O250" s="277"/>
      <c r="P250" s="277"/>
      <c r="Q250" s="277"/>
      <c r="R250" s="277"/>
      <c r="S250" s="277"/>
      <c r="T250" s="277"/>
      <c r="U250" s="277"/>
      <c r="V250" s="277"/>
      <c r="W250" s="277"/>
      <c r="X250" s="277"/>
      <c r="Y250" s="277"/>
      <c r="Z250" s="277"/>
      <c r="AA250" s="277"/>
      <c r="AB250" s="277"/>
      <c r="AC250" s="277"/>
      <c r="AD250" s="277"/>
      <c r="AE250" s="277"/>
      <c r="AF250" s="277"/>
      <c r="AG250" s="277"/>
      <c r="AH250" s="277"/>
      <c r="AI250" s="277"/>
      <c r="AJ250" s="277"/>
      <c r="AK250" s="277"/>
      <c r="AL250" s="277"/>
      <c r="AM250" s="278"/>
      <c r="BG250" s="13" t="s">
        <v>470</v>
      </c>
      <c r="BH250" s="13">
        <v>58</v>
      </c>
      <c r="BI250" s="13" t="str">
        <f>"ITEM"&amp;BH250 &amp; BG250 &amp; "="&amp; IF(TRIM($J250)="","",$J250)</f>
        <v>ITEM58#KBN2_7=</v>
      </c>
    </row>
    <row r="251" spans="1:61" ht="9.75" hidden="1" customHeight="1" thickBot="1" x14ac:dyDescent="0.2">
      <c r="A251" s="254"/>
      <c r="B251" s="255"/>
      <c r="C251" s="255"/>
      <c r="D251" s="255"/>
      <c r="E251" s="255"/>
      <c r="F251" s="255"/>
      <c r="G251" s="255"/>
      <c r="H251" s="255"/>
      <c r="I251" s="256"/>
      <c r="J251" s="279"/>
      <c r="K251" s="280"/>
      <c r="L251" s="280"/>
      <c r="M251" s="280"/>
      <c r="N251" s="280"/>
      <c r="O251" s="280"/>
      <c r="P251" s="280"/>
      <c r="Q251" s="280"/>
      <c r="R251" s="280"/>
      <c r="S251" s="280"/>
      <c r="T251" s="280"/>
      <c r="U251" s="280"/>
      <c r="V251" s="280"/>
      <c r="W251" s="280"/>
      <c r="X251" s="280"/>
      <c r="Y251" s="280"/>
      <c r="Z251" s="280"/>
      <c r="AA251" s="280"/>
      <c r="AB251" s="280"/>
      <c r="AC251" s="280"/>
      <c r="AD251" s="280"/>
      <c r="AE251" s="280"/>
      <c r="AF251" s="280"/>
      <c r="AG251" s="280"/>
      <c r="AH251" s="280"/>
      <c r="AI251" s="280"/>
      <c r="AJ251" s="280"/>
      <c r="AK251" s="280"/>
      <c r="AL251" s="280"/>
      <c r="AM251" s="281"/>
      <c r="BG251" s="13" t="s">
        <v>432</v>
      </c>
      <c r="BH251" s="13" t="s">
        <v>432</v>
      </c>
    </row>
    <row r="252" spans="1:61" ht="9.75" hidden="1" customHeight="1" x14ac:dyDescent="0.15">
      <c r="A252" s="263" t="s">
        <v>93</v>
      </c>
      <c r="B252" s="264"/>
      <c r="C252" s="264"/>
      <c r="D252" s="264"/>
      <c r="E252" s="264"/>
      <c r="F252" s="264"/>
      <c r="G252" s="264"/>
      <c r="H252" s="264"/>
      <c r="I252" s="265"/>
      <c r="J252" s="282"/>
      <c r="K252" s="283"/>
      <c r="L252" s="283"/>
      <c r="M252" s="283"/>
      <c r="N252" s="283"/>
      <c r="O252" s="283"/>
      <c r="P252" s="283"/>
      <c r="Q252" s="283"/>
      <c r="R252" s="283"/>
      <c r="S252" s="283"/>
      <c r="T252" s="283"/>
      <c r="U252" s="283"/>
      <c r="V252" s="283"/>
      <c r="W252" s="283"/>
      <c r="X252" s="283"/>
      <c r="Y252" s="283"/>
      <c r="Z252" s="283"/>
      <c r="AA252" s="283"/>
      <c r="AB252" s="283"/>
      <c r="AC252" s="283"/>
      <c r="AD252" s="283"/>
      <c r="AE252" s="283"/>
      <c r="AF252" s="283"/>
      <c r="AG252" s="283"/>
      <c r="AH252" s="283"/>
      <c r="AI252" s="283"/>
      <c r="AJ252" s="283"/>
      <c r="AK252" s="283"/>
      <c r="AL252" s="283"/>
      <c r="AM252" s="284"/>
      <c r="BG252" s="13" t="s">
        <v>470</v>
      </c>
      <c r="BH252" s="13">
        <v>59</v>
      </c>
      <c r="BI252" s="13" t="str">
        <f>"ITEM"&amp; BH252  &amp; BG252 &amp; "="&amp; IF(TRIM($J252)="","",$J252)</f>
        <v>ITEM59#KBN2_7=</v>
      </c>
    </row>
    <row r="253" spans="1:61" ht="9.75" hidden="1" customHeight="1" x14ac:dyDescent="0.15">
      <c r="A253" s="106"/>
      <c r="B253" s="107"/>
      <c r="C253" s="107"/>
      <c r="D253" s="107"/>
      <c r="E253" s="107"/>
      <c r="F253" s="107"/>
      <c r="G253" s="107"/>
      <c r="H253" s="107"/>
      <c r="I253" s="108"/>
      <c r="J253" s="89"/>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90"/>
      <c r="AK253" s="90"/>
      <c r="AL253" s="90"/>
      <c r="AM253" s="91"/>
      <c r="BG253" s="13" t="s">
        <v>432</v>
      </c>
      <c r="BH253" s="13" t="s">
        <v>432</v>
      </c>
    </row>
    <row r="254" spans="1:61" ht="9.75" hidden="1" customHeight="1" x14ac:dyDescent="0.15">
      <c r="A254" s="96" t="s">
        <v>106</v>
      </c>
      <c r="B254" s="97"/>
      <c r="C254" s="97"/>
      <c r="D254" s="97"/>
      <c r="E254" s="97"/>
      <c r="F254" s="97"/>
      <c r="G254" s="97"/>
      <c r="H254" s="97"/>
      <c r="I254" s="98"/>
      <c r="J254" s="266"/>
      <c r="K254" s="170"/>
      <c r="L254" s="170"/>
      <c r="M254" s="170"/>
      <c r="N254" s="170"/>
      <c r="O254" s="170"/>
      <c r="P254" s="170"/>
      <c r="Q254" s="170"/>
      <c r="R254" s="170"/>
      <c r="S254" s="170"/>
      <c r="T254" s="170"/>
      <c r="U254" s="170"/>
      <c r="V254" s="170" t="s">
        <v>116</v>
      </c>
      <c r="W254" s="170"/>
      <c r="X254" s="170"/>
      <c r="Y254" s="170"/>
      <c r="Z254" s="170"/>
      <c r="AA254" s="170"/>
      <c r="AB254" s="170"/>
      <c r="AC254" s="170"/>
      <c r="AD254" s="170"/>
      <c r="AE254" s="170"/>
      <c r="AF254" s="170"/>
      <c r="AG254" s="170"/>
      <c r="AH254" s="170"/>
      <c r="AI254" s="170"/>
      <c r="AJ254" s="170"/>
      <c r="AK254" s="170"/>
      <c r="AL254" s="170"/>
      <c r="AM254" s="171"/>
      <c r="BE254" s="13" t="str">
        <f ca="1">MID(CELL("address",$CH$2),2,2)</f>
        <v>CH</v>
      </c>
      <c r="BF254" s="13" t="str">
        <f>IF(TRIM($K255)="","",IF(ISERROR(MATCH($K255,$CH$3:$CH$8,0)),"INPUT_ERROR",MATCH($K255,$CH$3:$CH$8,0)))</f>
        <v/>
      </c>
      <c r="BG254" s="13" t="s">
        <v>470</v>
      </c>
      <c r="BH254" s="13">
        <v>60</v>
      </c>
      <c r="BI254" s="13" t="str">
        <f>"ITEM"&amp; BH254 &amp; BG254 &amp;  "="&amp; $BF254</f>
        <v>ITEM60#KBN2_7=</v>
      </c>
    </row>
    <row r="255" spans="1:61" ht="9.75" hidden="1" customHeight="1" x14ac:dyDescent="0.15">
      <c r="A255" s="99"/>
      <c r="B255" s="100"/>
      <c r="C255" s="100"/>
      <c r="D255" s="100"/>
      <c r="E255" s="100"/>
      <c r="F255" s="100"/>
      <c r="G255" s="100"/>
      <c r="H255" s="100"/>
      <c r="I255" s="101"/>
      <c r="J255" s="130" t="s">
        <v>127</v>
      </c>
      <c r="K255" s="131"/>
      <c r="L255" s="131"/>
      <c r="M255" s="131"/>
      <c r="N255" s="131"/>
      <c r="O255" s="131"/>
      <c r="P255" s="131"/>
      <c r="Q255" s="131"/>
      <c r="R255" s="131"/>
      <c r="S255" s="131"/>
      <c r="T255" s="169" t="s">
        <v>443</v>
      </c>
      <c r="U255" s="169"/>
      <c r="V255" s="169" t="s">
        <v>230</v>
      </c>
      <c r="W255" s="169"/>
      <c r="X255" s="169"/>
      <c r="Y255" s="169"/>
      <c r="Z255" s="169"/>
      <c r="AA255" s="169"/>
      <c r="AB255" s="169"/>
      <c r="AC255" s="169"/>
      <c r="AD255" s="169"/>
      <c r="AE255" s="169" t="s">
        <v>231</v>
      </c>
      <c r="AF255" s="169"/>
      <c r="AG255" s="169"/>
      <c r="AH255" s="169"/>
      <c r="AI255" s="169"/>
      <c r="AJ255" s="169"/>
      <c r="AK255" s="169"/>
      <c r="AL255" s="169"/>
      <c r="AM255" s="172"/>
      <c r="BG255" s="13" t="s">
        <v>432</v>
      </c>
      <c r="BH255" s="13" t="s">
        <v>432</v>
      </c>
    </row>
    <row r="256" spans="1:61" ht="9.75" hidden="1" customHeight="1" x14ac:dyDescent="0.15">
      <c r="A256" s="99"/>
      <c r="B256" s="100"/>
      <c r="C256" s="100"/>
      <c r="D256" s="100"/>
      <c r="E256" s="100"/>
      <c r="F256" s="100"/>
      <c r="G256" s="100"/>
      <c r="H256" s="100"/>
      <c r="I256" s="101"/>
      <c r="J256" s="130"/>
      <c r="K256" s="131"/>
      <c r="L256" s="131"/>
      <c r="M256" s="131"/>
      <c r="N256" s="131"/>
      <c r="O256" s="131"/>
      <c r="P256" s="131"/>
      <c r="Q256" s="131"/>
      <c r="R256" s="131"/>
      <c r="S256" s="131"/>
      <c r="T256" s="169"/>
      <c r="U256" s="169"/>
      <c r="V256" s="169" t="s">
        <v>232</v>
      </c>
      <c r="W256" s="169"/>
      <c r="X256" s="169"/>
      <c r="Y256" s="169"/>
      <c r="Z256" s="169"/>
      <c r="AA256" s="169"/>
      <c r="AB256" s="169"/>
      <c r="AC256" s="169"/>
      <c r="AD256" s="169"/>
      <c r="AE256" s="169" t="s">
        <v>233</v>
      </c>
      <c r="AF256" s="169"/>
      <c r="AG256" s="169"/>
      <c r="AH256" s="169"/>
      <c r="AI256" s="169"/>
      <c r="AJ256" s="169"/>
      <c r="AK256" s="169"/>
      <c r="AL256" s="169"/>
      <c r="AM256" s="172"/>
      <c r="BG256" s="13" t="s">
        <v>432</v>
      </c>
      <c r="BH256" s="13" t="s">
        <v>432</v>
      </c>
    </row>
    <row r="257" spans="1:61" ht="9.75" hidden="1" customHeight="1" x14ac:dyDescent="0.15">
      <c r="A257" s="106"/>
      <c r="B257" s="107"/>
      <c r="C257" s="107"/>
      <c r="D257" s="107"/>
      <c r="E257" s="107"/>
      <c r="F257" s="107"/>
      <c r="G257" s="107"/>
      <c r="H257" s="107"/>
      <c r="I257" s="108"/>
      <c r="J257" s="168"/>
      <c r="K257" s="137"/>
      <c r="L257" s="137"/>
      <c r="M257" s="137"/>
      <c r="N257" s="137"/>
      <c r="O257" s="137"/>
      <c r="P257" s="137"/>
      <c r="Q257" s="137"/>
      <c r="R257" s="137"/>
      <c r="S257" s="137"/>
      <c r="T257" s="137"/>
      <c r="U257" s="137"/>
      <c r="V257" s="174" t="s">
        <v>223</v>
      </c>
      <c r="W257" s="174"/>
      <c r="X257" s="174"/>
      <c r="Y257" s="174"/>
      <c r="Z257" s="174"/>
      <c r="AA257" s="174"/>
      <c r="AB257" s="174"/>
      <c r="AC257" s="174"/>
      <c r="AD257" s="174"/>
      <c r="AE257" s="174" t="s">
        <v>224</v>
      </c>
      <c r="AF257" s="174"/>
      <c r="AG257" s="174"/>
      <c r="AH257" s="174"/>
      <c r="AI257" s="174"/>
      <c r="AJ257" s="174"/>
      <c r="AK257" s="174"/>
      <c r="AL257" s="174"/>
      <c r="AM257" s="175"/>
      <c r="BG257" s="13" t="s">
        <v>432</v>
      </c>
      <c r="BH257" s="13" t="s">
        <v>432</v>
      </c>
    </row>
    <row r="258" spans="1:61" ht="9.75" hidden="1" customHeight="1" x14ac:dyDescent="0.15">
      <c r="A258" s="96" t="s">
        <v>304</v>
      </c>
      <c r="B258" s="97"/>
      <c r="C258" s="97"/>
      <c r="D258" s="97"/>
      <c r="E258" s="97"/>
      <c r="F258" s="97"/>
      <c r="G258" s="97"/>
      <c r="H258" s="97"/>
      <c r="I258" s="98"/>
      <c r="J258" s="86"/>
      <c r="K258" s="87"/>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8"/>
      <c r="BG258" s="13" t="s">
        <v>470</v>
      </c>
      <c r="BH258" s="13">
        <v>61</v>
      </c>
      <c r="BI258" s="13" t="str">
        <f>"ITEM"&amp; BH258 &amp; BG258 &amp; "="&amp; IF(TRIM($J258)="","",$J258)</f>
        <v>ITEM61#KBN2_7=</v>
      </c>
    </row>
    <row r="259" spans="1:61" ht="9.75" hidden="1" customHeight="1" x14ac:dyDescent="0.15">
      <c r="A259" s="99"/>
      <c r="B259" s="100"/>
      <c r="C259" s="100"/>
      <c r="D259" s="100"/>
      <c r="E259" s="100"/>
      <c r="F259" s="100"/>
      <c r="G259" s="100"/>
      <c r="H259" s="100"/>
      <c r="I259" s="101"/>
      <c r="J259" s="127"/>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9"/>
      <c r="BG259" s="13" t="s">
        <v>432</v>
      </c>
      <c r="BH259" s="13" t="s">
        <v>432</v>
      </c>
    </row>
    <row r="260" spans="1:61" ht="9.75" hidden="1" customHeight="1" x14ac:dyDescent="0.15">
      <c r="A260" s="106"/>
      <c r="B260" s="107"/>
      <c r="C260" s="107"/>
      <c r="D260" s="107"/>
      <c r="E260" s="107"/>
      <c r="F260" s="107"/>
      <c r="G260" s="107"/>
      <c r="H260" s="107"/>
      <c r="I260" s="108"/>
      <c r="J260" s="89"/>
      <c r="K260" s="90"/>
      <c r="L260" s="90"/>
      <c r="M260" s="90"/>
      <c r="N260" s="90"/>
      <c r="O260" s="90"/>
      <c r="P260" s="90"/>
      <c r="Q260" s="90"/>
      <c r="R260" s="90"/>
      <c r="S260" s="90"/>
      <c r="T260" s="90"/>
      <c r="U260" s="90"/>
      <c r="V260" s="90"/>
      <c r="W260" s="90"/>
      <c r="X260" s="90"/>
      <c r="Y260" s="90"/>
      <c r="Z260" s="90"/>
      <c r="AA260" s="90"/>
      <c r="AB260" s="90"/>
      <c r="AC260" s="90"/>
      <c r="AD260" s="90"/>
      <c r="AE260" s="90"/>
      <c r="AF260" s="90"/>
      <c r="AG260" s="90"/>
      <c r="AH260" s="90"/>
      <c r="AI260" s="90"/>
      <c r="AJ260" s="90"/>
      <c r="AK260" s="90"/>
      <c r="AL260" s="90"/>
      <c r="AM260" s="91"/>
      <c r="BG260" s="13" t="s">
        <v>432</v>
      </c>
      <c r="BH260" s="13" t="s">
        <v>432</v>
      </c>
    </row>
    <row r="261" spans="1:61" ht="9.75" hidden="1" customHeight="1" x14ac:dyDescent="0.15">
      <c r="A261" s="267" t="s">
        <v>0</v>
      </c>
      <c r="B261" s="268"/>
      <c r="C261" s="96" t="s">
        <v>107</v>
      </c>
      <c r="D261" s="97"/>
      <c r="E261" s="97"/>
      <c r="F261" s="97"/>
      <c r="G261" s="97"/>
      <c r="H261" s="97"/>
      <c r="I261" s="98"/>
      <c r="J261" s="167"/>
      <c r="K261" s="162"/>
      <c r="L261" s="162"/>
      <c r="M261" s="162"/>
      <c r="N261" s="162"/>
      <c r="O261" s="162"/>
      <c r="P261" s="162"/>
      <c r="Q261" s="162"/>
      <c r="R261" s="162"/>
      <c r="S261" s="162"/>
      <c r="T261" s="162"/>
      <c r="U261" s="162"/>
      <c r="V261" s="170" t="s">
        <v>116</v>
      </c>
      <c r="W261" s="170"/>
      <c r="X261" s="170"/>
      <c r="Y261" s="170"/>
      <c r="Z261" s="170"/>
      <c r="AA261" s="170"/>
      <c r="AB261" s="170"/>
      <c r="AC261" s="170"/>
      <c r="AD261" s="170"/>
      <c r="AE261" s="170"/>
      <c r="AF261" s="170"/>
      <c r="AG261" s="170"/>
      <c r="AH261" s="170"/>
      <c r="AI261" s="170"/>
      <c r="AJ261" s="170"/>
      <c r="AK261" s="170"/>
      <c r="AL261" s="170"/>
      <c r="AM261" s="171"/>
      <c r="BE261" s="13" t="str">
        <f ca="1">MID(CELL("address",$CI$2),2,2)</f>
        <v>CI</v>
      </c>
      <c r="BF261" s="13" t="str">
        <f>IF(TRIM($K262)="","",IF(ISERROR(MATCH($K262,$CI$3:$CI$4,0)),"INPUT_ERROR",MATCH($K262,$CI$3:$CI$4,0)))</f>
        <v/>
      </c>
      <c r="BG261" s="13" t="s">
        <v>470</v>
      </c>
      <c r="BH261" s="13">
        <v>62</v>
      </c>
      <c r="BI261" s="13" t="str">
        <f>"ITEM"&amp; BH261&amp; BG261 &amp; "="&amp; $BF261</f>
        <v>ITEM62#KBN2_7=</v>
      </c>
    </row>
    <row r="262" spans="1:61" ht="9.75" hidden="1" customHeight="1" x14ac:dyDescent="0.15">
      <c r="A262" s="269"/>
      <c r="B262" s="270"/>
      <c r="C262" s="99"/>
      <c r="D262" s="100"/>
      <c r="E262" s="100"/>
      <c r="F262" s="100"/>
      <c r="G262" s="100"/>
      <c r="H262" s="100"/>
      <c r="I262" s="101"/>
      <c r="J262" s="130" t="s">
        <v>167</v>
      </c>
      <c r="K262" s="131"/>
      <c r="L262" s="131"/>
      <c r="M262" s="131"/>
      <c r="N262" s="131"/>
      <c r="O262" s="131"/>
      <c r="P262" s="131"/>
      <c r="Q262" s="131"/>
      <c r="R262" s="133" t="s">
        <v>168</v>
      </c>
      <c r="S262" s="133"/>
      <c r="T262" s="133"/>
      <c r="U262" s="133"/>
      <c r="V262" s="169" t="s">
        <v>234</v>
      </c>
      <c r="W262" s="169"/>
      <c r="X262" s="169"/>
      <c r="Y262" s="169"/>
      <c r="Z262" s="169"/>
      <c r="AA262" s="169" t="s">
        <v>235</v>
      </c>
      <c r="AB262" s="169"/>
      <c r="AC262" s="169"/>
      <c r="AD262" s="169"/>
      <c r="AE262" s="169"/>
      <c r="AF262" s="169"/>
      <c r="AG262" s="169"/>
      <c r="AH262" s="169"/>
      <c r="AI262" s="169"/>
      <c r="AJ262" s="169"/>
      <c r="AK262" s="169"/>
      <c r="AL262" s="169"/>
      <c r="AM262" s="172"/>
      <c r="BG262" s="13" t="s">
        <v>432</v>
      </c>
      <c r="BH262" s="13" t="s">
        <v>432</v>
      </c>
    </row>
    <row r="263" spans="1:61" ht="9.75" hidden="1" customHeight="1" x14ac:dyDescent="0.15">
      <c r="A263" s="269"/>
      <c r="B263" s="270"/>
      <c r="C263" s="99"/>
      <c r="D263" s="100"/>
      <c r="E263" s="100"/>
      <c r="F263" s="100"/>
      <c r="G263" s="100"/>
      <c r="H263" s="100"/>
      <c r="I263" s="101"/>
      <c r="J263" s="130"/>
      <c r="K263" s="131"/>
      <c r="L263" s="131"/>
      <c r="M263" s="131"/>
      <c r="N263" s="131"/>
      <c r="O263" s="131"/>
      <c r="P263" s="131"/>
      <c r="Q263" s="131"/>
      <c r="R263" s="133"/>
      <c r="S263" s="133"/>
      <c r="T263" s="133"/>
      <c r="U263" s="133"/>
      <c r="V263" s="169"/>
      <c r="W263" s="169"/>
      <c r="X263" s="169"/>
      <c r="Y263" s="169"/>
      <c r="Z263" s="169"/>
      <c r="AA263" s="169"/>
      <c r="AB263" s="169"/>
      <c r="AC263" s="169"/>
      <c r="AD263" s="169"/>
      <c r="AE263" s="169"/>
      <c r="AF263" s="169"/>
      <c r="AG263" s="169"/>
      <c r="AH263" s="169"/>
      <c r="AI263" s="169"/>
      <c r="AJ263" s="169"/>
      <c r="AK263" s="169"/>
      <c r="AL263" s="169"/>
      <c r="AM263" s="172"/>
      <c r="BG263" s="13" t="s">
        <v>432</v>
      </c>
      <c r="BH263" s="13" t="s">
        <v>432</v>
      </c>
    </row>
    <row r="264" spans="1:61" ht="9.75" hidden="1" customHeight="1" x14ac:dyDescent="0.15">
      <c r="A264" s="269"/>
      <c r="B264" s="270"/>
      <c r="C264" s="106"/>
      <c r="D264" s="107"/>
      <c r="E264" s="107"/>
      <c r="F264" s="107"/>
      <c r="G264" s="107"/>
      <c r="H264" s="107"/>
      <c r="I264" s="108"/>
      <c r="J264" s="173"/>
      <c r="K264" s="174"/>
      <c r="L264" s="174"/>
      <c r="M264" s="174"/>
      <c r="N264" s="174"/>
      <c r="O264" s="174"/>
      <c r="P264" s="174"/>
      <c r="Q264" s="174"/>
      <c r="R264" s="174"/>
      <c r="S264" s="174"/>
      <c r="T264" s="174"/>
      <c r="U264" s="174"/>
      <c r="V264" s="174"/>
      <c r="W264" s="174"/>
      <c r="X264" s="174"/>
      <c r="Y264" s="174"/>
      <c r="Z264" s="174"/>
      <c r="AA264" s="174"/>
      <c r="AB264" s="174"/>
      <c r="AC264" s="174"/>
      <c r="AD264" s="174"/>
      <c r="AE264" s="174"/>
      <c r="AF264" s="174"/>
      <c r="AG264" s="174"/>
      <c r="AH264" s="174"/>
      <c r="AI264" s="174"/>
      <c r="AJ264" s="174"/>
      <c r="AK264" s="174"/>
      <c r="AL264" s="174"/>
      <c r="AM264" s="175"/>
      <c r="BG264" s="13" t="s">
        <v>432</v>
      </c>
      <c r="BH264" s="13" t="s">
        <v>432</v>
      </c>
    </row>
    <row r="265" spans="1:61" ht="9.75" hidden="1" customHeight="1" x14ac:dyDescent="0.15">
      <c r="A265" s="269"/>
      <c r="B265" s="270"/>
      <c r="C265" s="96" t="s">
        <v>108</v>
      </c>
      <c r="D265" s="97"/>
      <c r="E265" s="97"/>
      <c r="F265" s="97"/>
      <c r="G265" s="97"/>
      <c r="H265" s="97"/>
      <c r="I265" s="98"/>
      <c r="J265" s="86"/>
      <c r="K265" s="87"/>
      <c r="L265" s="87"/>
      <c r="M265" s="87"/>
      <c r="N265" s="87"/>
      <c r="O265" s="87"/>
      <c r="P265" s="87"/>
      <c r="Q265" s="87"/>
      <c r="R265" s="87"/>
      <c r="S265" s="87"/>
      <c r="T265" s="87"/>
      <c r="U265" s="87"/>
      <c r="V265" s="87"/>
      <c r="W265" s="87"/>
      <c r="X265" s="87"/>
      <c r="Y265" s="87"/>
      <c r="Z265" s="87"/>
      <c r="AA265" s="87"/>
      <c r="AB265" s="87"/>
      <c r="AC265" s="87"/>
      <c r="AD265" s="87"/>
      <c r="AE265" s="87"/>
      <c r="AF265" s="87"/>
      <c r="AG265" s="87"/>
      <c r="AH265" s="87"/>
      <c r="AI265" s="87"/>
      <c r="AJ265" s="87"/>
      <c r="AK265" s="87"/>
      <c r="AL265" s="87"/>
      <c r="AM265" s="88"/>
      <c r="BG265" s="13" t="s">
        <v>470</v>
      </c>
      <c r="BH265" s="13">
        <v>63</v>
      </c>
      <c r="BI265" s="13" t="str">
        <f>"ITEM" &amp; BH265 &amp; BG265 &amp; "="&amp; IF(TRIM($J265)="","",$J265)</f>
        <v>ITEM63#KBN2_7=</v>
      </c>
    </row>
    <row r="266" spans="1:61" ht="9.75" hidden="1" customHeight="1" x14ac:dyDescent="0.15">
      <c r="A266" s="269"/>
      <c r="B266" s="270"/>
      <c r="C266" s="99"/>
      <c r="D266" s="100"/>
      <c r="E266" s="100"/>
      <c r="F266" s="100"/>
      <c r="G266" s="100"/>
      <c r="H266" s="100"/>
      <c r="I266" s="101"/>
      <c r="J266" s="127"/>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9"/>
      <c r="BG266" s="13" t="s">
        <v>432</v>
      </c>
      <c r="BH266" s="13" t="s">
        <v>432</v>
      </c>
    </row>
    <row r="267" spans="1:61" ht="9.75" hidden="1" customHeight="1" x14ac:dyDescent="0.15">
      <c r="A267" s="269"/>
      <c r="B267" s="270"/>
      <c r="C267" s="106"/>
      <c r="D267" s="107"/>
      <c r="E267" s="107"/>
      <c r="F267" s="107"/>
      <c r="G267" s="107"/>
      <c r="H267" s="107"/>
      <c r="I267" s="108"/>
      <c r="J267" s="89"/>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K267" s="90"/>
      <c r="AL267" s="90"/>
      <c r="AM267" s="91"/>
      <c r="BG267" s="13" t="s">
        <v>432</v>
      </c>
      <c r="BH267" s="13" t="s">
        <v>432</v>
      </c>
    </row>
    <row r="268" spans="1:61" ht="9.75" hidden="1" customHeight="1" x14ac:dyDescent="0.15">
      <c r="A268" s="269"/>
      <c r="B268" s="270"/>
      <c r="C268" s="96" t="s">
        <v>109</v>
      </c>
      <c r="D268" s="97"/>
      <c r="E268" s="97"/>
      <c r="F268" s="97"/>
      <c r="G268" s="97"/>
      <c r="H268" s="97"/>
      <c r="I268" s="98"/>
      <c r="J268" s="86"/>
      <c r="K268" s="87"/>
      <c r="L268" s="87"/>
      <c r="M268" s="87"/>
      <c r="N268" s="87"/>
      <c r="O268" s="87"/>
      <c r="P268" s="87"/>
      <c r="Q268" s="87"/>
      <c r="R268" s="87"/>
      <c r="S268" s="87"/>
      <c r="T268" s="87"/>
      <c r="U268" s="87"/>
      <c r="V268" s="87"/>
      <c r="W268" s="87"/>
      <c r="X268" s="87"/>
      <c r="Y268" s="87"/>
      <c r="Z268" s="87"/>
      <c r="AA268" s="87"/>
      <c r="AB268" s="87"/>
      <c r="AC268" s="87"/>
      <c r="AD268" s="87"/>
      <c r="AE268" s="87"/>
      <c r="AF268" s="87"/>
      <c r="AG268" s="87"/>
      <c r="AH268" s="87"/>
      <c r="AI268" s="87"/>
      <c r="AJ268" s="87"/>
      <c r="AK268" s="87"/>
      <c r="AL268" s="87"/>
      <c r="AM268" s="88"/>
      <c r="BG268" s="13" t="s">
        <v>470</v>
      </c>
      <c r="BH268" s="13">
        <v>64</v>
      </c>
      <c r="BI268" s="13" t="str">
        <f>"ITEM" &amp; BH268 &amp; BG268 &amp; "="&amp; IF(TRIM($J268)="","",$J268)</f>
        <v>ITEM64#KBN2_7=</v>
      </c>
    </row>
    <row r="269" spans="1:61" ht="9.75" hidden="1" customHeight="1" x14ac:dyDescent="0.15">
      <c r="A269" s="269"/>
      <c r="B269" s="270"/>
      <c r="C269" s="99"/>
      <c r="D269" s="100"/>
      <c r="E269" s="100"/>
      <c r="F269" s="100"/>
      <c r="G269" s="100"/>
      <c r="H269" s="100"/>
      <c r="I269" s="101"/>
      <c r="J269" s="127"/>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c r="AL269" s="128"/>
      <c r="AM269" s="129"/>
      <c r="BG269" s="13" t="s">
        <v>432</v>
      </c>
      <c r="BH269" s="13" t="s">
        <v>432</v>
      </c>
    </row>
    <row r="270" spans="1:61" ht="9.75" hidden="1" customHeight="1" thickBot="1" x14ac:dyDescent="0.2">
      <c r="A270" s="271"/>
      <c r="B270" s="272"/>
      <c r="C270" s="106"/>
      <c r="D270" s="107"/>
      <c r="E270" s="107"/>
      <c r="F270" s="107"/>
      <c r="G270" s="107"/>
      <c r="H270" s="107"/>
      <c r="I270" s="108"/>
      <c r="J270" s="89"/>
      <c r="K270" s="90"/>
      <c r="L270" s="90"/>
      <c r="M270" s="90"/>
      <c r="N270" s="90"/>
      <c r="O270" s="90"/>
      <c r="P270" s="90"/>
      <c r="Q270" s="90"/>
      <c r="R270" s="90"/>
      <c r="S270" s="90"/>
      <c r="T270" s="90"/>
      <c r="U270" s="90"/>
      <c r="V270" s="90"/>
      <c r="W270" s="90"/>
      <c r="X270" s="90"/>
      <c r="Y270" s="90"/>
      <c r="Z270" s="90"/>
      <c r="AA270" s="90"/>
      <c r="AB270" s="90"/>
      <c r="AC270" s="90"/>
      <c r="AD270" s="90"/>
      <c r="AE270" s="90"/>
      <c r="AF270" s="90"/>
      <c r="AG270" s="90"/>
      <c r="AH270" s="90"/>
      <c r="AI270" s="90"/>
      <c r="AJ270" s="90"/>
      <c r="AK270" s="90"/>
      <c r="AL270" s="90"/>
      <c r="AM270" s="91"/>
      <c r="BG270" s="13" t="s">
        <v>432</v>
      </c>
      <c r="BH270" s="13" t="s">
        <v>432</v>
      </c>
    </row>
    <row r="271" spans="1:61" ht="9.75" hidden="1" customHeight="1" x14ac:dyDescent="0.15">
      <c r="A271" s="251" t="s">
        <v>348</v>
      </c>
      <c r="B271" s="252"/>
      <c r="C271" s="252"/>
      <c r="D271" s="252"/>
      <c r="E271" s="252"/>
      <c r="F271" s="252"/>
      <c r="G271" s="252"/>
      <c r="H271" s="252"/>
      <c r="I271" s="253"/>
      <c r="J271" s="276"/>
      <c r="K271" s="277"/>
      <c r="L271" s="277"/>
      <c r="M271" s="277"/>
      <c r="N271" s="277"/>
      <c r="O271" s="277"/>
      <c r="P271" s="277"/>
      <c r="Q271" s="277"/>
      <c r="R271" s="277"/>
      <c r="S271" s="277"/>
      <c r="T271" s="277"/>
      <c r="U271" s="277"/>
      <c r="V271" s="277"/>
      <c r="W271" s="277"/>
      <c r="X271" s="277"/>
      <c r="Y271" s="277"/>
      <c r="Z271" s="277"/>
      <c r="AA271" s="277"/>
      <c r="AB271" s="277"/>
      <c r="AC271" s="277"/>
      <c r="AD271" s="277"/>
      <c r="AE271" s="277"/>
      <c r="AF271" s="277"/>
      <c r="AG271" s="277"/>
      <c r="AH271" s="277"/>
      <c r="AI271" s="277"/>
      <c r="AJ271" s="277"/>
      <c r="AK271" s="277"/>
      <c r="AL271" s="277"/>
      <c r="AM271" s="278"/>
      <c r="BG271" s="13" t="s">
        <v>471</v>
      </c>
      <c r="BH271" s="13">
        <v>58</v>
      </c>
      <c r="BI271" s="13" t="str">
        <f>"ITEM"&amp;BH271 &amp; BG271 &amp; "="&amp; IF(TRIM($J271)="","",$J271)</f>
        <v>ITEM58#KBN2_8=</v>
      </c>
    </row>
    <row r="272" spans="1:61" ht="9.75" hidden="1" customHeight="1" thickBot="1" x14ac:dyDescent="0.2">
      <c r="A272" s="254"/>
      <c r="B272" s="255"/>
      <c r="C272" s="255"/>
      <c r="D272" s="255"/>
      <c r="E272" s="255"/>
      <c r="F272" s="255"/>
      <c r="G272" s="255"/>
      <c r="H272" s="255"/>
      <c r="I272" s="256"/>
      <c r="J272" s="279"/>
      <c r="K272" s="280"/>
      <c r="L272" s="280"/>
      <c r="M272" s="280"/>
      <c r="N272" s="280"/>
      <c r="O272" s="280"/>
      <c r="P272" s="280"/>
      <c r="Q272" s="280"/>
      <c r="R272" s="280"/>
      <c r="S272" s="280"/>
      <c r="T272" s="280"/>
      <c r="U272" s="280"/>
      <c r="V272" s="280"/>
      <c r="W272" s="280"/>
      <c r="X272" s="280"/>
      <c r="Y272" s="280"/>
      <c r="Z272" s="280"/>
      <c r="AA272" s="280"/>
      <c r="AB272" s="280"/>
      <c r="AC272" s="280"/>
      <c r="AD272" s="280"/>
      <c r="AE272" s="280"/>
      <c r="AF272" s="280"/>
      <c r="AG272" s="280"/>
      <c r="AH272" s="280"/>
      <c r="AI272" s="280"/>
      <c r="AJ272" s="280"/>
      <c r="AK272" s="280"/>
      <c r="AL272" s="280"/>
      <c r="AM272" s="281"/>
      <c r="BG272" s="13" t="s">
        <v>432</v>
      </c>
      <c r="BH272" s="13" t="s">
        <v>432</v>
      </c>
    </row>
    <row r="273" spans="1:61" ht="9.75" hidden="1" customHeight="1" x14ac:dyDescent="0.15">
      <c r="A273" s="263" t="s">
        <v>93</v>
      </c>
      <c r="B273" s="264"/>
      <c r="C273" s="264"/>
      <c r="D273" s="264"/>
      <c r="E273" s="264"/>
      <c r="F273" s="264"/>
      <c r="G273" s="264"/>
      <c r="H273" s="264"/>
      <c r="I273" s="265"/>
      <c r="J273" s="282"/>
      <c r="K273" s="283"/>
      <c r="L273" s="283"/>
      <c r="M273" s="283"/>
      <c r="N273" s="283"/>
      <c r="O273" s="283"/>
      <c r="P273" s="283"/>
      <c r="Q273" s="283"/>
      <c r="R273" s="283"/>
      <c r="S273" s="283"/>
      <c r="T273" s="283"/>
      <c r="U273" s="283"/>
      <c r="V273" s="283"/>
      <c r="W273" s="283"/>
      <c r="X273" s="283"/>
      <c r="Y273" s="283"/>
      <c r="Z273" s="283"/>
      <c r="AA273" s="283"/>
      <c r="AB273" s="283"/>
      <c r="AC273" s="283"/>
      <c r="AD273" s="283"/>
      <c r="AE273" s="283"/>
      <c r="AF273" s="283"/>
      <c r="AG273" s="283"/>
      <c r="AH273" s="283"/>
      <c r="AI273" s="283"/>
      <c r="AJ273" s="283"/>
      <c r="AK273" s="283"/>
      <c r="AL273" s="283"/>
      <c r="AM273" s="284"/>
      <c r="BG273" s="13" t="s">
        <v>471</v>
      </c>
      <c r="BH273" s="13">
        <v>59</v>
      </c>
      <c r="BI273" s="13" t="str">
        <f>"ITEM"&amp; BH273  &amp; BG273 &amp; "="&amp; IF(TRIM($J273)="","",$J273)</f>
        <v>ITEM59#KBN2_8=</v>
      </c>
    </row>
    <row r="274" spans="1:61" ht="9.75" hidden="1" customHeight="1" x14ac:dyDescent="0.15">
      <c r="A274" s="106"/>
      <c r="B274" s="107"/>
      <c r="C274" s="107"/>
      <c r="D274" s="107"/>
      <c r="E274" s="107"/>
      <c r="F274" s="107"/>
      <c r="G274" s="107"/>
      <c r="H274" s="107"/>
      <c r="I274" s="108"/>
      <c r="J274" s="89"/>
      <c r="K274" s="90"/>
      <c r="L274" s="90"/>
      <c r="M274" s="90"/>
      <c r="N274" s="90"/>
      <c r="O274" s="90"/>
      <c r="P274" s="90"/>
      <c r="Q274" s="90"/>
      <c r="R274" s="90"/>
      <c r="S274" s="90"/>
      <c r="T274" s="90"/>
      <c r="U274" s="90"/>
      <c r="V274" s="90"/>
      <c r="W274" s="90"/>
      <c r="X274" s="90"/>
      <c r="Y274" s="90"/>
      <c r="Z274" s="90"/>
      <c r="AA274" s="90"/>
      <c r="AB274" s="90"/>
      <c r="AC274" s="90"/>
      <c r="AD274" s="90"/>
      <c r="AE274" s="90"/>
      <c r="AF274" s="90"/>
      <c r="AG274" s="90"/>
      <c r="AH274" s="90"/>
      <c r="AI274" s="90"/>
      <c r="AJ274" s="90"/>
      <c r="AK274" s="90"/>
      <c r="AL274" s="90"/>
      <c r="AM274" s="91"/>
      <c r="BG274" s="13" t="s">
        <v>432</v>
      </c>
      <c r="BH274" s="13" t="s">
        <v>432</v>
      </c>
    </row>
    <row r="275" spans="1:61" ht="9.75" hidden="1" customHeight="1" x14ac:dyDescent="0.15">
      <c r="A275" s="96" t="s">
        <v>106</v>
      </c>
      <c r="B275" s="97"/>
      <c r="C275" s="97"/>
      <c r="D275" s="97"/>
      <c r="E275" s="97"/>
      <c r="F275" s="97"/>
      <c r="G275" s="97"/>
      <c r="H275" s="97"/>
      <c r="I275" s="98"/>
      <c r="J275" s="266"/>
      <c r="K275" s="170"/>
      <c r="L275" s="170"/>
      <c r="M275" s="170"/>
      <c r="N275" s="170"/>
      <c r="O275" s="170"/>
      <c r="P275" s="170"/>
      <c r="Q275" s="170"/>
      <c r="R275" s="170"/>
      <c r="S275" s="170"/>
      <c r="T275" s="170"/>
      <c r="U275" s="170"/>
      <c r="V275" s="170" t="s">
        <v>116</v>
      </c>
      <c r="W275" s="170"/>
      <c r="X275" s="170"/>
      <c r="Y275" s="170"/>
      <c r="Z275" s="170"/>
      <c r="AA275" s="170"/>
      <c r="AB275" s="170"/>
      <c r="AC275" s="170"/>
      <c r="AD275" s="170"/>
      <c r="AE275" s="170"/>
      <c r="AF275" s="170"/>
      <c r="AG275" s="170"/>
      <c r="AH275" s="170"/>
      <c r="AI275" s="170"/>
      <c r="AJ275" s="170"/>
      <c r="AK275" s="170"/>
      <c r="AL275" s="170"/>
      <c r="AM275" s="171"/>
      <c r="BE275" s="13" t="str">
        <f ca="1">MID(CELL("address",$CH$2),2,2)</f>
        <v>CH</v>
      </c>
      <c r="BF275" s="13" t="str">
        <f>IF(TRIM($K276)="","",IF(ISERROR(MATCH($K276,$CH$3:$CH$8,0)),"INPUT_ERROR",MATCH($K276,$CH$3:$CH$8,0)))</f>
        <v/>
      </c>
      <c r="BG275" s="13" t="s">
        <v>471</v>
      </c>
      <c r="BH275" s="13">
        <v>60</v>
      </c>
      <c r="BI275" s="13" t="str">
        <f>"ITEM"&amp; BH275 &amp; BG275 &amp;  "="&amp; $BF275</f>
        <v>ITEM60#KBN2_8=</v>
      </c>
    </row>
    <row r="276" spans="1:61" ht="9.75" hidden="1" customHeight="1" x14ac:dyDescent="0.15">
      <c r="A276" s="99"/>
      <c r="B276" s="100"/>
      <c r="C276" s="100"/>
      <c r="D276" s="100"/>
      <c r="E276" s="100"/>
      <c r="F276" s="100"/>
      <c r="G276" s="100"/>
      <c r="H276" s="100"/>
      <c r="I276" s="101"/>
      <c r="J276" s="130" t="s">
        <v>127</v>
      </c>
      <c r="K276" s="131"/>
      <c r="L276" s="131"/>
      <c r="M276" s="131"/>
      <c r="N276" s="131"/>
      <c r="O276" s="131"/>
      <c r="P276" s="131"/>
      <c r="Q276" s="131"/>
      <c r="R276" s="131"/>
      <c r="S276" s="131"/>
      <c r="T276" s="169" t="s">
        <v>443</v>
      </c>
      <c r="U276" s="169"/>
      <c r="V276" s="169" t="s">
        <v>230</v>
      </c>
      <c r="W276" s="169"/>
      <c r="X276" s="169"/>
      <c r="Y276" s="169"/>
      <c r="Z276" s="169"/>
      <c r="AA276" s="169"/>
      <c r="AB276" s="169"/>
      <c r="AC276" s="169"/>
      <c r="AD276" s="169"/>
      <c r="AE276" s="169" t="s">
        <v>231</v>
      </c>
      <c r="AF276" s="169"/>
      <c r="AG276" s="169"/>
      <c r="AH276" s="169"/>
      <c r="AI276" s="169"/>
      <c r="AJ276" s="169"/>
      <c r="AK276" s="169"/>
      <c r="AL276" s="169"/>
      <c r="AM276" s="172"/>
      <c r="BG276" s="13" t="s">
        <v>432</v>
      </c>
      <c r="BH276" s="13" t="s">
        <v>432</v>
      </c>
    </row>
    <row r="277" spans="1:61" ht="9.75" hidden="1" customHeight="1" x14ac:dyDescent="0.15">
      <c r="A277" s="99"/>
      <c r="B277" s="100"/>
      <c r="C277" s="100"/>
      <c r="D277" s="100"/>
      <c r="E277" s="100"/>
      <c r="F277" s="100"/>
      <c r="G277" s="100"/>
      <c r="H277" s="100"/>
      <c r="I277" s="101"/>
      <c r="J277" s="130"/>
      <c r="K277" s="131"/>
      <c r="L277" s="131"/>
      <c r="M277" s="131"/>
      <c r="N277" s="131"/>
      <c r="O277" s="131"/>
      <c r="P277" s="131"/>
      <c r="Q277" s="131"/>
      <c r="R277" s="131"/>
      <c r="S277" s="131"/>
      <c r="T277" s="169"/>
      <c r="U277" s="169"/>
      <c r="V277" s="169" t="s">
        <v>232</v>
      </c>
      <c r="W277" s="169"/>
      <c r="X277" s="169"/>
      <c r="Y277" s="169"/>
      <c r="Z277" s="169"/>
      <c r="AA277" s="169"/>
      <c r="AB277" s="169"/>
      <c r="AC277" s="169"/>
      <c r="AD277" s="169"/>
      <c r="AE277" s="169" t="s">
        <v>233</v>
      </c>
      <c r="AF277" s="169"/>
      <c r="AG277" s="169"/>
      <c r="AH277" s="169"/>
      <c r="AI277" s="169"/>
      <c r="AJ277" s="169"/>
      <c r="AK277" s="169"/>
      <c r="AL277" s="169"/>
      <c r="AM277" s="172"/>
      <c r="BG277" s="13" t="s">
        <v>432</v>
      </c>
      <c r="BH277" s="13" t="s">
        <v>432</v>
      </c>
    </row>
    <row r="278" spans="1:61" ht="9.75" hidden="1" customHeight="1" x14ac:dyDescent="0.15">
      <c r="A278" s="106"/>
      <c r="B278" s="107"/>
      <c r="C278" s="107"/>
      <c r="D278" s="107"/>
      <c r="E278" s="107"/>
      <c r="F278" s="107"/>
      <c r="G278" s="107"/>
      <c r="H278" s="107"/>
      <c r="I278" s="108"/>
      <c r="J278" s="168"/>
      <c r="K278" s="137"/>
      <c r="L278" s="137"/>
      <c r="M278" s="137"/>
      <c r="N278" s="137"/>
      <c r="O278" s="137"/>
      <c r="P278" s="137"/>
      <c r="Q278" s="137"/>
      <c r="R278" s="137"/>
      <c r="S278" s="137"/>
      <c r="T278" s="137"/>
      <c r="U278" s="137"/>
      <c r="V278" s="174" t="s">
        <v>223</v>
      </c>
      <c r="W278" s="174"/>
      <c r="X278" s="174"/>
      <c r="Y278" s="174"/>
      <c r="Z278" s="174"/>
      <c r="AA278" s="174"/>
      <c r="AB278" s="174"/>
      <c r="AC278" s="174"/>
      <c r="AD278" s="174"/>
      <c r="AE278" s="174" t="s">
        <v>224</v>
      </c>
      <c r="AF278" s="174"/>
      <c r="AG278" s="174"/>
      <c r="AH278" s="174"/>
      <c r="AI278" s="174"/>
      <c r="AJ278" s="174"/>
      <c r="AK278" s="174"/>
      <c r="AL278" s="174"/>
      <c r="AM278" s="175"/>
      <c r="BG278" s="13" t="s">
        <v>432</v>
      </c>
      <c r="BH278" s="13" t="s">
        <v>432</v>
      </c>
    </row>
    <row r="279" spans="1:61" ht="9.75" hidden="1" customHeight="1" x14ac:dyDescent="0.15">
      <c r="A279" s="96" t="s">
        <v>304</v>
      </c>
      <c r="B279" s="97"/>
      <c r="C279" s="97"/>
      <c r="D279" s="97"/>
      <c r="E279" s="97"/>
      <c r="F279" s="97"/>
      <c r="G279" s="97"/>
      <c r="H279" s="97"/>
      <c r="I279" s="98"/>
      <c r="J279" s="86"/>
      <c r="K279" s="87"/>
      <c r="L279" s="87"/>
      <c r="M279" s="87"/>
      <c r="N279" s="87"/>
      <c r="O279" s="87"/>
      <c r="P279" s="87"/>
      <c r="Q279" s="87"/>
      <c r="R279" s="87"/>
      <c r="S279" s="87"/>
      <c r="T279" s="87"/>
      <c r="U279" s="87"/>
      <c r="V279" s="87"/>
      <c r="W279" s="87"/>
      <c r="X279" s="87"/>
      <c r="Y279" s="87"/>
      <c r="Z279" s="87"/>
      <c r="AA279" s="87"/>
      <c r="AB279" s="87"/>
      <c r="AC279" s="87"/>
      <c r="AD279" s="87"/>
      <c r="AE279" s="87"/>
      <c r="AF279" s="87"/>
      <c r="AG279" s="87"/>
      <c r="AH279" s="87"/>
      <c r="AI279" s="87"/>
      <c r="AJ279" s="87"/>
      <c r="AK279" s="87"/>
      <c r="AL279" s="87"/>
      <c r="AM279" s="88"/>
      <c r="BG279" s="13" t="s">
        <v>471</v>
      </c>
      <c r="BH279" s="13">
        <v>61</v>
      </c>
      <c r="BI279" s="13" t="str">
        <f>"ITEM"&amp; BH279 &amp; BG279 &amp; "="&amp; IF(TRIM($J279)="","",$J279)</f>
        <v>ITEM61#KBN2_8=</v>
      </c>
    </row>
    <row r="280" spans="1:61" ht="9.75" hidden="1" customHeight="1" x14ac:dyDescent="0.15">
      <c r="A280" s="99"/>
      <c r="B280" s="100"/>
      <c r="C280" s="100"/>
      <c r="D280" s="100"/>
      <c r="E280" s="100"/>
      <c r="F280" s="100"/>
      <c r="G280" s="100"/>
      <c r="H280" s="100"/>
      <c r="I280" s="101"/>
      <c r="J280" s="127"/>
      <c r="K280" s="128"/>
      <c r="L280" s="128"/>
      <c r="M280" s="128"/>
      <c r="N280" s="128"/>
      <c r="O280" s="128"/>
      <c r="P280" s="128"/>
      <c r="Q280" s="128"/>
      <c r="R280" s="128"/>
      <c r="S280" s="128"/>
      <c r="T280" s="128"/>
      <c r="U280" s="128"/>
      <c r="V280" s="128"/>
      <c r="W280" s="128"/>
      <c r="X280" s="128"/>
      <c r="Y280" s="128"/>
      <c r="Z280" s="128"/>
      <c r="AA280" s="128"/>
      <c r="AB280" s="128"/>
      <c r="AC280" s="128"/>
      <c r="AD280" s="128"/>
      <c r="AE280" s="128"/>
      <c r="AF280" s="128"/>
      <c r="AG280" s="128"/>
      <c r="AH280" s="128"/>
      <c r="AI280" s="128"/>
      <c r="AJ280" s="128"/>
      <c r="AK280" s="128"/>
      <c r="AL280" s="128"/>
      <c r="AM280" s="129"/>
      <c r="BG280" s="13" t="s">
        <v>432</v>
      </c>
      <c r="BH280" s="13" t="s">
        <v>432</v>
      </c>
    </row>
    <row r="281" spans="1:61" ht="9.75" hidden="1" customHeight="1" x14ac:dyDescent="0.15">
      <c r="A281" s="106"/>
      <c r="B281" s="107"/>
      <c r="C281" s="107"/>
      <c r="D281" s="107"/>
      <c r="E281" s="107"/>
      <c r="F281" s="107"/>
      <c r="G281" s="107"/>
      <c r="H281" s="107"/>
      <c r="I281" s="108"/>
      <c r="J281" s="89"/>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90"/>
      <c r="AK281" s="90"/>
      <c r="AL281" s="90"/>
      <c r="AM281" s="91"/>
      <c r="BG281" s="13" t="s">
        <v>432</v>
      </c>
      <c r="BH281" s="13" t="s">
        <v>432</v>
      </c>
    </row>
    <row r="282" spans="1:61" ht="9.75" hidden="1" customHeight="1" x14ac:dyDescent="0.15">
      <c r="A282" s="267" t="s">
        <v>0</v>
      </c>
      <c r="B282" s="268"/>
      <c r="C282" s="96" t="s">
        <v>107</v>
      </c>
      <c r="D282" s="97"/>
      <c r="E282" s="97"/>
      <c r="F282" s="97"/>
      <c r="G282" s="97"/>
      <c r="H282" s="97"/>
      <c r="I282" s="98"/>
      <c r="J282" s="167"/>
      <c r="K282" s="162"/>
      <c r="L282" s="162"/>
      <c r="M282" s="162"/>
      <c r="N282" s="162"/>
      <c r="O282" s="162"/>
      <c r="P282" s="162"/>
      <c r="Q282" s="162"/>
      <c r="R282" s="162"/>
      <c r="S282" s="162"/>
      <c r="T282" s="162"/>
      <c r="U282" s="162"/>
      <c r="V282" s="170" t="s">
        <v>116</v>
      </c>
      <c r="W282" s="170"/>
      <c r="X282" s="170"/>
      <c r="Y282" s="170"/>
      <c r="Z282" s="170"/>
      <c r="AA282" s="170"/>
      <c r="AB282" s="170"/>
      <c r="AC282" s="170"/>
      <c r="AD282" s="170"/>
      <c r="AE282" s="170"/>
      <c r="AF282" s="170"/>
      <c r="AG282" s="170"/>
      <c r="AH282" s="170"/>
      <c r="AI282" s="170"/>
      <c r="AJ282" s="170"/>
      <c r="AK282" s="170"/>
      <c r="AL282" s="170"/>
      <c r="AM282" s="171"/>
      <c r="BE282" s="13" t="str">
        <f ca="1">MID(CELL("address",$CI$2),2,2)</f>
        <v>CI</v>
      </c>
      <c r="BF282" s="13" t="str">
        <f>IF(TRIM($K283)="","",IF(ISERROR(MATCH($K283,$CI$3:$CI$4,0)),"INPUT_ERROR",MATCH($K283,$CI$3:$CI$4,0)))</f>
        <v/>
      </c>
      <c r="BG282" s="13" t="s">
        <v>471</v>
      </c>
      <c r="BH282" s="13">
        <v>62</v>
      </c>
      <c r="BI282" s="13" t="str">
        <f>"ITEM"&amp; BH282&amp; BG282 &amp; "="&amp; $BF282</f>
        <v>ITEM62#KBN2_8=</v>
      </c>
    </row>
    <row r="283" spans="1:61" ht="9.75" hidden="1" customHeight="1" x14ac:dyDescent="0.15">
      <c r="A283" s="269"/>
      <c r="B283" s="270"/>
      <c r="C283" s="99"/>
      <c r="D283" s="100"/>
      <c r="E283" s="100"/>
      <c r="F283" s="100"/>
      <c r="G283" s="100"/>
      <c r="H283" s="100"/>
      <c r="I283" s="101"/>
      <c r="J283" s="130" t="s">
        <v>167</v>
      </c>
      <c r="K283" s="131"/>
      <c r="L283" s="131"/>
      <c r="M283" s="131"/>
      <c r="N283" s="131"/>
      <c r="O283" s="131"/>
      <c r="P283" s="131"/>
      <c r="Q283" s="131"/>
      <c r="R283" s="133" t="s">
        <v>168</v>
      </c>
      <c r="S283" s="133"/>
      <c r="T283" s="133"/>
      <c r="U283" s="133"/>
      <c r="V283" s="169" t="s">
        <v>234</v>
      </c>
      <c r="W283" s="169"/>
      <c r="X283" s="169"/>
      <c r="Y283" s="169"/>
      <c r="Z283" s="169"/>
      <c r="AA283" s="169" t="s">
        <v>235</v>
      </c>
      <c r="AB283" s="169"/>
      <c r="AC283" s="169"/>
      <c r="AD283" s="169"/>
      <c r="AE283" s="169"/>
      <c r="AF283" s="169"/>
      <c r="AG283" s="169"/>
      <c r="AH283" s="169"/>
      <c r="AI283" s="169"/>
      <c r="AJ283" s="169"/>
      <c r="AK283" s="169"/>
      <c r="AL283" s="169"/>
      <c r="AM283" s="172"/>
      <c r="BG283" s="13" t="s">
        <v>432</v>
      </c>
      <c r="BH283" s="13" t="s">
        <v>432</v>
      </c>
    </row>
    <row r="284" spans="1:61" ht="9.75" hidden="1" customHeight="1" x14ac:dyDescent="0.15">
      <c r="A284" s="269"/>
      <c r="B284" s="270"/>
      <c r="C284" s="99"/>
      <c r="D284" s="100"/>
      <c r="E284" s="100"/>
      <c r="F284" s="100"/>
      <c r="G284" s="100"/>
      <c r="H284" s="100"/>
      <c r="I284" s="101"/>
      <c r="J284" s="130"/>
      <c r="K284" s="131"/>
      <c r="L284" s="131"/>
      <c r="M284" s="131"/>
      <c r="N284" s="131"/>
      <c r="O284" s="131"/>
      <c r="P284" s="131"/>
      <c r="Q284" s="131"/>
      <c r="R284" s="133"/>
      <c r="S284" s="133"/>
      <c r="T284" s="133"/>
      <c r="U284" s="133"/>
      <c r="V284" s="169"/>
      <c r="W284" s="169"/>
      <c r="X284" s="169"/>
      <c r="Y284" s="169"/>
      <c r="Z284" s="169"/>
      <c r="AA284" s="169"/>
      <c r="AB284" s="169"/>
      <c r="AC284" s="169"/>
      <c r="AD284" s="169"/>
      <c r="AE284" s="169"/>
      <c r="AF284" s="169"/>
      <c r="AG284" s="169"/>
      <c r="AH284" s="169"/>
      <c r="AI284" s="169"/>
      <c r="AJ284" s="169"/>
      <c r="AK284" s="169"/>
      <c r="AL284" s="169"/>
      <c r="AM284" s="172"/>
      <c r="BG284" s="13" t="s">
        <v>432</v>
      </c>
      <c r="BH284" s="13" t="s">
        <v>432</v>
      </c>
    </row>
    <row r="285" spans="1:61" ht="9.75" hidden="1" customHeight="1" x14ac:dyDescent="0.15">
      <c r="A285" s="269"/>
      <c r="B285" s="270"/>
      <c r="C285" s="106"/>
      <c r="D285" s="107"/>
      <c r="E285" s="107"/>
      <c r="F285" s="107"/>
      <c r="G285" s="107"/>
      <c r="H285" s="107"/>
      <c r="I285" s="108"/>
      <c r="J285" s="173"/>
      <c r="K285" s="174"/>
      <c r="L285" s="174"/>
      <c r="M285" s="174"/>
      <c r="N285" s="174"/>
      <c r="O285" s="174"/>
      <c r="P285" s="174"/>
      <c r="Q285" s="174"/>
      <c r="R285" s="174"/>
      <c r="S285" s="174"/>
      <c r="T285" s="174"/>
      <c r="U285" s="174"/>
      <c r="V285" s="174"/>
      <c r="W285" s="174"/>
      <c r="X285" s="174"/>
      <c r="Y285" s="174"/>
      <c r="Z285" s="174"/>
      <c r="AA285" s="174"/>
      <c r="AB285" s="174"/>
      <c r="AC285" s="174"/>
      <c r="AD285" s="174"/>
      <c r="AE285" s="174"/>
      <c r="AF285" s="174"/>
      <c r="AG285" s="174"/>
      <c r="AH285" s="174"/>
      <c r="AI285" s="174"/>
      <c r="AJ285" s="174"/>
      <c r="AK285" s="174"/>
      <c r="AL285" s="174"/>
      <c r="AM285" s="175"/>
      <c r="BG285" s="13" t="s">
        <v>432</v>
      </c>
      <c r="BH285" s="13" t="s">
        <v>432</v>
      </c>
    </row>
    <row r="286" spans="1:61" ht="9.75" hidden="1" customHeight="1" x14ac:dyDescent="0.15">
      <c r="A286" s="269"/>
      <c r="B286" s="270"/>
      <c r="C286" s="96" t="s">
        <v>108</v>
      </c>
      <c r="D286" s="97"/>
      <c r="E286" s="97"/>
      <c r="F286" s="97"/>
      <c r="G286" s="97"/>
      <c r="H286" s="97"/>
      <c r="I286" s="98"/>
      <c r="J286" s="86"/>
      <c r="K286" s="87"/>
      <c r="L286" s="87"/>
      <c r="M286" s="87"/>
      <c r="N286" s="87"/>
      <c r="O286" s="87"/>
      <c r="P286" s="87"/>
      <c r="Q286" s="87"/>
      <c r="R286" s="87"/>
      <c r="S286" s="87"/>
      <c r="T286" s="87"/>
      <c r="U286" s="87"/>
      <c r="V286" s="87"/>
      <c r="W286" s="87"/>
      <c r="X286" s="87"/>
      <c r="Y286" s="87"/>
      <c r="Z286" s="87"/>
      <c r="AA286" s="87"/>
      <c r="AB286" s="87"/>
      <c r="AC286" s="87"/>
      <c r="AD286" s="87"/>
      <c r="AE286" s="87"/>
      <c r="AF286" s="87"/>
      <c r="AG286" s="87"/>
      <c r="AH286" s="87"/>
      <c r="AI286" s="87"/>
      <c r="AJ286" s="87"/>
      <c r="AK286" s="87"/>
      <c r="AL286" s="87"/>
      <c r="AM286" s="88"/>
      <c r="BG286" s="13" t="s">
        <v>471</v>
      </c>
      <c r="BH286" s="13">
        <v>63</v>
      </c>
      <c r="BI286" s="13" t="str">
        <f>"ITEM" &amp; BH286 &amp; BG286 &amp; "="&amp; IF(TRIM($J286)="","",$J286)</f>
        <v>ITEM63#KBN2_8=</v>
      </c>
    </row>
    <row r="287" spans="1:61" ht="9.75" hidden="1" customHeight="1" x14ac:dyDescent="0.15">
      <c r="A287" s="269"/>
      <c r="B287" s="270"/>
      <c r="C287" s="99"/>
      <c r="D287" s="100"/>
      <c r="E287" s="100"/>
      <c r="F287" s="100"/>
      <c r="G287" s="100"/>
      <c r="H287" s="100"/>
      <c r="I287" s="101"/>
      <c r="J287" s="127"/>
      <c r="K287" s="128"/>
      <c r="L287" s="128"/>
      <c r="M287" s="128"/>
      <c r="N287" s="128"/>
      <c r="O287" s="128"/>
      <c r="P287" s="128"/>
      <c r="Q287" s="128"/>
      <c r="R287" s="128"/>
      <c r="S287" s="128"/>
      <c r="T287" s="128"/>
      <c r="U287" s="128"/>
      <c r="V287" s="128"/>
      <c r="W287" s="128"/>
      <c r="X287" s="128"/>
      <c r="Y287" s="128"/>
      <c r="Z287" s="128"/>
      <c r="AA287" s="128"/>
      <c r="AB287" s="128"/>
      <c r="AC287" s="128"/>
      <c r="AD287" s="128"/>
      <c r="AE287" s="128"/>
      <c r="AF287" s="128"/>
      <c r="AG287" s="128"/>
      <c r="AH287" s="128"/>
      <c r="AI287" s="128"/>
      <c r="AJ287" s="128"/>
      <c r="AK287" s="128"/>
      <c r="AL287" s="128"/>
      <c r="AM287" s="129"/>
      <c r="BG287" s="13" t="s">
        <v>432</v>
      </c>
      <c r="BH287" s="13" t="s">
        <v>432</v>
      </c>
    </row>
    <row r="288" spans="1:61" ht="9.75" hidden="1" customHeight="1" x14ac:dyDescent="0.15">
      <c r="A288" s="269"/>
      <c r="B288" s="270"/>
      <c r="C288" s="106"/>
      <c r="D288" s="107"/>
      <c r="E288" s="107"/>
      <c r="F288" s="107"/>
      <c r="G288" s="107"/>
      <c r="H288" s="107"/>
      <c r="I288" s="108"/>
      <c r="J288" s="89"/>
      <c r="K288" s="90"/>
      <c r="L288" s="90"/>
      <c r="M288" s="90"/>
      <c r="N288" s="90"/>
      <c r="O288" s="90"/>
      <c r="P288" s="90"/>
      <c r="Q288" s="90"/>
      <c r="R288" s="90"/>
      <c r="S288" s="90"/>
      <c r="T288" s="90"/>
      <c r="U288" s="90"/>
      <c r="V288" s="90"/>
      <c r="W288" s="90"/>
      <c r="X288" s="90"/>
      <c r="Y288" s="90"/>
      <c r="Z288" s="90"/>
      <c r="AA288" s="90"/>
      <c r="AB288" s="90"/>
      <c r="AC288" s="90"/>
      <c r="AD288" s="90"/>
      <c r="AE288" s="90"/>
      <c r="AF288" s="90"/>
      <c r="AG288" s="90"/>
      <c r="AH288" s="90"/>
      <c r="AI288" s="90"/>
      <c r="AJ288" s="90"/>
      <c r="AK288" s="90"/>
      <c r="AL288" s="90"/>
      <c r="AM288" s="91"/>
      <c r="BG288" s="13" t="s">
        <v>432</v>
      </c>
      <c r="BH288" s="13" t="s">
        <v>432</v>
      </c>
    </row>
    <row r="289" spans="1:61" ht="9.75" hidden="1" customHeight="1" x14ac:dyDescent="0.15">
      <c r="A289" s="269"/>
      <c r="B289" s="270"/>
      <c r="C289" s="96" t="s">
        <v>109</v>
      </c>
      <c r="D289" s="97"/>
      <c r="E289" s="97"/>
      <c r="F289" s="97"/>
      <c r="G289" s="97"/>
      <c r="H289" s="97"/>
      <c r="I289" s="98"/>
      <c r="J289" s="86"/>
      <c r="K289" s="87"/>
      <c r="L289" s="87"/>
      <c r="M289" s="87"/>
      <c r="N289" s="87"/>
      <c r="O289" s="87"/>
      <c r="P289" s="87"/>
      <c r="Q289" s="87"/>
      <c r="R289" s="87"/>
      <c r="S289" s="87"/>
      <c r="T289" s="87"/>
      <c r="U289" s="87"/>
      <c r="V289" s="87"/>
      <c r="W289" s="87"/>
      <c r="X289" s="87"/>
      <c r="Y289" s="87"/>
      <c r="Z289" s="87"/>
      <c r="AA289" s="87"/>
      <c r="AB289" s="87"/>
      <c r="AC289" s="87"/>
      <c r="AD289" s="87"/>
      <c r="AE289" s="87"/>
      <c r="AF289" s="87"/>
      <c r="AG289" s="87"/>
      <c r="AH289" s="87"/>
      <c r="AI289" s="87"/>
      <c r="AJ289" s="87"/>
      <c r="AK289" s="87"/>
      <c r="AL289" s="87"/>
      <c r="AM289" s="88"/>
      <c r="BG289" s="13" t="s">
        <v>471</v>
      </c>
      <c r="BH289" s="13">
        <v>64</v>
      </c>
      <c r="BI289" s="13" t="str">
        <f>"ITEM" &amp; BH289 &amp; BG289 &amp; "="&amp; IF(TRIM($J289)="","",$J289)</f>
        <v>ITEM64#KBN2_8=</v>
      </c>
    </row>
    <row r="290" spans="1:61" ht="9.75" hidden="1" customHeight="1" x14ac:dyDescent="0.15">
      <c r="A290" s="269"/>
      <c r="B290" s="270"/>
      <c r="C290" s="99"/>
      <c r="D290" s="100"/>
      <c r="E290" s="100"/>
      <c r="F290" s="100"/>
      <c r="G290" s="100"/>
      <c r="H290" s="100"/>
      <c r="I290" s="101"/>
      <c r="J290" s="127"/>
      <c r="K290" s="128"/>
      <c r="L290" s="128"/>
      <c r="M290" s="128"/>
      <c r="N290" s="128"/>
      <c r="O290" s="128"/>
      <c r="P290" s="128"/>
      <c r="Q290" s="128"/>
      <c r="R290" s="128"/>
      <c r="S290" s="128"/>
      <c r="T290" s="128"/>
      <c r="U290" s="128"/>
      <c r="V290" s="128"/>
      <c r="W290" s="128"/>
      <c r="X290" s="128"/>
      <c r="Y290" s="128"/>
      <c r="Z290" s="128"/>
      <c r="AA290" s="128"/>
      <c r="AB290" s="128"/>
      <c r="AC290" s="128"/>
      <c r="AD290" s="128"/>
      <c r="AE290" s="128"/>
      <c r="AF290" s="128"/>
      <c r="AG290" s="128"/>
      <c r="AH290" s="128"/>
      <c r="AI290" s="128"/>
      <c r="AJ290" s="128"/>
      <c r="AK290" s="128"/>
      <c r="AL290" s="128"/>
      <c r="AM290" s="129"/>
      <c r="BG290" s="13" t="s">
        <v>432</v>
      </c>
      <c r="BH290" s="13" t="s">
        <v>432</v>
      </c>
    </row>
    <row r="291" spans="1:61" ht="9.75" hidden="1" customHeight="1" thickBot="1" x14ac:dyDescent="0.2">
      <c r="A291" s="271"/>
      <c r="B291" s="272"/>
      <c r="C291" s="106"/>
      <c r="D291" s="107"/>
      <c r="E291" s="107"/>
      <c r="F291" s="107"/>
      <c r="G291" s="107"/>
      <c r="H291" s="107"/>
      <c r="I291" s="108"/>
      <c r="J291" s="89"/>
      <c r="K291" s="90"/>
      <c r="L291" s="90"/>
      <c r="M291" s="90"/>
      <c r="N291" s="90"/>
      <c r="O291" s="90"/>
      <c r="P291" s="90"/>
      <c r="Q291" s="90"/>
      <c r="R291" s="90"/>
      <c r="S291" s="90"/>
      <c r="T291" s="90"/>
      <c r="U291" s="90"/>
      <c r="V291" s="90"/>
      <c r="W291" s="90"/>
      <c r="X291" s="90"/>
      <c r="Y291" s="90"/>
      <c r="Z291" s="90"/>
      <c r="AA291" s="90"/>
      <c r="AB291" s="90"/>
      <c r="AC291" s="90"/>
      <c r="AD291" s="90"/>
      <c r="AE291" s="90"/>
      <c r="AF291" s="90"/>
      <c r="AG291" s="90"/>
      <c r="AH291" s="90"/>
      <c r="AI291" s="90"/>
      <c r="AJ291" s="90"/>
      <c r="AK291" s="90"/>
      <c r="AL291" s="90"/>
      <c r="AM291" s="91"/>
      <c r="BG291" s="13" t="s">
        <v>432</v>
      </c>
      <c r="BH291" s="13" t="s">
        <v>432</v>
      </c>
    </row>
    <row r="292" spans="1:61" ht="9.75" hidden="1" customHeight="1" x14ac:dyDescent="0.15">
      <c r="A292" s="251" t="s">
        <v>349</v>
      </c>
      <c r="B292" s="252"/>
      <c r="C292" s="252"/>
      <c r="D292" s="252"/>
      <c r="E292" s="252"/>
      <c r="F292" s="252"/>
      <c r="G292" s="252"/>
      <c r="H292" s="252"/>
      <c r="I292" s="253"/>
      <c r="J292" s="276"/>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8"/>
      <c r="BG292" s="13" t="s">
        <v>472</v>
      </c>
      <c r="BH292" s="13">
        <v>58</v>
      </c>
      <c r="BI292" s="13" t="str">
        <f>"ITEM"&amp;BH292 &amp; BG292 &amp; "="&amp; IF(TRIM($J292)="","",$J292)</f>
        <v>ITEM58#KBN2_9=</v>
      </c>
    </row>
    <row r="293" spans="1:61" ht="9.75" hidden="1" customHeight="1" thickBot="1" x14ac:dyDescent="0.2">
      <c r="A293" s="254"/>
      <c r="B293" s="255"/>
      <c r="C293" s="255"/>
      <c r="D293" s="255"/>
      <c r="E293" s="255"/>
      <c r="F293" s="255"/>
      <c r="G293" s="255"/>
      <c r="H293" s="255"/>
      <c r="I293" s="256"/>
      <c r="J293" s="279"/>
      <c r="K293" s="280"/>
      <c r="L293" s="280"/>
      <c r="M293" s="280"/>
      <c r="N293" s="280"/>
      <c r="O293" s="280"/>
      <c r="P293" s="280"/>
      <c r="Q293" s="280"/>
      <c r="R293" s="280"/>
      <c r="S293" s="280"/>
      <c r="T293" s="280"/>
      <c r="U293" s="280"/>
      <c r="V293" s="280"/>
      <c r="W293" s="280"/>
      <c r="X293" s="280"/>
      <c r="Y293" s="280"/>
      <c r="Z293" s="280"/>
      <c r="AA293" s="280"/>
      <c r="AB293" s="280"/>
      <c r="AC293" s="280"/>
      <c r="AD293" s="280"/>
      <c r="AE293" s="280"/>
      <c r="AF293" s="280"/>
      <c r="AG293" s="280"/>
      <c r="AH293" s="280"/>
      <c r="AI293" s="280"/>
      <c r="AJ293" s="280"/>
      <c r="AK293" s="280"/>
      <c r="AL293" s="280"/>
      <c r="AM293" s="281"/>
      <c r="BG293" s="13" t="s">
        <v>432</v>
      </c>
      <c r="BH293" s="13" t="s">
        <v>432</v>
      </c>
    </row>
    <row r="294" spans="1:61" ht="9.75" hidden="1" customHeight="1" x14ac:dyDescent="0.15">
      <c r="A294" s="263" t="s">
        <v>93</v>
      </c>
      <c r="B294" s="264"/>
      <c r="C294" s="264"/>
      <c r="D294" s="264"/>
      <c r="E294" s="264"/>
      <c r="F294" s="264"/>
      <c r="G294" s="264"/>
      <c r="H294" s="264"/>
      <c r="I294" s="265"/>
      <c r="J294" s="282"/>
      <c r="K294" s="283"/>
      <c r="L294" s="283"/>
      <c r="M294" s="283"/>
      <c r="N294" s="283"/>
      <c r="O294" s="283"/>
      <c r="P294" s="283"/>
      <c r="Q294" s="283"/>
      <c r="R294" s="283"/>
      <c r="S294" s="283"/>
      <c r="T294" s="283"/>
      <c r="U294" s="283"/>
      <c r="V294" s="283"/>
      <c r="W294" s="283"/>
      <c r="X294" s="283"/>
      <c r="Y294" s="283"/>
      <c r="Z294" s="283"/>
      <c r="AA294" s="283"/>
      <c r="AB294" s="283"/>
      <c r="AC294" s="283"/>
      <c r="AD294" s="283"/>
      <c r="AE294" s="283"/>
      <c r="AF294" s="283"/>
      <c r="AG294" s="283"/>
      <c r="AH294" s="283"/>
      <c r="AI294" s="283"/>
      <c r="AJ294" s="283"/>
      <c r="AK294" s="283"/>
      <c r="AL294" s="283"/>
      <c r="AM294" s="284"/>
      <c r="BG294" s="13" t="s">
        <v>472</v>
      </c>
      <c r="BH294" s="13">
        <v>59</v>
      </c>
      <c r="BI294" s="13" t="str">
        <f>"ITEM"&amp; BH294  &amp; BG294 &amp; "="&amp; IF(TRIM($J294)="","",$J294)</f>
        <v>ITEM59#KBN2_9=</v>
      </c>
    </row>
    <row r="295" spans="1:61" ht="9.75" hidden="1" customHeight="1" x14ac:dyDescent="0.15">
      <c r="A295" s="106"/>
      <c r="B295" s="107"/>
      <c r="C295" s="107"/>
      <c r="D295" s="107"/>
      <c r="E295" s="107"/>
      <c r="F295" s="107"/>
      <c r="G295" s="107"/>
      <c r="H295" s="107"/>
      <c r="I295" s="108"/>
      <c r="J295" s="89"/>
      <c r="K295" s="90"/>
      <c r="L295" s="90"/>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90"/>
      <c r="AK295" s="90"/>
      <c r="AL295" s="90"/>
      <c r="AM295" s="91"/>
      <c r="BG295" s="13" t="s">
        <v>432</v>
      </c>
      <c r="BH295" s="13" t="s">
        <v>432</v>
      </c>
    </row>
    <row r="296" spans="1:61" ht="9.75" hidden="1" customHeight="1" x14ac:dyDescent="0.15">
      <c r="A296" s="96" t="s">
        <v>106</v>
      </c>
      <c r="B296" s="97"/>
      <c r="C296" s="97"/>
      <c r="D296" s="97"/>
      <c r="E296" s="97"/>
      <c r="F296" s="97"/>
      <c r="G296" s="97"/>
      <c r="H296" s="97"/>
      <c r="I296" s="98"/>
      <c r="J296" s="266"/>
      <c r="K296" s="170"/>
      <c r="L296" s="170"/>
      <c r="M296" s="170"/>
      <c r="N296" s="170"/>
      <c r="O296" s="170"/>
      <c r="P296" s="170"/>
      <c r="Q296" s="170"/>
      <c r="R296" s="170"/>
      <c r="S296" s="170"/>
      <c r="T296" s="170"/>
      <c r="U296" s="170"/>
      <c r="V296" s="170" t="s">
        <v>116</v>
      </c>
      <c r="W296" s="170"/>
      <c r="X296" s="170"/>
      <c r="Y296" s="170"/>
      <c r="Z296" s="170"/>
      <c r="AA296" s="170"/>
      <c r="AB296" s="170"/>
      <c r="AC296" s="170"/>
      <c r="AD296" s="170"/>
      <c r="AE296" s="170"/>
      <c r="AF296" s="170"/>
      <c r="AG296" s="170"/>
      <c r="AH296" s="170"/>
      <c r="AI296" s="170"/>
      <c r="AJ296" s="170"/>
      <c r="AK296" s="170"/>
      <c r="AL296" s="170"/>
      <c r="AM296" s="171"/>
      <c r="BE296" s="13" t="str">
        <f ca="1">MID(CELL("address",$CH$2),2,2)</f>
        <v>CH</v>
      </c>
      <c r="BF296" s="13" t="str">
        <f>IF(TRIM($K297)="","",IF(ISERROR(MATCH($K297,$CH$3:$CH$8,0)),"INPUT_ERROR",MATCH($K297,$CH$3:$CH$8,0)))</f>
        <v/>
      </c>
      <c r="BG296" s="13" t="s">
        <v>472</v>
      </c>
      <c r="BH296" s="13">
        <v>60</v>
      </c>
      <c r="BI296" s="13" t="str">
        <f>"ITEM"&amp; BH296 &amp; BG296 &amp;  "="&amp; $BF296</f>
        <v>ITEM60#KBN2_9=</v>
      </c>
    </row>
    <row r="297" spans="1:61" ht="9.75" hidden="1" customHeight="1" x14ac:dyDescent="0.15">
      <c r="A297" s="99"/>
      <c r="B297" s="100"/>
      <c r="C297" s="100"/>
      <c r="D297" s="100"/>
      <c r="E297" s="100"/>
      <c r="F297" s="100"/>
      <c r="G297" s="100"/>
      <c r="H297" s="100"/>
      <c r="I297" s="101"/>
      <c r="J297" s="130" t="s">
        <v>127</v>
      </c>
      <c r="K297" s="131"/>
      <c r="L297" s="131"/>
      <c r="M297" s="131"/>
      <c r="N297" s="131"/>
      <c r="O297" s="131"/>
      <c r="P297" s="131"/>
      <c r="Q297" s="131"/>
      <c r="R297" s="131"/>
      <c r="S297" s="131"/>
      <c r="T297" s="169" t="s">
        <v>443</v>
      </c>
      <c r="U297" s="169"/>
      <c r="V297" s="169" t="s">
        <v>230</v>
      </c>
      <c r="W297" s="169"/>
      <c r="X297" s="169"/>
      <c r="Y297" s="169"/>
      <c r="Z297" s="169"/>
      <c r="AA297" s="169"/>
      <c r="AB297" s="169"/>
      <c r="AC297" s="169"/>
      <c r="AD297" s="169"/>
      <c r="AE297" s="169" t="s">
        <v>231</v>
      </c>
      <c r="AF297" s="169"/>
      <c r="AG297" s="169"/>
      <c r="AH297" s="169"/>
      <c r="AI297" s="169"/>
      <c r="AJ297" s="169"/>
      <c r="AK297" s="169"/>
      <c r="AL297" s="169"/>
      <c r="AM297" s="172"/>
      <c r="BG297" s="13" t="s">
        <v>432</v>
      </c>
      <c r="BH297" s="13" t="s">
        <v>432</v>
      </c>
    </row>
    <row r="298" spans="1:61" ht="9.75" hidden="1" customHeight="1" x14ac:dyDescent="0.15">
      <c r="A298" s="99"/>
      <c r="B298" s="100"/>
      <c r="C298" s="100"/>
      <c r="D298" s="100"/>
      <c r="E298" s="100"/>
      <c r="F298" s="100"/>
      <c r="G298" s="100"/>
      <c r="H298" s="100"/>
      <c r="I298" s="101"/>
      <c r="J298" s="130"/>
      <c r="K298" s="131"/>
      <c r="L298" s="131"/>
      <c r="M298" s="131"/>
      <c r="N298" s="131"/>
      <c r="O298" s="131"/>
      <c r="P298" s="131"/>
      <c r="Q298" s="131"/>
      <c r="R298" s="131"/>
      <c r="S298" s="131"/>
      <c r="T298" s="169"/>
      <c r="U298" s="169"/>
      <c r="V298" s="169" t="s">
        <v>232</v>
      </c>
      <c r="W298" s="169"/>
      <c r="X298" s="169"/>
      <c r="Y298" s="169"/>
      <c r="Z298" s="169"/>
      <c r="AA298" s="169"/>
      <c r="AB298" s="169"/>
      <c r="AC298" s="169"/>
      <c r="AD298" s="169"/>
      <c r="AE298" s="169" t="s">
        <v>233</v>
      </c>
      <c r="AF298" s="169"/>
      <c r="AG298" s="169"/>
      <c r="AH298" s="169"/>
      <c r="AI298" s="169"/>
      <c r="AJ298" s="169"/>
      <c r="AK298" s="169"/>
      <c r="AL298" s="169"/>
      <c r="AM298" s="172"/>
      <c r="BG298" s="13" t="s">
        <v>432</v>
      </c>
      <c r="BH298" s="13" t="s">
        <v>432</v>
      </c>
    </row>
    <row r="299" spans="1:61" ht="9.75" hidden="1" customHeight="1" x14ac:dyDescent="0.15">
      <c r="A299" s="106"/>
      <c r="B299" s="107"/>
      <c r="C299" s="107"/>
      <c r="D299" s="107"/>
      <c r="E299" s="107"/>
      <c r="F299" s="107"/>
      <c r="G299" s="107"/>
      <c r="H299" s="107"/>
      <c r="I299" s="108"/>
      <c r="J299" s="168"/>
      <c r="K299" s="137"/>
      <c r="L299" s="137"/>
      <c r="M299" s="137"/>
      <c r="N299" s="137"/>
      <c r="O299" s="137"/>
      <c r="P299" s="137"/>
      <c r="Q299" s="137"/>
      <c r="R299" s="137"/>
      <c r="S299" s="137"/>
      <c r="T299" s="137"/>
      <c r="U299" s="137"/>
      <c r="V299" s="174" t="s">
        <v>223</v>
      </c>
      <c r="W299" s="174"/>
      <c r="X299" s="174"/>
      <c r="Y299" s="174"/>
      <c r="Z299" s="174"/>
      <c r="AA299" s="174"/>
      <c r="AB299" s="174"/>
      <c r="AC299" s="174"/>
      <c r="AD299" s="174"/>
      <c r="AE299" s="174" t="s">
        <v>224</v>
      </c>
      <c r="AF299" s="174"/>
      <c r="AG299" s="174"/>
      <c r="AH299" s="174"/>
      <c r="AI299" s="174"/>
      <c r="AJ299" s="174"/>
      <c r="AK299" s="174"/>
      <c r="AL299" s="174"/>
      <c r="AM299" s="175"/>
      <c r="BG299" s="13" t="s">
        <v>432</v>
      </c>
      <c r="BH299" s="13" t="s">
        <v>432</v>
      </c>
    </row>
    <row r="300" spans="1:61" ht="9.75" hidden="1" customHeight="1" x14ac:dyDescent="0.15">
      <c r="A300" s="96" t="s">
        <v>304</v>
      </c>
      <c r="B300" s="97"/>
      <c r="C300" s="97"/>
      <c r="D300" s="97"/>
      <c r="E300" s="97"/>
      <c r="F300" s="97"/>
      <c r="G300" s="97"/>
      <c r="H300" s="97"/>
      <c r="I300" s="98"/>
      <c r="J300" s="86"/>
      <c r="K300" s="87"/>
      <c r="L300" s="87"/>
      <c r="M300" s="87"/>
      <c r="N300" s="87"/>
      <c r="O300" s="87"/>
      <c r="P300" s="87"/>
      <c r="Q300" s="87"/>
      <c r="R300" s="87"/>
      <c r="S300" s="87"/>
      <c r="T300" s="87"/>
      <c r="U300" s="87"/>
      <c r="V300" s="87"/>
      <c r="W300" s="87"/>
      <c r="X300" s="87"/>
      <c r="Y300" s="87"/>
      <c r="Z300" s="87"/>
      <c r="AA300" s="87"/>
      <c r="AB300" s="87"/>
      <c r="AC300" s="87"/>
      <c r="AD300" s="87"/>
      <c r="AE300" s="87"/>
      <c r="AF300" s="87"/>
      <c r="AG300" s="87"/>
      <c r="AH300" s="87"/>
      <c r="AI300" s="87"/>
      <c r="AJ300" s="87"/>
      <c r="AK300" s="87"/>
      <c r="AL300" s="87"/>
      <c r="AM300" s="88"/>
      <c r="BG300" s="13" t="s">
        <v>472</v>
      </c>
      <c r="BH300" s="13">
        <v>61</v>
      </c>
      <c r="BI300" s="13" t="str">
        <f>"ITEM"&amp; BH300 &amp; BG300 &amp; "="&amp; IF(TRIM($J300)="","",$J300)</f>
        <v>ITEM61#KBN2_9=</v>
      </c>
    </row>
    <row r="301" spans="1:61" ht="9.75" hidden="1" customHeight="1" x14ac:dyDescent="0.15">
      <c r="A301" s="99"/>
      <c r="B301" s="100"/>
      <c r="C301" s="100"/>
      <c r="D301" s="100"/>
      <c r="E301" s="100"/>
      <c r="F301" s="100"/>
      <c r="G301" s="100"/>
      <c r="H301" s="100"/>
      <c r="I301" s="101"/>
      <c r="J301" s="127"/>
      <c r="K301" s="128"/>
      <c r="L301" s="128"/>
      <c r="M301" s="128"/>
      <c r="N301" s="128"/>
      <c r="O301" s="128"/>
      <c r="P301" s="128"/>
      <c r="Q301" s="128"/>
      <c r="R301" s="128"/>
      <c r="S301" s="128"/>
      <c r="T301" s="128"/>
      <c r="U301" s="128"/>
      <c r="V301" s="128"/>
      <c r="W301" s="128"/>
      <c r="X301" s="128"/>
      <c r="Y301" s="128"/>
      <c r="Z301" s="128"/>
      <c r="AA301" s="128"/>
      <c r="AB301" s="128"/>
      <c r="AC301" s="128"/>
      <c r="AD301" s="128"/>
      <c r="AE301" s="128"/>
      <c r="AF301" s="128"/>
      <c r="AG301" s="128"/>
      <c r="AH301" s="128"/>
      <c r="AI301" s="128"/>
      <c r="AJ301" s="128"/>
      <c r="AK301" s="128"/>
      <c r="AL301" s="128"/>
      <c r="AM301" s="129"/>
      <c r="BG301" s="13" t="s">
        <v>432</v>
      </c>
      <c r="BH301" s="13" t="s">
        <v>432</v>
      </c>
    </row>
    <row r="302" spans="1:61" ht="9.75" hidden="1" customHeight="1" x14ac:dyDescent="0.15">
      <c r="A302" s="106"/>
      <c r="B302" s="107"/>
      <c r="C302" s="107"/>
      <c r="D302" s="107"/>
      <c r="E302" s="107"/>
      <c r="F302" s="107"/>
      <c r="G302" s="107"/>
      <c r="H302" s="107"/>
      <c r="I302" s="108"/>
      <c r="J302" s="89"/>
      <c r="K302" s="90"/>
      <c r="L302" s="90"/>
      <c r="M302" s="90"/>
      <c r="N302" s="90"/>
      <c r="O302" s="90"/>
      <c r="P302" s="90"/>
      <c r="Q302" s="90"/>
      <c r="R302" s="90"/>
      <c r="S302" s="90"/>
      <c r="T302" s="90"/>
      <c r="U302" s="90"/>
      <c r="V302" s="90"/>
      <c r="W302" s="90"/>
      <c r="X302" s="90"/>
      <c r="Y302" s="90"/>
      <c r="Z302" s="90"/>
      <c r="AA302" s="90"/>
      <c r="AB302" s="90"/>
      <c r="AC302" s="90"/>
      <c r="AD302" s="90"/>
      <c r="AE302" s="90"/>
      <c r="AF302" s="90"/>
      <c r="AG302" s="90"/>
      <c r="AH302" s="90"/>
      <c r="AI302" s="90"/>
      <c r="AJ302" s="90"/>
      <c r="AK302" s="90"/>
      <c r="AL302" s="90"/>
      <c r="AM302" s="91"/>
      <c r="BG302" s="13" t="s">
        <v>432</v>
      </c>
      <c r="BH302" s="13" t="s">
        <v>432</v>
      </c>
    </row>
    <row r="303" spans="1:61" ht="9.75" hidden="1" customHeight="1" x14ac:dyDescent="0.15">
      <c r="A303" s="267" t="s">
        <v>0</v>
      </c>
      <c r="B303" s="268"/>
      <c r="C303" s="96" t="s">
        <v>107</v>
      </c>
      <c r="D303" s="97"/>
      <c r="E303" s="97"/>
      <c r="F303" s="97"/>
      <c r="G303" s="97"/>
      <c r="H303" s="97"/>
      <c r="I303" s="98"/>
      <c r="J303" s="167"/>
      <c r="K303" s="162"/>
      <c r="L303" s="162"/>
      <c r="M303" s="162"/>
      <c r="N303" s="162"/>
      <c r="O303" s="162"/>
      <c r="P303" s="162"/>
      <c r="Q303" s="162"/>
      <c r="R303" s="162"/>
      <c r="S303" s="162"/>
      <c r="T303" s="162"/>
      <c r="U303" s="162"/>
      <c r="V303" s="170" t="s">
        <v>116</v>
      </c>
      <c r="W303" s="170"/>
      <c r="X303" s="170"/>
      <c r="Y303" s="170"/>
      <c r="Z303" s="170"/>
      <c r="AA303" s="170"/>
      <c r="AB303" s="170"/>
      <c r="AC303" s="170"/>
      <c r="AD303" s="170"/>
      <c r="AE303" s="170"/>
      <c r="AF303" s="170"/>
      <c r="AG303" s="170"/>
      <c r="AH303" s="170"/>
      <c r="AI303" s="170"/>
      <c r="AJ303" s="170"/>
      <c r="AK303" s="170"/>
      <c r="AL303" s="170"/>
      <c r="AM303" s="171"/>
      <c r="BE303" s="13" t="str">
        <f ca="1">MID(CELL("address",$CI$2),2,2)</f>
        <v>CI</v>
      </c>
      <c r="BF303" s="13" t="str">
        <f>IF(TRIM($K304)="","",IF(ISERROR(MATCH($K304,$CI$3:$CI$4,0)),"INPUT_ERROR",MATCH($K304,$CI$3:$CI$4,0)))</f>
        <v/>
      </c>
      <c r="BG303" s="13" t="s">
        <v>472</v>
      </c>
      <c r="BH303" s="13">
        <v>62</v>
      </c>
      <c r="BI303" s="13" t="str">
        <f>"ITEM"&amp; BH303&amp; BG303 &amp; "="&amp; $BF303</f>
        <v>ITEM62#KBN2_9=</v>
      </c>
    </row>
    <row r="304" spans="1:61" ht="9.75" hidden="1" customHeight="1" x14ac:dyDescent="0.15">
      <c r="A304" s="269"/>
      <c r="B304" s="270"/>
      <c r="C304" s="99"/>
      <c r="D304" s="100"/>
      <c r="E304" s="100"/>
      <c r="F304" s="100"/>
      <c r="G304" s="100"/>
      <c r="H304" s="100"/>
      <c r="I304" s="101"/>
      <c r="J304" s="130" t="s">
        <v>167</v>
      </c>
      <c r="K304" s="131"/>
      <c r="L304" s="131"/>
      <c r="M304" s="131"/>
      <c r="N304" s="131"/>
      <c r="O304" s="131"/>
      <c r="P304" s="131"/>
      <c r="Q304" s="131"/>
      <c r="R304" s="133" t="s">
        <v>168</v>
      </c>
      <c r="S304" s="133"/>
      <c r="T304" s="133"/>
      <c r="U304" s="133"/>
      <c r="V304" s="169" t="s">
        <v>234</v>
      </c>
      <c r="W304" s="169"/>
      <c r="X304" s="169"/>
      <c r="Y304" s="169"/>
      <c r="Z304" s="169"/>
      <c r="AA304" s="169" t="s">
        <v>235</v>
      </c>
      <c r="AB304" s="169"/>
      <c r="AC304" s="169"/>
      <c r="AD304" s="169"/>
      <c r="AE304" s="169"/>
      <c r="AF304" s="169"/>
      <c r="AG304" s="169"/>
      <c r="AH304" s="169"/>
      <c r="AI304" s="169"/>
      <c r="AJ304" s="169"/>
      <c r="AK304" s="169"/>
      <c r="AL304" s="169"/>
      <c r="AM304" s="172"/>
      <c r="BG304" s="13" t="s">
        <v>432</v>
      </c>
      <c r="BH304" s="13" t="s">
        <v>432</v>
      </c>
    </row>
    <row r="305" spans="1:61" ht="9.75" hidden="1" customHeight="1" x14ac:dyDescent="0.15">
      <c r="A305" s="269"/>
      <c r="B305" s="270"/>
      <c r="C305" s="99"/>
      <c r="D305" s="100"/>
      <c r="E305" s="100"/>
      <c r="F305" s="100"/>
      <c r="G305" s="100"/>
      <c r="H305" s="100"/>
      <c r="I305" s="101"/>
      <c r="J305" s="130"/>
      <c r="K305" s="131"/>
      <c r="L305" s="131"/>
      <c r="M305" s="131"/>
      <c r="N305" s="131"/>
      <c r="O305" s="131"/>
      <c r="P305" s="131"/>
      <c r="Q305" s="131"/>
      <c r="R305" s="133"/>
      <c r="S305" s="133"/>
      <c r="T305" s="133"/>
      <c r="U305" s="133"/>
      <c r="V305" s="169"/>
      <c r="W305" s="169"/>
      <c r="X305" s="169"/>
      <c r="Y305" s="169"/>
      <c r="Z305" s="169"/>
      <c r="AA305" s="169"/>
      <c r="AB305" s="169"/>
      <c r="AC305" s="169"/>
      <c r="AD305" s="169"/>
      <c r="AE305" s="169"/>
      <c r="AF305" s="169"/>
      <c r="AG305" s="169"/>
      <c r="AH305" s="169"/>
      <c r="AI305" s="169"/>
      <c r="AJ305" s="169"/>
      <c r="AK305" s="169"/>
      <c r="AL305" s="169"/>
      <c r="AM305" s="172"/>
      <c r="BG305" s="13" t="s">
        <v>432</v>
      </c>
      <c r="BH305" s="13" t="s">
        <v>432</v>
      </c>
    </row>
    <row r="306" spans="1:61" ht="9.75" hidden="1" customHeight="1" x14ac:dyDescent="0.15">
      <c r="A306" s="269"/>
      <c r="B306" s="270"/>
      <c r="C306" s="106"/>
      <c r="D306" s="107"/>
      <c r="E306" s="107"/>
      <c r="F306" s="107"/>
      <c r="G306" s="107"/>
      <c r="H306" s="107"/>
      <c r="I306" s="108"/>
      <c r="J306" s="173"/>
      <c r="K306" s="174"/>
      <c r="L306" s="174"/>
      <c r="M306" s="174"/>
      <c r="N306" s="174"/>
      <c r="O306" s="174"/>
      <c r="P306" s="174"/>
      <c r="Q306" s="174"/>
      <c r="R306" s="174"/>
      <c r="S306" s="174"/>
      <c r="T306" s="174"/>
      <c r="U306" s="174"/>
      <c r="V306" s="174"/>
      <c r="W306" s="174"/>
      <c r="X306" s="174"/>
      <c r="Y306" s="174"/>
      <c r="Z306" s="174"/>
      <c r="AA306" s="174"/>
      <c r="AB306" s="174"/>
      <c r="AC306" s="174"/>
      <c r="AD306" s="174"/>
      <c r="AE306" s="174"/>
      <c r="AF306" s="174"/>
      <c r="AG306" s="174"/>
      <c r="AH306" s="174"/>
      <c r="AI306" s="174"/>
      <c r="AJ306" s="174"/>
      <c r="AK306" s="174"/>
      <c r="AL306" s="174"/>
      <c r="AM306" s="175"/>
      <c r="BG306" s="13" t="s">
        <v>432</v>
      </c>
      <c r="BH306" s="13" t="s">
        <v>432</v>
      </c>
    </row>
    <row r="307" spans="1:61" ht="9.75" hidden="1" customHeight="1" x14ac:dyDescent="0.15">
      <c r="A307" s="269"/>
      <c r="B307" s="270"/>
      <c r="C307" s="96" t="s">
        <v>108</v>
      </c>
      <c r="D307" s="97"/>
      <c r="E307" s="97"/>
      <c r="F307" s="97"/>
      <c r="G307" s="97"/>
      <c r="H307" s="97"/>
      <c r="I307" s="98"/>
      <c r="J307" s="86"/>
      <c r="K307" s="87"/>
      <c r="L307" s="87"/>
      <c r="M307" s="87"/>
      <c r="N307" s="87"/>
      <c r="O307" s="87"/>
      <c r="P307" s="87"/>
      <c r="Q307" s="87"/>
      <c r="R307" s="87"/>
      <c r="S307" s="87"/>
      <c r="T307" s="87"/>
      <c r="U307" s="87"/>
      <c r="V307" s="87"/>
      <c r="W307" s="87"/>
      <c r="X307" s="87"/>
      <c r="Y307" s="87"/>
      <c r="Z307" s="87"/>
      <c r="AA307" s="87"/>
      <c r="AB307" s="87"/>
      <c r="AC307" s="87"/>
      <c r="AD307" s="87"/>
      <c r="AE307" s="87"/>
      <c r="AF307" s="87"/>
      <c r="AG307" s="87"/>
      <c r="AH307" s="87"/>
      <c r="AI307" s="87"/>
      <c r="AJ307" s="87"/>
      <c r="AK307" s="87"/>
      <c r="AL307" s="87"/>
      <c r="AM307" s="88"/>
      <c r="BG307" s="13" t="s">
        <v>472</v>
      </c>
      <c r="BH307" s="13">
        <v>63</v>
      </c>
      <c r="BI307" s="13" t="str">
        <f>"ITEM" &amp; BH307 &amp; BG307 &amp; "="&amp; IF(TRIM($J307)="","",$J307)</f>
        <v>ITEM63#KBN2_9=</v>
      </c>
    </row>
    <row r="308" spans="1:61" ht="9.75" hidden="1" customHeight="1" x14ac:dyDescent="0.15">
      <c r="A308" s="269"/>
      <c r="B308" s="270"/>
      <c r="C308" s="99"/>
      <c r="D308" s="100"/>
      <c r="E308" s="100"/>
      <c r="F308" s="100"/>
      <c r="G308" s="100"/>
      <c r="H308" s="100"/>
      <c r="I308" s="101"/>
      <c r="J308" s="127"/>
      <c r="K308" s="128"/>
      <c r="L308" s="128"/>
      <c r="M308" s="128"/>
      <c r="N308" s="128"/>
      <c r="O308" s="128"/>
      <c r="P308" s="128"/>
      <c r="Q308" s="128"/>
      <c r="R308" s="128"/>
      <c r="S308" s="128"/>
      <c r="T308" s="128"/>
      <c r="U308" s="128"/>
      <c r="V308" s="128"/>
      <c r="W308" s="128"/>
      <c r="X308" s="128"/>
      <c r="Y308" s="128"/>
      <c r="Z308" s="128"/>
      <c r="AA308" s="128"/>
      <c r="AB308" s="128"/>
      <c r="AC308" s="128"/>
      <c r="AD308" s="128"/>
      <c r="AE308" s="128"/>
      <c r="AF308" s="128"/>
      <c r="AG308" s="128"/>
      <c r="AH308" s="128"/>
      <c r="AI308" s="128"/>
      <c r="AJ308" s="128"/>
      <c r="AK308" s="128"/>
      <c r="AL308" s="128"/>
      <c r="AM308" s="129"/>
      <c r="BG308" s="13" t="s">
        <v>432</v>
      </c>
      <c r="BH308" s="13" t="s">
        <v>432</v>
      </c>
    </row>
    <row r="309" spans="1:61" ht="9.75" hidden="1" customHeight="1" x14ac:dyDescent="0.15">
      <c r="A309" s="269"/>
      <c r="B309" s="270"/>
      <c r="C309" s="106"/>
      <c r="D309" s="107"/>
      <c r="E309" s="107"/>
      <c r="F309" s="107"/>
      <c r="G309" s="107"/>
      <c r="H309" s="107"/>
      <c r="I309" s="108"/>
      <c r="J309" s="89"/>
      <c r="K309" s="90"/>
      <c r="L309" s="90"/>
      <c r="M309" s="90"/>
      <c r="N309" s="90"/>
      <c r="O309" s="90"/>
      <c r="P309" s="90"/>
      <c r="Q309" s="90"/>
      <c r="R309" s="90"/>
      <c r="S309" s="90"/>
      <c r="T309" s="90"/>
      <c r="U309" s="90"/>
      <c r="V309" s="90"/>
      <c r="W309" s="90"/>
      <c r="X309" s="90"/>
      <c r="Y309" s="90"/>
      <c r="Z309" s="90"/>
      <c r="AA309" s="90"/>
      <c r="AB309" s="90"/>
      <c r="AC309" s="90"/>
      <c r="AD309" s="90"/>
      <c r="AE309" s="90"/>
      <c r="AF309" s="90"/>
      <c r="AG309" s="90"/>
      <c r="AH309" s="90"/>
      <c r="AI309" s="90"/>
      <c r="AJ309" s="90"/>
      <c r="AK309" s="90"/>
      <c r="AL309" s="90"/>
      <c r="AM309" s="91"/>
      <c r="BG309" s="13" t="s">
        <v>432</v>
      </c>
      <c r="BH309" s="13" t="s">
        <v>432</v>
      </c>
    </row>
    <row r="310" spans="1:61" ht="9.75" hidden="1" customHeight="1" x14ac:dyDescent="0.15">
      <c r="A310" s="269"/>
      <c r="B310" s="270"/>
      <c r="C310" s="96" t="s">
        <v>109</v>
      </c>
      <c r="D310" s="97"/>
      <c r="E310" s="97"/>
      <c r="F310" s="97"/>
      <c r="G310" s="97"/>
      <c r="H310" s="97"/>
      <c r="I310" s="98"/>
      <c r="J310" s="86"/>
      <c r="K310" s="87"/>
      <c r="L310" s="87"/>
      <c r="M310" s="87"/>
      <c r="N310" s="87"/>
      <c r="O310" s="87"/>
      <c r="P310" s="87"/>
      <c r="Q310" s="87"/>
      <c r="R310" s="87"/>
      <c r="S310" s="87"/>
      <c r="T310" s="87"/>
      <c r="U310" s="87"/>
      <c r="V310" s="87"/>
      <c r="W310" s="87"/>
      <c r="X310" s="87"/>
      <c r="Y310" s="87"/>
      <c r="Z310" s="87"/>
      <c r="AA310" s="87"/>
      <c r="AB310" s="87"/>
      <c r="AC310" s="87"/>
      <c r="AD310" s="87"/>
      <c r="AE310" s="87"/>
      <c r="AF310" s="87"/>
      <c r="AG310" s="87"/>
      <c r="AH310" s="87"/>
      <c r="AI310" s="87"/>
      <c r="AJ310" s="87"/>
      <c r="AK310" s="87"/>
      <c r="AL310" s="87"/>
      <c r="AM310" s="88"/>
      <c r="BG310" s="13" t="s">
        <v>472</v>
      </c>
      <c r="BH310" s="13">
        <v>64</v>
      </c>
      <c r="BI310" s="13" t="str">
        <f>"ITEM" &amp; BH310 &amp; BG310 &amp; "="&amp; IF(TRIM($J310)="","",$J310)</f>
        <v>ITEM64#KBN2_9=</v>
      </c>
    </row>
    <row r="311" spans="1:61" ht="9.75" hidden="1" customHeight="1" x14ac:dyDescent="0.15">
      <c r="A311" s="269"/>
      <c r="B311" s="270"/>
      <c r="C311" s="99"/>
      <c r="D311" s="100"/>
      <c r="E311" s="100"/>
      <c r="F311" s="100"/>
      <c r="G311" s="100"/>
      <c r="H311" s="100"/>
      <c r="I311" s="101"/>
      <c r="J311" s="127"/>
      <c r="K311" s="128"/>
      <c r="L311" s="128"/>
      <c r="M311" s="128"/>
      <c r="N311" s="128"/>
      <c r="O311" s="128"/>
      <c r="P311" s="128"/>
      <c r="Q311" s="128"/>
      <c r="R311" s="128"/>
      <c r="S311" s="128"/>
      <c r="T311" s="128"/>
      <c r="U311" s="128"/>
      <c r="V311" s="128"/>
      <c r="W311" s="128"/>
      <c r="X311" s="128"/>
      <c r="Y311" s="128"/>
      <c r="Z311" s="128"/>
      <c r="AA311" s="128"/>
      <c r="AB311" s="128"/>
      <c r="AC311" s="128"/>
      <c r="AD311" s="128"/>
      <c r="AE311" s="128"/>
      <c r="AF311" s="128"/>
      <c r="AG311" s="128"/>
      <c r="AH311" s="128"/>
      <c r="AI311" s="128"/>
      <c r="AJ311" s="128"/>
      <c r="AK311" s="128"/>
      <c r="AL311" s="128"/>
      <c r="AM311" s="129"/>
      <c r="BG311" s="13" t="s">
        <v>432</v>
      </c>
      <c r="BH311" s="13" t="s">
        <v>432</v>
      </c>
    </row>
    <row r="312" spans="1:61" ht="9.75" hidden="1" customHeight="1" thickBot="1" x14ac:dyDescent="0.2">
      <c r="A312" s="271"/>
      <c r="B312" s="272"/>
      <c r="C312" s="106"/>
      <c r="D312" s="107"/>
      <c r="E312" s="107"/>
      <c r="F312" s="107"/>
      <c r="G312" s="107"/>
      <c r="H312" s="107"/>
      <c r="I312" s="108"/>
      <c r="J312" s="89"/>
      <c r="K312" s="90"/>
      <c r="L312" s="90"/>
      <c r="M312" s="90"/>
      <c r="N312" s="90"/>
      <c r="O312" s="90"/>
      <c r="P312" s="90"/>
      <c r="Q312" s="90"/>
      <c r="R312" s="90"/>
      <c r="S312" s="90"/>
      <c r="T312" s="90"/>
      <c r="U312" s="90"/>
      <c r="V312" s="90"/>
      <c r="W312" s="90"/>
      <c r="X312" s="90"/>
      <c r="Y312" s="90"/>
      <c r="Z312" s="90"/>
      <c r="AA312" s="90"/>
      <c r="AB312" s="90"/>
      <c r="AC312" s="90"/>
      <c r="AD312" s="90"/>
      <c r="AE312" s="90"/>
      <c r="AF312" s="90"/>
      <c r="AG312" s="90"/>
      <c r="AH312" s="90"/>
      <c r="AI312" s="90"/>
      <c r="AJ312" s="90"/>
      <c r="AK312" s="90"/>
      <c r="AL312" s="90"/>
      <c r="AM312" s="91"/>
      <c r="BG312" s="13" t="s">
        <v>432</v>
      </c>
      <c r="BH312" s="13" t="s">
        <v>432</v>
      </c>
    </row>
    <row r="313" spans="1:61" ht="9.75" hidden="1" customHeight="1" x14ac:dyDescent="0.15">
      <c r="A313" s="251" t="s">
        <v>350</v>
      </c>
      <c r="B313" s="252"/>
      <c r="C313" s="252"/>
      <c r="D313" s="252"/>
      <c r="E313" s="252"/>
      <c r="F313" s="252"/>
      <c r="G313" s="252"/>
      <c r="H313" s="252"/>
      <c r="I313" s="253"/>
      <c r="J313" s="276"/>
      <c r="K313" s="277"/>
      <c r="L313" s="277"/>
      <c r="M313" s="277"/>
      <c r="N313" s="277"/>
      <c r="O313" s="277"/>
      <c r="P313" s="277"/>
      <c r="Q313" s="277"/>
      <c r="R313" s="277"/>
      <c r="S313" s="277"/>
      <c r="T313" s="277"/>
      <c r="U313" s="277"/>
      <c r="V313" s="277"/>
      <c r="W313" s="277"/>
      <c r="X313" s="277"/>
      <c r="Y313" s="277"/>
      <c r="Z313" s="277"/>
      <c r="AA313" s="277"/>
      <c r="AB313" s="277"/>
      <c r="AC313" s="277"/>
      <c r="AD313" s="277"/>
      <c r="AE313" s="277"/>
      <c r="AF313" s="277"/>
      <c r="AG313" s="277"/>
      <c r="AH313" s="277"/>
      <c r="AI313" s="277"/>
      <c r="AJ313" s="277"/>
      <c r="AK313" s="277"/>
      <c r="AL313" s="277"/>
      <c r="AM313" s="278"/>
      <c r="BG313" s="13" t="s">
        <v>473</v>
      </c>
      <c r="BH313" s="13">
        <v>58</v>
      </c>
      <c r="BI313" s="13" t="str">
        <f>"ITEM"&amp;BH313 &amp; BG313 &amp; "="&amp; IF(TRIM($J313)="","",$J313)</f>
        <v>ITEM58#KBN2_10=</v>
      </c>
    </row>
    <row r="314" spans="1:61" ht="9.75" hidden="1" customHeight="1" thickBot="1" x14ac:dyDescent="0.2">
      <c r="A314" s="254"/>
      <c r="B314" s="255"/>
      <c r="C314" s="255"/>
      <c r="D314" s="255"/>
      <c r="E314" s="255"/>
      <c r="F314" s="255"/>
      <c r="G314" s="255"/>
      <c r="H314" s="255"/>
      <c r="I314" s="256"/>
      <c r="J314" s="279"/>
      <c r="K314" s="280"/>
      <c r="L314" s="280"/>
      <c r="M314" s="280"/>
      <c r="N314" s="280"/>
      <c r="O314" s="280"/>
      <c r="P314" s="280"/>
      <c r="Q314" s="280"/>
      <c r="R314" s="280"/>
      <c r="S314" s="280"/>
      <c r="T314" s="280"/>
      <c r="U314" s="280"/>
      <c r="V314" s="280"/>
      <c r="W314" s="280"/>
      <c r="X314" s="280"/>
      <c r="Y314" s="280"/>
      <c r="Z314" s="280"/>
      <c r="AA314" s="280"/>
      <c r="AB314" s="280"/>
      <c r="AC314" s="280"/>
      <c r="AD314" s="280"/>
      <c r="AE314" s="280"/>
      <c r="AF314" s="280"/>
      <c r="AG314" s="280"/>
      <c r="AH314" s="280"/>
      <c r="AI314" s="280"/>
      <c r="AJ314" s="280"/>
      <c r="AK314" s="280"/>
      <c r="AL314" s="280"/>
      <c r="AM314" s="281"/>
      <c r="BG314" s="13" t="s">
        <v>432</v>
      </c>
      <c r="BH314" s="13" t="s">
        <v>432</v>
      </c>
    </row>
    <row r="315" spans="1:61" ht="9.75" hidden="1" customHeight="1" x14ac:dyDescent="0.15">
      <c r="A315" s="263" t="s">
        <v>93</v>
      </c>
      <c r="B315" s="264"/>
      <c r="C315" s="264"/>
      <c r="D315" s="264"/>
      <c r="E315" s="264"/>
      <c r="F315" s="264"/>
      <c r="G315" s="264"/>
      <c r="H315" s="264"/>
      <c r="I315" s="265"/>
      <c r="J315" s="282"/>
      <c r="K315" s="283"/>
      <c r="L315" s="283"/>
      <c r="M315" s="283"/>
      <c r="N315" s="283"/>
      <c r="O315" s="283"/>
      <c r="P315" s="283"/>
      <c r="Q315" s="283"/>
      <c r="R315" s="283"/>
      <c r="S315" s="283"/>
      <c r="T315" s="283"/>
      <c r="U315" s="283"/>
      <c r="V315" s="283"/>
      <c r="W315" s="283"/>
      <c r="X315" s="283"/>
      <c r="Y315" s="283"/>
      <c r="Z315" s="283"/>
      <c r="AA315" s="283"/>
      <c r="AB315" s="283"/>
      <c r="AC315" s="283"/>
      <c r="AD315" s="283"/>
      <c r="AE315" s="283"/>
      <c r="AF315" s="283"/>
      <c r="AG315" s="283"/>
      <c r="AH315" s="283"/>
      <c r="AI315" s="283"/>
      <c r="AJ315" s="283"/>
      <c r="AK315" s="283"/>
      <c r="AL315" s="283"/>
      <c r="AM315" s="284"/>
      <c r="BG315" s="13" t="s">
        <v>473</v>
      </c>
      <c r="BH315" s="13">
        <v>59</v>
      </c>
      <c r="BI315" s="13" t="str">
        <f>"ITEM"&amp; BH315  &amp; BG315 &amp; "="&amp; IF(TRIM($J315)="","",$J315)</f>
        <v>ITEM59#KBN2_10=</v>
      </c>
    </row>
    <row r="316" spans="1:61" ht="9.75" hidden="1" customHeight="1" x14ac:dyDescent="0.15">
      <c r="A316" s="106"/>
      <c r="B316" s="107"/>
      <c r="C316" s="107"/>
      <c r="D316" s="107"/>
      <c r="E316" s="107"/>
      <c r="F316" s="107"/>
      <c r="G316" s="107"/>
      <c r="H316" s="107"/>
      <c r="I316" s="108"/>
      <c r="J316" s="89"/>
      <c r="K316" s="90"/>
      <c r="L316" s="90"/>
      <c r="M316" s="90"/>
      <c r="N316" s="90"/>
      <c r="O316" s="90"/>
      <c r="P316" s="90"/>
      <c r="Q316" s="90"/>
      <c r="R316" s="90"/>
      <c r="S316" s="90"/>
      <c r="T316" s="90"/>
      <c r="U316" s="90"/>
      <c r="V316" s="90"/>
      <c r="W316" s="90"/>
      <c r="X316" s="90"/>
      <c r="Y316" s="90"/>
      <c r="Z316" s="90"/>
      <c r="AA316" s="90"/>
      <c r="AB316" s="90"/>
      <c r="AC316" s="90"/>
      <c r="AD316" s="90"/>
      <c r="AE316" s="90"/>
      <c r="AF316" s="90"/>
      <c r="AG316" s="90"/>
      <c r="AH316" s="90"/>
      <c r="AI316" s="90"/>
      <c r="AJ316" s="90"/>
      <c r="AK316" s="90"/>
      <c r="AL316" s="90"/>
      <c r="AM316" s="91"/>
      <c r="BG316" s="13" t="s">
        <v>432</v>
      </c>
      <c r="BH316" s="13" t="s">
        <v>432</v>
      </c>
    </row>
    <row r="317" spans="1:61" ht="9.75" hidden="1" customHeight="1" x14ac:dyDescent="0.15">
      <c r="A317" s="96" t="s">
        <v>106</v>
      </c>
      <c r="B317" s="97"/>
      <c r="C317" s="97"/>
      <c r="D317" s="97"/>
      <c r="E317" s="97"/>
      <c r="F317" s="97"/>
      <c r="G317" s="97"/>
      <c r="H317" s="97"/>
      <c r="I317" s="98"/>
      <c r="J317" s="266"/>
      <c r="K317" s="170"/>
      <c r="L317" s="170"/>
      <c r="M317" s="170"/>
      <c r="N317" s="170"/>
      <c r="O317" s="170"/>
      <c r="P317" s="170"/>
      <c r="Q317" s="170"/>
      <c r="R317" s="170"/>
      <c r="S317" s="170"/>
      <c r="T317" s="170"/>
      <c r="U317" s="170"/>
      <c r="V317" s="170" t="s">
        <v>116</v>
      </c>
      <c r="W317" s="170"/>
      <c r="X317" s="170"/>
      <c r="Y317" s="170"/>
      <c r="Z317" s="170"/>
      <c r="AA317" s="170"/>
      <c r="AB317" s="170"/>
      <c r="AC317" s="170"/>
      <c r="AD317" s="170"/>
      <c r="AE317" s="170"/>
      <c r="AF317" s="170"/>
      <c r="AG317" s="170"/>
      <c r="AH317" s="170"/>
      <c r="AI317" s="170"/>
      <c r="AJ317" s="170"/>
      <c r="AK317" s="170"/>
      <c r="AL317" s="170"/>
      <c r="AM317" s="171"/>
      <c r="BE317" s="13" t="str">
        <f ca="1">MID(CELL("address",$CH$2),2,2)</f>
        <v>CH</v>
      </c>
      <c r="BF317" s="13" t="str">
        <f>IF(TRIM($K318)="","",IF(ISERROR(MATCH($K318,$CH$3:$CH$8,0)),"INPUT_ERROR",MATCH($K318,$CH$3:$CH$8,0)))</f>
        <v/>
      </c>
      <c r="BG317" s="13" t="s">
        <v>473</v>
      </c>
      <c r="BH317" s="13">
        <v>60</v>
      </c>
      <c r="BI317" s="13" t="str">
        <f>"ITEM"&amp; BH317 &amp; BG317 &amp;  "="&amp; $BF317</f>
        <v>ITEM60#KBN2_10=</v>
      </c>
    </row>
    <row r="318" spans="1:61" ht="9.75" hidden="1" customHeight="1" x14ac:dyDescent="0.15">
      <c r="A318" s="99"/>
      <c r="B318" s="100"/>
      <c r="C318" s="100"/>
      <c r="D318" s="100"/>
      <c r="E318" s="100"/>
      <c r="F318" s="100"/>
      <c r="G318" s="100"/>
      <c r="H318" s="100"/>
      <c r="I318" s="101"/>
      <c r="J318" s="130" t="s">
        <v>127</v>
      </c>
      <c r="K318" s="131"/>
      <c r="L318" s="131"/>
      <c r="M318" s="131"/>
      <c r="N318" s="131"/>
      <c r="O318" s="131"/>
      <c r="P318" s="131"/>
      <c r="Q318" s="131"/>
      <c r="R318" s="131"/>
      <c r="S318" s="131"/>
      <c r="T318" s="169" t="s">
        <v>443</v>
      </c>
      <c r="U318" s="169"/>
      <c r="V318" s="169" t="s">
        <v>230</v>
      </c>
      <c r="W318" s="169"/>
      <c r="X318" s="169"/>
      <c r="Y318" s="169"/>
      <c r="Z318" s="169"/>
      <c r="AA318" s="169"/>
      <c r="AB318" s="169"/>
      <c r="AC318" s="169"/>
      <c r="AD318" s="169"/>
      <c r="AE318" s="169" t="s">
        <v>231</v>
      </c>
      <c r="AF318" s="169"/>
      <c r="AG318" s="169"/>
      <c r="AH318" s="169"/>
      <c r="AI318" s="169"/>
      <c r="AJ318" s="169"/>
      <c r="AK318" s="169"/>
      <c r="AL318" s="169"/>
      <c r="AM318" s="172"/>
      <c r="BG318" s="13" t="s">
        <v>432</v>
      </c>
      <c r="BH318" s="13" t="s">
        <v>432</v>
      </c>
    </row>
    <row r="319" spans="1:61" ht="9.75" hidden="1" customHeight="1" x14ac:dyDescent="0.15">
      <c r="A319" s="99"/>
      <c r="B319" s="100"/>
      <c r="C319" s="100"/>
      <c r="D319" s="100"/>
      <c r="E319" s="100"/>
      <c r="F319" s="100"/>
      <c r="G319" s="100"/>
      <c r="H319" s="100"/>
      <c r="I319" s="101"/>
      <c r="J319" s="130"/>
      <c r="K319" s="131"/>
      <c r="L319" s="131"/>
      <c r="M319" s="131"/>
      <c r="N319" s="131"/>
      <c r="O319" s="131"/>
      <c r="P319" s="131"/>
      <c r="Q319" s="131"/>
      <c r="R319" s="131"/>
      <c r="S319" s="131"/>
      <c r="T319" s="169"/>
      <c r="U319" s="169"/>
      <c r="V319" s="169" t="s">
        <v>232</v>
      </c>
      <c r="W319" s="169"/>
      <c r="X319" s="169"/>
      <c r="Y319" s="169"/>
      <c r="Z319" s="169"/>
      <c r="AA319" s="169"/>
      <c r="AB319" s="169"/>
      <c r="AC319" s="169"/>
      <c r="AD319" s="169"/>
      <c r="AE319" s="169" t="s">
        <v>233</v>
      </c>
      <c r="AF319" s="169"/>
      <c r="AG319" s="169"/>
      <c r="AH319" s="169"/>
      <c r="AI319" s="169"/>
      <c r="AJ319" s="169"/>
      <c r="AK319" s="169"/>
      <c r="AL319" s="169"/>
      <c r="AM319" s="172"/>
      <c r="BG319" s="13" t="s">
        <v>432</v>
      </c>
      <c r="BH319" s="13" t="s">
        <v>432</v>
      </c>
    </row>
    <row r="320" spans="1:61" ht="9.75" hidden="1" customHeight="1" x14ac:dyDescent="0.15">
      <c r="A320" s="106"/>
      <c r="B320" s="107"/>
      <c r="C320" s="107"/>
      <c r="D320" s="107"/>
      <c r="E320" s="107"/>
      <c r="F320" s="107"/>
      <c r="G320" s="107"/>
      <c r="H320" s="107"/>
      <c r="I320" s="108"/>
      <c r="J320" s="168"/>
      <c r="K320" s="137"/>
      <c r="L320" s="137"/>
      <c r="M320" s="137"/>
      <c r="N320" s="137"/>
      <c r="O320" s="137"/>
      <c r="P320" s="137"/>
      <c r="Q320" s="137"/>
      <c r="R320" s="137"/>
      <c r="S320" s="137"/>
      <c r="T320" s="137"/>
      <c r="U320" s="137"/>
      <c r="V320" s="174" t="s">
        <v>223</v>
      </c>
      <c r="W320" s="174"/>
      <c r="X320" s="174"/>
      <c r="Y320" s="174"/>
      <c r="Z320" s="174"/>
      <c r="AA320" s="174"/>
      <c r="AB320" s="174"/>
      <c r="AC320" s="174"/>
      <c r="AD320" s="174"/>
      <c r="AE320" s="174" t="s">
        <v>224</v>
      </c>
      <c r="AF320" s="174"/>
      <c r="AG320" s="174"/>
      <c r="AH320" s="174"/>
      <c r="AI320" s="174"/>
      <c r="AJ320" s="174"/>
      <c r="AK320" s="174"/>
      <c r="AL320" s="174"/>
      <c r="AM320" s="175"/>
      <c r="BG320" s="13" t="s">
        <v>432</v>
      </c>
      <c r="BH320" s="13" t="s">
        <v>432</v>
      </c>
    </row>
    <row r="321" spans="1:61" ht="9.75" hidden="1" customHeight="1" x14ac:dyDescent="0.15">
      <c r="A321" s="96" t="s">
        <v>304</v>
      </c>
      <c r="B321" s="97"/>
      <c r="C321" s="97"/>
      <c r="D321" s="97"/>
      <c r="E321" s="97"/>
      <c r="F321" s="97"/>
      <c r="G321" s="97"/>
      <c r="H321" s="97"/>
      <c r="I321" s="98"/>
      <c r="J321" s="86"/>
      <c r="K321" s="87"/>
      <c r="L321" s="87"/>
      <c r="M321" s="87"/>
      <c r="N321" s="87"/>
      <c r="O321" s="87"/>
      <c r="P321" s="87"/>
      <c r="Q321" s="87"/>
      <c r="R321" s="87"/>
      <c r="S321" s="87"/>
      <c r="T321" s="87"/>
      <c r="U321" s="87"/>
      <c r="V321" s="87"/>
      <c r="W321" s="87"/>
      <c r="X321" s="87"/>
      <c r="Y321" s="87"/>
      <c r="Z321" s="87"/>
      <c r="AA321" s="87"/>
      <c r="AB321" s="87"/>
      <c r="AC321" s="87"/>
      <c r="AD321" s="87"/>
      <c r="AE321" s="87"/>
      <c r="AF321" s="87"/>
      <c r="AG321" s="87"/>
      <c r="AH321" s="87"/>
      <c r="AI321" s="87"/>
      <c r="AJ321" s="87"/>
      <c r="AK321" s="87"/>
      <c r="AL321" s="87"/>
      <c r="AM321" s="88"/>
      <c r="BG321" s="13" t="s">
        <v>473</v>
      </c>
      <c r="BH321" s="13">
        <v>61</v>
      </c>
      <c r="BI321" s="13" t="str">
        <f>"ITEM"&amp; BH321 &amp; BG321 &amp; "="&amp; IF(TRIM($J321)="","",$J321)</f>
        <v>ITEM61#KBN2_10=</v>
      </c>
    </row>
    <row r="322" spans="1:61" ht="9.75" hidden="1" customHeight="1" x14ac:dyDescent="0.15">
      <c r="A322" s="99"/>
      <c r="B322" s="100"/>
      <c r="C322" s="100"/>
      <c r="D322" s="100"/>
      <c r="E322" s="100"/>
      <c r="F322" s="100"/>
      <c r="G322" s="100"/>
      <c r="H322" s="100"/>
      <c r="I322" s="101"/>
      <c r="J322" s="127"/>
      <c r="K322" s="128"/>
      <c r="L322" s="128"/>
      <c r="M322" s="128"/>
      <c r="N322" s="128"/>
      <c r="O322" s="128"/>
      <c r="P322" s="128"/>
      <c r="Q322" s="128"/>
      <c r="R322" s="128"/>
      <c r="S322" s="128"/>
      <c r="T322" s="128"/>
      <c r="U322" s="128"/>
      <c r="V322" s="128"/>
      <c r="W322" s="128"/>
      <c r="X322" s="128"/>
      <c r="Y322" s="128"/>
      <c r="Z322" s="128"/>
      <c r="AA322" s="128"/>
      <c r="AB322" s="128"/>
      <c r="AC322" s="128"/>
      <c r="AD322" s="128"/>
      <c r="AE322" s="128"/>
      <c r="AF322" s="128"/>
      <c r="AG322" s="128"/>
      <c r="AH322" s="128"/>
      <c r="AI322" s="128"/>
      <c r="AJ322" s="128"/>
      <c r="AK322" s="128"/>
      <c r="AL322" s="128"/>
      <c r="AM322" s="129"/>
      <c r="BG322" s="13" t="s">
        <v>432</v>
      </c>
      <c r="BH322" s="13" t="s">
        <v>432</v>
      </c>
    </row>
    <row r="323" spans="1:61" ht="9.75" hidden="1" customHeight="1" x14ac:dyDescent="0.15">
      <c r="A323" s="106"/>
      <c r="B323" s="107"/>
      <c r="C323" s="107"/>
      <c r="D323" s="107"/>
      <c r="E323" s="107"/>
      <c r="F323" s="107"/>
      <c r="G323" s="107"/>
      <c r="H323" s="107"/>
      <c r="I323" s="108"/>
      <c r="J323" s="89"/>
      <c r="K323" s="90"/>
      <c r="L323" s="90"/>
      <c r="M323" s="90"/>
      <c r="N323" s="90"/>
      <c r="O323" s="90"/>
      <c r="P323" s="90"/>
      <c r="Q323" s="90"/>
      <c r="R323" s="90"/>
      <c r="S323" s="90"/>
      <c r="T323" s="90"/>
      <c r="U323" s="90"/>
      <c r="V323" s="90"/>
      <c r="W323" s="90"/>
      <c r="X323" s="90"/>
      <c r="Y323" s="90"/>
      <c r="Z323" s="90"/>
      <c r="AA323" s="90"/>
      <c r="AB323" s="90"/>
      <c r="AC323" s="90"/>
      <c r="AD323" s="90"/>
      <c r="AE323" s="90"/>
      <c r="AF323" s="90"/>
      <c r="AG323" s="90"/>
      <c r="AH323" s="90"/>
      <c r="AI323" s="90"/>
      <c r="AJ323" s="90"/>
      <c r="AK323" s="90"/>
      <c r="AL323" s="90"/>
      <c r="AM323" s="91"/>
      <c r="BG323" s="13" t="s">
        <v>432</v>
      </c>
      <c r="BH323" s="13" t="s">
        <v>432</v>
      </c>
    </row>
    <row r="324" spans="1:61" ht="9.75" hidden="1" customHeight="1" x14ac:dyDescent="0.15">
      <c r="A324" s="267" t="s">
        <v>0</v>
      </c>
      <c r="B324" s="268"/>
      <c r="C324" s="96" t="s">
        <v>107</v>
      </c>
      <c r="D324" s="97"/>
      <c r="E324" s="97"/>
      <c r="F324" s="97"/>
      <c r="G324" s="97"/>
      <c r="H324" s="97"/>
      <c r="I324" s="98"/>
      <c r="J324" s="167"/>
      <c r="K324" s="162"/>
      <c r="L324" s="162"/>
      <c r="M324" s="162"/>
      <c r="N324" s="162"/>
      <c r="O324" s="162"/>
      <c r="P324" s="162"/>
      <c r="Q324" s="162"/>
      <c r="R324" s="162"/>
      <c r="S324" s="162"/>
      <c r="T324" s="162"/>
      <c r="U324" s="162"/>
      <c r="V324" s="170" t="s">
        <v>116</v>
      </c>
      <c r="W324" s="170"/>
      <c r="X324" s="170"/>
      <c r="Y324" s="170"/>
      <c r="Z324" s="170"/>
      <c r="AA324" s="170"/>
      <c r="AB324" s="170"/>
      <c r="AC324" s="170"/>
      <c r="AD324" s="170"/>
      <c r="AE324" s="170"/>
      <c r="AF324" s="170"/>
      <c r="AG324" s="170"/>
      <c r="AH324" s="170"/>
      <c r="AI324" s="170"/>
      <c r="AJ324" s="170"/>
      <c r="AK324" s="170"/>
      <c r="AL324" s="170"/>
      <c r="AM324" s="171"/>
      <c r="BE324" s="13" t="str">
        <f ca="1">MID(CELL("address",$CI$2),2,2)</f>
        <v>CI</v>
      </c>
      <c r="BF324" s="13" t="str">
        <f>IF(TRIM($K325)="","",IF(ISERROR(MATCH($K325,$CI$3:$CI$4,0)),"INPUT_ERROR",MATCH($K325,$CI$3:$CI$4,0)))</f>
        <v/>
      </c>
      <c r="BG324" s="13" t="s">
        <v>473</v>
      </c>
      <c r="BH324" s="13">
        <v>62</v>
      </c>
      <c r="BI324" s="13" t="str">
        <f>"ITEM"&amp; BH324&amp; BG324 &amp; "="&amp; $BF324</f>
        <v>ITEM62#KBN2_10=</v>
      </c>
    </row>
    <row r="325" spans="1:61" ht="9.75" hidden="1" customHeight="1" x14ac:dyDescent="0.15">
      <c r="A325" s="269"/>
      <c r="B325" s="270"/>
      <c r="C325" s="99"/>
      <c r="D325" s="100"/>
      <c r="E325" s="100"/>
      <c r="F325" s="100"/>
      <c r="G325" s="100"/>
      <c r="H325" s="100"/>
      <c r="I325" s="101"/>
      <c r="J325" s="130" t="s">
        <v>167</v>
      </c>
      <c r="K325" s="131"/>
      <c r="L325" s="131"/>
      <c r="M325" s="131"/>
      <c r="N325" s="131"/>
      <c r="O325" s="131"/>
      <c r="P325" s="131"/>
      <c r="Q325" s="131"/>
      <c r="R325" s="133" t="s">
        <v>168</v>
      </c>
      <c r="S325" s="133"/>
      <c r="T325" s="133"/>
      <c r="U325" s="133"/>
      <c r="V325" s="169" t="s">
        <v>234</v>
      </c>
      <c r="W325" s="169"/>
      <c r="X325" s="169"/>
      <c r="Y325" s="169"/>
      <c r="Z325" s="169"/>
      <c r="AA325" s="169" t="s">
        <v>235</v>
      </c>
      <c r="AB325" s="169"/>
      <c r="AC325" s="169"/>
      <c r="AD325" s="169"/>
      <c r="AE325" s="169"/>
      <c r="AF325" s="169"/>
      <c r="AG325" s="169"/>
      <c r="AH325" s="169"/>
      <c r="AI325" s="169"/>
      <c r="AJ325" s="169"/>
      <c r="AK325" s="169"/>
      <c r="AL325" s="169"/>
      <c r="AM325" s="172"/>
      <c r="BG325" s="13" t="s">
        <v>432</v>
      </c>
      <c r="BH325" s="13" t="s">
        <v>432</v>
      </c>
    </row>
    <row r="326" spans="1:61" ht="9.75" hidden="1" customHeight="1" x14ac:dyDescent="0.15">
      <c r="A326" s="269"/>
      <c r="B326" s="270"/>
      <c r="C326" s="99"/>
      <c r="D326" s="100"/>
      <c r="E326" s="100"/>
      <c r="F326" s="100"/>
      <c r="G326" s="100"/>
      <c r="H326" s="100"/>
      <c r="I326" s="101"/>
      <c r="J326" s="130"/>
      <c r="K326" s="131"/>
      <c r="L326" s="131"/>
      <c r="M326" s="131"/>
      <c r="N326" s="131"/>
      <c r="O326" s="131"/>
      <c r="P326" s="131"/>
      <c r="Q326" s="131"/>
      <c r="R326" s="133"/>
      <c r="S326" s="133"/>
      <c r="T326" s="133"/>
      <c r="U326" s="133"/>
      <c r="V326" s="169"/>
      <c r="W326" s="169"/>
      <c r="X326" s="169"/>
      <c r="Y326" s="169"/>
      <c r="Z326" s="169"/>
      <c r="AA326" s="169"/>
      <c r="AB326" s="169"/>
      <c r="AC326" s="169"/>
      <c r="AD326" s="169"/>
      <c r="AE326" s="169"/>
      <c r="AF326" s="169"/>
      <c r="AG326" s="169"/>
      <c r="AH326" s="169"/>
      <c r="AI326" s="169"/>
      <c r="AJ326" s="169"/>
      <c r="AK326" s="169"/>
      <c r="AL326" s="169"/>
      <c r="AM326" s="172"/>
      <c r="BG326" s="13" t="s">
        <v>432</v>
      </c>
      <c r="BH326" s="13" t="s">
        <v>432</v>
      </c>
    </row>
    <row r="327" spans="1:61" ht="9.75" hidden="1" customHeight="1" x14ac:dyDescent="0.15">
      <c r="A327" s="269"/>
      <c r="B327" s="270"/>
      <c r="C327" s="106"/>
      <c r="D327" s="107"/>
      <c r="E327" s="107"/>
      <c r="F327" s="107"/>
      <c r="G327" s="107"/>
      <c r="H327" s="107"/>
      <c r="I327" s="108"/>
      <c r="J327" s="173"/>
      <c r="K327" s="174"/>
      <c r="L327" s="174"/>
      <c r="M327" s="174"/>
      <c r="N327" s="174"/>
      <c r="O327" s="174"/>
      <c r="P327" s="174"/>
      <c r="Q327" s="174"/>
      <c r="R327" s="174"/>
      <c r="S327" s="174"/>
      <c r="T327" s="174"/>
      <c r="U327" s="174"/>
      <c r="V327" s="174"/>
      <c r="W327" s="174"/>
      <c r="X327" s="174"/>
      <c r="Y327" s="174"/>
      <c r="Z327" s="174"/>
      <c r="AA327" s="174"/>
      <c r="AB327" s="174"/>
      <c r="AC327" s="174"/>
      <c r="AD327" s="174"/>
      <c r="AE327" s="174"/>
      <c r="AF327" s="174"/>
      <c r="AG327" s="174"/>
      <c r="AH327" s="174"/>
      <c r="AI327" s="174"/>
      <c r="AJ327" s="174"/>
      <c r="AK327" s="174"/>
      <c r="AL327" s="174"/>
      <c r="AM327" s="175"/>
      <c r="BG327" s="13" t="s">
        <v>432</v>
      </c>
      <c r="BH327" s="13" t="s">
        <v>432</v>
      </c>
    </row>
    <row r="328" spans="1:61" ht="9.75" hidden="1" customHeight="1" x14ac:dyDescent="0.15">
      <c r="A328" s="269"/>
      <c r="B328" s="270"/>
      <c r="C328" s="96" t="s">
        <v>108</v>
      </c>
      <c r="D328" s="97"/>
      <c r="E328" s="97"/>
      <c r="F328" s="97"/>
      <c r="G328" s="97"/>
      <c r="H328" s="97"/>
      <c r="I328" s="98"/>
      <c r="J328" s="86"/>
      <c r="K328" s="87"/>
      <c r="L328" s="87"/>
      <c r="M328" s="87"/>
      <c r="N328" s="87"/>
      <c r="O328" s="87"/>
      <c r="P328" s="87"/>
      <c r="Q328" s="87"/>
      <c r="R328" s="87"/>
      <c r="S328" s="87"/>
      <c r="T328" s="87"/>
      <c r="U328" s="87"/>
      <c r="V328" s="87"/>
      <c r="W328" s="87"/>
      <c r="X328" s="87"/>
      <c r="Y328" s="87"/>
      <c r="Z328" s="87"/>
      <c r="AA328" s="87"/>
      <c r="AB328" s="87"/>
      <c r="AC328" s="87"/>
      <c r="AD328" s="87"/>
      <c r="AE328" s="87"/>
      <c r="AF328" s="87"/>
      <c r="AG328" s="87"/>
      <c r="AH328" s="87"/>
      <c r="AI328" s="87"/>
      <c r="AJ328" s="87"/>
      <c r="AK328" s="87"/>
      <c r="AL328" s="87"/>
      <c r="AM328" s="88"/>
      <c r="BG328" s="13" t="s">
        <v>473</v>
      </c>
      <c r="BH328" s="13">
        <v>63</v>
      </c>
      <c r="BI328" s="13" t="str">
        <f>"ITEM" &amp; BH328 &amp; BG328 &amp; "="&amp; IF(TRIM($J328)="","",$J328)</f>
        <v>ITEM63#KBN2_10=</v>
      </c>
    </row>
    <row r="329" spans="1:61" ht="9.75" hidden="1" customHeight="1" x14ac:dyDescent="0.15">
      <c r="A329" s="269"/>
      <c r="B329" s="270"/>
      <c r="C329" s="99"/>
      <c r="D329" s="100"/>
      <c r="E329" s="100"/>
      <c r="F329" s="100"/>
      <c r="G329" s="100"/>
      <c r="H329" s="100"/>
      <c r="I329" s="101"/>
      <c r="J329" s="127"/>
      <c r="K329" s="128"/>
      <c r="L329" s="128"/>
      <c r="M329" s="128"/>
      <c r="N329" s="128"/>
      <c r="O329" s="128"/>
      <c r="P329" s="128"/>
      <c r="Q329" s="128"/>
      <c r="R329" s="128"/>
      <c r="S329" s="128"/>
      <c r="T329" s="128"/>
      <c r="U329" s="128"/>
      <c r="V329" s="128"/>
      <c r="W329" s="128"/>
      <c r="X329" s="128"/>
      <c r="Y329" s="128"/>
      <c r="Z329" s="128"/>
      <c r="AA329" s="128"/>
      <c r="AB329" s="128"/>
      <c r="AC329" s="128"/>
      <c r="AD329" s="128"/>
      <c r="AE329" s="128"/>
      <c r="AF329" s="128"/>
      <c r="AG329" s="128"/>
      <c r="AH329" s="128"/>
      <c r="AI329" s="128"/>
      <c r="AJ329" s="128"/>
      <c r="AK329" s="128"/>
      <c r="AL329" s="128"/>
      <c r="AM329" s="129"/>
      <c r="BG329" s="13" t="s">
        <v>432</v>
      </c>
      <c r="BH329" s="13" t="s">
        <v>432</v>
      </c>
    </row>
    <row r="330" spans="1:61" ht="9.75" hidden="1" customHeight="1" x14ac:dyDescent="0.15">
      <c r="A330" s="269"/>
      <c r="B330" s="270"/>
      <c r="C330" s="106"/>
      <c r="D330" s="107"/>
      <c r="E330" s="107"/>
      <c r="F330" s="107"/>
      <c r="G330" s="107"/>
      <c r="H330" s="107"/>
      <c r="I330" s="108"/>
      <c r="J330" s="89"/>
      <c r="K330" s="90"/>
      <c r="L330" s="90"/>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90"/>
      <c r="AK330" s="90"/>
      <c r="AL330" s="90"/>
      <c r="AM330" s="91"/>
      <c r="BG330" s="13" t="s">
        <v>432</v>
      </c>
      <c r="BH330" s="13" t="s">
        <v>432</v>
      </c>
    </row>
    <row r="331" spans="1:61" ht="9.75" hidden="1" customHeight="1" x14ac:dyDescent="0.15">
      <c r="A331" s="269"/>
      <c r="B331" s="270"/>
      <c r="C331" s="96" t="s">
        <v>109</v>
      </c>
      <c r="D331" s="97"/>
      <c r="E331" s="97"/>
      <c r="F331" s="97"/>
      <c r="G331" s="97"/>
      <c r="H331" s="97"/>
      <c r="I331" s="98"/>
      <c r="J331" s="86"/>
      <c r="K331" s="87"/>
      <c r="L331" s="87"/>
      <c r="M331" s="87"/>
      <c r="N331" s="87"/>
      <c r="O331" s="87"/>
      <c r="P331" s="87"/>
      <c r="Q331" s="87"/>
      <c r="R331" s="87"/>
      <c r="S331" s="87"/>
      <c r="T331" s="87"/>
      <c r="U331" s="87"/>
      <c r="V331" s="87"/>
      <c r="W331" s="87"/>
      <c r="X331" s="87"/>
      <c r="Y331" s="87"/>
      <c r="Z331" s="87"/>
      <c r="AA331" s="87"/>
      <c r="AB331" s="87"/>
      <c r="AC331" s="87"/>
      <c r="AD331" s="87"/>
      <c r="AE331" s="87"/>
      <c r="AF331" s="87"/>
      <c r="AG331" s="87"/>
      <c r="AH331" s="87"/>
      <c r="AI331" s="87"/>
      <c r="AJ331" s="87"/>
      <c r="AK331" s="87"/>
      <c r="AL331" s="87"/>
      <c r="AM331" s="88"/>
      <c r="BG331" s="13" t="s">
        <v>473</v>
      </c>
      <c r="BH331" s="13">
        <v>64</v>
      </c>
      <c r="BI331" s="13" t="str">
        <f>"ITEM" &amp; BH331 &amp; BG331 &amp; "="&amp; IF(TRIM($J331)="","",$J331)</f>
        <v>ITEM64#KBN2_10=</v>
      </c>
    </row>
    <row r="332" spans="1:61" ht="9.75" hidden="1" customHeight="1" x14ac:dyDescent="0.15">
      <c r="A332" s="269"/>
      <c r="B332" s="270"/>
      <c r="C332" s="99"/>
      <c r="D332" s="100"/>
      <c r="E332" s="100"/>
      <c r="F332" s="100"/>
      <c r="G332" s="100"/>
      <c r="H332" s="100"/>
      <c r="I332" s="101"/>
      <c r="J332" s="127"/>
      <c r="K332" s="128"/>
      <c r="L332" s="128"/>
      <c r="M332" s="128"/>
      <c r="N332" s="128"/>
      <c r="O332" s="128"/>
      <c r="P332" s="128"/>
      <c r="Q332" s="128"/>
      <c r="R332" s="128"/>
      <c r="S332" s="128"/>
      <c r="T332" s="128"/>
      <c r="U332" s="128"/>
      <c r="V332" s="128"/>
      <c r="W332" s="128"/>
      <c r="X332" s="128"/>
      <c r="Y332" s="128"/>
      <c r="Z332" s="128"/>
      <c r="AA332" s="128"/>
      <c r="AB332" s="128"/>
      <c r="AC332" s="128"/>
      <c r="AD332" s="128"/>
      <c r="AE332" s="128"/>
      <c r="AF332" s="128"/>
      <c r="AG332" s="128"/>
      <c r="AH332" s="128"/>
      <c r="AI332" s="128"/>
      <c r="AJ332" s="128"/>
      <c r="AK332" s="128"/>
      <c r="AL332" s="128"/>
      <c r="AM332" s="129"/>
      <c r="BG332" s="13" t="s">
        <v>432</v>
      </c>
      <c r="BH332" s="13" t="s">
        <v>432</v>
      </c>
    </row>
    <row r="333" spans="1:61" ht="9.75" hidden="1" customHeight="1" x14ac:dyDescent="0.15">
      <c r="A333" s="271"/>
      <c r="B333" s="272"/>
      <c r="C333" s="106"/>
      <c r="D333" s="107"/>
      <c r="E333" s="107"/>
      <c r="F333" s="107"/>
      <c r="G333" s="107"/>
      <c r="H333" s="107"/>
      <c r="I333" s="108"/>
      <c r="J333" s="89"/>
      <c r="K333" s="90"/>
      <c r="L333" s="90"/>
      <c r="M333" s="90"/>
      <c r="N333" s="90"/>
      <c r="O333" s="90"/>
      <c r="P333" s="90"/>
      <c r="Q333" s="90"/>
      <c r="R333" s="90"/>
      <c r="S333" s="90"/>
      <c r="T333" s="90"/>
      <c r="U333" s="90"/>
      <c r="V333" s="90"/>
      <c r="W333" s="90"/>
      <c r="X333" s="90"/>
      <c r="Y333" s="90"/>
      <c r="Z333" s="90"/>
      <c r="AA333" s="90"/>
      <c r="AB333" s="90"/>
      <c r="AC333" s="90"/>
      <c r="AD333" s="90"/>
      <c r="AE333" s="90"/>
      <c r="AF333" s="90"/>
      <c r="AG333" s="90"/>
      <c r="AH333" s="90"/>
      <c r="AI333" s="90"/>
      <c r="AJ333" s="90"/>
      <c r="AK333" s="90"/>
      <c r="AL333" s="90"/>
      <c r="AM333" s="91"/>
      <c r="BG333" s="13" t="s">
        <v>432</v>
      </c>
      <c r="BH333" s="13" t="s">
        <v>432</v>
      </c>
    </row>
    <row r="334" spans="1:61" ht="9.75" customHeight="1" x14ac:dyDescent="0.15">
      <c r="A334" s="141" t="s">
        <v>351</v>
      </c>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c r="AA334" s="142"/>
      <c r="AB334" s="142"/>
      <c r="AC334" s="142"/>
      <c r="AD334" s="142"/>
      <c r="AE334" s="142"/>
      <c r="AF334" s="142"/>
      <c r="AG334" s="142"/>
      <c r="AH334" s="142"/>
      <c r="AI334" s="142"/>
      <c r="AJ334" s="142"/>
      <c r="AK334" s="142"/>
      <c r="AL334" s="142"/>
      <c r="AM334" s="143"/>
      <c r="BG334" s="13" t="s">
        <v>432</v>
      </c>
      <c r="BH334" s="13" t="s">
        <v>432</v>
      </c>
    </row>
    <row r="335" spans="1:61" ht="9.75" customHeight="1" x14ac:dyDescent="0.15">
      <c r="A335" s="164"/>
      <c r="B335" s="165"/>
      <c r="C335" s="165"/>
      <c r="D335" s="165"/>
      <c r="E335" s="165"/>
      <c r="F335" s="165"/>
      <c r="G335" s="165"/>
      <c r="H335" s="165"/>
      <c r="I335" s="165"/>
      <c r="J335" s="165"/>
      <c r="K335" s="165"/>
      <c r="L335" s="165"/>
      <c r="M335" s="165"/>
      <c r="N335" s="165"/>
      <c r="O335" s="165"/>
      <c r="P335" s="165"/>
      <c r="Q335" s="165"/>
      <c r="R335" s="165"/>
      <c r="S335" s="165"/>
      <c r="T335" s="165"/>
      <c r="U335" s="165"/>
      <c r="V335" s="165"/>
      <c r="W335" s="165"/>
      <c r="X335" s="165"/>
      <c r="Y335" s="165"/>
      <c r="Z335" s="165"/>
      <c r="AA335" s="165"/>
      <c r="AB335" s="165"/>
      <c r="AC335" s="165"/>
      <c r="AD335" s="165"/>
      <c r="AE335" s="165"/>
      <c r="AF335" s="165"/>
      <c r="AG335" s="165"/>
      <c r="AH335" s="165"/>
      <c r="AI335" s="165"/>
      <c r="AJ335" s="165"/>
      <c r="AK335" s="165"/>
      <c r="AL335" s="165"/>
      <c r="AM335" s="166"/>
      <c r="BG335" s="13" t="s">
        <v>432</v>
      </c>
      <c r="BH335" s="13" t="s">
        <v>432</v>
      </c>
    </row>
    <row r="336" spans="1:61" ht="9.75" hidden="1" customHeight="1" x14ac:dyDescent="0.15">
      <c r="A336" s="251" t="s">
        <v>352</v>
      </c>
      <c r="B336" s="252"/>
      <c r="C336" s="252"/>
      <c r="D336" s="252"/>
      <c r="E336" s="252"/>
      <c r="F336" s="252"/>
      <c r="G336" s="252"/>
      <c r="H336" s="252"/>
      <c r="I336" s="253"/>
      <c r="J336" s="276"/>
      <c r="K336" s="277"/>
      <c r="L336" s="277"/>
      <c r="M336" s="277"/>
      <c r="N336" s="277"/>
      <c r="O336" s="277"/>
      <c r="P336" s="277"/>
      <c r="Q336" s="277"/>
      <c r="R336" s="277"/>
      <c r="S336" s="277"/>
      <c r="T336" s="277"/>
      <c r="U336" s="277"/>
      <c r="V336" s="277"/>
      <c r="W336" s="277"/>
      <c r="X336" s="277"/>
      <c r="Y336" s="277"/>
      <c r="Z336" s="277"/>
      <c r="AA336" s="277"/>
      <c r="AB336" s="277"/>
      <c r="AC336" s="277"/>
      <c r="AD336" s="277"/>
      <c r="AE336" s="277"/>
      <c r="AF336" s="277"/>
      <c r="AG336" s="277"/>
      <c r="AH336" s="277"/>
      <c r="AI336" s="277"/>
      <c r="AJ336" s="277"/>
      <c r="AK336" s="277"/>
      <c r="AL336" s="277"/>
      <c r="AM336" s="278"/>
      <c r="BG336" s="13" t="s">
        <v>474</v>
      </c>
      <c r="BH336" s="13">
        <v>58</v>
      </c>
      <c r="BI336" s="13" t="str">
        <f>"ITEM"&amp;BH336 &amp; BG336 &amp; "="&amp; IF(TRIM($J336)="","",$J336)</f>
        <v>ITEM58#KBN2_11=</v>
      </c>
    </row>
    <row r="337" spans="1:61" ht="9.75" hidden="1" customHeight="1" thickBot="1" x14ac:dyDescent="0.2">
      <c r="A337" s="254"/>
      <c r="B337" s="255"/>
      <c r="C337" s="255"/>
      <c r="D337" s="255"/>
      <c r="E337" s="255"/>
      <c r="F337" s="255"/>
      <c r="G337" s="255"/>
      <c r="H337" s="255"/>
      <c r="I337" s="256"/>
      <c r="J337" s="279"/>
      <c r="K337" s="280"/>
      <c r="L337" s="280"/>
      <c r="M337" s="280"/>
      <c r="N337" s="280"/>
      <c r="O337" s="280"/>
      <c r="P337" s="280"/>
      <c r="Q337" s="280"/>
      <c r="R337" s="280"/>
      <c r="S337" s="280"/>
      <c r="T337" s="280"/>
      <c r="U337" s="280"/>
      <c r="V337" s="280"/>
      <c r="W337" s="280"/>
      <c r="X337" s="280"/>
      <c r="Y337" s="280"/>
      <c r="Z337" s="280"/>
      <c r="AA337" s="280"/>
      <c r="AB337" s="280"/>
      <c r="AC337" s="280"/>
      <c r="AD337" s="280"/>
      <c r="AE337" s="280"/>
      <c r="AF337" s="280"/>
      <c r="AG337" s="280"/>
      <c r="AH337" s="280"/>
      <c r="AI337" s="280"/>
      <c r="AJ337" s="280"/>
      <c r="AK337" s="280"/>
      <c r="AL337" s="280"/>
      <c r="AM337" s="281"/>
      <c r="BG337" s="13" t="s">
        <v>432</v>
      </c>
      <c r="BH337" s="13" t="s">
        <v>432</v>
      </c>
    </row>
    <row r="338" spans="1:61" ht="9.75" hidden="1" customHeight="1" x14ac:dyDescent="0.15">
      <c r="A338" s="263" t="s">
        <v>93</v>
      </c>
      <c r="B338" s="264"/>
      <c r="C338" s="264"/>
      <c r="D338" s="264"/>
      <c r="E338" s="264"/>
      <c r="F338" s="264"/>
      <c r="G338" s="264"/>
      <c r="H338" s="264"/>
      <c r="I338" s="265"/>
      <c r="J338" s="282"/>
      <c r="K338" s="283"/>
      <c r="L338" s="283"/>
      <c r="M338" s="283"/>
      <c r="N338" s="283"/>
      <c r="O338" s="283"/>
      <c r="P338" s="283"/>
      <c r="Q338" s="283"/>
      <c r="R338" s="283"/>
      <c r="S338" s="283"/>
      <c r="T338" s="283"/>
      <c r="U338" s="283"/>
      <c r="V338" s="283"/>
      <c r="W338" s="283"/>
      <c r="X338" s="283"/>
      <c r="Y338" s="283"/>
      <c r="Z338" s="283"/>
      <c r="AA338" s="283"/>
      <c r="AB338" s="283"/>
      <c r="AC338" s="283"/>
      <c r="AD338" s="283"/>
      <c r="AE338" s="283"/>
      <c r="AF338" s="283"/>
      <c r="AG338" s="283"/>
      <c r="AH338" s="283"/>
      <c r="AI338" s="283"/>
      <c r="AJ338" s="283"/>
      <c r="AK338" s="283"/>
      <c r="AL338" s="283"/>
      <c r="AM338" s="284"/>
      <c r="BG338" s="13" t="s">
        <v>474</v>
      </c>
      <c r="BH338" s="13">
        <v>59</v>
      </c>
      <c r="BI338" s="13" t="str">
        <f>"ITEM"&amp; BH338  &amp; BG338 &amp; "="&amp; IF(TRIM($J338)="","",$J338)</f>
        <v>ITEM59#KBN2_11=</v>
      </c>
    </row>
    <row r="339" spans="1:61" ht="9.75" hidden="1" customHeight="1" x14ac:dyDescent="0.15">
      <c r="A339" s="106"/>
      <c r="B339" s="107"/>
      <c r="C339" s="107"/>
      <c r="D339" s="107"/>
      <c r="E339" s="107"/>
      <c r="F339" s="107"/>
      <c r="G339" s="107"/>
      <c r="H339" s="107"/>
      <c r="I339" s="108"/>
      <c r="J339" s="89"/>
      <c r="K339" s="90"/>
      <c r="L339" s="90"/>
      <c r="M339" s="90"/>
      <c r="N339" s="90"/>
      <c r="O339" s="90"/>
      <c r="P339" s="90"/>
      <c r="Q339" s="90"/>
      <c r="R339" s="90"/>
      <c r="S339" s="90"/>
      <c r="T339" s="90"/>
      <c r="U339" s="90"/>
      <c r="V339" s="90"/>
      <c r="W339" s="90"/>
      <c r="X339" s="90"/>
      <c r="Y339" s="90"/>
      <c r="Z339" s="90"/>
      <c r="AA339" s="90"/>
      <c r="AB339" s="90"/>
      <c r="AC339" s="90"/>
      <c r="AD339" s="90"/>
      <c r="AE339" s="90"/>
      <c r="AF339" s="90"/>
      <c r="AG339" s="90"/>
      <c r="AH339" s="90"/>
      <c r="AI339" s="90"/>
      <c r="AJ339" s="90"/>
      <c r="AK339" s="90"/>
      <c r="AL339" s="90"/>
      <c r="AM339" s="91"/>
      <c r="BG339" s="13" t="s">
        <v>432</v>
      </c>
      <c r="BH339" s="13" t="s">
        <v>432</v>
      </c>
    </row>
    <row r="340" spans="1:61" ht="9.75" hidden="1" customHeight="1" x14ac:dyDescent="0.15">
      <c r="A340" s="96" t="s">
        <v>106</v>
      </c>
      <c r="B340" s="97"/>
      <c r="C340" s="97"/>
      <c r="D340" s="97"/>
      <c r="E340" s="97"/>
      <c r="F340" s="97"/>
      <c r="G340" s="97"/>
      <c r="H340" s="97"/>
      <c r="I340" s="98"/>
      <c r="J340" s="266"/>
      <c r="K340" s="170"/>
      <c r="L340" s="170"/>
      <c r="M340" s="170"/>
      <c r="N340" s="170"/>
      <c r="O340" s="170"/>
      <c r="P340" s="170"/>
      <c r="Q340" s="170"/>
      <c r="R340" s="170"/>
      <c r="S340" s="170"/>
      <c r="T340" s="170"/>
      <c r="U340" s="170"/>
      <c r="V340" s="170" t="s">
        <v>116</v>
      </c>
      <c r="W340" s="170"/>
      <c r="X340" s="170"/>
      <c r="Y340" s="170"/>
      <c r="Z340" s="170"/>
      <c r="AA340" s="170"/>
      <c r="AB340" s="170"/>
      <c r="AC340" s="170"/>
      <c r="AD340" s="170"/>
      <c r="AE340" s="170"/>
      <c r="AF340" s="170"/>
      <c r="AG340" s="170"/>
      <c r="AH340" s="170"/>
      <c r="AI340" s="170"/>
      <c r="AJ340" s="170"/>
      <c r="AK340" s="170"/>
      <c r="AL340" s="170"/>
      <c r="AM340" s="171"/>
      <c r="BE340" s="13" t="str">
        <f ca="1">MID(CELL("address",$CH$2),2,2)</f>
        <v>CH</v>
      </c>
      <c r="BF340" s="13" t="str">
        <f>IF(TRIM($K341)="","",IF(ISERROR(MATCH($K341,$CH$3:$CH$8,0)),"INPUT_ERROR",MATCH($K341,$CH$3:$CH$8,0)))</f>
        <v/>
      </c>
      <c r="BG340" s="13" t="s">
        <v>474</v>
      </c>
      <c r="BH340" s="13">
        <v>60</v>
      </c>
      <c r="BI340" s="13" t="str">
        <f>"ITEM"&amp; BH340 &amp; BG340 &amp;  "="&amp; $BF340</f>
        <v>ITEM60#KBN2_11=</v>
      </c>
    </row>
    <row r="341" spans="1:61" ht="9.75" hidden="1" customHeight="1" x14ac:dyDescent="0.15">
      <c r="A341" s="99"/>
      <c r="B341" s="100"/>
      <c r="C341" s="100"/>
      <c r="D341" s="100"/>
      <c r="E341" s="100"/>
      <c r="F341" s="100"/>
      <c r="G341" s="100"/>
      <c r="H341" s="100"/>
      <c r="I341" s="101"/>
      <c r="J341" s="130" t="s">
        <v>127</v>
      </c>
      <c r="K341" s="131"/>
      <c r="L341" s="131"/>
      <c r="M341" s="131"/>
      <c r="N341" s="131"/>
      <c r="O341" s="131"/>
      <c r="P341" s="131"/>
      <c r="Q341" s="131"/>
      <c r="R341" s="131"/>
      <c r="S341" s="131"/>
      <c r="T341" s="169" t="s">
        <v>443</v>
      </c>
      <c r="U341" s="169"/>
      <c r="V341" s="169" t="s">
        <v>230</v>
      </c>
      <c r="W341" s="169"/>
      <c r="X341" s="169"/>
      <c r="Y341" s="169"/>
      <c r="Z341" s="169"/>
      <c r="AA341" s="169"/>
      <c r="AB341" s="169"/>
      <c r="AC341" s="169"/>
      <c r="AD341" s="169"/>
      <c r="AE341" s="169" t="s">
        <v>231</v>
      </c>
      <c r="AF341" s="169"/>
      <c r="AG341" s="169"/>
      <c r="AH341" s="169"/>
      <c r="AI341" s="169"/>
      <c r="AJ341" s="169"/>
      <c r="AK341" s="169"/>
      <c r="AL341" s="169"/>
      <c r="AM341" s="172"/>
      <c r="BG341" s="13" t="s">
        <v>432</v>
      </c>
      <c r="BH341" s="13" t="s">
        <v>432</v>
      </c>
    </row>
    <row r="342" spans="1:61" ht="9.75" hidden="1" customHeight="1" x14ac:dyDescent="0.15">
      <c r="A342" s="99"/>
      <c r="B342" s="100"/>
      <c r="C342" s="100"/>
      <c r="D342" s="100"/>
      <c r="E342" s="100"/>
      <c r="F342" s="100"/>
      <c r="G342" s="100"/>
      <c r="H342" s="100"/>
      <c r="I342" s="101"/>
      <c r="J342" s="130"/>
      <c r="K342" s="131"/>
      <c r="L342" s="131"/>
      <c r="M342" s="131"/>
      <c r="N342" s="131"/>
      <c r="O342" s="131"/>
      <c r="P342" s="131"/>
      <c r="Q342" s="131"/>
      <c r="R342" s="131"/>
      <c r="S342" s="131"/>
      <c r="T342" s="169"/>
      <c r="U342" s="169"/>
      <c r="V342" s="169" t="s">
        <v>232</v>
      </c>
      <c r="W342" s="169"/>
      <c r="X342" s="169"/>
      <c r="Y342" s="169"/>
      <c r="Z342" s="169"/>
      <c r="AA342" s="169"/>
      <c r="AB342" s="169"/>
      <c r="AC342" s="169"/>
      <c r="AD342" s="169"/>
      <c r="AE342" s="169" t="s">
        <v>233</v>
      </c>
      <c r="AF342" s="169"/>
      <c r="AG342" s="169"/>
      <c r="AH342" s="169"/>
      <c r="AI342" s="169"/>
      <c r="AJ342" s="169"/>
      <c r="AK342" s="169"/>
      <c r="AL342" s="169"/>
      <c r="AM342" s="172"/>
      <c r="BG342" s="13" t="s">
        <v>432</v>
      </c>
      <c r="BH342" s="13" t="s">
        <v>432</v>
      </c>
    </row>
    <row r="343" spans="1:61" ht="9.75" hidden="1" customHeight="1" x14ac:dyDescent="0.15">
      <c r="A343" s="106"/>
      <c r="B343" s="107"/>
      <c r="C343" s="107"/>
      <c r="D343" s="107"/>
      <c r="E343" s="107"/>
      <c r="F343" s="107"/>
      <c r="G343" s="107"/>
      <c r="H343" s="107"/>
      <c r="I343" s="108"/>
      <c r="J343" s="168"/>
      <c r="K343" s="137"/>
      <c r="L343" s="137"/>
      <c r="M343" s="137"/>
      <c r="N343" s="137"/>
      <c r="O343" s="137"/>
      <c r="P343" s="137"/>
      <c r="Q343" s="137"/>
      <c r="R343" s="137"/>
      <c r="S343" s="137"/>
      <c r="T343" s="137"/>
      <c r="U343" s="137"/>
      <c r="V343" s="174" t="s">
        <v>223</v>
      </c>
      <c r="W343" s="174"/>
      <c r="X343" s="174"/>
      <c r="Y343" s="174"/>
      <c r="Z343" s="174"/>
      <c r="AA343" s="174"/>
      <c r="AB343" s="174"/>
      <c r="AC343" s="174"/>
      <c r="AD343" s="174"/>
      <c r="AE343" s="174" t="s">
        <v>224</v>
      </c>
      <c r="AF343" s="174"/>
      <c r="AG343" s="174"/>
      <c r="AH343" s="174"/>
      <c r="AI343" s="174"/>
      <c r="AJ343" s="174"/>
      <c r="AK343" s="174"/>
      <c r="AL343" s="174"/>
      <c r="AM343" s="175"/>
      <c r="BG343" s="13" t="s">
        <v>432</v>
      </c>
      <c r="BH343" s="13" t="s">
        <v>432</v>
      </c>
    </row>
    <row r="344" spans="1:61" ht="9.75" hidden="1" customHeight="1" x14ac:dyDescent="0.15">
      <c r="A344" s="96" t="s">
        <v>304</v>
      </c>
      <c r="B344" s="97"/>
      <c r="C344" s="97"/>
      <c r="D344" s="97"/>
      <c r="E344" s="97"/>
      <c r="F344" s="97"/>
      <c r="G344" s="97"/>
      <c r="H344" s="97"/>
      <c r="I344" s="98"/>
      <c r="J344" s="86"/>
      <c r="K344" s="87"/>
      <c r="L344" s="87"/>
      <c r="M344" s="87"/>
      <c r="N344" s="87"/>
      <c r="O344" s="87"/>
      <c r="P344" s="87"/>
      <c r="Q344" s="87"/>
      <c r="R344" s="87"/>
      <c r="S344" s="87"/>
      <c r="T344" s="87"/>
      <c r="U344" s="87"/>
      <c r="V344" s="87"/>
      <c r="W344" s="87"/>
      <c r="X344" s="87"/>
      <c r="Y344" s="87"/>
      <c r="Z344" s="87"/>
      <c r="AA344" s="87"/>
      <c r="AB344" s="87"/>
      <c r="AC344" s="87"/>
      <c r="AD344" s="87"/>
      <c r="AE344" s="87"/>
      <c r="AF344" s="87"/>
      <c r="AG344" s="87"/>
      <c r="AH344" s="87"/>
      <c r="AI344" s="87"/>
      <c r="AJ344" s="87"/>
      <c r="AK344" s="87"/>
      <c r="AL344" s="87"/>
      <c r="AM344" s="88"/>
      <c r="BG344" s="13" t="s">
        <v>474</v>
      </c>
      <c r="BH344" s="13">
        <v>61</v>
      </c>
      <c r="BI344" s="13" t="str">
        <f>"ITEM"&amp; BH344 &amp; BG344 &amp; "="&amp; IF(TRIM($J344)="","",$J344)</f>
        <v>ITEM61#KBN2_11=</v>
      </c>
    </row>
    <row r="345" spans="1:61" ht="9.75" hidden="1" customHeight="1" x14ac:dyDescent="0.15">
      <c r="A345" s="99"/>
      <c r="B345" s="100"/>
      <c r="C345" s="100"/>
      <c r="D345" s="100"/>
      <c r="E345" s="100"/>
      <c r="F345" s="100"/>
      <c r="G345" s="100"/>
      <c r="H345" s="100"/>
      <c r="I345" s="101"/>
      <c r="J345" s="127"/>
      <c r="K345" s="128"/>
      <c r="L345" s="128"/>
      <c r="M345" s="128"/>
      <c r="N345" s="128"/>
      <c r="O345" s="128"/>
      <c r="P345" s="128"/>
      <c r="Q345" s="128"/>
      <c r="R345" s="128"/>
      <c r="S345" s="128"/>
      <c r="T345" s="128"/>
      <c r="U345" s="128"/>
      <c r="V345" s="128"/>
      <c r="W345" s="128"/>
      <c r="X345" s="128"/>
      <c r="Y345" s="128"/>
      <c r="Z345" s="128"/>
      <c r="AA345" s="128"/>
      <c r="AB345" s="128"/>
      <c r="AC345" s="128"/>
      <c r="AD345" s="128"/>
      <c r="AE345" s="128"/>
      <c r="AF345" s="128"/>
      <c r="AG345" s="128"/>
      <c r="AH345" s="128"/>
      <c r="AI345" s="128"/>
      <c r="AJ345" s="128"/>
      <c r="AK345" s="128"/>
      <c r="AL345" s="128"/>
      <c r="AM345" s="129"/>
      <c r="BG345" s="13" t="s">
        <v>432</v>
      </c>
      <c r="BH345" s="13" t="s">
        <v>432</v>
      </c>
    </row>
    <row r="346" spans="1:61" ht="9.75" hidden="1" customHeight="1" x14ac:dyDescent="0.15">
      <c r="A346" s="106"/>
      <c r="B346" s="107"/>
      <c r="C346" s="107"/>
      <c r="D346" s="107"/>
      <c r="E346" s="107"/>
      <c r="F346" s="107"/>
      <c r="G346" s="107"/>
      <c r="H346" s="107"/>
      <c r="I346" s="108"/>
      <c r="J346" s="89"/>
      <c r="K346" s="90"/>
      <c r="L346" s="90"/>
      <c r="M346" s="90"/>
      <c r="N346" s="90"/>
      <c r="O346" s="90"/>
      <c r="P346" s="90"/>
      <c r="Q346" s="90"/>
      <c r="R346" s="90"/>
      <c r="S346" s="90"/>
      <c r="T346" s="90"/>
      <c r="U346" s="90"/>
      <c r="V346" s="90"/>
      <c r="W346" s="90"/>
      <c r="X346" s="90"/>
      <c r="Y346" s="90"/>
      <c r="Z346" s="90"/>
      <c r="AA346" s="90"/>
      <c r="AB346" s="90"/>
      <c r="AC346" s="90"/>
      <c r="AD346" s="90"/>
      <c r="AE346" s="90"/>
      <c r="AF346" s="90"/>
      <c r="AG346" s="90"/>
      <c r="AH346" s="90"/>
      <c r="AI346" s="90"/>
      <c r="AJ346" s="90"/>
      <c r="AK346" s="90"/>
      <c r="AL346" s="90"/>
      <c r="AM346" s="91"/>
      <c r="BG346" s="13" t="s">
        <v>432</v>
      </c>
      <c r="BH346" s="13" t="s">
        <v>432</v>
      </c>
    </row>
    <row r="347" spans="1:61" ht="9.75" hidden="1" customHeight="1" x14ac:dyDescent="0.15">
      <c r="A347" s="267" t="s">
        <v>0</v>
      </c>
      <c r="B347" s="268"/>
      <c r="C347" s="96" t="s">
        <v>107</v>
      </c>
      <c r="D347" s="97"/>
      <c r="E347" s="97"/>
      <c r="F347" s="97"/>
      <c r="G347" s="97"/>
      <c r="H347" s="97"/>
      <c r="I347" s="98"/>
      <c r="J347" s="167"/>
      <c r="K347" s="162"/>
      <c r="L347" s="162"/>
      <c r="M347" s="162"/>
      <c r="N347" s="162"/>
      <c r="O347" s="162"/>
      <c r="P347" s="162"/>
      <c r="Q347" s="162"/>
      <c r="R347" s="162"/>
      <c r="S347" s="162"/>
      <c r="T347" s="162"/>
      <c r="U347" s="162"/>
      <c r="V347" s="170" t="s">
        <v>116</v>
      </c>
      <c r="W347" s="170"/>
      <c r="X347" s="170"/>
      <c r="Y347" s="170"/>
      <c r="Z347" s="170"/>
      <c r="AA347" s="170"/>
      <c r="AB347" s="170"/>
      <c r="AC347" s="170"/>
      <c r="AD347" s="170"/>
      <c r="AE347" s="170"/>
      <c r="AF347" s="170"/>
      <c r="AG347" s="170"/>
      <c r="AH347" s="170"/>
      <c r="AI347" s="170"/>
      <c r="AJ347" s="170"/>
      <c r="AK347" s="170"/>
      <c r="AL347" s="170"/>
      <c r="AM347" s="171"/>
      <c r="BE347" s="13" t="str">
        <f ca="1">MID(CELL("address",$CI$2),2,2)</f>
        <v>CI</v>
      </c>
      <c r="BF347" s="13" t="str">
        <f>IF(TRIM($K348)="","",IF(ISERROR(MATCH($K348,$CI$3:$CI$4,0)),"INPUT_ERROR",MATCH($K348,$CI$3:$CI$4,0)))</f>
        <v/>
      </c>
      <c r="BG347" s="13" t="s">
        <v>474</v>
      </c>
      <c r="BH347" s="13">
        <v>62</v>
      </c>
      <c r="BI347" s="13" t="str">
        <f>"ITEM"&amp; BH347&amp; BG347 &amp; "="&amp; $BF347</f>
        <v>ITEM62#KBN2_11=</v>
      </c>
    </row>
    <row r="348" spans="1:61" ht="9.75" hidden="1" customHeight="1" x14ac:dyDescent="0.15">
      <c r="A348" s="269"/>
      <c r="B348" s="270"/>
      <c r="C348" s="99"/>
      <c r="D348" s="100"/>
      <c r="E348" s="100"/>
      <c r="F348" s="100"/>
      <c r="G348" s="100"/>
      <c r="H348" s="100"/>
      <c r="I348" s="101"/>
      <c r="J348" s="130" t="s">
        <v>167</v>
      </c>
      <c r="K348" s="131"/>
      <c r="L348" s="131"/>
      <c r="M348" s="131"/>
      <c r="N348" s="131"/>
      <c r="O348" s="131"/>
      <c r="P348" s="131"/>
      <c r="Q348" s="131"/>
      <c r="R348" s="133" t="s">
        <v>168</v>
      </c>
      <c r="S348" s="133"/>
      <c r="T348" s="133"/>
      <c r="U348" s="133"/>
      <c r="V348" s="169" t="s">
        <v>234</v>
      </c>
      <c r="W348" s="169"/>
      <c r="X348" s="169"/>
      <c r="Y348" s="169"/>
      <c r="Z348" s="169"/>
      <c r="AA348" s="169" t="s">
        <v>235</v>
      </c>
      <c r="AB348" s="169"/>
      <c r="AC348" s="169"/>
      <c r="AD348" s="169"/>
      <c r="AE348" s="169"/>
      <c r="AF348" s="169"/>
      <c r="AG348" s="169"/>
      <c r="AH348" s="169"/>
      <c r="AI348" s="169"/>
      <c r="AJ348" s="169"/>
      <c r="AK348" s="169"/>
      <c r="AL348" s="169"/>
      <c r="AM348" s="172"/>
      <c r="BG348" s="13" t="s">
        <v>432</v>
      </c>
      <c r="BH348" s="13" t="s">
        <v>432</v>
      </c>
    </row>
    <row r="349" spans="1:61" ht="9.75" hidden="1" customHeight="1" x14ac:dyDescent="0.15">
      <c r="A349" s="269"/>
      <c r="B349" s="270"/>
      <c r="C349" s="99"/>
      <c r="D349" s="100"/>
      <c r="E349" s="100"/>
      <c r="F349" s="100"/>
      <c r="G349" s="100"/>
      <c r="H349" s="100"/>
      <c r="I349" s="101"/>
      <c r="J349" s="130"/>
      <c r="K349" s="131"/>
      <c r="L349" s="131"/>
      <c r="M349" s="131"/>
      <c r="N349" s="131"/>
      <c r="O349" s="131"/>
      <c r="P349" s="131"/>
      <c r="Q349" s="131"/>
      <c r="R349" s="133"/>
      <c r="S349" s="133"/>
      <c r="T349" s="133"/>
      <c r="U349" s="133"/>
      <c r="V349" s="169"/>
      <c r="W349" s="169"/>
      <c r="X349" s="169"/>
      <c r="Y349" s="169"/>
      <c r="Z349" s="169"/>
      <c r="AA349" s="169"/>
      <c r="AB349" s="169"/>
      <c r="AC349" s="169"/>
      <c r="AD349" s="169"/>
      <c r="AE349" s="169"/>
      <c r="AF349" s="169"/>
      <c r="AG349" s="169"/>
      <c r="AH349" s="169"/>
      <c r="AI349" s="169"/>
      <c r="AJ349" s="169"/>
      <c r="AK349" s="169"/>
      <c r="AL349" s="169"/>
      <c r="AM349" s="172"/>
      <c r="BG349" s="13" t="s">
        <v>432</v>
      </c>
      <c r="BH349" s="13" t="s">
        <v>432</v>
      </c>
    </row>
    <row r="350" spans="1:61" ht="9.75" hidden="1" customHeight="1" x14ac:dyDescent="0.15">
      <c r="A350" s="269"/>
      <c r="B350" s="270"/>
      <c r="C350" s="106"/>
      <c r="D350" s="107"/>
      <c r="E350" s="107"/>
      <c r="F350" s="107"/>
      <c r="G350" s="107"/>
      <c r="H350" s="107"/>
      <c r="I350" s="108"/>
      <c r="J350" s="173"/>
      <c r="K350" s="174"/>
      <c r="L350" s="174"/>
      <c r="M350" s="174"/>
      <c r="N350" s="174"/>
      <c r="O350" s="174"/>
      <c r="P350" s="174"/>
      <c r="Q350" s="174"/>
      <c r="R350" s="174"/>
      <c r="S350" s="174"/>
      <c r="T350" s="174"/>
      <c r="U350" s="174"/>
      <c r="V350" s="174"/>
      <c r="W350" s="174"/>
      <c r="X350" s="174"/>
      <c r="Y350" s="174"/>
      <c r="Z350" s="174"/>
      <c r="AA350" s="174"/>
      <c r="AB350" s="174"/>
      <c r="AC350" s="174"/>
      <c r="AD350" s="174"/>
      <c r="AE350" s="174"/>
      <c r="AF350" s="174"/>
      <c r="AG350" s="174"/>
      <c r="AH350" s="174"/>
      <c r="AI350" s="174"/>
      <c r="AJ350" s="174"/>
      <c r="AK350" s="174"/>
      <c r="AL350" s="174"/>
      <c r="AM350" s="175"/>
      <c r="BG350" s="13" t="s">
        <v>432</v>
      </c>
      <c r="BH350" s="13" t="s">
        <v>432</v>
      </c>
    </row>
    <row r="351" spans="1:61" ht="9.75" hidden="1" customHeight="1" x14ac:dyDescent="0.15">
      <c r="A351" s="269"/>
      <c r="B351" s="270"/>
      <c r="C351" s="96" t="s">
        <v>108</v>
      </c>
      <c r="D351" s="97"/>
      <c r="E351" s="97"/>
      <c r="F351" s="97"/>
      <c r="G351" s="97"/>
      <c r="H351" s="97"/>
      <c r="I351" s="98"/>
      <c r="J351" s="86"/>
      <c r="K351" s="87"/>
      <c r="L351" s="87"/>
      <c r="M351" s="87"/>
      <c r="N351" s="87"/>
      <c r="O351" s="87"/>
      <c r="P351" s="87"/>
      <c r="Q351" s="87"/>
      <c r="R351" s="87"/>
      <c r="S351" s="87"/>
      <c r="T351" s="87"/>
      <c r="U351" s="87"/>
      <c r="V351" s="87"/>
      <c r="W351" s="87"/>
      <c r="X351" s="87"/>
      <c r="Y351" s="87"/>
      <c r="Z351" s="87"/>
      <c r="AA351" s="87"/>
      <c r="AB351" s="87"/>
      <c r="AC351" s="87"/>
      <c r="AD351" s="87"/>
      <c r="AE351" s="87"/>
      <c r="AF351" s="87"/>
      <c r="AG351" s="87"/>
      <c r="AH351" s="87"/>
      <c r="AI351" s="87"/>
      <c r="AJ351" s="87"/>
      <c r="AK351" s="87"/>
      <c r="AL351" s="87"/>
      <c r="AM351" s="88"/>
      <c r="BG351" s="13" t="s">
        <v>474</v>
      </c>
      <c r="BH351" s="13">
        <v>63</v>
      </c>
      <c r="BI351" s="13" t="str">
        <f>"ITEM" &amp; BH351 &amp; BG351 &amp; "="&amp; IF(TRIM($J351)="","",$J351)</f>
        <v>ITEM63#KBN2_11=</v>
      </c>
    </row>
    <row r="352" spans="1:61" ht="9.75" hidden="1" customHeight="1" x14ac:dyDescent="0.15">
      <c r="A352" s="269"/>
      <c r="B352" s="270"/>
      <c r="C352" s="99"/>
      <c r="D352" s="100"/>
      <c r="E352" s="100"/>
      <c r="F352" s="100"/>
      <c r="G352" s="100"/>
      <c r="H352" s="100"/>
      <c r="I352" s="101"/>
      <c r="J352" s="127"/>
      <c r="K352" s="128"/>
      <c r="L352" s="128"/>
      <c r="M352" s="128"/>
      <c r="N352" s="128"/>
      <c r="O352" s="128"/>
      <c r="P352" s="128"/>
      <c r="Q352" s="128"/>
      <c r="R352" s="128"/>
      <c r="S352" s="128"/>
      <c r="T352" s="128"/>
      <c r="U352" s="128"/>
      <c r="V352" s="128"/>
      <c r="W352" s="128"/>
      <c r="X352" s="128"/>
      <c r="Y352" s="128"/>
      <c r="Z352" s="128"/>
      <c r="AA352" s="128"/>
      <c r="AB352" s="128"/>
      <c r="AC352" s="128"/>
      <c r="AD352" s="128"/>
      <c r="AE352" s="128"/>
      <c r="AF352" s="128"/>
      <c r="AG352" s="128"/>
      <c r="AH352" s="128"/>
      <c r="AI352" s="128"/>
      <c r="AJ352" s="128"/>
      <c r="AK352" s="128"/>
      <c r="AL352" s="128"/>
      <c r="AM352" s="129"/>
      <c r="BG352" s="13" t="s">
        <v>432</v>
      </c>
      <c r="BH352" s="13" t="s">
        <v>432</v>
      </c>
    </row>
    <row r="353" spans="1:61" ht="9.75" hidden="1" customHeight="1" x14ac:dyDescent="0.15">
      <c r="A353" s="269"/>
      <c r="B353" s="270"/>
      <c r="C353" s="106"/>
      <c r="D353" s="107"/>
      <c r="E353" s="107"/>
      <c r="F353" s="107"/>
      <c r="G353" s="107"/>
      <c r="H353" s="107"/>
      <c r="I353" s="108"/>
      <c r="J353" s="89"/>
      <c r="K353" s="90"/>
      <c r="L353" s="90"/>
      <c r="M353" s="90"/>
      <c r="N353" s="90"/>
      <c r="O353" s="90"/>
      <c r="P353" s="90"/>
      <c r="Q353" s="90"/>
      <c r="R353" s="90"/>
      <c r="S353" s="90"/>
      <c r="T353" s="90"/>
      <c r="U353" s="90"/>
      <c r="V353" s="90"/>
      <c r="W353" s="90"/>
      <c r="X353" s="90"/>
      <c r="Y353" s="90"/>
      <c r="Z353" s="90"/>
      <c r="AA353" s="90"/>
      <c r="AB353" s="90"/>
      <c r="AC353" s="90"/>
      <c r="AD353" s="90"/>
      <c r="AE353" s="90"/>
      <c r="AF353" s="90"/>
      <c r="AG353" s="90"/>
      <c r="AH353" s="90"/>
      <c r="AI353" s="90"/>
      <c r="AJ353" s="90"/>
      <c r="AK353" s="90"/>
      <c r="AL353" s="90"/>
      <c r="AM353" s="91"/>
      <c r="BG353" s="13" t="s">
        <v>432</v>
      </c>
      <c r="BH353" s="13" t="s">
        <v>432</v>
      </c>
    </row>
    <row r="354" spans="1:61" ht="9.75" hidden="1" customHeight="1" x14ac:dyDescent="0.15">
      <c r="A354" s="269"/>
      <c r="B354" s="270"/>
      <c r="C354" s="96" t="s">
        <v>109</v>
      </c>
      <c r="D354" s="97"/>
      <c r="E354" s="97"/>
      <c r="F354" s="97"/>
      <c r="G354" s="97"/>
      <c r="H354" s="97"/>
      <c r="I354" s="98"/>
      <c r="J354" s="86"/>
      <c r="K354" s="87"/>
      <c r="L354" s="87"/>
      <c r="M354" s="87"/>
      <c r="N354" s="87"/>
      <c r="O354" s="87"/>
      <c r="P354" s="87"/>
      <c r="Q354" s="87"/>
      <c r="R354" s="87"/>
      <c r="S354" s="87"/>
      <c r="T354" s="87"/>
      <c r="U354" s="87"/>
      <c r="V354" s="87"/>
      <c r="W354" s="87"/>
      <c r="X354" s="87"/>
      <c r="Y354" s="87"/>
      <c r="Z354" s="87"/>
      <c r="AA354" s="87"/>
      <c r="AB354" s="87"/>
      <c r="AC354" s="87"/>
      <c r="AD354" s="87"/>
      <c r="AE354" s="87"/>
      <c r="AF354" s="87"/>
      <c r="AG354" s="87"/>
      <c r="AH354" s="87"/>
      <c r="AI354" s="87"/>
      <c r="AJ354" s="87"/>
      <c r="AK354" s="87"/>
      <c r="AL354" s="87"/>
      <c r="AM354" s="88"/>
      <c r="BG354" s="13" t="s">
        <v>474</v>
      </c>
      <c r="BH354" s="13">
        <v>64</v>
      </c>
      <c r="BI354" s="13" t="str">
        <f>"ITEM" &amp; BH354 &amp; BG354 &amp; "="&amp; IF(TRIM($J354)="","",$J354)</f>
        <v>ITEM64#KBN2_11=</v>
      </c>
    </row>
    <row r="355" spans="1:61" ht="9.75" hidden="1" customHeight="1" x14ac:dyDescent="0.15">
      <c r="A355" s="269"/>
      <c r="B355" s="270"/>
      <c r="C355" s="99"/>
      <c r="D355" s="100"/>
      <c r="E355" s="100"/>
      <c r="F355" s="100"/>
      <c r="G355" s="100"/>
      <c r="H355" s="100"/>
      <c r="I355" s="101"/>
      <c r="J355" s="127"/>
      <c r="K355" s="128"/>
      <c r="L355" s="128"/>
      <c r="M355" s="128"/>
      <c r="N355" s="128"/>
      <c r="O355" s="128"/>
      <c r="P355" s="128"/>
      <c r="Q355" s="128"/>
      <c r="R355" s="128"/>
      <c r="S355" s="128"/>
      <c r="T355" s="128"/>
      <c r="U355" s="128"/>
      <c r="V355" s="128"/>
      <c r="W355" s="128"/>
      <c r="X355" s="128"/>
      <c r="Y355" s="128"/>
      <c r="Z355" s="128"/>
      <c r="AA355" s="128"/>
      <c r="AB355" s="128"/>
      <c r="AC355" s="128"/>
      <c r="AD355" s="128"/>
      <c r="AE355" s="128"/>
      <c r="AF355" s="128"/>
      <c r="AG355" s="128"/>
      <c r="AH355" s="128"/>
      <c r="AI355" s="128"/>
      <c r="AJ355" s="128"/>
      <c r="AK355" s="128"/>
      <c r="AL355" s="128"/>
      <c r="AM355" s="129"/>
      <c r="BG355" s="13" t="s">
        <v>432</v>
      </c>
      <c r="BH355" s="13" t="s">
        <v>432</v>
      </c>
    </row>
    <row r="356" spans="1:61" ht="9.75" hidden="1" customHeight="1" thickBot="1" x14ac:dyDescent="0.2">
      <c r="A356" s="271"/>
      <c r="B356" s="272"/>
      <c r="C356" s="106"/>
      <c r="D356" s="107"/>
      <c r="E356" s="107"/>
      <c r="F356" s="107"/>
      <c r="G356" s="107"/>
      <c r="H356" s="107"/>
      <c r="I356" s="108"/>
      <c r="J356" s="89"/>
      <c r="K356" s="90"/>
      <c r="L356" s="90"/>
      <c r="M356" s="90"/>
      <c r="N356" s="90"/>
      <c r="O356" s="90"/>
      <c r="P356" s="90"/>
      <c r="Q356" s="90"/>
      <c r="R356" s="90"/>
      <c r="S356" s="90"/>
      <c r="T356" s="90"/>
      <c r="U356" s="90"/>
      <c r="V356" s="90"/>
      <c r="W356" s="90"/>
      <c r="X356" s="90"/>
      <c r="Y356" s="90"/>
      <c r="Z356" s="90"/>
      <c r="AA356" s="90"/>
      <c r="AB356" s="90"/>
      <c r="AC356" s="90"/>
      <c r="AD356" s="90"/>
      <c r="AE356" s="90"/>
      <c r="AF356" s="90"/>
      <c r="AG356" s="90"/>
      <c r="AH356" s="90"/>
      <c r="AI356" s="90"/>
      <c r="AJ356" s="90"/>
      <c r="AK356" s="90"/>
      <c r="AL356" s="90"/>
      <c r="AM356" s="91"/>
      <c r="BG356" s="13" t="s">
        <v>432</v>
      </c>
      <c r="BH356" s="13" t="s">
        <v>432</v>
      </c>
    </row>
    <row r="357" spans="1:61" ht="9.75" hidden="1" customHeight="1" x14ac:dyDescent="0.15">
      <c r="A357" s="251" t="s">
        <v>353</v>
      </c>
      <c r="B357" s="252"/>
      <c r="C357" s="252"/>
      <c r="D357" s="252"/>
      <c r="E357" s="252"/>
      <c r="F357" s="252"/>
      <c r="G357" s="252"/>
      <c r="H357" s="252"/>
      <c r="I357" s="253"/>
      <c r="J357" s="276"/>
      <c r="K357" s="277"/>
      <c r="L357" s="277"/>
      <c r="M357" s="277"/>
      <c r="N357" s="277"/>
      <c r="O357" s="277"/>
      <c r="P357" s="277"/>
      <c r="Q357" s="277"/>
      <c r="R357" s="277"/>
      <c r="S357" s="277"/>
      <c r="T357" s="277"/>
      <c r="U357" s="277"/>
      <c r="V357" s="277"/>
      <c r="W357" s="277"/>
      <c r="X357" s="277"/>
      <c r="Y357" s="277"/>
      <c r="Z357" s="277"/>
      <c r="AA357" s="277"/>
      <c r="AB357" s="277"/>
      <c r="AC357" s="277"/>
      <c r="AD357" s="277"/>
      <c r="AE357" s="277"/>
      <c r="AF357" s="277"/>
      <c r="AG357" s="277"/>
      <c r="AH357" s="277"/>
      <c r="AI357" s="277"/>
      <c r="AJ357" s="277"/>
      <c r="AK357" s="277"/>
      <c r="AL357" s="277"/>
      <c r="AM357" s="278"/>
      <c r="BG357" s="13" t="s">
        <v>475</v>
      </c>
      <c r="BH357" s="13">
        <v>58</v>
      </c>
      <c r="BI357" s="13" t="str">
        <f>"ITEM"&amp;BH357 &amp; BG357 &amp; "="&amp; IF(TRIM($J357)="","",$J357)</f>
        <v>ITEM58#KBN2_12=</v>
      </c>
    </row>
    <row r="358" spans="1:61" ht="9.75" hidden="1" customHeight="1" thickBot="1" x14ac:dyDescent="0.2">
      <c r="A358" s="254"/>
      <c r="B358" s="255"/>
      <c r="C358" s="255"/>
      <c r="D358" s="255"/>
      <c r="E358" s="255"/>
      <c r="F358" s="255"/>
      <c r="G358" s="255"/>
      <c r="H358" s="255"/>
      <c r="I358" s="256"/>
      <c r="J358" s="279"/>
      <c r="K358" s="280"/>
      <c r="L358" s="280"/>
      <c r="M358" s="280"/>
      <c r="N358" s="280"/>
      <c r="O358" s="280"/>
      <c r="P358" s="280"/>
      <c r="Q358" s="280"/>
      <c r="R358" s="280"/>
      <c r="S358" s="280"/>
      <c r="T358" s="280"/>
      <c r="U358" s="280"/>
      <c r="V358" s="280"/>
      <c r="W358" s="280"/>
      <c r="X358" s="280"/>
      <c r="Y358" s="280"/>
      <c r="Z358" s="280"/>
      <c r="AA358" s="280"/>
      <c r="AB358" s="280"/>
      <c r="AC358" s="280"/>
      <c r="AD358" s="280"/>
      <c r="AE358" s="280"/>
      <c r="AF358" s="280"/>
      <c r="AG358" s="280"/>
      <c r="AH358" s="280"/>
      <c r="AI358" s="280"/>
      <c r="AJ358" s="280"/>
      <c r="AK358" s="280"/>
      <c r="AL358" s="280"/>
      <c r="AM358" s="281"/>
      <c r="BG358" s="13" t="s">
        <v>432</v>
      </c>
      <c r="BH358" s="13" t="s">
        <v>432</v>
      </c>
    </row>
    <row r="359" spans="1:61" ht="9.75" hidden="1" customHeight="1" x14ac:dyDescent="0.15">
      <c r="A359" s="263" t="s">
        <v>93</v>
      </c>
      <c r="B359" s="264"/>
      <c r="C359" s="264"/>
      <c r="D359" s="264"/>
      <c r="E359" s="264"/>
      <c r="F359" s="264"/>
      <c r="G359" s="264"/>
      <c r="H359" s="264"/>
      <c r="I359" s="265"/>
      <c r="J359" s="282"/>
      <c r="K359" s="283"/>
      <c r="L359" s="283"/>
      <c r="M359" s="283"/>
      <c r="N359" s="283"/>
      <c r="O359" s="283"/>
      <c r="P359" s="283"/>
      <c r="Q359" s="283"/>
      <c r="R359" s="283"/>
      <c r="S359" s="283"/>
      <c r="T359" s="283"/>
      <c r="U359" s="283"/>
      <c r="V359" s="283"/>
      <c r="W359" s="283"/>
      <c r="X359" s="283"/>
      <c r="Y359" s="283"/>
      <c r="Z359" s="283"/>
      <c r="AA359" s="283"/>
      <c r="AB359" s="283"/>
      <c r="AC359" s="283"/>
      <c r="AD359" s="283"/>
      <c r="AE359" s="283"/>
      <c r="AF359" s="283"/>
      <c r="AG359" s="283"/>
      <c r="AH359" s="283"/>
      <c r="AI359" s="283"/>
      <c r="AJ359" s="283"/>
      <c r="AK359" s="283"/>
      <c r="AL359" s="283"/>
      <c r="AM359" s="284"/>
      <c r="BG359" s="13" t="s">
        <v>475</v>
      </c>
      <c r="BH359" s="13">
        <v>59</v>
      </c>
      <c r="BI359" s="13" t="str">
        <f>"ITEM"&amp; BH359  &amp; BG359 &amp; "="&amp; IF(TRIM($J359)="","",$J359)</f>
        <v>ITEM59#KBN2_12=</v>
      </c>
    </row>
    <row r="360" spans="1:61" ht="9.75" hidden="1" customHeight="1" x14ac:dyDescent="0.15">
      <c r="A360" s="106"/>
      <c r="B360" s="107"/>
      <c r="C360" s="107"/>
      <c r="D360" s="107"/>
      <c r="E360" s="107"/>
      <c r="F360" s="107"/>
      <c r="G360" s="107"/>
      <c r="H360" s="107"/>
      <c r="I360" s="108"/>
      <c r="J360" s="89"/>
      <c r="K360" s="90"/>
      <c r="L360" s="90"/>
      <c r="M360" s="90"/>
      <c r="N360" s="90"/>
      <c r="O360" s="90"/>
      <c r="P360" s="90"/>
      <c r="Q360" s="90"/>
      <c r="R360" s="90"/>
      <c r="S360" s="90"/>
      <c r="T360" s="90"/>
      <c r="U360" s="90"/>
      <c r="V360" s="90"/>
      <c r="W360" s="90"/>
      <c r="X360" s="90"/>
      <c r="Y360" s="90"/>
      <c r="Z360" s="90"/>
      <c r="AA360" s="90"/>
      <c r="AB360" s="90"/>
      <c r="AC360" s="90"/>
      <c r="AD360" s="90"/>
      <c r="AE360" s="90"/>
      <c r="AF360" s="90"/>
      <c r="AG360" s="90"/>
      <c r="AH360" s="90"/>
      <c r="AI360" s="90"/>
      <c r="AJ360" s="90"/>
      <c r="AK360" s="90"/>
      <c r="AL360" s="90"/>
      <c r="AM360" s="91"/>
      <c r="BG360" s="13" t="s">
        <v>432</v>
      </c>
      <c r="BH360" s="13" t="s">
        <v>432</v>
      </c>
    </row>
    <row r="361" spans="1:61" ht="9.75" hidden="1" customHeight="1" x14ac:dyDescent="0.15">
      <c r="A361" s="96" t="s">
        <v>106</v>
      </c>
      <c r="B361" s="97"/>
      <c r="C361" s="97"/>
      <c r="D361" s="97"/>
      <c r="E361" s="97"/>
      <c r="F361" s="97"/>
      <c r="G361" s="97"/>
      <c r="H361" s="97"/>
      <c r="I361" s="98"/>
      <c r="J361" s="266"/>
      <c r="K361" s="170"/>
      <c r="L361" s="170"/>
      <c r="M361" s="170"/>
      <c r="N361" s="170"/>
      <c r="O361" s="170"/>
      <c r="P361" s="170"/>
      <c r="Q361" s="170"/>
      <c r="R361" s="170"/>
      <c r="S361" s="170"/>
      <c r="T361" s="170"/>
      <c r="U361" s="170"/>
      <c r="V361" s="170" t="s">
        <v>116</v>
      </c>
      <c r="W361" s="170"/>
      <c r="X361" s="170"/>
      <c r="Y361" s="170"/>
      <c r="Z361" s="170"/>
      <c r="AA361" s="170"/>
      <c r="AB361" s="170"/>
      <c r="AC361" s="170"/>
      <c r="AD361" s="170"/>
      <c r="AE361" s="170"/>
      <c r="AF361" s="170"/>
      <c r="AG361" s="170"/>
      <c r="AH361" s="170"/>
      <c r="AI361" s="170"/>
      <c r="AJ361" s="170"/>
      <c r="AK361" s="170"/>
      <c r="AL361" s="170"/>
      <c r="AM361" s="171"/>
      <c r="BE361" s="13" t="str">
        <f ca="1">MID(CELL("address",$CH$2),2,2)</f>
        <v>CH</v>
      </c>
      <c r="BF361" s="13" t="str">
        <f>IF(TRIM($K362)="","",IF(ISERROR(MATCH($K362,$CH$3:$CH$8,0)),"INPUT_ERROR",MATCH($K362,$CH$3:$CH$8,0)))</f>
        <v/>
      </c>
      <c r="BG361" s="13" t="s">
        <v>475</v>
      </c>
      <c r="BH361" s="13">
        <v>60</v>
      </c>
      <c r="BI361" s="13" t="str">
        <f>"ITEM"&amp; BH361 &amp; BG361 &amp;  "="&amp; $BF361</f>
        <v>ITEM60#KBN2_12=</v>
      </c>
    </row>
    <row r="362" spans="1:61" ht="9.75" hidden="1" customHeight="1" x14ac:dyDescent="0.15">
      <c r="A362" s="99"/>
      <c r="B362" s="100"/>
      <c r="C362" s="100"/>
      <c r="D362" s="100"/>
      <c r="E362" s="100"/>
      <c r="F362" s="100"/>
      <c r="G362" s="100"/>
      <c r="H362" s="100"/>
      <c r="I362" s="101"/>
      <c r="J362" s="130" t="s">
        <v>127</v>
      </c>
      <c r="K362" s="131"/>
      <c r="L362" s="131"/>
      <c r="M362" s="131"/>
      <c r="N362" s="131"/>
      <c r="O362" s="131"/>
      <c r="P362" s="131"/>
      <c r="Q362" s="131"/>
      <c r="R362" s="131"/>
      <c r="S362" s="131"/>
      <c r="T362" s="169" t="s">
        <v>443</v>
      </c>
      <c r="U362" s="169"/>
      <c r="V362" s="169" t="s">
        <v>230</v>
      </c>
      <c r="W362" s="169"/>
      <c r="X362" s="169"/>
      <c r="Y362" s="169"/>
      <c r="Z362" s="169"/>
      <c r="AA362" s="169"/>
      <c r="AB362" s="169"/>
      <c r="AC362" s="169"/>
      <c r="AD362" s="169"/>
      <c r="AE362" s="169" t="s">
        <v>231</v>
      </c>
      <c r="AF362" s="169"/>
      <c r="AG362" s="169"/>
      <c r="AH362" s="169"/>
      <c r="AI362" s="169"/>
      <c r="AJ362" s="169"/>
      <c r="AK362" s="169"/>
      <c r="AL362" s="169"/>
      <c r="AM362" s="172"/>
      <c r="BG362" s="13" t="s">
        <v>432</v>
      </c>
      <c r="BH362" s="13" t="s">
        <v>432</v>
      </c>
    </row>
    <row r="363" spans="1:61" ht="9.75" hidden="1" customHeight="1" x14ac:dyDescent="0.15">
      <c r="A363" s="99"/>
      <c r="B363" s="100"/>
      <c r="C363" s="100"/>
      <c r="D363" s="100"/>
      <c r="E363" s="100"/>
      <c r="F363" s="100"/>
      <c r="G363" s="100"/>
      <c r="H363" s="100"/>
      <c r="I363" s="101"/>
      <c r="J363" s="130"/>
      <c r="K363" s="131"/>
      <c r="L363" s="131"/>
      <c r="M363" s="131"/>
      <c r="N363" s="131"/>
      <c r="O363" s="131"/>
      <c r="P363" s="131"/>
      <c r="Q363" s="131"/>
      <c r="R363" s="131"/>
      <c r="S363" s="131"/>
      <c r="T363" s="169"/>
      <c r="U363" s="169"/>
      <c r="V363" s="169" t="s">
        <v>232</v>
      </c>
      <c r="W363" s="169"/>
      <c r="X363" s="169"/>
      <c r="Y363" s="169"/>
      <c r="Z363" s="169"/>
      <c r="AA363" s="169"/>
      <c r="AB363" s="169"/>
      <c r="AC363" s="169"/>
      <c r="AD363" s="169"/>
      <c r="AE363" s="169" t="s">
        <v>233</v>
      </c>
      <c r="AF363" s="169"/>
      <c r="AG363" s="169"/>
      <c r="AH363" s="169"/>
      <c r="AI363" s="169"/>
      <c r="AJ363" s="169"/>
      <c r="AK363" s="169"/>
      <c r="AL363" s="169"/>
      <c r="AM363" s="172"/>
      <c r="BG363" s="13" t="s">
        <v>432</v>
      </c>
      <c r="BH363" s="13" t="s">
        <v>432</v>
      </c>
    </row>
    <row r="364" spans="1:61" ht="9.75" hidden="1" customHeight="1" x14ac:dyDescent="0.15">
      <c r="A364" s="106"/>
      <c r="B364" s="107"/>
      <c r="C364" s="107"/>
      <c r="D364" s="107"/>
      <c r="E364" s="107"/>
      <c r="F364" s="107"/>
      <c r="G364" s="107"/>
      <c r="H364" s="107"/>
      <c r="I364" s="108"/>
      <c r="J364" s="168"/>
      <c r="K364" s="137"/>
      <c r="L364" s="137"/>
      <c r="M364" s="137"/>
      <c r="N364" s="137"/>
      <c r="O364" s="137"/>
      <c r="P364" s="137"/>
      <c r="Q364" s="137"/>
      <c r="R364" s="137"/>
      <c r="S364" s="137"/>
      <c r="T364" s="137"/>
      <c r="U364" s="137"/>
      <c r="V364" s="174" t="s">
        <v>223</v>
      </c>
      <c r="W364" s="174"/>
      <c r="X364" s="174"/>
      <c r="Y364" s="174"/>
      <c r="Z364" s="174"/>
      <c r="AA364" s="174"/>
      <c r="AB364" s="174"/>
      <c r="AC364" s="174"/>
      <c r="AD364" s="174"/>
      <c r="AE364" s="174" t="s">
        <v>224</v>
      </c>
      <c r="AF364" s="174"/>
      <c r="AG364" s="174"/>
      <c r="AH364" s="174"/>
      <c r="AI364" s="174"/>
      <c r="AJ364" s="174"/>
      <c r="AK364" s="174"/>
      <c r="AL364" s="174"/>
      <c r="AM364" s="175"/>
      <c r="BG364" s="13" t="s">
        <v>432</v>
      </c>
      <c r="BH364" s="13" t="s">
        <v>432</v>
      </c>
    </row>
    <row r="365" spans="1:61" ht="9.75" hidden="1" customHeight="1" x14ac:dyDescent="0.15">
      <c r="A365" s="96" t="s">
        <v>304</v>
      </c>
      <c r="B365" s="97"/>
      <c r="C365" s="97"/>
      <c r="D365" s="97"/>
      <c r="E365" s="97"/>
      <c r="F365" s="97"/>
      <c r="G365" s="97"/>
      <c r="H365" s="97"/>
      <c r="I365" s="98"/>
      <c r="J365" s="86"/>
      <c r="K365" s="87"/>
      <c r="L365" s="87"/>
      <c r="M365" s="87"/>
      <c r="N365" s="87"/>
      <c r="O365" s="87"/>
      <c r="P365" s="87"/>
      <c r="Q365" s="87"/>
      <c r="R365" s="87"/>
      <c r="S365" s="87"/>
      <c r="T365" s="87"/>
      <c r="U365" s="87"/>
      <c r="V365" s="87"/>
      <c r="W365" s="87"/>
      <c r="X365" s="87"/>
      <c r="Y365" s="87"/>
      <c r="Z365" s="87"/>
      <c r="AA365" s="87"/>
      <c r="AB365" s="87"/>
      <c r="AC365" s="87"/>
      <c r="AD365" s="87"/>
      <c r="AE365" s="87"/>
      <c r="AF365" s="87"/>
      <c r="AG365" s="87"/>
      <c r="AH365" s="87"/>
      <c r="AI365" s="87"/>
      <c r="AJ365" s="87"/>
      <c r="AK365" s="87"/>
      <c r="AL365" s="87"/>
      <c r="AM365" s="88"/>
      <c r="BG365" s="13" t="s">
        <v>475</v>
      </c>
      <c r="BH365" s="13">
        <v>61</v>
      </c>
      <c r="BI365" s="13" t="str">
        <f>"ITEM"&amp; BH365 &amp; BG365 &amp; "="&amp; IF(TRIM($J365)="","",$J365)</f>
        <v>ITEM61#KBN2_12=</v>
      </c>
    </row>
    <row r="366" spans="1:61" ht="9.75" hidden="1" customHeight="1" x14ac:dyDescent="0.15">
      <c r="A366" s="99"/>
      <c r="B366" s="100"/>
      <c r="C366" s="100"/>
      <c r="D366" s="100"/>
      <c r="E366" s="100"/>
      <c r="F366" s="100"/>
      <c r="G366" s="100"/>
      <c r="H366" s="100"/>
      <c r="I366" s="101"/>
      <c r="J366" s="127"/>
      <c r="K366" s="128"/>
      <c r="L366" s="128"/>
      <c r="M366" s="128"/>
      <c r="N366" s="128"/>
      <c r="O366" s="128"/>
      <c r="P366" s="128"/>
      <c r="Q366" s="128"/>
      <c r="R366" s="128"/>
      <c r="S366" s="128"/>
      <c r="T366" s="128"/>
      <c r="U366" s="128"/>
      <c r="V366" s="128"/>
      <c r="W366" s="128"/>
      <c r="X366" s="128"/>
      <c r="Y366" s="128"/>
      <c r="Z366" s="128"/>
      <c r="AA366" s="128"/>
      <c r="AB366" s="128"/>
      <c r="AC366" s="128"/>
      <c r="AD366" s="128"/>
      <c r="AE366" s="128"/>
      <c r="AF366" s="128"/>
      <c r="AG366" s="128"/>
      <c r="AH366" s="128"/>
      <c r="AI366" s="128"/>
      <c r="AJ366" s="128"/>
      <c r="AK366" s="128"/>
      <c r="AL366" s="128"/>
      <c r="AM366" s="129"/>
      <c r="BG366" s="13" t="s">
        <v>432</v>
      </c>
      <c r="BH366" s="13" t="s">
        <v>432</v>
      </c>
    </row>
    <row r="367" spans="1:61" ht="9.75" hidden="1" customHeight="1" x14ac:dyDescent="0.15">
      <c r="A367" s="106"/>
      <c r="B367" s="107"/>
      <c r="C367" s="107"/>
      <c r="D367" s="107"/>
      <c r="E367" s="107"/>
      <c r="F367" s="107"/>
      <c r="G367" s="107"/>
      <c r="H367" s="107"/>
      <c r="I367" s="108"/>
      <c r="J367" s="89"/>
      <c r="K367" s="90"/>
      <c r="L367" s="90"/>
      <c r="M367" s="90"/>
      <c r="N367" s="90"/>
      <c r="O367" s="90"/>
      <c r="P367" s="90"/>
      <c r="Q367" s="90"/>
      <c r="R367" s="90"/>
      <c r="S367" s="90"/>
      <c r="T367" s="90"/>
      <c r="U367" s="90"/>
      <c r="V367" s="90"/>
      <c r="W367" s="90"/>
      <c r="X367" s="90"/>
      <c r="Y367" s="90"/>
      <c r="Z367" s="90"/>
      <c r="AA367" s="90"/>
      <c r="AB367" s="90"/>
      <c r="AC367" s="90"/>
      <c r="AD367" s="90"/>
      <c r="AE367" s="90"/>
      <c r="AF367" s="90"/>
      <c r="AG367" s="90"/>
      <c r="AH367" s="90"/>
      <c r="AI367" s="90"/>
      <c r="AJ367" s="90"/>
      <c r="AK367" s="90"/>
      <c r="AL367" s="90"/>
      <c r="AM367" s="91"/>
      <c r="BG367" s="13" t="s">
        <v>432</v>
      </c>
      <c r="BH367" s="13" t="s">
        <v>432</v>
      </c>
    </row>
    <row r="368" spans="1:61" ht="9.75" hidden="1" customHeight="1" x14ac:dyDescent="0.15">
      <c r="A368" s="267" t="s">
        <v>0</v>
      </c>
      <c r="B368" s="268"/>
      <c r="C368" s="96" t="s">
        <v>107</v>
      </c>
      <c r="D368" s="97"/>
      <c r="E368" s="97"/>
      <c r="F368" s="97"/>
      <c r="G368" s="97"/>
      <c r="H368" s="97"/>
      <c r="I368" s="98"/>
      <c r="J368" s="167"/>
      <c r="K368" s="162"/>
      <c r="L368" s="162"/>
      <c r="M368" s="162"/>
      <c r="N368" s="162"/>
      <c r="O368" s="162"/>
      <c r="P368" s="162"/>
      <c r="Q368" s="162"/>
      <c r="R368" s="162"/>
      <c r="S368" s="162"/>
      <c r="T368" s="162"/>
      <c r="U368" s="162"/>
      <c r="V368" s="170" t="s">
        <v>116</v>
      </c>
      <c r="W368" s="170"/>
      <c r="X368" s="170"/>
      <c r="Y368" s="170"/>
      <c r="Z368" s="170"/>
      <c r="AA368" s="170"/>
      <c r="AB368" s="170"/>
      <c r="AC368" s="170"/>
      <c r="AD368" s="170"/>
      <c r="AE368" s="170"/>
      <c r="AF368" s="170"/>
      <c r="AG368" s="170"/>
      <c r="AH368" s="170"/>
      <c r="AI368" s="170"/>
      <c r="AJ368" s="170"/>
      <c r="AK368" s="170"/>
      <c r="AL368" s="170"/>
      <c r="AM368" s="171"/>
      <c r="BE368" s="13" t="str">
        <f ca="1">MID(CELL("address",$CI$2),2,2)</f>
        <v>CI</v>
      </c>
      <c r="BF368" s="13" t="str">
        <f>IF(TRIM($K369)="","",IF(ISERROR(MATCH($K369,$CI$3:$CI$4,0)),"INPUT_ERROR",MATCH($K369,$CI$3:$CI$4,0)))</f>
        <v/>
      </c>
      <c r="BG368" s="13" t="s">
        <v>475</v>
      </c>
      <c r="BH368" s="13">
        <v>62</v>
      </c>
      <c r="BI368" s="13" t="str">
        <f>"ITEM"&amp; BH368&amp; BG368 &amp; "="&amp; $BF368</f>
        <v>ITEM62#KBN2_12=</v>
      </c>
    </row>
    <row r="369" spans="1:61" ht="9.75" hidden="1" customHeight="1" x14ac:dyDescent="0.15">
      <c r="A369" s="269"/>
      <c r="B369" s="270"/>
      <c r="C369" s="99"/>
      <c r="D369" s="100"/>
      <c r="E369" s="100"/>
      <c r="F369" s="100"/>
      <c r="G369" s="100"/>
      <c r="H369" s="100"/>
      <c r="I369" s="101"/>
      <c r="J369" s="130" t="s">
        <v>167</v>
      </c>
      <c r="K369" s="131"/>
      <c r="L369" s="131"/>
      <c r="M369" s="131"/>
      <c r="N369" s="131"/>
      <c r="O369" s="131"/>
      <c r="P369" s="131"/>
      <c r="Q369" s="131"/>
      <c r="R369" s="133" t="s">
        <v>168</v>
      </c>
      <c r="S369" s="133"/>
      <c r="T369" s="133"/>
      <c r="U369" s="133"/>
      <c r="V369" s="169" t="s">
        <v>234</v>
      </c>
      <c r="W369" s="169"/>
      <c r="X369" s="169"/>
      <c r="Y369" s="169"/>
      <c r="Z369" s="169"/>
      <c r="AA369" s="169" t="s">
        <v>235</v>
      </c>
      <c r="AB369" s="169"/>
      <c r="AC369" s="169"/>
      <c r="AD369" s="169"/>
      <c r="AE369" s="169"/>
      <c r="AF369" s="169"/>
      <c r="AG369" s="169"/>
      <c r="AH369" s="169"/>
      <c r="AI369" s="169"/>
      <c r="AJ369" s="169"/>
      <c r="AK369" s="169"/>
      <c r="AL369" s="169"/>
      <c r="AM369" s="172"/>
      <c r="BG369" s="13" t="s">
        <v>432</v>
      </c>
      <c r="BH369" s="13" t="s">
        <v>432</v>
      </c>
    </row>
    <row r="370" spans="1:61" ht="9.75" hidden="1" customHeight="1" x14ac:dyDescent="0.15">
      <c r="A370" s="269"/>
      <c r="B370" s="270"/>
      <c r="C370" s="99"/>
      <c r="D370" s="100"/>
      <c r="E370" s="100"/>
      <c r="F370" s="100"/>
      <c r="G370" s="100"/>
      <c r="H370" s="100"/>
      <c r="I370" s="101"/>
      <c r="J370" s="130"/>
      <c r="K370" s="131"/>
      <c r="L370" s="131"/>
      <c r="M370" s="131"/>
      <c r="N370" s="131"/>
      <c r="O370" s="131"/>
      <c r="P370" s="131"/>
      <c r="Q370" s="131"/>
      <c r="R370" s="133"/>
      <c r="S370" s="133"/>
      <c r="T370" s="133"/>
      <c r="U370" s="133"/>
      <c r="V370" s="169"/>
      <c r="W370" s="169"/>
      <c r="X370" s="169"/>
      <c r="Y370" s="169"/>
      <c r="Z370" s="169"/>
      <c r="AA370" s="169"/>
      <c r="AB370" s="169"/>
      <c r="AC370" s="169"/>
      <c r="AD370" s="169"/>
      <c r="AE370" s="169"/>
      <c r="AF370" s="169"/>
      <c r="AG370" s="169"/>
      <c r="AH370" s="169"/>
      <c r="AI370" s="169"/>
      <c r="AJ370" s="169"/>
      <c r="AK370" s="169"/>
      <c r="AL370" s="169"/>
      <c r="AM370" s="172"/>
      <c r="BG370" s="13" t="s">
        <v>432</v>
      </c>
      <c r="BH370" s="13" t="s">
        <v>432</v>
      </c>
    </row>
    <row r="371" spans="1:61" ht="9.75" hidden="1" customHeight="1" x14ac:dyDescent="0.15">
      <c r="A371" s="269"/>
      <c r="B371" s="270"/>
      <c r="C371" s="106"/>
      <c r="D371" s="107"/>
      <c r="E371" s="107"/>
      <c r="F371" s="107"/>
      <c r="G371" s="107"/>
      <c r="H371" s="107"/>
      <c r="I371" s="108"/>
      <c r="J371" s="173"/>
      <c r="K371" s="174"/>
      <c r="L371" s="174"/>
      <c r="M371" s="174"/>
      <c r="N371" s="174"/>
      <c r="O371" s="174"/>
      <c r="P371" s="174"/>
      <c r="Q371" s="174"/>
      <c r="R371" s="174"/>
      <c r="S371" s="174"/>
      <c r="T371" s="174"/>
      <c r="U371" s="174"/>
      <c r="V371" s="174"/>
      <c r="W371" s="174"/>
      <c r="X371" s="174"/>
      <c r="Y371" s="174"/>
      <c r="Z371" s="174"/>
      <c r="AA371" s="174"/>
      <c r="AB371" s="174"/>
      <c r="AC371" s="174"/>
      <c r="AD371" s="174"/>
      <c r="AE371" s="174"/>
      <c r="AF371" s="174"/>
      <c r="AG371" s="174"/>
      <c r="AH371" s="174"/>
      <c r="AI371" s="174"/>
      <c r="AJ371" s="174"/>
      <c r="AK371" s="174"/>
      <c r="AL371" s="174"/>
      <c r="AM371" s="175"/>
      <c r="BG371" s="13" t="s">
        <v>432</v>
      </c>
      <c r="BH371" s="13" t="s">
        <v>432</v>
      </c>
    </row>
    <row r="372" spans="1:61" ht="9.75" hidden="1" customHeight="1" x14ac:dyDescent="0.15">
      <c r="A372" s="269"/>
      <c r="B372" s="270"/>
      <c r="C372" s="96" t="s">
        <v>108</v>
      </c>
      <c r="D372" s="97"/>
      <c r="E372" s="97"/>
      <c r="F372" s="97"/>
      <c r="G372" s="97"/>
      <c r="H372" s="97"/>
      <c r="I372" s="98"/>
      <c r="J372" s="86"/>
      <c r="K372" s="87"/>
      <c r="L372" s="87"/>
      <c r="M372" s="87"/>
      <c r="N372" s="87"/>
      <c r="O372" s="87"/>
      <c r="P372" s="87"/>
      <c r="Q372" s="87"/>
      <c r="R372" s="87"/>
      <c r="S372" s="87"/>
      <c r="T372" s="87"/>
      <c r="U372" s="87"/>
      <c r="V372" s="87"/>
      <c r="W372" s="87"/>
      <c r="X372" s="87"/>
      <c r="Y372" s="87"/>
      <c r="Z372" s="87"/>
      <c r="AA372" s="87"/>
      <c r="AB372" s="87"/>
      <c r="AC372" s="87"/>
      <c r="AD372" s="87"/>
      <c r="AE372" s="87"/>
      <c r="AF372" s="87"/>
      <c r="AG372" s="87"/>
      <c r="AH372" s="87"/>
      <c r="AI372" s="87"/>
      <c r="AJ372" s="87"/>
      <c r="AK372" s="87"/>
      <c r="AL372" s="87"/>
      <c r="AM372" s="88"/>
      <c r="BG372" s="13" t="s">
        <v>475</v>
      </c>
      <c r="BH372" s="13">
        <v>63</v>
      </c>
      <c r="BI372" s="13" t="str">
        <f>"ITEM" &amp; BH372 &amp; BG372 &amp; "="&amp; IF(TRIM($J372)="","",$J372)</f>
        <v>ITEM63#KBN2_12=</v>
      </c>
    </row>
    <row r="373" spans="1:61" ht="9.75" hidden="1" customHeight="1" x14ac:dyDescent="0.15">
      <c r="A373" s="269"/>
      <c r="B373" s="270"/>
      <c r="C373" s="99"/>
      <c r="D373" s="100"/>
      <c r="E373" s="100"/>
      <c r="F373" s="100"/>
      <c r="G373" s="100"/>
      <c r="H373" s="100"/>
      <c r="I373" s="101"/>
      <c r="J373" s="127"/>
      <c r="K373" s="128"/>
      <c r="L373" s="128"/>
      <c r="M373" s="128"/>
      <c r="N373" s="128"/>
      <c r="O373" s="128"/>
      <c r="P373" s="128"/>
      <c r="Q373" s="128"/>
      <c r="R373" s="128"/>
      <c r="S373" s="128"/>
      <c r="T373" s="128"/>
      <c r="U373" s="128"/>
      <c r="V373" s="128"/>
      <c r="W373" s="128"/>
      <c r="X373" s="128"/>
      <c r="Y373" s="128"/>
      <c r="Z373" s="128"/>
      <c r="AA373" s="128"/>
      <c r="AB373" s="128"/>
      <c r="AC373" s="128"/>
      <c r="AD373" s="128"/>
      <c r="AE373" s="128"/>
      <c r="AF373" s="128"/>
      <c r="AG373" s="128"/>
      <c r="AH373" s="128"/>
      <c r="AI373" s="128"/>
      <c r="AJ373" s="128"/>
      <c r="AK373" s="128"/>
      <c r="AL373" s="128"/>
      <c r="AM373" s="129"/>
      <c r="BG373" s="13" t="s">
        <v>432</v>
      </c>
      <c r="BH373" s="13" t="s">
        <v>432</v>
      </c>
    </row>
    <row r="374" spans="1:61" ht="9.75" hidden="1" customHeight="1" x14ac:dyDescent="0.15">
      <c r="A374" s="269"/>
      <c r="B374" s="270"/>
      <c r="C374" s="106"/>
      <c r="D374" s="107"/>
      <c r="E374" s="107"/>
      <c r="F374" s="107"/>
      <c r="G374" s="107"/>
      <c r="H374" s="107"/>
      <c r="I374" s="108"/>
      <c r="J374" s="89"/>
      <c r="K374" s="90"/>
      <c r="L374" s="90"/>
      <c r="M374" s="90"/>
      <c r="N374" s="90"/>
      <c r="O374" s="90"/>
      <c r="P374" s="90"/>
      <c r="Q374" s="90"/>
      <c r="R374" s="90"/>
      <c r="S374" s="90"/>
      <c r="T374" s="90"/>
      <c r="U374" s="90"/>
      <c r="V374" s="90"/>
      <c r="W374" s="90"/>
      <c r="X374" s="90"/>
      <c r="Y374" s="90"/>
      <c r="Z374" s="90"/>
      <c r="AA374" s="90"/>
      <c r="AB374" s="90"/>
      <c r="AC374" s="90"/>
      <c r="AD374" s="90"/>
      <c r="AE374" s="90"/>
      <c r="AF374" s="90"/>
      <c r="AG374" s="90"/>
      <c r="AH374" s="90"/>
      <c r="AI374" s="90"/>
      <c r="AJ374" s="90"/>
      <c r="AK374" s="90"/>
      <c r="AL374" s="90"/>
      <c r="AM374" s="91"/>
      <c r="BG374" s="13" t="s">
        <v>432</v>
      </c>
      <c r="BH374" s="13" t="s">
        <v>432</v>
      </c>
    </row>
    <row r="375" spans="1:61" ht="9.75" hidden="1" customHeight="1" x14ac:dyDescent="0.15">
      <c r="A375" s="269"/>
      <c r="B375" s="270"/>
      <c r="C375" s="96" t="s">
        <v>109</v>
      </c>
      <c r="D375" s="97"/>
      <c r="E375" s="97"/>
      <c r="F375" s="97"/>
      <c r="G375" s="97"/>
      <c r="H375" s="97"/>
      <c r="I375" s="98"/>
      <c r="J375" s="86"/>
      <c r="K375" s="87"/>
      <c r="L375" s="87"/>
      <c r="M375" s="87"/>
      <c r="N375" s="87"/>
      <c r="O375" s="87"/>
      <c r="P375" s="87"/>
      <c r="Q375" s="87"/>
      <c r="R375" s="87"/>
      <c r="S375" s="87"/>
      <c r="T375" s="87"/>
      <c r="U375" s="87"/>
      <c r="V375" s="87"/>
      <c r="W375" s="87"/>
      <c r="X375" s="87"/>
      <c r="Y375" s="87"/>
      <c r="Z375" s="87"/>
      <c r="AA375" s="87"/>
      <c r="AB375" s="87"/>
      <c r="AC375" s="87"/>
      <c r="AD375" s="87"/>
      <c r="AE375" s="87"/>
      <c r="AF375" s="87"/>
      <c r="AG375" s="87"/>
      <c r="AH375" s="87"/>
      <c r="AI375" s="87"/>
      <c r="AJ375" s="87"/>
      <c r="AK375" s="87"/>
      <c r="AL375" s="87"/>
      <c r="AM375" s="88"/>
      <c r="BG375" s="13" t="s">
        <v>475</v>
      </c>
      <c r="BH375" s="13">
        <v>64</v>
      </c>
      <c r="BI375" s="13" t="str">
        <f>"ITEM" &amp; BH375 &amp; BG375 &amp; "="&amp; IF(TRIM($J375)="","",$J375)</f>
        <v>ITEM64#KBN2_12=</v>
      </c>
    </row>
    <row r="376" spans="1:61" ht="9.75" hidden="1" customHeight="1" x14ac:dyDescent="0.15">
      <c r="A376" s="269"/>
      <c r="B376" s="270"/>
      <c r="C376" s="99"/>
      <c r="D376" s="100"/>
      <c r="E376" s="100"/>
      <c r="F376" s="100"/>
      <c r="G376" s="100"/>
      <c r="H376" s="100"/>
      <c r="I376" s="101"/>
      <c r="J376" s="127"/>
      <c r="K376" s="128"/>
      <c r="L376" s="128"/>
      <c r="M376" s="128"/>
      <c r="N376" s="128"/>
      <c r="O376" s="128"/>
      <c r="P376" s="128"/>
      <c r="Q376" s="128"/>
      <c r="R376" s="128"/>
      <c r="S376" s="128"/>
      <c r="T376" s="128"/>
      <c r="U376" s="128"/>
      <c r="V376" s="128"/>
      <c r="W376" s="128"/>
      <c r="X376" s="128"/>
      <c r="Y376" s="128"/>
      <c r="Z376" s="128"/>
      <c r="AA376" s="128"/>
      <c r="AB376" s="128"/>
      <c r="AC376" s="128"/>
      <c r="AD376" s="128"/>
      <c r="AE376" s="128"/>
      <c r="AF376" s="128"/>
      <c r="AG376" s="128"/>
      <c r="AH376" s="128"/>
      <c r="AI376" s="128"/>
      <c r="AJ376" s="128"/>
      <c r="AK376" s="128"/>
      <c r="AL376" s="128"/>
      <c r="AM376" s="129"/>
      <c r="BG376" s="13" t="s">
        <v>432</v>
      </c>
      <c r="BH376" s="13" t="s">
        <v>432</v>
      </c>
    </row>
    <row r="377" spans="1:61" ht="9.75" hidden="1" customHeight="1" thickBot="1" x14ac:dyDescent="0.2">
      <c r="A377" s="271"/>
      <c r="B377" s="272"/>
      <c r="C377" s="106"/>
      <c r="D377" s="107"/>
      <c r="E377" s="107"/>
      <c r="F377" s="107"/>
      <c r="G377" s="107"/>
      <c r="H377" s="107"/>
      <c r="I377" s="108"/>
      <c r="J377" s="89"/>
      <c r="K377" s="90"/>
      <c r="L377" s="90"/>
      <c r="M377" s="90"/>
      <c r="N377" s="90"/>
      <c r="O377" s="90"/>
      <c r="P377" s="90"/>
      <c r="Q377" s="90"/>
      <c r="R377" s="90"/>
      <c r="S377" s="90"/>
      <c r="T377" s="90"/>
      <c r="U377" s="90"/>
      <c r="V377" s="90"/>
      <c r="W377" s="90"/>
      <c r="X377" s="90"/>
      <c r="Y377" s="90"/>
      <c r="Z377" s="90"/>
      <c r="AA377" s="90"/>
      <c r="AB377" s="90"/>
      <c r="AC377" s="90"/>
      <c r="AD377" s="90"/>
      <c r="AE377" s="90"/>
      <c r="AF377" s="90"/>
      <c r="AG377" s="90"/>
      <c r="AH377" s="90"/>
      <c r="AI377" s="90"/>
      <c r="AJ377" s="90"/>
      <c r="AK377" s="90"/>
      <c r="AL377" s="90"/>
      <c r="AM377" s="91"/>
      <c r="BG377" s="13" t="s">
        <v>432</v>
      </c>
      <c r="BH377" s="13" t="s">
        <v>432</v>
      </c>
    </row>
    <row r="378" spans="1:61" ht="9.75" hidden="1" customHeight="1" x14ac:dyDescent="0.15">
      <c r="A378" s="251" t="s">
        <v>354</v>
      </c>
      <c r="B378" s="252"/>
      <c r="C378" s="252"/>
      <c r="D378" s="252"/>
      <c r="E378" s="252"/>
      <c r="F378" s="252"/>
      <c r="G378" s="252"/>
      <c r="H378" s="252"/>
      <c r="I378" s="253"/>
      <c r="J378" s="276"/>
      <c r="K378" s="277"/>
      <c r="L378" s="277"/>
      <c r="M378" s="277"/>
      <c r="N378" s="277"/>
      <c r="O378" s="277"/>
      <c r="P378" s="277"/>
      <c r="Q378" s="277"/>
      <c r="R378" s="277"/>
      <c r="S378" s="277"/>
      <c r="T378" s="277"/>
      <c r="U378" s="277"/>
      <c r="V378" s="277"/>
      <c r="W378" s="277"/>
      <c r="X378" s="277"/>
      <c r="Y378" s="277"/>
      <c r="Z378" s="277"/>
      <c r="AA378" s="277"/>
      <c r="AB378" s="277"/>
      <c r="AC378" s="277"/>
      <c r="AD378" s="277"/>
      <c r="AE378" s="277"/>
      <c r="AF378" s="277"/>
      <c r="AG378" s="277"/>
      <c r="AH378" s="277"/>
      <c r="AI378" s="277"/>
      <c r="AJ378" s="277"/>
      <c r="AK378" s="277"/>
      <c r="AL378" s="277"/>
      <c r="AM378" s="278"/>
      <c r="BG378" s="13" t="s">
        <v>476</v>
      </c>
      <c r="BH378" s="13">
        <v>58</v>
      </c>
      <c r="BI378" s="13" t="str">
        <f>"ITEM"&amp;BH378 &amp; BG378 &amp; "="&amp; IF(TRIM($J378)="","",$J378)</f>
        <v>ITEM58#KBN2_13=</v>
      </c>
    </row>
    <row r="379" spans="1:61" ht="9.75" hidden="1" customHeight="1" thickBot="1" x14ac:dyDescent="0.2">
      <c r="A379" s="254"/>
      <c r="B379" s="255"/>
      <c r="C379" s="255"/>
      <c r="D379" s="255"/>
      <c r="E379" s="255"/>
      <c r="F379" s="255"/>
      <c r="G379" s="255"/>
      <c r="H379" s="255"/>
      <c r="I379" s="256"/>
      <c r="J379" s="279"/>
      <c r="K379" s="280"/>
      <c r="L379" s="280"/>
      <c r="M379" s="280"/>
      <c r="N379" s="280"/>
      <c r="O379" s="280"/>
      <c r="P379" s="280"/>
      <c r="Q379" s="280"/>
      <c r="R379" s="280"/>
      <c r="S379" s="280"/>
      <c r="T379" s="280"/>
      <c r="U379" s="280"/>
      <c r="V379" s="280"/>
      <c r="W379" s="280"/>
      <c r="X379" s="280"/>
      <c r="Y379" s="280"/>
      <c r="Z379" s="280"/>
      <c r="AA379" s="280"/>
      <c r="AB379" s="280"/>
      <c r="AC379" s="280"/>
      <c r="AD379" s="280"/>
      <c r="AE379" s="280"/>
      <c r="AF379" s="280"/>
      <c r="AG379" s="280"/>
      <c r="AH379" s="280"/>
      <c r="AI379" s="280"/>
      <c r="AJ379" s="280"/>
      <c r="AK379" s="280"/>
      <c r="AL379" s="280"/>
      <c r="AM379" s="281"/>
      <c r="BG379" s="13" t="s">
        <v>432</v>
      </c>
      <c r="BH379" s="13" t="s">
        <v>432</v>
      </c>
    </row>
    <row r="380" spans="1:61" ht="9.75" hidden="1" customHeight="1" x14ac:dyDescent="0.15">
      <c r="A380" s="263" t="s">
        <v>93</v>
      </c>
      <c r="B380" s="264"/>
      <c r="C380" s="264"/>
      <c r="D380" s="264"/>
      <c r="E380" s="264"/>
      <c r="F380" s="264"/>
      <c r="G380" s="264"/>
      <c r="H380" s="264"/>
      <c r="I380" s="265"/>
      <c r="J380" s="282"/>
      <c r="K380" s="283"/>
      <c r="L380" s="283"/>
      <c r="M380" s="283"/>
      <c r="N380" s="283"/>
      <c r="O380" s="283"/>
      <c r="P380" s="283"/>
      <c r="Q380" s="283"/>
      <c r="R380" s="283"/>
      <c r="S380" s="283"/>
      <c r="T380" s="283"/>
      <c r="U380" s="283"/>
      <c r="V380" s="283"/>
      <c r="W380" s="283"/>
      <c r="X380" s="283"/>
      <c r="Y380" s="283"/>
      <c r="Z380" s="283"/>
      <c r="AA380" s="283"/>
      <c r="AB380" s="283"/>
      <c r="AC380" s="283"/>
      <c r="AD380" s="283"/>
      <c r="AE380" s="283"/>
      <c r="AF380" s="283"/>
      <c r="AG380" s="283"/>
      <c r="AH380" s="283"/>
      <c r="AI380" s="283"/>
      <c r="AJ380" s="283"/>
      <c r="AK380" s="283"/>
      <c r="AL380" s="283"/>
      <c r="AM380" s="284"/>
      <c r="BG380" s="13" t="s">
        <v>476</v>
      </c>
      <c r="BH380" s="13">
        <v>59</v>
      </c>
      <c r="BI380" s="13" t="str">
        <f>"ITEM"&amp; BH380  &amp; BG380 &amp; "="&amp; IF(TRIM($J380)="","",$J380)</f>
        <v>ITEM59#KBN2_13=</v>
      </c>
    </row>
    <row r="381" spans="1:61" ht="9.75" hidden="1" customHeight="1" x14ac:dyDescent="0.15">
      <c r="A381" s="106"/>
      <c r="B381" s="107"/>
      <c r="C381" s="107"/>
      <c r="D381" s="107"/>
      <c r="E381" s="107"/>
      <c r="F381" s="107"/>
      <c r="G381" s="107"/>
      <c r="H381" s="107"/>
      <c r="I381" s="108"/>
      <c r="J381" s="89"/>
      <c r="K381" s="90"/>
      <c r="L381" s="90"/>
      <c r="M381" s="90"/>
      <c r="N381" s="90"/>
      <c r="O381" s="90"/>
      <c r="P381" s="90"/>
      <c r="Q381" s="90"/>
      <c r="R381" s="90"/>
      <c r="S381" s="90"/>
      <c r="T381" s="90"/>
      <c r="U381" s="90"/>
      <c r="V381" s="90"/>
      <c r="W381" s="90"/>
      <c r="X381" s="90"/>
      <c r="Y381" s="90"/>
      <c r="Z381" s="90"/>
      <c r="AA381" s="90"/>
      <c r="AB381" s="90"/>
      <c r="AC381" s="90"/>
      <c r="AD381" s="90"/>
      <c r="AE381" s="90"/>
      <c r="AF381" s="90"/>
      <c r="AG381" s="90"/>
      <c r="AH381" s="90"/>
      <c r="AI381" s="90"/>
      <c r="AJ381" s="90"/>
      <c r="AK381" s="90"/>
      <c r="AL381" s="90"/>
      <c r="AM381" s="91"/>
      <c r="BG381" s="13" t="s">
        <v>432</v>
      </c>
      <c r="BH381" s="13" t="s">
        <v>432</v>
      </c>
    </row>
    <row r="382" spans="1:61" ht="9.75" hidden="1" customHeight="1" x14ac:dyDescent="0.15">
      <c r="A382" s="96" t="s">
        <v>106</v>
      </c>
      <c r="B382" s="97"/>
      <c r="C382" s="97"/>
      <c r="D382" s="97"/>
      <c r="E382" s="97"/>
      <c r="F382" s="97"/>
      <c r="G382" s="97"/>
      <c r="H382" s="97"/>
      <c r="I382" s="98"/>
      <c r="J382" s="266"/>
      <c r="K382" s="170"/>
      <c r="L382" s="170"/>
      <c r="M382" s="170"/>
      <c r="N382" s="170"/>
      <c r="O382" s="170"/>
      <c r="P382" s="170"/>
      <c r="Q382" s="170"/>
      <c r="R382" s="170"/>
      <c r="S382" s="170"/>
      <c r="T382" s="170"/>
      <c r="U382" s="170"/>
      <c r="V382" s="170" t="s">
        <v>116</v>
      </c>
      <c r="W382" s="170"/>
      <c r="X382" s="170"/>
      <c r="Y382" s="170"/>
      <c r="Z382" s="170"/>
      <c r="AA382" s="170"/>
      <c r="AB382" s="170"/>
      <c r="AC382" s="170"/>
      <c r="AD382" s="170"/>
      <c r="AE382" s="170"/>
      <c r="AF382" s="170"/>
      <c r="AG382" s="170"/>
      <c r="AH382" s="170"/>
      <c r="AI382" s="170"/>
      <c r="AJ382" s="170"/>
      <c r="AK382" s="170"/>
      <c r="AL382" s="170"/>
      <c r="AM382" s="171"/>
      <c r="BE382" s="13" t="str">
        <f ca="1">MID(CELL("address",$CH$2),2,2)</f>
        <v>CH</v>
      </c>
      <c r="BF382" s="13" t="str">
        <f>IF(TRIM($K383)="","",IF(ISERROR(MATCH($K383,$CH$3:$CH$8,0)),"INPUT_ERROR",MATCH($K383,$CH$3:$CH$8,0)))</f>
        <v/>
      </c>
      <c r="BG382" s="13" t="s">
        <v>476</v>
      </c>
      <c r="BH382" s="13">
        <v>60</v>
      </c>
      <c r="BI382" s="13" t="str">
        <f>"ITEM"&amp; BH382 &amp; BG382 &amp;  "="&amp; $BF382</f>
        <v>ITEM60#KBN2_13=</v>
      </c>
    </row>
    <row r="383" spans="1:61" ht="9.75" hidden="1" customHeight="1" x14ac:dyDescent="0.15">
      <c r="A383" s="99"/>
      <c r="B383" s="100"/>
      <c r="C383" s="100"/>
      <c r="D383" s="100"/>
      <c r="E383" s="100"/>
      <c r="F383" s="100"/>
      <c r="G383" s="100"/>
      <c r="H383" s="100"/>
      <c r="I383" s="101"/>
      <c r="J383" s="130" t="s">
        <v>127</v>
      </c>
      <c r="K383" s="131"/>
      <c r="L383" s="131"/>
      <c r="M383" s="131"/>
      <c r="N383" s="131"/>
      <c r="O383" s="131"/>
      <c r="P383" s="131"/>
      <c r="Q383" s="131"/>
      <c r="R383" s="131"/>
      <c r="S383" s="131"/>
      <c r="T383" s="169" t="s">
        <v>443</v>
      </c>
      <c r="U383" s="169"/>
      <c r="V383" s="169" t="s">
        <v>230</v>
      </c>
      <c r="W383" s="169"/>
      <c r="X383" s="169"/>
      <c r="Y383" s="169"/>
      <c r="Z383" s="169"/>
      <c r="AA383" s="169"/>
      <c r="AB383" s="169"/>
      <c r="AC383" s="169"/>
      <c r="AD383" s="169"/>
      <c r="AE383" s="169" t="s">
        <v>231</v>
      </c>
      <c r="AF383" s="169"/>
      <c r="AG383" s="169"/>
      <c r="AH383" s="169"/>
      <c r="AI383" s="169"/>
      <c r="AJ383" s="169"/>
      <c r="AK383" s="169"/>
      <c r="AL383" s="169"/>
      <c r="AM383" s="172"/>
      <c r="BG383" s="13" t="s">
        <v>432</v>
      </c>
      <c r="BH383" s="13" t="s">
        <v>432</v>
      </c>
    </row>
    <row r="384" spans="1:61" ht="9.75" hidden="1" customHeight="1" x14ac:dyDescent="0.15">
      <c r="A384" s="99"/>
      <c r="B384" s="100"/>
      <c r="C384" s="100"/>
      <c r="D384" s="100"/>
      <c r="E384" s="100"/>
      <c r="F384" s="100"/>
      <c r="G384" s="100"/>
      <c r="H384" s="100"/>
      <c r="I384" s="101"/>
      <c r="J384" s="130"/>
      <c r="K384" s="131"/>
      <c r="L384" s="131"/>
      <c r="M384" s="131"/>
      <c r="N384" s="131"/>
      <c r="O384" s="131"/>
      <c r="P384" s="131"/>
      <c r="Q384" s="131"/>
      <c r="R384" s="131"/>
      <c r="S384" s="131"/>
      <c r="T384" s="169"/>
      <c r="U384" s="169"/>
      <c r="V384" s="169" t="s">
        <v>232</v>
      </c>
      <c r="W384" s="169"/>
      <c r="X384" s="169"/>
      <c r="Y384" s="169"/>
      <c r="Z384" s="169"/>
      <c r="AA384" s="169"/>
      <c r="AB384" s="169"/>
      <c r="AC384" s="169"/>
      <c r="AD384" s="169"/>
      <c r="AE384" s="169" t="s">
        <v>233</v>
      </c>
      <c r="AF384" s="169"/>
      <c r="AG384" s="169"/>
      <c r="AH384" s="169"/>
      <c r="AI384" s="169"/>
      <c r="AJ384" s="169"/>
      <c r="AK384" s="169"/>
      <c r="AL384" s="169"/>
      <c r="AM384" s="172"/>
      <c r="BG384" s="13" t="s">
        <v>432</v>
      </c>
      <c r="BH384" s="13" t="s">
        <v>432</v>
      </c>
    </row>
    <row r="385" spans="1:61" ht="9.75" hidden="1" customHeight="1" x14ac:dyDescent="0.15">
      <c r="A385" s="106"/>
      <c r="B385" s="107"/>
      <c r="C385" s="107"/>
      <c r="D385" s="107"/>
      <c r="E385" s="107"/>
      <c r="F385" s="107"/>
      <c r="G385" s="107"/>
      <c r="H385" s="107"/>
      <c r="I385" s="108"/>
      <c r="J385" s="168"/>
      <c r="K385" s="137"/>
      <c r="L385" s="137"/>
      <c r="M385" s="137"/>
      <c r="N385" s="137"/>
      <c r="O385" s="137"/>
      <c r="P385" s="137"/>
      <c r="Q385" s="137"/>
      <c r="R385" s="137"/>
      <c r="S385" s="137"/>
      <c r="T385" s="137"/>
      <c r="U385" s="137"/>
      <c r="V385" s="174" t="s">
        <v>223</v>
      </c>
      <c r="W385" s="174"/>
      <c r="X385" s="174"/>
      <c r="Y385" s="174"/>
      <c r="Z385" s="174"/>
      <c r="AA385" s="174"/>
      <c r="AB385" s="174"/>
      <c r="AC385" s="174"/>
      <c r="AD385" s="174"/>
      <c r="AE385" s="174" t="s">
        <v>224</v>
      </c>
      <c r="AF385" s="174"/>
      <c r="AG385" s="174"/>
      <c r="AH385" s="174"/>
      <c r="AI385" s="174"/>
      <c r="AJ385" s="174"/>
      <c r="AK385" s="174"/>
      <c r="AL385" s="174"/>
      <c r="AM385" s="175"/>
      <c r="BG385" s="13" t="s">
        <v>432</v>
      </c>
      <c r="BH385" s="13" t="s">
        <v>432</v>
      </c>
    </row>
    <row r="386" spans="1:61" ht="9.75" hidden="1" customHeight="1" x14ac:dyDescent="0.15">
      <c r="A386" s="96" t="s">
        <v>304</v>
      </c>
      <c r="B386" s="97"/>
      <c r="C386" s="97"/>
      <c r="D386" s="97"/>
      <c r="E386" s="97"/>
      <c r="F386" s="97"/>
      <c r="G386" s="97"/>
      <c r="H386" s="97"/>
      <c r="I386" s="98"/>
      <c r="J386" s="86"/>
      <c r="K386" s="87"/>
      <c r="L386" s="87"/>
      <c r="M386" s="87"/>
      <c r="N386" s="87"/>
      <c r="O386" s="87"/>
      <c r="P386" s="87"/>
      <c r="Q386" s="87"/>
      <c r="R386" s="87"/>
      <c r="S386" s="87"/>
      <c r="T386" s="87"/>
      <c r="U386" s="87"/>
      <c r="V386" s="87"/>
      <c r="W386" s="87"/>
      <c r="X386" s="87"/>
      <c r="Y386" s="87"/>
      <c r="Z386" s="87"/>
      <c r="AA386" s="87"/>
      <c r="AB386" s="87"/>
      <c r="AC386" s="87"/>
      <c r="AD386" s="87"/>
      <c r="AE386" s="87"/>
      <c r="AF386" s="87"/>
      <c r="AG386" s="87"/>
      <c r="AH386" s="87"/>
      <c r="AI386" s="87"/>
      <c r="AJ386" s="87"/>
      <c r="AK386" s="87"/>
      <c r="AL386" s="87"/>
      <c r="AM386" s="88"/>
      <c r="BG386" s="13" t="s">
        <v>476</v>
      </c>
      <c r="BH386" s="13">
        <v>61</v>
      </c>
      <c r="BI386" s="13" t="str">
        <f>"ITEM"&amp; BH386 &amp; BG386 &amp; "="&amp; IF(TRIM($J386)="","",$J386)</f>
        <v>ITEM61#KBN2_13=</v>
      </c>
    </row>
    <row r="387" spans="1:61" ht="9.75" hidden="1" customHeight="1" x14ac:dyDescent="0.15">
      <c r="A387" s="99"/>
      <c r="B387" s="100"/>
      <c r="C387" s="100"/>
      <c r="D387" s="100"/>
      <c r="E387" s="100"/>
      <c r="F387" s="100"/>
      <c r="G387" s="100"/>
      <c r="H387" s="100"/>
      <c r="I387" s="101"/>
      <c r="J387" s="127"/>
      <c r="K387" s="128"/>
      <c r="L387" s="128"/>
      <c r="M387" s="128"/>
      <c r="N387" s="128"/>
      <c r="O387" s="128"/>
      <c r="P387" s="128"/>
      <c r="Q387" s="128"/>
      <c r="R387" s="128"/>
      <c r="S387" s="128"/>
      <c r="T387" s="128"/>
      <c r="U387" s="128"/>
      <c r="V387" s="128"/>
      <c r="W387" s="128"/>
      <c r="X387" s="128"/>
      <c r="Y387" s="128"/>
      <c r="Z387" s="128"/>
      <c r="AA387" s="128"/>
      <c r="AB387" s="128"/>
      <c r="AC387" s="128"/>
      <c r="AD387" s="128"/>
      <c r="AE387" s="128"/>
      <c r="AF387" s="128"/>
      <c r="AG387" s="128"/>
      <c r="AH387" s="128"/>
      <c r="AI387" s="128"/>
      <c r="AJ387" s="128"/>
      <c r="AK387" s="128"/>
      <c r="AL387" s="128"/>
      <c r="AM387" s="129"/>
      <c r="BG387" s="13" t="s">
        <v>432</v>
      </c>
      <c r="BH387" s="13" t="s">
        <v>432</v>
      </c>
    </row>
    <row r="388" spans="1:61" ht="9.75" hidden="1" customHeight="1" x14ac:dyDescent="0.15">
      <c r="A388" s="106"/>
      <c r="B388" s="107"/>
      <c r="C388" s="107"/>
      <c r="D388" s="107"/>
      <c r="E388" s="107"/>
      <c r="F388" s="107"/>
      <c r="G388" s="107"/>
      <c r="H388" s="107"/>
      <c r="I388" s="108"/>
      <c r="J388" s="89"/>
      <c r="K388" s="90"/>
      <c r="L388" s="90"/>
      <c r="M388" s="90"/>
      <c r="N388" s="90"/>
      <c r="O388" s="90"/>
      <c r="P388" s="90"/>
      <c r="Q388" s="90"/>
      <c r="R388" s="90"/>
      <c r="S388" s="90"/>
      <c r="T388" s="90"/>
      <c r="U388" s="90"/>
      <c r="V388" s="90"/>
      <c r="W388" s="90"/>
      <c r="X388" s="90"/>
      <c r="Y388" s="90"/>
      <c r="Z388" s="90"/>
      <c r="AA388" s="90"/>
      <c r="AB388" s="90"/>
      <c r="AC388" s="90"/>
      <c r="AD388" s="90"/>
      <c r="AE388" s="90"/>
      <c r="AF388" s="90"/>
      <c r="AG388" s="90"/>
      <c r="AH388" s="90"/>
      <c r="AI388" s="90"/>
      <c r="AJ388" s="90"/>
      <c r="AK388" s="90"/>
      <c r="AL388" s="90"/>
      <c r="AM388" s="91"/>
      <c r="BG388" s="13" t="s">
        <v>432</v>
      </c>
      <c r="BH388" s="13" t="s">
        <v>432</v>
      </c>
    </row>
    <row r="389" spans="1:61" ht="9.75" hidden="1" customHeight="1" x14ac:dyDescent="0.15">
      <c r="A389" s="267" t="s">
        <v>0</v>
      </c>
      <c r="B389" s="268"/>
      <c r="C389" s="96" t="s">
        <v>107</v>
      </c>
      <c r="D389" s="97"/>
      <c r="E389" s="97"/>
      <c r="F389" s="97"/>
      <c r="G389" s="97"/>
      <c r="H389" s="97"/>
      <c r="I389" s="98"/>
      <c r="J389" s="167"/>
      <c r="K389" s="162"/>
      <c r="L389" s="162"/>
      <c r="M389" s="162"/>
      <c r="N389" s="162"/>
      <c r="O389" s="162"/>
      <c r="P389" s="162"/>
      <c r="Q389" s="162"/>
      <c r="R389" s="162"/>
      <c r="S389" s="162"/>
      <c r="T389" s="162"/>
      <c r="U389" s="162"/>
      <c r="V389" s="170" t="s">
        <v>116</v>
      </c>
      <c r="W389" s="170"/>
      <c r="X389" s="170"/>
      <c r="Y389" s="170"/>
      <c r="Z389" s="170"/>
      <c r="AA389" s="170"/>
      <c r="AB389" s="170"/>
      <c r="AC389" s="170"/>
      <c r="AD389" s="170"/>
      <c r="AE389" s="170"/>
      <c r="AF389" s="170"/>
      <c r="AG389" s="170"/>
      <c r="AH389" s="170"/>
      <c r="AI389" s="170"/>
      <c r="AJ389" s="170"/>
      <c r="AK389" s="170"/>
      <c r="AL389" s="170"/>
      <c r="AM389" s="171"/>
      <c r="BE389" s="13" t="str">
        <f ca="1">MID(CELL("address",$CI$2),2,2)</f>
        <v>CI</v>
      </c>
      <c r="BF389" s="13" t="str">
        <f>IF(TRIM($K390)="","",IF(ISERROR(MATCH($K390,$CI$3:$CI$4,0)),"INPUT_ERROR",MATCH($K390,$CI$3:$CI$4,0)))</f>
        <v/>
      </c>
      <c r="BG389" s="13" t="s">
        <v>476</v>
      </c>
      <c r="BH389" s="13">
        <v>62</v>
      </c>
      <c r="BI389" s="13" t="str">
        <f>"ITEM"&amp; BH389&amp; BG389 &amp; "="&amp; $BF389</f>
        <v>ITEM62#KBN2_13=</v>
      </c>
    </row>
    <row r="390" spans="1:61" ht="9.75" hidden="1" customHeight="1" x14ac:dyDescent="0.15">
      <c r="A390" s="269"/>
      <c r="B390" s="270"/>
      <c r="C390" s="99"/>
      <c r="D390" s="100"/>
      <c r="E390" s="100"/>
      <c r="F390" s="100"/>
      <c r="G390" s="100"/>
      <c r="H390" s="100"/>
      <c r="I390" s="101"/>
      <c r="J390" s="130" t="s">
        <v>167</v>
      </c>
      <c r="K390" s="131"/>
      <c r="L390" s="131"/>
      <c r="M390" s="131"/>
      <c r="N390" s="131"/>
      <c r="O390" s="131"/>
      <c r="P390" s="131"/>
      <c r="Q390" s="131"/>
      <c r="R390" s="133" t="s">
        <v>168</v>
      </c>
      <c r="S390" s="133"/>
      <c r="T390" s="133"/>
      <c r="U390" s="133"/>
      <c r="V390" s="169" t="s">
        <v>234</v>
      </c>
      <c r="W390" s="169"/>
      <c r="X390" s="169"/>
      <c r="Y390" s="169"/>
      <c r="Z390" s="169"/>
      <c r="AA390" s="169" t="s">
        <v>235</v>
      </c>
      <c r="AB390" s="169"/>
      <c r="AC390" s="169"/>
      <c r="AD390" s="169"/>
      <c r="AE390" s="169"/>
      <c r="AF390" s="169"/>
      <c r="AG390" s="169"/>
      <c r="AH390" s="169"/>
      <c r="AI390" s="169"/>
      <c r="AJ390" s="169"/>
      <c r="AK390" s="169"/>
      <c r="AL390" s="169"/>
      <c r="AM390" s="172"/>
      <c r="BG390" s="13" t="s">
        <v>432</v>
      </c>
      <c r="BH390" s="13" t="s">
        <v>432</v>
      </c>
    </row>
    <row r="391" spans="1:61" ht="9.75" hidden="1" customHeight="1" x14ac:dyDescent="0.15">
      <c r="A391" s="269"/>
      <c r="B391" s="270"/>
      <c r="C391" s="99"/>
      <c r="D391" s="100"/>
      <c r="E391" s="100"/>
      <c r="F391" s="100"/>
      <c r="G391" s="100"/>
      <c r="H391" s="100"/>
      <c r="I391" s="101"/>
      <c r="J391" s="130"/>
      <c r="K391" s="131"/>
      <c r="L391" s="131"/>
      <c r="M391" s="131"/>
      <c r="N391" s="131"/>
      <c r="O391" s="131"/>
      <c r="P391" s="131"/>
      <c r="Q391" s="131"/>
      <c r="R391" s="133"/>
      <c r="S391" s="133"/>
      <c r="T391" s="133"/>
      <c r="U391" s="133"/>
      <c r="V391" s="169"/>
      <c r="W391" s="169"/>
      <c r="X391" s="169"/>
      <c r="Y391" s="169"/>
      <c r="Z391" s="169"/>
      <c r="AA391" s="169"/>
      <c r="AB391" s="169"/>
      <c r="AC391" s="169"/>
      <c r="AD391" s="169"/>
      <c r="AE391" s="169"/>
      <c r="AF391" s="169"/>
      <c r="AG391" s="169"/>
      <c r="AH391" s="169"/>
      <c r="AI391" s="169"/>
      <c r="AJ391" s="169"/>
      <c r="AK391" s="169"/>
      <c r="AL391" s="169"/>
      <c r="AM391" s="172"/>
      <c r="BG391" s="13" t="s">
        <v>432</v>
      </c>
      <c r="BH391" s="13" t="s">
        <v>432</v>
      </c>
    </row>
    <row r="392" spans="1:61" ht="9.75" hidden="1" customHeight="1" x14ac:dyDescent="0.15">
      <c r="A392" s="269"/>
      <c r="B392" s="270"/>
      <c r="C392" s="106"/>
      <c r="D392" s="107"/>
      <c r="E392" s="107"/>
      <c r="F392" s="107"/>
      <c r="G392" s="107"/>
      <c r="H392" s="107"/>
      <c r="I392" s="108"/>
      <c r="J392" s="173"/>
      <c r="K392" s="174"/>
      <c r="L392" s="174"/>
      <c r="M392" s="174"/>
      <c r="N392" s="174"/>
      <c r="O392" s="174"/>
      <c r="P392" s="174"/>
      <c r="Q392" s="174"/>
      <c r="R392" s="174"/>
      <c r="S392" s="174"/>
      <c r="T392" s="174"/>
      <c r="U392" s="174"/>
      <c r="V392" s="174"/>
      <c r="W392" s="174"/>
      <c r="X392" s="174"/>
      <c r="Y392" s="174"/>
      <c r="Z392" s="174"/>
      <c r="AA392" s="174"/>
      <c r="AB392" s="174"/>
      <c r="AC392" s="174"/>
      <c r="AD392" s="174"/>
      <c r="AE392" s="174"/>
      <c r="AF392" s="174"/>
      <c r="AG392" s="174"/>
      <c r="AH392" s="174"/>
      <c r="AI392" s="174"/>
      <c r="AJ392" s="174"/>
      <c r="AK392" s="174"/>
      <c r="AL392" s="174"/>
      <c r="AM392" s="175"/>
      <c r="BG392" s="13" t="s">
        <v>432</v>
      </c>
      <c r="BH392" s="13" t="s">
        <v>432</v>
      </c>
    </row>
    <row r="393" spans="1:61" ht="9.75" hidden="1" customHeight="1" x14ac:dyDescent="0.15">
      <c r="A393" s="269"/>
      <c r="B393" s="270"/>
      <c r="C393" s="96" t="s">
        <v>108</v>
      </c>
      <c r="D393" s="97"/>
      <c r="E393" s="97"/>
      <c r="F393" s="97"/>
      <c r="G393" s="97"/>
      <c r="H393" s="97"/>
      <c r="I393" s="98"/>
      <c r="J393" s="86"/>
      <c r="K393" s="87"/>
      <c r="L393" s="87"/>
      <c r="M393" s="87"/>
      <c r="N393" s="87"/>
      <c r="O393" s="87"/>
      <c r="P393" s="87"/>
      <c r="Q393" s="87"/>
      <c r="R393" s="87"/>
      <c r="S393" s="87"/>
      <c r="T393" s="87"/>
      <c r="U393" s="87"/>
      <c r="V393" s="87"/>
      <c r="W393" s="87"/>
      <c r="X393" s="87"/>
      <c r="Y393" s="87"/>
      <c r="Z393" s="87"/>
      <c r="AA393" s="87"/>
      <c r="AB393" s="87"/>
      <c r="AC393" s="87"/>
      <c r="AD393" s="87"/>
      <c r="AE393" s="87"/>
      <c r="AF393" s="87"/>
      <c r="AG393" s="87"/>
      <c r="AH393" s="87"/>
      <c r="AI393" s="87"/>
      <c r="AJ393" s="87"/>
      <c r="AK393" s="87"/>
      <c r="AL393" s="87"/>
      <c r="AM393" s="88"/>
      <c r="BG393" s="13" t="s">
        <v>476</v>
      </c>
      <c r="BH393" s="13">
        <v>63</v>
      </c>
      <c r="BI393" s="13" t="str">
        <f>"ITEM" &amp; BH393 &amp; BG393 &amp; "="&amp; IF(TRIM($J393)="","",$J393)</f>
        <v>ITEM63#KBN2_13=</v>
      </c>
    </row>
    <row r="394" spans="1:61" ht="9.75" hidden="1" customHeight="1" x14ac:dyDescent="0.15">
      <c r="A394" s="269"/>
      <c r="B394" s="270"/>
      <c r="C394" s="99"/>
      <c r="D394" s="100"/>
      <c r="E394" s="100"/>
      <c r="F394" s="100"/>
      <c r="G394" s="100"/>
      <c r="H394" s="100"/>
      <c r="I394" s="101"/>
      <c r="J394" s="127"/>
      <c r="K394" s="128"/>
      <c r="L394" s="128"/>
      <c r="M394" s="128"/>
      <c r="N394" s="128"/>
      <c r="O394" s="128"/>
      <c r="P394" s="128"/>
      <c r="Q394" s="128"/>
      <c r="R394" s="128"/>
      <c r="S394" s="128"/>
      <c r="T394" s="128"/>
      <c r="U394" s="128"/>
      <c r="V394" s="128"/>
      <c r="W394" s="128"/>
      <c r="X394" s="128"/>
      <c r="Y394" s="128"/>
      <c r="Z394" s="128"/>
      <c r="AA394" s="128"/>
      <c r="AB394" s="128"/>
      <c r="AC394" s="128"/>
      <c r="AD394" s="128"/>
      <c r="AE394" s="128"/>
      <c r="AF394" s="128"/>
      <c r="AG394" s="128"/>
      <c r="AH394" s="128"/>
      <c r="AI394" s="128"/>
      <c r="AJ394" s="128"/>
      <c r="AK394" s="128"/>
      <c r="AL394" s="128"/>
      <c r="AM394" s="129"/>
      <c r="BG394" s="13" t="s">
        <v>432</v>
      </c>
      <c r="BH394" s="13" t="s">
        <v>432</v>
      </c>
    </row>
    <row r="395" spans="1:61" ht="9.75" hidden="1" customHeight="1" x14ac:dyDescent="0.15">
      <c r="A395" s="269"/>
      <c r="B395" s="270"/>
      <c r="C395" s="106"/>
      <c r="D395" s="107"/>
      <c r="E395" s="107"/>
      <c r="F395" s="107"/>
      <c r="G395" s="107"/>
      <c r="H395" s="107"/>
      <c r="I395" s="108"/>
      <c r="J395" s="89"/>
      <c r="K395" s="90"/>
      <c r="L395" s="90"/>
      <c r="M395" s="90"/>
      <c r="N395" s="90"/>
      <c r="O395" s="90"/>
      <c r="P395" s="90"/>
      <c r="Q395" s="90"/>
      <c r="R395" s="90"/>
      <c r="S395" s="90"/>
      <c r="T395" s="90"/>
      <c r="U395" s="90"/>
      <c r="V395" s="90"/>
      <c r="W395" s="90"/>
      <c r="X395" s="90"/>
      <c r="Y395" s="90"/>
      <c r="Z395" s="90"/>
      <c r="AA395" s="90"/>
      <c r="AB395" s="90"/>
      <c r="AC395" s="90"/>
      <c r="AD395" s="90"/>
      <c r="AE395" s="90"/>
      <c r="AF395" s="90"/>
      <c r="AG395" s="90"/>
      <c r="AH395" s="90"/>
      <c r="AI395" s="90"/>
      <c r="AJ395" s="90"/>
      <c r="AK395" s="90"/>
      <c r="AL395" s="90"/>
      <c r="AM395" s="91"/>
      <c r="BG395" s="13" t="s">
        <v>432</v>
      </c>
      <c r="BH395" s="13" t="s">
        <v>432</v>
      </c>
    </row>
    <row r="396" spans="1:61" ht="9.75" hidden="1" customHeight="1" x14ac:dyDescent="0.15">
      <c r="A396" s="269"/>
      <c r="B396" s="270"/>
      <c r="C396" s="96" t="s">
        <v>109</v>
      </c>
      <c r="D396" s="97"/>
      <c r="E396" s="97"/>
      <c r="F396" s="97"/>
      <c r="G396" s="97"/>
      <c r="H396" s="97"/>
      <c r="I396" s="98"/>
      <c r="J396" s="86"/>
      <c r="K396" s="87"/>
      <c r="L396" s="87"/>
      <c r="M396" s="87"/>
      <c r="N396" s="87"/>
      <c r="O396" s="87"/>
      <c r="P396" s="87"/>
      <c r="Q396" s="87"/>
      <c r="R396" s="87"/>
      <c r="S396" s="87"/>
      <c r="T396" s="87"/>
      <c r="U396" s="87"/>
      <c r="V396" s="87"/>
      <c r="W396" s="87"/>
      <c r="X396" s="87"/>
      <c r="Y396" s="87"/>
      <c r="Z396" s="87"/>
      <c r="AA396" s="87"/>
      <c r="AB396" s="87"/>
      <c r="AC396" s="87"/>
      <c r="AD396" s="87"/>
      <c r="AE396" s="87"/>
      <c r="AF396" s="87"/>
      <c r="AG396" s="87"/>
      <c r="AH396" s="87"/>
      <c r="AI396" s="87"/>
      <c r="AJ396" s="87"/>
      <c r="AK396" s="87"/>
      <c r="AL396" s="87"/>
      <c r="AM396" s="88"/>
      <c r="BG396" s="13" t="s">
        <v>476</v>
      </c>
      <c r="BH396" s="13">
        <v>64</v>
      </c>
      <c r="BI396" s="13" t="str">
        <f>"ITEM" &amp; BH396 &amp; BG396 &amp; "="&amp; IF(TRIM($J396)="","",$J396)</f>
        <v>ITEM64#KBN2_13=</v>
      </c>
    </row>
    <row r="397" spans="1:61" ht="9.75" hidden="1" customHeight="1" x14ac:dyDescent="0.15">
      <c r="A397" s="269"/>
      <c r="B397" s="270"/>
      <c r="C397" s="99"/>
      <c r="D397" s="100"/>
      <c r="E397" s="100"/>
      <c r="F397" s="100"/>
      <c r="G397" s="100"/>
      <c r="H397" s="100"/>
      <c r="I397" s="101"/>
      <c r="J397" s="127"/>
      <c r="K397" s="128"/>
      <c r="L397" s="128"/>
      <c r="M397" s="128"/>
      <c r="N397" s="128"/>
      <c r="O397" s="128"/>
      <c r="P397" s="128"/>
      <c r="Q397" s="128"/>
      <c r="R397" s="128"/>
      <c r="S397" s="128"/>
      <c r="T397" s="128"/>
      <c r="U397" s="128"/>
      <c r="V397" s="128"/>
      <c r="W397" s="128"/>
      <c r="X397" s="128"/>
      <c r="Y397" s="128"/>
      <c r="Z397" s="128"/>
      <c r="AA397" s="128"/>
      <c r="AB397" s="128"/>
      <c r="AC397" s="128"/>
      <c r="AD397" s="128"/>
      <c r="AE397" s="128"/>
      <c r="AF397" s="128"/>
      <c r="AG397" s="128"/>
      <c r="AH397" s="128"/>
      <c r="AI397" s="128"/>
      <c r="AJ397" s="128"/>
      <c r="AK397" s="128"/>
      <c r="AL397" s="128"/>
      <c r="AM397" s="129"/>
      <c r="BG397" s="13" t="s">
        <v>432</v>
      </c>
      <c r="BH397" s="13" t="s">
        <v>432</v>
      </c>
    </row>
    <row r="398" spans="1:61" ht="9.75" hidden="1" customHeight="1" thickBot="1" x14ac:dyDescent="0.2">
      <c r="A398" s="271"/>
      <c r="B398" s="272"/>
      <c r="C398" s="106"/>
      <c r="D398" s="107"/>
      <c r="E398" s="107"/>
      <c r="F398" s="107"/>
      <c r="G398" s="107"/>
      <c r="H398" s="107"/>
      <c r="I398" s="108"/>
      <c r="J398" s="89"/>
      <c r="K398" s="90"/>
      <c r="L398" s="90"/>
      <c r="M398" s="90"/>
      <c r="N398" s="90"/>
      <c r="O398" s="90"/>
      <c r="P398" s="90"/>
      <c r="Q398" s="90"/>
      <c r="R398" s="90"/>
      <c r="S398" s="90"/>
      <c r="T398" s="90"/>
      <c r="U398" s="90"/>
      <c r="V398" s="90"/>
      <c r="W398" s="90"/>
      <c r="X398" s="90"/>
      <c r="Y398" s="90"/>
      <c r="Z398" s="90"/>
      <c r="AA398" s="90"/>
      <c r="AB398" s="90"/>
      <c r="AC398" s="90"/>
      <c r="AD398" s="90"/>
      <c r="AE398" s="90"/>
      <c r="AF398" s="90"/>
      <c r="AG398" s="90"/>
      <c r="AH398" s="90"/>
      <c r="AI398" s="90"/>
      <c r="AJ398" s="90"/>
      <c r="AK398" s="90"/>
      <c r="AL398" s="90"/>
      <c r="AM398" s="91"/>
      <c r="BG398" s="13" t="s">
        <v>432</v>
      </c>
      <c r="BH398" s="13" t="s">
        <v>432</v>
      </c>
    </row>
    <row r="399" spans="1:61" ht="9.75" hidden="1" customHeight="1" x14ac:dyDescent="0.15">
      <c r="A399" s="251" t="s">
        <v>355</v>
      </c>
      <c r="B399" s="252"/>
      <c r="C399" s="252"/>
      <c r="D399" s="252"/>
      <c r="E399" s="252"/>
      <c r="F399" s="252"/>
      <c r="G399" s="252"/>
      <c r="H399" s="252"/>
      <c r="I399" s="253"/>
      <c r="J399" s="276"/>
      <c r="K399" s="277"/>
      <c r="L399" s="277"/>
      <c r="M399" s="277"/>
      <c r="N399" s="277"/>
      <c r="O399" s="277"/>
      <c r="P399" s="277"/>
      <c r="Q399" s="277"/>
      <c r="R399" s="277"/>
      <c r="S399" s="277"/>
      <c r="T399" s="277"/>
      <c r="U399" s="277"/>
      <c r="V399" s="277"/>
      <c r="W399" s="277"/>
      <c r="X399" s="277"/>
      <c r="Y399" s="277"/>
      <c r="Z399" s="277"/>
      <c r="AA399" s="277"/>
      <c r="AB399" s="277"/>
      <c r="AC399" s="277"/>
      <c r="AD399" s="277"/>
      <c r="AE399" s="277"/>
      <c r="AF399" s="277"/>
      <c r="AG399" s="277"/>
      <c r="AH399" s="277"/>
      <c r="AI399" s="277"/>
      <c r="AJ399" s="277"/>
      <c r="AK399" s="277"/>
      <c r="AL399" s="277"/>
      <c r="AM399" s="278"/>
      <c r="BG399" s="13" t="s">
        <v>477</v>
      </c>
      <c r="BH399" s="13">
        <v>58</v>
      </c>
      <c r="BI399" s="13" t="str">
        <f>"ITEM"&amp;BH399 &amp; BG399 &amp; "="&amp; IF(TRIM($J399)="","",$J399)</f>
        <v>ITEM58#KBN2_14=</v>
      </c>
    </row>
    <row r="400" spans="1:61" ht="9.75" hidden="1" customHeight="1" thickBot="1" x14ac:dyDescent="0.2">
      <c r="A400" s="254"/>
      <c r="B400" s="255"/>
      <c r="C400" s="255"/>
      <c r="D400" s="255"/>
      <c r="E400" s="255"/>
      <c r="F400" s="255"/>
      <c r="G400" s="255"/>
      <c r="H400" s="255"/>
      <c r="I400" s="256"/>
      <c r="J400" s="279"/>
      <c r="K400" s="280"/>
      <c r="L400" s="280"/>
      <c r="M400" s="280"/>
      <c r="N400" s="280"/>
      <c r="O400" s="280"/>
      <c r="P400" s="280"/>
      <c r="Q400" s="280"/>
      <c r="R400" s="280"/>
      <c r="S400" s="280"/>
      <c r="T400" s="280"/>
      <c r="U400" s="280"/>
      <c r="V400" s="280"/>
      <c r="W400" s="280"/>
      <c r="X400" s="280"/>
      <c r="Y400" s="280"/>
      <c r="Z400" s="280"/>
      <c r="AA400" s="280"/>
      <c r="AB400" s="280"/>
      <c r="AC400" s="280"/>
      <c r="AD400" s="280"/>
      <c r="AE400" s="280"/>
      <c r="AF400" s="280"/>
      <c r="AG400" s="280"/>
      <c r="AH400" s="280"/>
      <c r="AI400" s="280"/>
      <c r="AJ400" s="280"/>
      <c r="AK400" s="280"/>
      <c r="AL400" s="280"/>
      <c r="AM400" s="281"/>
      <c r="BG400" s="13" t="s">
        <v>432</v>
      </c>
      <c r="BH400" s="13" t="s">
        <v>432</v>
      </c>
    </row>
    <row r="401" spans="1:61" ht="9.75" hidden="1" customHeight="1" x14ac:dyDescent="0.15">
      <c r="A401" s="263" t="s">
        <v>93</v>
      </c>
      <c r="B401" s="264"/>
      <c r="C401" s="264"/>
      <c r="D401" s="264"/>
      <c r="E401" s="264"/>
      <c r="F401" s="264"/>
      <c r="G401" s="264"/>
      <c r="H401" s="264"/>
      <c r="I401" s="265"/>
      <c r="J401" s="282"/>
      <c r="K401" s="283"/>
      <c r="L401" s="283"/>
      <c r="M401" s="283"/>
      <c r="N401" s="283"/>
      <c r="O401" s="283"/>
      <c r="P401" s="283"/>
      <c r="Q401" s="283"/>
      <c r="R401" s="283"/>
      <c r="S401" s="283"/>
      <c r="T401" s="283"/>
      <c r="U401" s="283"/>
      <c r="V401" s="283"/>
      <c r="W401" s="283"/>
      <c r="X401" s="283"/>
      <c r="Y401" s="283"/>
      <c r="Z401" s="283"/>
      <c r="AA401" s="283"/>
      <c r="AB401" s="283"/>
      <c r="AC401" s="283"/>
      <c r="AD401" s="283"/>
      <c r="AE401" s="283"/>
      <c r="AF401" s="283"/>
      <c r="AG401" s="283"/>
      <c r="AH401" s="283"/>
      <c r="AI401" s="283"/>
      <c r="AJ401" s="283"/>
      <c r="AK401" s="283"/>
      <c r="AL401" s="283"/>
      <c r="AM401" s="284"/>
      <c r="BG401" s="13" t="s">
        <v>477</v>
      </c>
      <c r="BH401" s="13">
        <v>59</v>
      </c>
      <c r="BI401" s="13" t="str">
        <f>"ITEM"&amp; BH401  &amp; BG401 &amp; "="&amp; IF(TRIM($J401)="","",$J401)</f>
        <v>ITEM59#KBN2_14=</v>
      </c>
    </row>
    <row r="402" spans="1:61" ht="9.75" hidden="1" customHeight="1" x14ac:dyDescent="0.15">
      <c r="A402" s="106"/>
      <c r="B402" s="107"/>
      <c r="C402" s="107"/>
      <c r="D402" s="107"/>
      <c r="E402" s="107"/>
      <c r="F402" s="107"/>
      <c r="G402" s="107"/>
      <c r="H402" s="107"/>
      <c r="I402" s="108"/>
      <c r="J402" s="89"/>
      <c r="K402" s="90"/>
      <c r="L402" s="90"/>
      <c r="M402" s="90"/>
      <c r="N402" s="90"/>
      <c r="O402" s="90"/>
      <c r="P402" s="90"/>
      <c r="Q402" s="90"/>
      <c r="R402" s="90"/>
      <c r="S402" s="90"/>
      <c r="T402" s="90"/>
      <c r="U402" s="90"/>
      <c r="V402" s="90"/>
      <c r="W402" s="90"/>
      <c r="X402" s="90"/>
      <c r="Y402" s="90"/>
      <c r="Z402" s="90"/>
      <c r="AA402" s="90"/>
      <c r="AB402" s="90"/>
      <c r="AC402" s="90"/>
      <c r="AD402" s="90"/>
      <c r="AE402" s="90"/>
      <c r="AF402" s="90"/>
      <c r="AG402" s="90"/>
      <c r="AH402" s="90"/>
      <c r="AI402" s="90"/>
      <c r="AJ402" s="90"/>
      <c r="AK402" s="90"/>
      <c r="AL402" s="90"/>
      <c r="AM402" s="91"/>
      <c r="BG402" s="13" t="s">
        <v>432</v>
      </c>
      <c r="BH402" s="13" t="s">
        <v>432</v>
      </c>
    </row>
    <row r="403" spans="1:61" ht="9.75" hidden="1" customHeight="1" x14ac:dyDescent="0.15">
      <c r="A403" s="96" t="s">
        <v>106</v>
      </c>
      <c r="B403" s="97"/>
      <c r="C403" s="97"/>
      <c r="D403" s="97"/>
      <c r="E403" s="97"/>
      <c r="F403" s="97"/>
      <c r="G403" s="97"/>
      <c r="H403" s="97"/>
      <c r="I403" s="98"/>
      <c r="J403" s="266"/>
      <c r="K403" s="170"/>
      <c r="L403" s="170"/>
      <c r="M403" s="170"/>
      <c r="N403" s="170"/>
      <c r="O403" s="170"/>
      <c r="P403" s="170"/>
      <c r="Q403" s="170"/>
      <c r="R403" s="170"/>
      <c r="S403" s="170"/>
      <c r="T403" s="170"/>
      <c r="U403" s="170"/>
      <c r="V403" s="170" t="s">
        <v>116</v>
      </c>
      <c r="W403" s="170"/>
      <c r="X403" s="170"/>
      <c r="Y403" s="170"/>
      <c r="Z403" s="170"/>
      <c r="AA403" s="170"/>
      <c r="AB403" s="170"/>
      <c r="AC403" s="170"/>
      <c r="AD403" s="170"/>
      <c r="AE403" s="170"/>
      <c r="AF403" s="170"/>
      <c r="AG403" s="170"/>
      <c r="AH403" s="170"/>
      <c r="AI403" s="170"/>
      <c r="AJ403" s="170"/>
      <c r="AK403" s="170"/>
      <c r="AL403" s="170"/>
      <c r="AM403" s="171"/>
      <c r="BE403" s="13" t="str">
        <f ca="1">MID(CELL("address",$CH$2),2,2)</f>
        <v>CH</v>
      </c>
      <c r="BF403" s="13" t="str">
        <f>IF(TRIM($K404)="","",IF(ISERROR(MATCH($K404,$CH$3:$CH$8,0)),"INPUT_ERROR",MATCH($K404,$CH$3:$CH$8,0)))</f>
        <v/>
      </c>
      <c r="BG403" s="13" t="s">
        <v>477</v>
      </c>
      <c r="BH403" s="13">
        <v>60</v>
      </c>
      <c r="BI403" s="13" t="str">
        <f>"ITEM"&amp; BH403 &amp; BG403 &amp;  "="&amp; $BF403</f>
        <v>ITEM60#KBN2_14=</v>
      </c>
    </row>
    <row r="404" spans="1:61" ht="9.75" hidden="1" customHeight="1" x14ac:dyDescent="0.15">
      <c r="A404" s="99"/>
      <c r="B404" s="100"/>
      <c r="C404" s="100"/>
      <c r="D404" s="100"/>
      <c r="E404" s="100"/>
      <c r="F404" s="100"/>
      <c r="G404" s="100"/>
      <c r="H404" s="100"/>
      <c r="I404" s="101"/>
      <c r="J404" s="130" t="s">
        <v>127</v>
      </c>
      <c r="K404" s="131"/>
      <c r="L404" s="131"/>
      <c r="M404" s="131"/>
      <c r="N404" s="131"/>
      <c r="O404" s="131"/>
      <c r="P404" s="131"/>
      <c r="Q404" s="131"/>
      <c r="R404" s="131"/>
      <c r="S404" s="131"/>
      <c r="T404" s="169" t="s">
        <v>443</v>
      </c>
      <c r="U404" s="169"/>
      <c r="V404" s="169" t="s">
        <v>230</v>
      </c>
      <c r="W404" s="169"/>
      <c r="X404" s="169"/>
      <c r="Y404" s="169"/>
      <c r="Z404" s="169"/>
      <c r="AA404" s="169"/>
      <c r="AB404" s="169"/>
      <c r="AC404" s="169"/>
      <c r="AD404" s="169"/>
      <c r="AE404" s="169" t="s">
        <v>231</v>
      </c>
      <c r="AF404" s="169"/>
      <c r="AG404" s="169"/>
      <c r="AH404" s="169"/>
      <c r="AI404" s="169"/>
      <c r="AJ404" s="169"/>
      <c r="AK404" s="169"/>
      <c r="AL404" s="169"/>
      <c r="AM404" s="172"/>
      <c r="BG404" s="13" t="s">
        <v>432</v>
      </c>
      <c r="BH404" s="13" t="s">
        <v>432</v>
      </c>
    </row>
    <row r="405" spans="1:61" ht="9.75" hidden="1" customHeight="1" x14ac:dyDescent="0.15">
      <c r="A405" s="99"/>
      <c r="B405" s="100"/>
      <c r="C405" s="100"/>
      <c r="D405" s="100"/>
      <c r="E405" s="100"/>
      <c r="F405" s="100"/>
      <c r="G405" s="100"/>
      <c r="H405" s="100"/>
      <c r="I405" s="101"/>
      <c r="J405" s="130"/>
      <c r="K405" s="131"/>
      <c r="L405" s="131"/>
      <c r="M405" s="131"/>
      <c r="N405" s="131"/>
      <c r="O405" s="131"/>
      <c r="P405" s="131"/>
      <c r="Q405" s="131"/>
      <c r="R405" s="131"/>
      <c r="S405" s="131"/>
      <c r="T405" s="169"/>
      <c r="U405" s="169"/>
      <c r="V405" s="169" t="s">
        <v>232</v>
      </c>
      <c r="W405" s="169"/>
      <c r="X405" s="169"/>
      <c r="Y405" s="169"/>
      <c r="Z405" s="169"/>
      <c r="AA405" s="169"/>
      <c r="AB405" s="169"/>
      <c r="AC405" s="169"/>
      <c r="AD405" s="169"/>
      <c r="AE405" s="169" t="s">
        <v>233</v>
      </c>
      <c r="AF405" s="169"/>
      <c r="AG405" s="169"/>
      <c r="AH405" s="169"/>
      <c r="AI405" s="169"/>
      <c r="AJ405" s="169"/>
      <c r="AK405" s="169"/>
      <c r="AL405" s="169"/>
      <c r="AM405" s="172"/>
      <c r="BG405" s="13" t="s">
        <v>432</v>
      </c>
      <c r="BH405" s="13" t="s">
        <v>432</v>
      </c>
    </row>
    <row r="406" spans="1:61" ht="9.75" hidden="1" customHeight="1" x14ac:dyDescent="0.15">
      <c r="A406" s="106"/>
      <c r="B406" s="107"/>
      <c r="C406" s="107"/>
      <c r="D406" s="107"/>
      <c r="E406" s="107"/>
      <c r="F406" s="107"/>
      <c r="G406" s="107"/>
      <c r="H406" s="107"/>
      <c r="I406" s="108"/>
      <c r="J406" s="168"/>
      <c r="K406" s="137"/>
      <c r="L406" s="137"/>
      <c r="M406" s="137"/>
      <c r="N406" s="137"/>
      <c r="O406" s="137"/>
      <c r="P406" s="137"/>
      <c r="Q406" s="137"/>
      <c r="R406" s="137"/>
      <c r="S406" s="137"/>
      <c r="T406" s="137"/>
      <c r="U406" s="137"/>
      <c r="V406" s="174" t="s">
        <v>223</v>
      </c>
      <c r="W406" s="174"/>
      <c r="X406" s="174"/>
      <c r="Y406" s="174"/>
      <c r="Z406" s="174"/>
      <c r="AA406" s="174"/>
      <c r="AB406" s="174"/>
      <c r="AC406" s="174"/>
      <c r="AD406" s="174"/>
      <c r="AE406" s="174" t="s">
        <v>224</v>
      </c>
      <c r="AF406" s="174"/>
      <c r="AG406" s="174"/>
      <c r="AH406" s="174"/>
      <c r="AI406" s="174"/>
      <c r="AJ406" s="174"/>
      <c r="AK406" s="174"/>
      <c r="AL406" s="174"/>
      <c r="AM406" s="175"/>
      <c r="BG406" s="13" t="s">
        <v>432</v>
      </c>
      <c r="BH406" s="13" t="s">
        <v>432</v>
      </c>
    </row>
    <row r="407" spans="1:61" ht="9.75" hidden="1" customHeight="1" x14ac:dyDescent="0.15">
      <c r="A407" s="96" t="s">
        <v>304</v>
      </c>
      <c r="B407" s="97"/>
      <c r="C407" s="97"/>
      <c r="D407" s="97"/>
      <c r="E407" s="97"/>
      <c r="F407" s="97"/>
      <c r="G407" s="97"/>
      <c r="H407" s="97"/>
      <c r="I407" s="98"/>
      <c r="J407" s="86"/>
      <c r="K407" s="87"/>
      <c r="L407" s="87"/>
      <c r="M407" s="87"/>
      <c r="N407" s="87"/>
      <c r="O407" s="87"/>
      <c r="P407" s="87"/>
      <c r="Q407" s="87"/>
      <c r="R407" s="87"/>
      <c r="S407" s="87"/>
      <c r="T407" s="87"/>
      <c r="U407" s="87"/>
      <c r="V407" s="87"/>
      <c r="W407" s="87"/>
      <c r="X407" s="87"/>
      <c r="Y407" s="87"/>
      <c r="Z407" s="87"/>
      <c r="AA407" s="87"/>
      <c r="AB407" s="87"/>
      <c r="AC407" s="87"/>
      <c r="AD407" s="87"/>
      <c r="AE407" s="87"/>
      <c r="AF407" s="87"/>
      <c r="AG407" s="87"/>
      <c r="AH407" s="87"/>
      <c r="AI407" s="87"/>
      <c r="AJ407" s="87"/>
      <c r="AK407" s="87"/>
      <c r="AL407" s="87"/>
      <c r="AM407" s="88"/>
      <c r="BG407" s="13" t="s">
        <v>477</v>
      </c>
      <c r="BH407" s="13">
        <v>61</v>
      </c>
      <c r="BI407" s="13" t="str">
        <f>"ITEM"&amp; BH407 &amp; BG407 &amp; "="&amp; IF(TRIM($J407)="","",$J407)</f>
        <v>ITEM61#KBN2_14=</v>
      </c>
    </row>
    <row r="408" spans="1:61" ht="9.75" hidden="1" customHeight="1" x14ac:dyDescent="0.15">
      <c r="A408" s="99"/>
      <c r="B408" s="100"/>
      <c r="C408" s="100"/>
      <c r="D408" s="100"/>
      <c r="E408" s="100"/>
      <c r="F408" s="100"/>
      <c r="G408" s="100"/>
      <c r="H408" s="100"/>
      <c r="I408" s="101"/>
      <c r="J408" s="127"/>
      <c r="K408" s="128"/>
      <c r="L408" s="128"/>
      <c r="M408" s="128"/>
      <c r="N408" s="128"/>
      <c r="O408" s="128"/>
      <c r="P408" s="128"/>
      <c r="Q408" s="128"/>
      <c r="R408" s="128"/>
      <c r="S408" s="128"/>
      <c r="T408" s="128"/>
      <c r="U408" s="128"/>
      <c r="V408" s="128"/>
      <c r="W408" s="128"/>
      <c r="X408" s="128"/>
      <c r="Y408" s="128"/>
      <c r="Z408" s="128"/>
      <c r="AA408" s="128"/>
      <c r="AB408" s="128"/>
      <c r="AC408" s="128"/>
      <c r="AD408" s="128"/>
      <c r="AE408" s="128"/>
      <c r="AF408" s="128"/>
      <c r="AG408" s="128"/>
      <c r="AH408" s="128"/>
      <c r="AI408" s="128"/>
      <c r="AJ408" s="128"/>
      <c r="AK408" s="128"/>
      <c r="AL408" s="128"/>
      <c r="AM408" s="129"/>
      <c r="BG408" s="13" t="s">
        <v>432</v>
      </c>
      <c r="BH408" s="13" t="s">
        <v>432</v>
      </c>
    </row>
    <row r="409" spans="1:61" ht="9.75" hidden="1" customHeight="1" x14ac:dyDescent="0.15">
      <c r="A409" s="106"/>
      <c r="B409" s="107"/>
      <c r="C409" s="107"/>
      <c r="D409" s="107"/>
      <c r="E409" s="107"/>
      <c r="F409" s="107"/>
      <c r="G409" s="107"/>
      <c r="H409" s="107"/>
      <c r="I409" s="108"/>
      <c r="J409" s="89"/>
      <c r="K409" s="90"/>
      <c r="L409" s="90"/>
      <c r="M409" s="90"/>
      <c r="N409" s="90"/>
      <c r="O409" s="90"/>
      <c r="P409" s="90"/>
      <c r="Q409" s="90"/>
      <c r="R409" s="90"/>
      <c r="S409" s="90"/>
      <c r="T409" s="90"/>
      <c r="U409" s="90"/>
      <c r="V409" s="90"/>
      <c r="W409" s="90"/>
      <c r="X409" s="90"/>
      <c r="Y409" s="90"/>
      <c r="Z409" s="90"/>
      <c r="AA409" s="90"/>
      <c r="AB409" s="90"/>
      <c r="AC409" s="90"/>
      <c r="AD409" s="90"/>
      <c r="AE409" s="90"/>
      <c r="AF409" s="90"/>
      <c r="AG409" s="90"/>
      <c r="AH409" s="90"/>
      <c r="AI409" s="90"/>
      <c r="AJ409" s="90"/>
      <c r="AK409" s="90"/>
      <c r="AL409" s="90"/>
      <c r="AM409" s="91"/>
      <c r="BG409" s="13" t="s">
        <v>432</v>
      </c>
      <c r="BH409" s="13" t="s">
        <v>432</v>
      </c>
    </row>
    <row r="410" spans="1:61" ht="9.75" hidden="1" customHeight="1" x14ac:dyDescent="0.15">
      <c r="A410" s="267" t="s">
        <v>0</v>
      </c>
      <c r="B410" s="268"/>
      <c r="C410" s="96" t="s">
        <v>107</v>
      </c>
      <c r="D410" s="97"/>
      <c r="E410" s="97"/>
      <c r="F410" s="97"/>
      <c r="G410" s="97"/>
      <c r="H410" s="97"/>
      <c r="I410" s="98"/>
      <c r="J410" s="167"/>
      <c r="K410" s="162"/>
      <c r="L410" s="162"/>
      <c r="M410" s="162"/>
      <c r="N410" s="162"/>
      <c r="O410" s="162"/>
      <c r="P410" s="162"/>
      <c r="Q410" s="162"/>
      <c r="R410" s="162"/>
      <c r="S410" s="162"/>
      <c r="T410" s="162"/>
      <c r="U410" s="162"/>
      <c r="V410" s="170" t="s">
        <v>116</v>
      </c>
      <c r="W410" s="170"/>
      <c r="X410" s="170"/>
      <c r="Y410" s="170"/>
      <c r="Z410" s="170"/>
      <c r="AA410" s="170"/>
      <c r="AB410" s="170"/>
      <c r="AC410" s="170"/>
      <c r="AD410" s="170"/>
      <c r="AE410" s="170"/>
      <c r="AF410" s="170"/>
      <c r="AG410" s="170"/>
      <c r="AH410" s="170"/>
      <c r="AI410" s="170"/>
      <c r="AJ410" s="170"/>
      <c r="AK410" s="170"/>
      <c r="AL410" s="170"/>
      <c r="AM410" s="171"/>
      <c r="BE410" s="13" t="str">
        <f ca="1">MID(CELL("address",$CI$2),2,2)</f>
        <v>CI</v>
      </c>
      <c r="BF410" s="13" t="str">
        <f>IF(TRIM($K411)="","",IF(ISERROR(MATCH($K411,$CI$3:$CI$4,0)),"INPUT_ERROR",MATCH($K411,$CI$3:$CI$4,0)))</f>
        <v/>
      </c>
      <c r="BG410" s="13" t="s">
        <v>477</v>
      </c>
      <c r="BH410" s="13">
        <v>62</v>
      </c>
      <c r="BI410" s="13" t="str">
        <f>"ITEM"&amp; BH410&amp; BG410 &amp; "="&amp; $BF410</f>
        <v>ITEM62#KBN2_14=</v>
      </c>
    </row>
    <row r="411" spans="1:61" ht="9.75" hidden="1" customHeight="1" x14ac:dyDescent="0.15">
      <c r="A411" s="269"/>
      <c r="B411" s="270"/>
      <c r="C411" s="99"/>
      <c r="D411" s="100"/>
      <c r="E411" s="100"/>
      <c r="F411" s="100"/>
      <c r="G411" s="100"/>
      <c r="H411" s="100"/>
      <c r="I411" s="101"/>
      <c r="J411" s="130" t="s">
        <v>167</v>
      </c>
      <c r="K411" s="131"/>
      <c r="L411" s="131"/>
      <c r="M411" s="131"/>
      <c r="N411" s="131"/>
      <c r="O411" s="131"/>
      <c r="P411" s="131"/>
      <c r="Q411" s="131"/>
      <c r="R411" s="133" t="s">
        <v>168</v>
      </c>
      <c r="S411" s="133"/>
      <c r="T411" s="133"/>
      <c r="U411" s="133"/>
      <c r="V411" s="169" t="s">
        <v>234</v>
      </c>
      <c r="W411" s="169"/>
      <c r="X411" s="169"/>
      <c r="Y411" s="169"/>
      <c r="Z411" s="169"/>
      <c r="AA411" s="169" t="s">
        <v>235</v>
      </c>
      <c r="AB411" s="169"/>
      <c r="AC411" s="169"/>
      <c r="AD411" s="169"/>
      <c r="AE411" s="169"/>
      <c r="AF411" s="169"/>
      <c r="AG411" s="169"/>
      <c r="AH411" s="169"/>
      <c r="AI411" s="169"/>
      <c r="AJ411" s="169"/>
      <c r="AK411" s="169"/>
      <c r="AL411" s="169"/>
      <c r="AM411" s="172"/>
      <c r="BG411" s="13" t="s">
        <v>432</v>
      </c>
      <c r="BH411" s="13" t="s">
        <v>432</v>
      </c>
    </row>
    <row r="412" spans="1:61" ht="9.75" hidden="1" customHeight="1" x14ac:dyDescent="0.15">
      <c r="A412" s="269"/>
      <c r="B412" s="270"/>
      <c r="C412" s="99"/>
      <c r="D412" s="100"/>
      <c r="E412" s="100"/>
      <c r="F412" s="100"/>
      <c r="G412" s="100"/>
      <c r="H412" s="100"/>
      <c r="I412" s="101"/>
      <c r="J412" s="130"/>
      <c r="K412" s="131"/>
      <c r="L412" s="131"/>
      <c r="M412" s="131"/>
      <c r="N412" s="131"/>
      <c r="O412" s="131"/>
      <c r="P412" s="131"/>
      <c r="Q412" s="131"/>
      <c r="R412" s="133"/>
      <c r="S412" s="133"/>
      <c r="T412" s="133"/>
      <c r="U412" s="133"/>
      <c r="V412" s="169"/>
      <c r="W412" s="169"/>
      <c r="X412" s="169"/>
      <c r="Y412" s="169"/>
      <c r="Z412" s="169"/>
      <c r="AA412" s="169"/>
      <c r="AB412" s="169"/>
      <c r="AC412" s="169"/>
      <c r="AD412" s="169"/>
      <c r="AE412" s="169"/>
      <c r="AF412" s="169"/>
      <c r="AG412" s="169"/>
      <c r="AH412" s="169"/>
      <c r="AI412" s="169"/>
      <c r="AJ412" s="169"/>
      <c r="AK412" s="169"/>
      <c r="AL412" s="169"/>
      <c r="AM412" s="172"/>
      <c r="BG412" s="13" t="s">
        <v>432</v>
      </c>
      <c r="BH412" s="13" t="s">
        <v>432</v>
      </c>
    </row>
    <row r="413" spans="1:61" ht="9.75" hidden="1" customHeight="1" x14ac:dyDescent="0.15">
      <c r="A413" s="269"/>
      <c r="B413" s="270"/>
      <c r="C413" s="106"/>
      <c r="D413" s="107"/>
      <c r="E413" s="107"/>
      <c r="F413" s="107"/>
      <c r="G413" s="107"/>
      <c r="H413" s="107"/>
      <c r="I413" s="108"/>
      <c r="J413" s="173"/>
      <c r="K413" s="174"/>
      <c r="L413" s="174"/>
      <c r="M413" s="174"/>
      <c r="N413" s="174"/>
      <c r="O413" s="174"/>
      <c r="P413" s="174"/>
      <c r="Q413" s="174"/>
      <c r="R413" s="174"/>
      <c r="S413" s="174"/>
      <c r="T413" s="174"/>
      <c r="U413" s="174"/>
      <c r="V413" s="174"/>
      <c r="W413" s="174"/>
      <c r="X413" s="174"/>
      <c r="Y413" s="174"/>
      <c r="Z413" s="174"/>
      <c r="AA413" s="174"/>
      <c r="AB413" s="174"/>
      <c r="AC413" s="174"/>
      <c r="AD413" s="174"/>
      <c r="AE413" s="174"/>
      <c r="AF413" s="174"/>
      <c r="AG413" s="174"/>
      <c r="AH413" s="174"/>
      <c r="AI413" s="174"/>
      <c r="AJ413" s="174"/>
      <c r="AK413" s="174"/>
      <c r="AL413" s="174"/>
      <c r="AM413" s="175"/>
      <c r="BG413" s="13" t="s">
        <v>432</v>
      </c>
      <c r="BH413" s="13" t="s">
        <v>432</v>
      </c>
    </row>
    <row r="414" spans="1:61" ht="9.75" hidden="1" customHeight="1" x14ac:dyDescent="0.15">
      <c r="A414" s="269"/>
      <c r="B414" s="270"/>
      <c r="C414" s="96" t="s">
        <v>108</v>
      </c>
      <c r="D414" s="97"/>
      <c r="E414" s="97"/>
      <c r="F414" s="97"/>
      <c r="G414" s="97"/>
      <c r="H414" s="97"/>
      <c r="I414" s="98"/>
      <c r="J414" s="86"/>
      <c r="K414" s="87"/>
      <c r="L414" s="87"/>
      <c r="M414" s="87"/>
      <c r="N414" s="87"/>
      <c r="O414" s="87"/>
      <c r="P414" s="87"/>
      <c r="Q414" s="87"/>
      <c r="R414" s="87"/>
      <c r="S414" s="87"/>
      <c r="T414" s="87"/>
      <c r="U414" s="87"/>
      <c r="V414" s="87"/>
      <c r="W414" s="87"/>
      <c r="X414" s="87"/>
      <c r="Y414" s="87"/>
      <c r="Z414" s="87"/>
      <c r="AA414" s="87"/>
      <c r="AB414" s="87"/>
      <c r="AC414" s="87"/>
      <c r="AD414" s="87"/>
      <c r="AE414" s="87"/>
      <c r="AF414" s="87"/>
      <c r="AG414" s="87"/>
      <c r="AH414" s="87"/>
      <c r="AI414" s="87"/>
      <c r="AJ414" s="87"/>
      <c r="AK414" s="87"/>
      <c r="AL414" s="87"/>
      <c r="AM414" s="88"/>
      <c r="BG414" s="13" t="s">
        <v>477</v>
      </c>
      <c r="BH414" s="13">
        <v>63</v>
      </c>
      <c r="BI414" s="13" t="str">
        <f>"ITEM" &amp; BH414 &amp; BG414 &amp; "="&amp; IF(TRIM($J414)="","",$J414)</f>
        <v>ITEM63#KBN2_14=</v>
      </c>
    </row>
    <row r="415" spans="1:61" ht="9.75" hidden="1" customHeight="1" x14ac:dyDescent="0.15">
      <c r="A415" s="269"/>
      <c r="B415" s="270"/>
      <c r="C415" s="99"/>
      <c r="D415" s="100"/>
      <c r="E415" s="100"/>
      <c r="F415" s="100"/>
      <c r="G415" s="100"/>
      <c r="H415" s="100"/>
      <c r="I415" s="101"/>
      <c r="J415" s="127"/>
      <c r="K415" s="128"/>
      <c r="L415" s="128"/>
      <c r="M415" s="128"/>
      <c r="N415" s="128"/>
      <c r="O415" s="128"/>
      <c r="P415" s="128"/>
      <c r="Q415" s="128"/>
      <c r="R415" s="128"/>
      <c r="S415" s="128"/>
      <c r="T415" s="128"/>
      <c r="U415" s="128"/>
      <c r="V415" s="128"/>
      <c r="W415" s="128"/>
      <c r="X415" s="128"/>
      <c r="Y415" s="128"/>
      <c r="Z415" s="128"/>
      <c r="AA415" s="128"/>
      <c r="AB415" s="128"/>
      <c r="AC415" s="128"/>
      <c r="AD415" s="128"/>
      <c r="AE415" s="128"/>
      <c r="AF415" s="128"/>
      <c r="AG415" s="128"/>
      <c r="AH415" s="128"/>
      <c r="AI415" s="128"/>
      <c r="AJ415" s="128"/>
      <c r="AK415" s="128"/>
      <c r="AL415" s="128"/>
      <c r="AM415" s="129"/>
      <c r="BG415" s="13" t="s">
        <v>432</v>
      </c>
      <c r="BH415" s="13" t="s">
        <v>432</v>
      </c>
    </row>
    <row r="416" spans="1:61" ht="9.75" hidden="1" customHeight="1" x14ac:dyDescent="0.15">
      <c r="A416" s="269"/>
      <c r="B416" s="270"/>
      <c r="C416" s="106"/>
      <c r="D416" s="107"/>
      <c r="E416" s="107"/>
      <c r="F416" s="107"/>
      <c r="G416" s="107"/>
      <c r="H416" s="107"/>
      <c r="I416" s="108"/>
      <c r="J416" s="89"/>
      <c r="K416" s="90"/>
      <c r="L416" s="90"/>
      <c r="M416" s="90"/>
      <c r="N416" s="90"/>
      <c r="O416" s="90"/>
      <c r="P416" s="90"/>
      <c r="Q416" s="90"/>
      <c r="R416" s="90"/>
      <c r="S416" s="90"/>
      <c r="T416" s="90"/>
      <c r="U416" s="90"/>
      <c r="V416" s="90"/>
      <c r="W416" s="90"/>
      <c r="X416" s="90"/>
      <c r="Y416" s="90"/>
      <c r="Z416" s="90"/>
      <c r="AA416" s="90"/>
      <c r="AB416" s="90"/>
      <c r="AC416" s="90"/>
      <c r="AD416" s="90"/>
      <c r="AE416" s="90"/>
      <c r="AF416" s="90"/>
      <c r="AG416" s="90"/>
      <c r="AH416" s="90"/>
      <c r="AI416" s="90"/>
      <c r="AJ416" s="90"/>
      <c r="AK416" s="90"/>
      <c r="AL416" s="90"/>
      <c r="AM416" s="91"/>
      <c r="BG416" s="13" t="s">
        <v>432</v>
      </c>
      <c r="BH416" s="13" t="s">
        <v>432</v>
      </c>
    </row>
    <row r="417" spans="1:61" ht="9.75" hidden="1" customHeight="1" x14ac:dyDescent="0.15">
      <c r="A417" s="269"/>
      <c r="B417" s="270"/>
      <c r="C417" s="96" t="s">
        <v>109</v>
      </c>
      <c r="D417" s="97"/>
      <c r="E417" s="97"/>
      <c r="F417" s="97"/>
      <c r="G417" s="97"/>
      <c r="H417" s="97"/>
      <c r="I417" s="98"/>
      <c r="J417" s="86"/>
      <c r="K417" s="87"/>
      <c r="L417" s="87"/>
      <c r="M417" s="87"/>
      <c r="N417" s="87"/>
      <c r="O417" s="87"/>
      <c r="P417" s="87"/>
      <c r="Q417" s="87"/>
      <c r="R417" s="87"/>
      <c r="S417" s="87"/>
      <c r="T417" s="87"/>
      <c r="U417" s="87"/>
      <c r="V417" s="87"/>
      <c r="W417" s="87"/>
      <c r="X417" s="87"/>
      <c r="Y417" s="87"/>
      <c r="Z417" s="87"/>
      <c r="AA417" s="87"/>
      <c r="AB417" s="87"/>
      <c r="AC417" s="87"/>
      <c r="AD417" s="87"/>
      <c r="AE417" s="87"/>
      <c r="AF417" s="87"/>
      <c r="AG417" s="87"/>
      <c r="AH417" s="87"/>
      <c r="AI417" s="87"/>
      <c r="AJ417" s="87"/>
      <c r="AK417" s="87"/>
      <c r="AL417" s="87"/>
      <c r="AM417" s="88"/>
      <c r="BG417" s="13" t="s">
        <v>477</v>
      </c>
      <c r="BH417" s="13">
        <v>64</v>
      </c>
      <c r="BI417" s="13" t="str">
        <f>"ITEM" &amp; BH417 &amp; BG417 &amp; "="&amp; IF(TRIM($J417)="","",$J417)</f>
        <v>ITEM64#KBN2_14=</v>
      </c>
    </row>
    <row r="418" spans="1:61" ht="9.75" hidden="1" customHeight="1" x14ac:dyDescent="0.15">
      <c r="A418" s="269"/>
      <c r="B418" s="270"/>
      <c r="C418" s="99"/>
      <c r="D418" s="100"/>
      <c r="E418" s="100"/>
      <c r="F418" s="100"/>
      <c r="G418" s="100"/>
      <c r="H418" s="100"/>
      <c r="I418" s="101"/>
      <c r="J418" s="127"/>
      <c r="K418" s="128"/>
      <c r="L418" s="128"/>
      <c r="M418" s="128"/>
      <c r="N418" s="128"/>
      <c r="O418" s="128"/>
      <c r="P418" s="128"/>
      <c r="Q418" s="128"/>
      <c r="R418" s="128"/>
      <c r="S418" s="128"/>
      <c r="T418" s="128"/>
      <c r="U418" s="128"/>
      <c r="V418" s="128"/>
      <c r="W418" s="128"/>
      <c r="X418" s="128"/>
      <c r="Y418" s="128"/>
      <c r="Z418" s="128"/>
      <c r="AA418" s="128"/>
      <c r="AB418" s="128"/>
      <c r="AC418" s="128"/>
      <c r="AD418" s="128"/>
      <c r="AE418" s="128"/>
      <c r="AF418" s="128"/>
      <c r="AG418" s="128"/>
      <c r="AH418" s="128"/>
      <c r="AI418" s="128"/>
      <c r="AJ418" s="128"/>
      <c r="AK418" s="128"/>
      <c r="AL418" s="128"/>
      <c r="AM418" s="129"/>
      <c r="BG418" s="13" t="s">
        <v>432</v>
      </c>
      <c r="BH418" s="13" t="s">
        <v>432</v>
      </c>
    </row>
    <row r="419" spans="1:61" ht="9.75" hidden="1" customHeight="1" thickBot="1" x14ac:dyDescent="0.2">
      <c r="A419" s="271"/>
      <c r="B419" s="272"/>
      <c r="C419" s="106"/>
      <c r="D419" s="107"/>
      <c r="E419" s="107"/>
      <c r="F419" s="107"/>
      <c r="G419" s="107"/>
      <c r="H419" s="107"/>
      <c r="I419" s="108"/>
      <c r="J419" s="89"/>
      <c r="K419" s="90"/>
      <c r="L419" s="90"/>
      <c r="M419" s="90"/>
      <c r="N419" s="90"/>
      <c r="O419" s="90"/>
      <c r="P419" s="90"/>
      <c r="Q419" s="90"/>
      <c r="R419" s="90"/>
      <c r="S419" s="90"/>
      <c r="T419" s="90"/>
      <c r="U419" s="90"/>
      <c r="V419" s="90"/>
      <c r="W419" s="90"/>
      <c r="X419" s="90"/>
      <c r="Y419" s="90"/>
      <c r="Z419" s="90"/>
      <c r="AA419" s="90"/>
      <c r="AB419" s="90"/>
      <c r="AC419" s="90"/>
      <c r="AD419" s="90"/>
      <c r="AE419" s="90"/>
      <c r="AF419" s="90"/>
      <c r="AG419" s="90"/>
      <c r="AH419" s="90"/>
      <c r="AI419" s="90"/>
      <c r="AJ419" s="90"/>
      <c r="AK419" s="90"/>
      <c r="AL419" s="90"/>
      <c r="AM419" s="91"/>
      <c r="BG419" s="13" t="s">
        <v>432</v>
      </c>
      <c r="BH419" s="13" t="s">
        <v>432</v>
      </c>
    </row>
    <row r="420" spans="1:61" ht="9.75" hidden="1" customHeight="1" x14ac:dyDescent="0.15">
      <c r="A420" s="251" t="s">
        <v>356</v>
      </c>
      <c r="B420" s="252"/>
      <c r="C420" s="252"/>
      <c r="D420" s="252"/>
      <c r="E420" s="252"/>
      <c r="F420" s="252"/>
      <c r="G420" s="252"/>
      <c r="H420" s="252"/>
      <c r="I420" s="253"/>
      <c r="J420" s="276"/>
      <c r="K420" s="277"/>
      <c r="L420" s="277"/>
      <c r="M420" s="277"/>
      <c r="N420" s="277"/>
      <c r="O420" s="277"/>
      <c r="P420" s="277"/>
      <c r="Q420" s="277"/>
      <c r="R420" s="277"/>
      <c r="S420" s="277"/>
      <c r="T420" s="277"/>
      <c r="U420" s="277"/>
      <c r="V420" s="277"/>
      <c r="W420" s="277"/>
      <c r="X420" s="277"/>
      <c r="Y420" s="277"/>
      <c r="Z420" s="277"/>
      <c r="AA420" s="277"/>
      <c r="AB420" s="277"/>
      <c r="AC420" s="277"/>
      <c r="AD420" s="277"/>
      <c r="AE420" s="277"/>
      <c r="AF420" s="277"/>
      <c r="AG420" s="277"/>
      <c r="AH420" s="277"/>
      <c r="AI420" s="277"/>
      <c r="AJ420" s="277"/>
      <c r="AK420" s="277"/>
      <c r="AL420" s="277"/>
      <c r="AM420" s="278"/>
      <c r="BG420" s="13" t="s">
        <v>478</v>
      </c>
      <c r="BH420" s="13">
        <v>58</v>
      </c>
      <c r="BI420" s="13" t="str">
        <f>"ITEM"&amp;BH420 &amp; BG420 &amp; "="&amp; IF(TRIM($J420)="","",$J420)</f>
        <v>ITEM58#KBN2_15=</v>
      </c>
    </row>
    <row r="421" spans="1:61" ht="9.75" hidden="1" customHeight="1" thickBot="1" x14ac:dyDescent="0.2">
      <c r="A421" s="254"/>
      <c r="B421" s="255"/>
      <c r="C421" s="255"/>
      <c r="D421" s="255"/>
      <c r="E421" s="255"/>
      <c r="F421" s="255"/>
      <c r="G421" s="255"/>
      <c r="H421" s="255"/>
      <c r="I421" s="256"/>
      <c r="J421" s="279"/>
      <c r="K421" s="280"/>
      <c r="L421" s="280"/>
      <c r="M421" s="280"/>
      <c r="N421" s="280"/>
      <c r="O421" s="280"/>
      <c r="P421" s="280"/>
      <c r="Q421" s="280"/>
      <c r="R421" s="280"/>
      <c r="S421" s="280"/>
      <c r="T421" s="280"/>
      <c r="U421" s="280"/>
      <c r="V421" s="280"/>
      <c r="W421" s="280"/>
      <c r="X421" s="280"/>
      <c r="Y421" s="280"/>
      <c r="Z421" s="280"/>
      <c r="AA421" s="280"/>
      <c r="AB421" s="280"/>
      <c r="AC421" s="280"/>
      <c r="AD421" s="280"/>
      <c r="AE421" s="280"/>
      <c r="AF421" s="280"/>
      <c r="AG421" s="280"/>
      <c r="AH421" s="280"/>
      <c r="AI421" s="280"/>
      <c r="AJ421" s="280"/>
      <c r="AK421" s="280"/>
      <c r="AL421" s="280"/>
      <c r="AM421" s="281"/>
      <c r="BG421" s="13" t="s">
        <v>432</v>
      </c>
      <c r="BH421" s="13" t="s">
        <v>432</v>
      </c>
    </row>
    <row r="422" spans="1:61" ht="9.75" hidden="1" customHeight="1" x14ac:dyDescent="0.15">
      <c r="A422" s="263" t="s">
        <v>93</v>
      </c>
      <c r="B422" s="264"/>
      <c r="C422" s="264"/>
      <c r="D422" s="264"/>
      <c r="E422" s="264"/>
      <c r="F422" s="264"/>
      <c r="G422" s="264"/>
      <c r="H422" s="264"/>
      <c r="I422" s="265"/>
      <c r="J422" s="282"/>
      <c r="K422" s="283"/>
      <c r="L422" s="283"/>
      <c r="M422" s="283"/>
      <c r="N422" s="283"/>
      <c r="O422" s="283"/>
      <c r="P422" s="283"/>
      <c r="Q422" s="283"/>
      <c r="R422" s="283"/>
      <c r="S422" s="283"/>
      <c r="T422" s="283"/>
      <c r="U422" s="283"/>
      <c r="V422" s="283"/>
      <c r="W422" s="283"/>
      <c r="X422" s="283"/>
      <c r="Y422" s="283"/>
      <c r="Z422" s="283"/>
      <c r="AA422" s="283"/>
      <c r="AB422" s="283"/>
      <c r="AC422" s="283"/>
      <c r="AD422" s="283"/>
      <c r="AE422" s="283"/>
      <c r="AF422" s="283"/>
      <c r="AG422" s="283"/>
      <c r="AH422" s="283"/>
      <c r="AI422" s="283"/>
      <c r="AJ422" s="283"/>
      <c r="AK422" s="283"/>
      <c r="AL422" s="283"/>
      <c r="AM422" s="284"/>
      <c r="BG422" s="13" t="s">
        <v>478</v>
      </c>
      <c r="BH422" s="13">
        <v>59</v>
      </c>
      <c r="BI422" s="13" t="str">
        <f>"ITEM"&amp; BH422  &amp; BG422 &amp; "="&amp; IF(TRIM($J422)="","",$J422)</f>
        <v>ITEM59#KBN2_15=</v>
      </c>
    </row>
    <row r="423" spans="1:61" ht="9.75" hidden="1" customHeight="1" x14ac:dyDescent="0.15">
      <c r="A423" s="106"/>
      <c r="B423" s="107"/>
      <c r="C423" s="107"/>
      <c r="D423" s="107"/>
      <c r="E423" s="107"/>
      <c r="F423" s="107"/>
      <c r="G423" s="107"/>
      <c r="H423" s="107"/>
      <c r="I423" s="108"/>
      <c r="J423" s="89"/>
      <c r="K423" s="90"/>
      <c r="L423" s="90"/>
      <c r="M423" s="90"/>
      <c r="N423" s="90"/>
      <c r="O423" s="90"/>
      <c r="P423" s="90"/>
      <c r="Q423" s="90"/>
      <c r="R423" s="90"/>
      <c r="S423" s="90"/>
      <c r="T423" s="90"/>
      <c r="U423" s="90"/>
      <c r="V423" s="90"/>
      <c r="W423" s="90"/>
      <c r="X423" s="90"/>
      <c r="Y423" s="90"/>
      <c r="Z423" s="90"/>
      <c r="AA423" s="90"/>
      <c r="AB423" s="90"/>
      <c r="AC423" s="90"/>
      <c r="AD423" s="90"/>
      <c r="AE423" s="90"/>
      <c r="AF423" s="90"/>
      <c r="AG423" s="90"/>
      <c r="AH423" s="90"/>
      <c r="AI423" s="90"/>
      <c r="AJ423" s="90"/>
      <c r="AK423" s="90"/>
      <c r="AL423" s="90"/>
      <c r="AM423" s="91"/>
      <c r="BG423" s="13" t="s">
        <v>432</v>
      </c>
      <c r="BH423" s="13" t="s">
        <v>432</v>
      </c>
    </row>
    <row r="424" spans="1:61" ht="9.75" hidden="1" customHeight="1" x14ac:dyDescent="0.15">
      <c r="A424" s="96" t="s">
        <v>106</v>
      </c>
      <c r="B424" s="97"/>
      <c r="C424" s="97"/>
      <c r="D424" s="97"/>
      <c r="E424" s="97"/>
      <c r="F424" s="97"/>
      <c r="G424" s="97"/>
      <c r="H424" s="97"/>
      <c r="I424" s="98"/>
      <c r="J424" s="266"/>
      <c r="K424" s="170"/>
      <c r="L424" s="170"/>
      <c r="M424" s="170"/>
      <c r="N424" s="170"/>
      <c r="O424" s="170"/>
      <c r="P424" s="170"/>
      <c r="Q424" s="170"/>
      <c r="R424" s="170"/>
      <c r="S424" s="170"/>
      <c r="T424" s="170"/>
      <c r="U424" s="170"/>
      <c r="V424" s="170" t="s">
        <v>116</v>
      </c>
      <c r="W424" s="170"/>
      <c r="X424" s="170"/>
      <c r="Y424" s="170"/>
      <c r="Z424" s="170"/>
      <c r="AA424" s="170"/>
      <c r="AB424" s="170"/>
      <c r="AC424" s="170"/>
      <c r="AD424" s="170"/>
      <c r="AE424" s="170"/>
      <c r="AF424" s="170"/>
      <c r="AG424" s="170"/>
      <c r="AH424" s="170"/>
      <c r="AI424" s="170"/>
      <c r="AJ424" s="170"/>
      <c r="AK424" s="170"/>
      <c r="AL424" s="170"/>
      <c r="AM424" s="171"/>
      <c r="BE424" s="13" t="str">
        <f ca="1">MID(CELL("address",$CH$2),2,2)</f>
        <v>CH</v>
      </c>
      <c r="BF424" s="13" t="str">
        <f>IF(TRIM($K425)="","",IF(ISERROR(MATCH($K425,$CH$3:$CH$8,0)),"INPUT_ERROR",MATCH($K425,$CH$3:$CH$8,0)))</f>
        <v/>
      </c>
      <c r="BG424" s="13" t="s">
        <v>478</v>
      </c>
      <c r="BH424" s="13">
        <v>60</v>
      </c>
      <c r="BI424" s="13" t="str">
        <f>"ITEM"&amp; BH424 &amp; BG424 &amp;  "="&amp; $BF424</f>
        <v>ITEM60#KBN2_15=</v>
      </c>
    </row>
    <row r="425" spans="1:61" ht="9.75" hidden="1" customHeight="1" x14ac:dyDescent="0.15">
      <c r="A425" s="99"/>
      <c r="B425" s="100"/>
      <c r="C425" s="100"/>
      <c r="D425" s="100"/>
      <c r="E425" s="100"/>
      <c r="F425" s="100"/>
      <c r="G425" s="100"/>
      <c r="H425" s="100"/>
      <c r="I425" s="101"/>
      <c r="J425" s="130" t="s">
        <v>127</v>
      </c>
      <c r="K425" s="131"/>
      <c r="L425" s="131"/>
      <c r="M425" s="131"/>
      <c r="N425" s="131"/>
      <c r="O425" s="131"/>
      <c r="P425" s="131"/>
      <c r="Q425" s="131"/>
      <c r="R425" s="131"/>
      <c r="S425" s="131"/>
      <c r="T425" s="169" t="s">
        <v>443</v>
      </c>
      <c r="U425" s="169"/>
      <c r="V425" s="169" t="s">
        <v>230</v>
      </c>
      <c r="W425" s="169"/>
      <c r="X425" s="169"/>
      <c r="Y425" s="169"/>
      <c r="Z425" s="169"/>
      <c r="AA425" s="169"/>
      <c r="AB425" s="169"/>
      <c r="AC425" s="169"/>
      <c r="AD425" s="169"/>
      <c r="AE425" s="169" t="s">
        <v>231</v>
      </c>
      <c r="AF425" s="169"/>
      <c r="AG425" s="169"/>
      <c r="AH425" s="169"/>
      <c r="AI425" s="169"/>
      <c r="AJ425" s="169"/>
      <c r="AK425" s="169"/>
      <c r="AL425" s="169"/>
      <c r="AM425" s="172"/>
      <c r="BG425" s="13" t="s">
        <v>432</v>
      </c>
      <c r="BH425" s="13" t="s">
        <v>432</v>
      </c>
    </row>
    <row r="426" spans="1:61" ht="9.75" hidden="1" customHeight="1" x14ac:dyDescent="0.15">
      <c r="A426" s="99"/>
      <c r="B426" s="100"/>
      <c r="C426" s="100"/>
      <c r="D426" s="100"/>
      <c r="E426" s="100"/>
      <c r="F426" s="100"/>
      <c r="G426" s="100"/>
      <c r="H426" s="100"/>
      <c r="I426" s="101"/>
      <c r="J426" s="130"/>
      <c r="K426" s="131"/>
      <c r="L426" s="131"/>
      <c r="M426" s="131"/>
      <c r="N426" s="131"/>
      <c r="O426" s="131"/>
      <c r="P426" s="131"/>
      <c r="Q426" s="131"/>
      <c r="R426" s="131"/>
      <c r="S426" s="131"/>
      <c r="T426" s="169"/>
      <c r="U426" s="169"/>
      <c r="V426" s="169" t="s">
        <v>232</v>
      </c>
      <c r="W426" s="169"/>
      <c r="X426" s="169"/>
      <c r="Y426" s="169"/>
      <c r="Z426" s="169"/>
      <c r="AA426" s="169"/>
      <c r="AB426" s="169"/>
      <c r="AC426" s="169"/>
      <c r="AD426" s="169"/>
      <c r="AE426" s="169" t="s">
        <v>233</v>
      </c>
      <c r="AF426" s="169"/>
      <c r="AG426" s="169"/>
      <c r="AH426" s="169"/>
      <c r="AI426" s="169"/>
      <c r="AJ426" s="169"/>
      <c r="AK426" s="169"/>
      <c r="AL426" s="169"/>
      <c r="AM426" s="172"/>
      <c r="BG426" s="13" t="s">
        <v>432</v>
      </c>
      <c r="BH426" s="13" t="s">
        <v>432</v>
      </c>
    </row>
    <row r="427" spans="1:61" ht="9.75" hidden="1" customHeight="1" x14ac:dyDescent="0.15">
      <c r="A427" s="106"/>
      <c r="B427" s="107"/>
      <c r="C427" s="107"/>
      <c r="D427" s="107"/>
      <c r="E427" s="107"/>
      <c r="F427" s="107"/>
      <c r="G427" s="107"/>
      <c r="H427" s="107"/>
      <c r="I427" s="108"/>
      <c r="J427" s="168"/>
      <c r="K427" s="137"/>
      <c r="L427" s="137"/>
      <c r="M427" s="137"/>
      <c r="N427" s="137"/>
      <c r="O427" s="137"/>
      <c r="P427" s="137"/>
      <c r="Q427" s="137"/>
      <c r="R427" s="137"/>
      <c r="S427" s="137"/>
      <c r="T427" s="137"/>
      <c r="U427" s="137"/>
      <c r="V427" s="174" t="s">
        <v>223</v>
      </c>
      <c r="W427" s="174"/>
      <c r="X427" s="174"/>
      <c r="Y427" s="174"/>
      <c r="Z427" s="174"/>
      <c r="AA427" s="174"/>
      <c r="AB427" s="174"/>
      <c r="AC427" s="174"/>
      <c r="AD427" s="174"/>
      <c r="AE427" s="174" t="s">
        <v>224</v>
      </c>
      <c r="AF427" s="174"/>
      <c r="AG427" s="174"/>
      <c r="AH427" s="174"/>
      <c r="AI427" s="174"/>
      <c r="AJ427" s="174"/>
      <c r="AK427" s="174"/>
      <c r="AL427" s="174"/>
      <c r="AM427" s="175"/>
      <c r="BG427" s="13" t="s">
        <v>432</v>
      </c>
      <c r="BH427" s="13" t="s">
        <v>432</v>
      </c>
    </row>
    <row r="428" spans="1:61" ht="9.75" hidden="1" customHeight="1" x14ac:dyDescent="0.15">
      <c r="A428" s="96" t="s">
        <v>304</v>
      </c>
      <c r="B428" s="97"/>
      <c r="C428" s="97"/>
      <c r="D428" s="97"/>
      <c r="E428" s="97"/>
      <c r="F428" s="97"/>
      <c r="G428" s="97"/>
      <c r="H428" s="97"/>
      <c r="I428" s="98"/>
      <c r="J428" s="86"/>
      <c r="K428" s="87"/>
      <c r="L428" s="87"/>
      <c r="M428" s="87"/>
      <c r="N428" s="87"/>
      <c r="O428" s="87"/>
      <c r="P428" s="87"/>
      <c r="Q428" s="87"/>
      <c r="R428" s="87"/>
      <c r="S428" s="87"/>
      <c r="T428" s="87"/>
      <c r="U428" s="87"/>
      <c r="V428" s="87"/>
      <c r="W428" s="87"/>
      <c r="X428" s="87"/>
      <c r="Y428" s="87"/>
      <c r="Z428" s="87"/>
      <c r="AA428" s="87"/>
      <c r="AB428" s="87"/>
      <c r="AC428" s="87"/>
      <c r="AD428" s="87"/>
      <c r="AE428" s="87"/>
      <c r="AF428" s="87"/>
      <c r="AG428" s="87"/>
      <c r="AH428" s="87"/>
      <c r="AI428" s="87"/>
      <c r="AJ428" s="87"/>
      <c r="AK428" s="87"/>
      <c r="AL428" s="87"/>
      <c r="AM428" s="88"/>
      <c r="BG428" s="13" t="s">
        <v>478</v>
      </c>
      <c r="BH428" s="13">
        <v>61</v>
      </c>
      <c r="BI428" s="13" t="str">
        <f>"ITEM"&amp; BH428 &amp; BG428 &amp; "="&amp; IF(TRIM($J428)="","",$J428)</f>
        <v>ITEM61#KBN2_15=</v>
      </c>
    </row>
    <row r="429" spans="1:61" ht="9.75" hidden="1" customHeight="1" x14ac:dyDescent="0.15">
      <c r="A429" s="99"/>
      <c r="B429" s="100"/>
      <c r="C429" s="100"/>
      <c r="D429" s="100"/>
      <c r="E429" s="100"/>
      <c r="F429" s="100"/>
      <c r="G429" s="100"/>
      <c r="H429" s="100"/>
      <c r="I429" s="101"/>
      <c r="J429" s="127"/>
      <c r="K429" s="128"/>
      <c r="L429" s="128"/>
      <c r="M429" s="128"/>
      <c r="N429" s="128"/>
      <c r="O429" s="128"/>
      <c r="P429" s="128"/>
      <c r="Q429" s="128"/>
      <c r="R429" s="128"/>
      <c r="S429" s="128"/>
      <c r="T429" s="128"/>
      <c r="U429" s="128"/>
      <c r="V429" s="128"/>
      <c r="W429" s="128"/>
      <c r="X429" s="128"/>
      <c r="Y429" s="128"/>
      <c r="Z429" s="128"/>
      <c r="AA429" s="128"/>
      <c r="AB429" s="128"/>
      <c r="AC429" s="128"/>
      <c r="AD429" s="128"/>
      <c r="AE429" s="128"/>
      <c r="AF429" s="128"/>
      <c r="AG429" s="128"/>
      <c r="AH429" s="128"/>
      <c r="AI429" s="128"/>
      <c r="AJ429" s="128"/>
      <c r="AK429" s="128"/>
      <c r="AL429" s="128"/>
      <c r="AM429" s="129"/>
      <c r="BG429" s="13" t="s">
        <v>432</v>
      </c>
      <c r="BH429" s="13" t="s">
        <v>432</v>
      </c>
    </row>
    <row r="430" spans="1:61" ht="9.75" hidden="1" customHeight="1" x14ac:dyDescent="0.15">
      <c r="A430" s="106"/>
      <c r="B430" s="107"/>
      <c r="C430" s="107"/>
      <c r="D430" s="107"/>
      <c r="E430" s="107"/>
      <c r="F430" s="107"/>
      <c r="G430" s="107"/>
      <c r="H430" s="107"/>
      <c r="I430" s="108"/>
      <c r="J430" s="89"/>
      <c r="K430" s="90"/>
      <c r="L430" s="90"/>
      <c r="M430" s="90"/>
      <c r="N430" s="90"/>
      <c r="O430" s="90"/>
      <c r="P430" s="90"/>
      <c r="Q430" s="90"/>
      <c r="R430" s="90"/>
      <c r="S430" s="90"/>
      <c r="T430" s="90"/>
      <c r="U430" s="90"/>
      <c r="V430" s="90"/>
      <c r="W430" s="90"/>
      <c r="X430" s="90"/>
      <c r="Y430" s="90"/>
      <c r="Z430" s="90"/>
      <c r="AA430" s="90"/>
      <c r="AB430" s="90"/>
      <c r="AC430" s="90"/>
      <c r="AD430" s="90"/>
      <c r="AE430" s="90"/>
      <c r="AF430" s="90"/>
      <c r="AG430" s="90"/>
      <c r="AH430" s="90"/>
      <c r="AI430" s="90"/>
      <c r="AJ430" s="90"/>
      <c r="AK430" s="90"/>
      <c r="AL430" s="90"/>
      <c r="AM430" s="91"/>
      <c r="BG430" s="13" t="s">
        <v>432</v>
      </c>
      <c r="BH430" s="13" t="s">
        <v>432</v>
      </c>
    </row>
    <row r="431" spans="1:61" ht="9.75" hidden="1" customHeight="1" x14ac:dyDescent="0.15">
      <c r="A431" s="267" t="s">
        <v>0</v>
      </c>
      <c r="B431" s="268"/>
      <c r="C431" s="96" t="s">
        <v>107</v>
      </c>
      <c r="D431" s="97"/>
      <c r="E431" s="97"/>
      <c r="F431" s="97"/>
      <c r="G431" s="97"/>
      <c r="H431" s="97"/>
      <c r="I431" s="98"/>
      <c r="J431" s="167"/>
      <c r="K431" s="162"/>
      <c r="L431" s="162"/>
      <c r="M431" s="162"/>
      <c r="N431" s="162"/>
      <c r="O431" s="162"/>
      <c r="P431" s="162"/>
      <c r="Q431" s="162"/>
      <c r="R431" s="162"/>
      <c r="S431" s="162"/>
      <c r="T431" s="162"/>
      <c r="U431" s="162"/>
      <c r="V431" s="170" t="s">
        <v>116</v>
      </c>
      <c r="W431" s="170"/>
      <c r="X431" s="170"/>
      <c r="Y431" s="170"/>
      <c r="Z431" s="170"/>
      <c r="AA431" s="170"/>
      <c r="AB431" s="170"/>
      <c r="AC431" s="170"/>
      <c r="AD431" s="170"/>
      <c r="AE431" s="170"/>
      <c r="AF431" s="170"/>
      <c r="AG431" s="170"/>
      <c r="AH431" s="170"/>
      <c r="AI431" s="170"/>
      <c r="AJ431" s="170"/>
      <c r="AK431" s="170"/>
      <c r="AL431" s="170"/>
      <c r="AM431" s="171"/>
      <c r="BE431" s="13" t="str">
        <f ca="1">MID(CELL("address",$CI$2),2,2)</f>
        <v>CI</v>
      </c>
      <c r="BF431" s="13" t="str">
        <f>IF(TRIM($K432)="","",IF(ISERROR(MATCH($K432,$CI$3:$CI$4,0)),"INPUT_ERROR",MATCH($K432,$CI$3:$CI$4,0)))</f>
        <v/>
      </c>
      <c r="BG431" s="13" t="s">
        <v>478</v>
      </c>
      <c r="BH431" s="13">
        <v>62</v>
      </c>
      <c r="BI431" s="13" t="str">
        <f>"ITEM"&amp; BH431&amp; BG431 &amp; "="&amp; $BF431</f>
        <v>ITEM62#KBN2_15=</v>
      </c>
    </row>
    <row r="432" spans="1:61" ht="9.75" hidden="1" customHeight="1" x14ac:dyDescent="0.15">
      <c r="A432" s="269"/>
      <c r="B432" s="270"/>
      <c r="C432" s="99"/>
      <c r="D432" s="100"/>
      <c r="E432" s="100"/>
      <c r="F432" s="100"/>
      <c r="G432" s="100"/>
      <c r="H432" s="100"/>
      <c r="I432" s="101"/>
      <c r="J432" s="130" t="s">
        <v>167</v>
      </c>
      <c r="K432" s="131"/>
      <c r="L432" s="131"/>
      <c r="M432" s="131"/>
      <c r="N432" s="131"/>
      <c r="O432" s="131"/>
      <c r="P432" s="131"/>
      <c r="Q432" s="131"/>
      <c r="R432" s="133" t="s">
        <v>168</v>
      </c>
      <c r="S432" s="133"/>
      <c r="T432" s="133"/>
      <c r="U432" s="133"/>
      <c r="V432" s="169" t="s">
        <v>234</v>
      </c>
      <c r="W432" s="169"/>
      <c r="X432" s="169"/>
      <c r="Y432" s="169"/>
      <c r="Z432" s="169"/>
      <c r="AA432" s="169" t="s">
        <v>235</v>
      </c>
      <c r="AB432" s="169"/>
      <c r="AC432" s="169"/>
      <c r="AD432" s="169"/>
      <c r="AE432" s="169"/>
      <c r="AF432" s="169"/>
      <c r="AG432" s="169"/>
      <c r="AH432" s="169"/>
      <c r="AI432" s="169"/>
      <c r="AJ432" s="169"/>
      <c r="AK432" s="169"/>
      <c r="AL432" s="169"/>
      <c r="AM432" s="172"/>
      <c r="BG432" s="13" t="s">
        <v>432</v>
      </c>
      <c r="BH432" s="13" t="s">
        <v>432</v>
      </c>
    </row>
    <row r="433" spans="1:61" ht="9.75" hidden="1" customHeight="1" x14ac:dyDescent="0.15">
      <c r="A433" s="269"/>
      <c r="B433" s="270"/>
      <c r="C433" s="99"/>
      <c r="D433" s="100"/>
      <c r="E433" s="100"/>
      <c r="F433" s="100"/>
      <c r="G433" s="100"/>
      <c r="H433" s="100"/>
      <c r="I433" s="101"/>
      <c r="J433" s="130"/>
      <c r="K433" s="131"/>
      <c r="L433" s="131"/>
      <c r="M433" s="131"/>
      <c r="N433" s="131"/>
      <c r="O433" s="131"/>
      <c r="P433" s="131"/>
      <c r="Q433" s="131"/>
      <c r="R433" s="133"/>
      <c r="S433" s="133"/>
      <c r="T433" s="133"/>
      <c r="U433" s="133"/>
      <c r="V433" s="169"/>
      <c r="W433" s="169"/>
      <c r="X433" s="169"/>
      <c r="Y433" s="169"/>
      <c r="Z433" s="169"/>
      <c r="AA433" s="169"/>
      <c r="AB433" s="169"/>
      <c r="AC433" s="169"/>
      <c r="AD433" s="169"/>
      <c r="AE433" s="169"/>
      <c r="AF433" s="169"/>
      <c r="AG433" s="169"/>
      <c r="AH433" s="169"/>
      <c r="AI433" s="169"/>
      <c r="AJ433" s="169"/>
      <c r="AK433" s="169"/>
      <c r="AL433" s="169"/>
      <c r="AM433" s="172"/>
      <c r="BG433" s="13" t="s">
        <v>432</v>
      </c>
      <c r="BH433" s="13" t="s">
        <v>432</v>
      </c>
    </row>
    <row r="434" spans="1:61" ht="9.75" hidden="1" customHeight="1" x14ac:dyDescent="0.15">
      <c r="A434" s="269"/>
      <c r="B434" s="270"/>
      <c r="C434" s="106"/>
      <c r="D434" s="107"/>
      <c r="E434" s="107"/>
      <c r="F434" s="107"/>
      <c r="G434" s="107"/>
      <c r="H434" s="107"/>
      <c r="I434" s="108"/>
      <c r="J434" s="173"/>
      <c r="K434" s="174"/>
      <c r="L434" s="174"/>
      <c r="M434" s="174"/>
      <c r="N434" s="174"/>
      <c r="O434" s="174"/>
      <c r="P434" s="174"/>
      <c r="Q434" s="174"/>
      <c r="R434" s="174"/>
      <c r="S434" s="174"/>
      <c r="T434" s="174"/>
      <c r="U434" s="174"/>
      <c r="V434" s="174"/>
      <c r="W434" s="174"/>
      <c r="X434" s="174"/>
      <c r="Y434" s="174"/>
      <c r="Z434" s="174"/>
      <c r="AA434" s="174"/>
      <c r="AB434" s="174"/>
      <c r="AC434" s="174"/>
      <c r="AD434" s="174"/>
      <c r="AE434" s="174"/>
      <c r="AF434" s="174"/>
      <c r="AG434" s="174"/>
      <c r="AH434" s="174"/>
      <c r="AI434" s="174"/>
      <c r="AJ434" s="174"/>
      <c r="AK434" s="174"/>
      <c r="AL434" s="174"/>
      <c r="AM434" s="175"/>
      <c r="BG434" s="13" t="s">
        <v>432</v>
      </c>
      <c r="BH434" s="13" t="s">
        <v>432</v>
      </c>
    </row>
    <row r="435" spans="1:61" ht="9.75" hidden="1" customHeight="1" x14ac:dyDescent="0.15">
      <c r="A435" s="269"/>
      <c r="B435" s="270"/>
      <c r="C435" s="96" t="s">
        <v>108</v>
      </c>
      <c r="D435" s="97"/>
      <c r="E435" s="97"/>
      <c r="F435" s="97"/>
      <c r="G435" s="97"/>
      <c r="H435" s="97"/>
      <c r="I435" s="98"/>
      <c r="J435" s="86"/>
      <c r="K435" s="87"/>
      <c r="L435" s="87"/>
      <c r="M435" s="87"/>
      <c r="N435" s="87"/>
      <c r="O435" s="87"/>
      <c r="P435" s="87"/>
      <c r="Q435" s="87"/>
      <c r="R435" s="87"/>
      <c r="S435" s="87"/>
      <c r="T435" s="87"/>
      <c r="U435" s="87"/>
      <c r="V435" s="87"/>
      <c r="W435" s="87"/>
      <c r="X435" s="87"/>
      <c r="Y435" s="87"/>
      <c r="Z435" s="87"/>
      <c r="AA435" s="87"/>
      <c r="AB435" s="87"/>
      <c r="AC435" s="87"/>
      <c r="AD435" s="87"/>
      <c r="AE435" s="87"/>
      <c r="AF435" s="87"/>
      <c r="AG435" s="87"/>
      <c r="AH435" s="87"/>
      <c r="AI435" s="87"/>
      <c r="AJ435" s="87"/>
      <c r="AK435" s="87"/>
      <c r="AL435" s="87"/>
      <c r="AM435" s="88"/>
      <c r="BG435" s="13" t="s">
        <v>478</v>
      </c>
      <c r="BH435" s="13">
        <v>63</v>
      </c>
      <c r="BI435" s="13" t="str">
        <f>"ITEM" &amp; BH435 &amp; BG435 &amp; "="&amp; IF(TRIM($J435)="","",$J435)</f>
        <v>ITEM63#KBN2_15=</v>
      </c>
    </row>
    <row r="436" spans="1:61" ht="9.75" hidden="1" customHeight="1" x14ac:dyDescent="0.15">
      <c r="A436" s="269"/>
      <c r="B436" s="270"/>
      <c r="C436" s="99"/>
      <c r="D436" s="100"/>
      <c r="E436" s="100"/>
      <c r="F436" s="100"/>
      <c r="G436" s="100"/>
      <c r="H436" s="100"/>
      <c r="I436" s="101"/>
      <c r="J436" s="127"/>
      <c r="K436" s="128"/>
      <c r="L436" s="128"/>
      <c r="M436" s="128"/>
      <c r="N436" s="128"/>
      <c r="O436" s="128"/>
      <c r="P436" s="128"/>
      <c r="Q436" s="128"/>
      <c r="R436" s="128"/>
      <c r="S436" s="128"/>
      <c r="T436" s="128"/>
      <c r="U436" s="128"/>
      <c r="V436" s="128"/>
      <c r="W436" s="128"/>
      <c r="X436" s="128"/>
      <c r="Y436" s="128"/>
      <c r="Z436" s="128"/>
      <c r="AA436" s="128"/>
      <c r="AB436" s="128"/>
      <c r="AC436" s="128"/>
      <c r="AD436" s="128"/>
      <c r="AE436" s="128"/>
      <c r="AF436" s="128"/>
      <c r="AG436" s="128"/>
      <c r="AH436" s="128"/>
      <c r="AI436" s="128"/>
      <c r="AJ436" s="128"/>
      <c r="AK436" s="128"/>
      <c r="AL436" s="128"/>
      <c r="AM436" s="129"/>
      <c r="BG436" s="13" t="s">
        <v>432</v>
      </c>
      <c r="BH436" s="13" t="s">
        <v>432</v>
      </c>
    </row>
    <row r="437" spans="1:61" ht="9.75" hidden="1" customHeight="1" x14ac:dyDescent="0.15">
      <c r="A437" s="269"/>
      <c r="B437" s="270"/>
      <c r="C437" s="106"/>
      <c r="D437" s="107"/>
      <c r="E437" s="107"/>
      <c r="F437" s="107"/>
      <c r="G437" s="107"/>
      <c r="H437" s="107"/>
      <c r="I437" s="108"/>
      <c r="J437" s="89"/>
      <c r="K437" s="90"/>
      <c r="L437" s="90"/>
      <c r="M437" s="90"/>
      <c r="N437" s="90"/>
      <c r="O437" s="90"/>
      <c r="P437" s="90"/>
      <c r="Q437" s="90"/>
      <c r="R437" s="90"/>
      <c r="S437" s="90"/>
      <c r="T437" s="90"/>
      <c r="U437" s="90"/>
      <c r="V437" s="90"/>
      <c r="W437" s="90"/>
      <c r="X437" s="90"/>
      <c r="Y437" s="90"/>
      <c r="Z437" s="90"/>
      <c r="AA437" s="90"/>
      <c r="AB437" s="90"/>
      <c r="AC437" s="90"/>
      <c r="AD437" s="90"/>
      <c r="AE437" s="90"/>
      <c r="AF437" s="90"/>
      <c r="AG437" s="90"/>
      <c r="AH437" s="90"/>
      <c r="AI437" s="90"/>
      <c r="AJ437" s="90"/>
      <c r="AK437" s="90"/>
      <c r="AL437" s="90"/>
      <c r="AM437" s="91"/>
      <c r="BG437" s="13" t="s">
        <v>432</v>
      </c>
      <c r="BH437" s="13" t="s">
        <v>432</v>
      </c>
    </row>
    <row r="438" spans="1:61" ht="9.75" hidden="1" customHeight="1" x14ac:dyDescent="0.15">
      <c r="A438" s="269"/>
      <c r="B438" s="270"/>
      <c r="C438" s="96" t="s">
        <v>109</v>
      </c>
      <c r="D438" s="97"/>
      <c r="E438" s="97"/>
      <c r="F438" s="97"/>
      <c r="G438" s="97"/>
      <c r="H438" s="97"/>
      <c r="I438" s="98"/>
      <c r="J438" s="86"/>
      <c r="K438" s="87"/>
      <c r="L438" s="87"/>
      <c r="M438" s="87"/>
      <c r="N438" s="87"/>
      <c r="O438" s="87"/>
      <c r="P438" s="87"/>
      <c r="Q438" s="87"/>
      <c r="R438" s="87"/>
      <c r="S438" s="87"/>
      <c r="T438" s="87"/>
      <c r="U438" s="87"/>
      <c r="V438" s="87"/>
      <c r="W438" s="87"/>
      <c r="X438" s="87"/>
      <c r="Y438" s="87"/>
      <c r="Z438" s="87"/>
      <c r="AA438" s="87"/>
      <c r="AB438" s="87"/>
      <c r="AC438" s="87"/>
      <c r="AD438" s="87"/>
      <c r="AE438" s="87"/>
      <c r="AF438" s="87"/>
      <c r="AG438" s="87"/>
      <c r="AH438" s="87"/>
      <c r="AI438" s="87"/>
      <c r="AJ438" s="87"/>
      <c r="AK438" s="87"/>
      <c r="AL438" s="87"/>
      <c r="AM438" s="88"/>
      <c r="BG438" s="13" t="s">
        <v>478</v>
      </c>
      <c r="BH438" s="13">
        <v>64</v>
      </c>
      <c r="BI438" s="13" t="str">
        <f>"ITEM" &amp; BH438 &amp; BG438 &amp; "="&amp; IF(TRIM($J438)="","",$J438)</f>
        <v>ITEM64#KBN2_15=</v>
      </c>
    </row>
    <row r="439" spans="1:61" ht="9.75" hidden="1" customHeight="1" x14ac:dyDescent="0.15">
      <c r="A439" s="269"/>
      <c r="B439" s="270"/>
      <c r="C439" s="99"/>
      <c r="D439" s="100"/>
      <c r="E439" s="100"/>
      <c r="F439" s="100"/>
      <c r="G439" s="100"/>
      <c r="H439" s="100"/>
      <c r="I439" s="101"/>
      <c r="J439" s="127"/>
      <c r="K439" s="128"/>
      <c r="L439" s="128"/>
      <c r="M439" s="128"/>
      <c r="N439" s="128"/>
      <c r="O439" s="128"/>
      <c r="P439" s="128"/>
      <c r="Q439" s="128"/>
      <c r="R439" s="128"/>
      <c r="S439" s="128"/>
      <c r="T439" s="128"/>
      <c r="U439" s="128"/>
      <c r="V439" s="128"/>
      <c r="W439" s="128"/>
      <c r="X439" s="128"/>
      <c r="Y439" s="128"/>
      <c r="Z439" s="128"/>
      <c r="AA439" s="128"/>
      <c r="AB439" s="128"/>
      <c r="AC439" s="128"/>
      <c r="AD439" s="128"/>
      <c r="AE439" s="128"/>
      <c r="AF439" s="128"/>
      <c r="AG439" s="128"/>
      <c r="AH439" s="128"/>
      <c r="AI439" s="128"/>
      <c r="AJ439" s="128"/>
      <c r="AK439" s="128"/>
      <c r="AL439" s="128"/>
      <c r="AM439" s="129"/>
      <c r="BG439" s="13" t="s">
        <v>432</v>
      </c>
      <c r="BH439" s="13" t="s">
        <v>432</v>
      </c>
    </row>
    <row r="440" spans="1:61" ht="9.75" hidden="1" customHeight="1" x14ac:dyDescent="0.15">
      <c r="A440" s="271"/>
      <c r="B440" s="272"/>
      <c r="C440" s="106"/>
      <c r="D440" s="107"/>
      <c r="E440" s="107"/>
      <c r="F440" s="107"/>
      <c r="G440" s="107"/>
      <c r="H440" s="107"/>
      <c r="I440" s="108"/>
      <c r="J440" s="89"/>
      <c r="K440" s="90"/>
      <c r="L440" s="90"/>
      <c r="M440" s="90"/>
      <c r="N440" s="90"/>
      <c r="O440" s="90"/>
      <c r="P440" s="90"/>
      <c r="Q440" s="90"/>
      <c r="R440" s="90"/>
      <c r="S440" s="90"/>
      <c r="T440" s="90"/>
      <c r="U440" s="90"/>
      <c r="V440" s="90"/>
      <c r="W440" s="90"/>
      <c r="X440" s="90"/>
      <c r="Y440" s="90"/>
      <c r="Z440" s="90"/>
      <c r="AA440" s="90"/>
      <c r="AB440" s="90"/>
      <c r="AC440" s="90"/>
      <c r="AD440" s="90"/>
      <c r="AE440" s="90"/>
      <c r="AF440" s="90"/>
      <c r="AG440" s="90"/>
      <c r="AH440" s="90"/>
      <c r="AI440" s="90"/>
      <c r="AJ440" s="90"/>
      <c r="AK440" s="90"/>
      <c r="AL440" s="90"/>
      <c r="AM440" s="91"/>
      <c r="BG440" s="13" t="s">
        <v>432</v>
      </c>
      <c r="BH440" s="13" t="s">
        <v>432</v>
      </c>
    </row>
    <row r="441" spans="1:61" ht="9.75" customHeight="1" x14ac:dyDescent="0.15">
      <c r="A441" s="141" t="s">
        <v>357</v>
      </c>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c r="AA441" s="142"/>
      <c r="AB441" s="142"/>
      <c r="AC441" s="142"/>
      <c r="AD441" s="142"/>
      <c r="AE441" s="142"/>
      <c r="AF441" s="142"/>
      <c r="AG441" s="142"/>
      <c r="AH441" s="142"/>
      <c r="AI441" s="142"/>
      <c r="AJ441" s="142"/>
      <c r="AK441" s="142"/>
      <c r="AL441" s="142"/>
      <c r="AM441" s="143"/>
      <c r="BG441" s="13" t="s">
        <v>432</v>
      </c>
      <c r="BH441" s="13" t="s">
        <v>432</v>
      </c>
    </row>
    <row r="442" spans="1:61" ht="9.75" customHeight="1" x14ac:dyDescent="0.15">
      <c r="A442" s="164"/>
      <c r="B442" s="165"/>
      <c r="C442" s="165"/>
      <c r="D442" s="165"/>
      <c r="E442" s="165"/>
      <c r="F442" s="165"/>
      <c r="G442" s="165"/>
      <c r="H442" s="165"/>
      <c r="I442" s="165"/>
      <c r="J442" s="165"/>
      <c r="K442" s="165"/>
      <c r="L442" s="165"/>
      <c r="M442" s="165"/>
      <c r="N442" s="165"/>
      <c r="O442" s="165"/>
      <c r="P442" s="165"/>
      <c r="Q442" s="165"/>
      <c r="R442" s="165"/>
      <c r="S442" s="165"/>
      <c r="T442" s="165"/>
      <c r="U442" s="165"/>
      <c r="V442" s="165"/>
      <c r="W442" s="165"/>
      <c r="X442" s="165"/>
      <c r="Y442" s="165"/>
      <c r="Z442" s="165"/>
      <c r="AA442" s="165"/>
      <c r="AB442" s="165"/>
      <c r="AC442" s="165"/>
      <c r="AD442" s="165"/>
      <c r="AE442" s="165"/>
      <c r="AF442" s="165"/>
      <c r="AG442" s="165"/>
      <c r="AH442" s="165"/>
      <c r="AI442" s="165"/>
      <c r="AJ442" s="165"/>
      <c r="AK442" s="165"/>
      <c r="AL442" s="165"/>
      <c r="AM442" s="166"/>
      <c r="BG442" s="13" t="s">
        <v>432</v>
      </c>
      <c r="BH442" s="13" t="s">
        <v>432</v>
      </c>
    </row>
    <row r="443" spans="1:61" ht="9.75" hidden="1" customHeight="1" x14ac:dyDescent="0.15">
      <c r="A443" s="251" t="s">
        <v>358</v>
      </c>
      <c r="B443" s="252"/>
      <c r="C443" s="252"/>
      <c r="D443" s="252"/>
      <c r="E443" s="252"/>
      <c r="F443" s="252"/>
      <c r="G443" s="252"/>
      <c r="H443" s="252"/>
      <c r="I443" s="253"/>
      <c r="J443" s="276"/>
      <c r="K443" s="277"/>
      <c r="L443" s="277"/>
      <c r="M443" s="277"/>
      <c r="N443" s="277"/>
      <c r="O443" s="277"/>
      <c r="P443" s="277"/>
      <c r="Q443" s="277"/>
      <c r="R443" s="277"/>
      <c r="S443" s="277"/>
      <c r="T443" s="277"/>
      <c r="U443" s="277"/>
      <c r="V443" s="277"/>
      <c r="W443" s="277"/>
      <c r="X443" s="277"/>
      <c r="Y443" s="277"/>
      <c r="Z443" s="277"/>
      <c r="AA443" s="277"/>
      <c r="AB443" s="277"/>
      <c r="AC443" s="277"/>
      <c r="AD443" s="277"/>
      <c r="AE443" s="277"/>
      <c r="AF443" s="277"/>
      <c r="AG443" s="277"/>
      <c r="AH443" s="277"/>
      <c r="AI443" s="277"/>
      <c r="AJ443" s="277"/>
      <c r="AK443" s="277"/>
      <c r="AL443" s="277"/>
      <c r="AM443" s="278"/>
      <c r="BG443" s="13" t="s">
        <v>479</v>
      </c>
      <c r="BH443" s="13">
        <v>58</v>
      </c>
      <c r="BI443" s="13" t="str">
        <f>"ITEM"&amp;BH443 &amp; BG443 &amp; "="&amp; IF(TRIM($J443)="","",$J443)</f>
        <v>ITEM58#KBN2_16=</v>
      </c>
    </row>
    <row r="444" spans="1:61" ht="9.75" hidden="1" customHeight="1" thickBot="1" x14ac:dyDescent="0.2">
      <c r="A444" s="254"/>
      <c r="B444" s="255"/>
      <c r="C444" s="255"/>
      <c r="D444" s="255"/>
      <c r="E444" s="255"/>
      <c r="F444" s="255"/>
      <c r="G444" s="255"/>
      <c r="H444" s="255"/>
      <c r="I444" s="256"/>
      <c r="J444" s="279"/>
      <c r="K444" s="280"/>
      <c r="L444" s="280"/>
      <c r="M444" s="280"/>
      <c r="N444" s="280"/>
      <c r="O444" s="280"/>
      <c r="P444" s="280"/>
      <c r="Q444" s="280"/>
      <c r="R444" s="280"/>
      <c r="S444" s="280"/>
      <c r="T444" s="280"/>
      <c r="U444" s="280"/>
      <c r="V444" s="280"/>
      <c r="W444" s="280"/>
      <c r="X444" s="280"/>
      <c r="Y444" s="280"/>
      <c r="Z444" s="280"/>
      <c r="AA444" s="280"/>
      <c r="AB444" s="280"/>
      <c r="AC444" s="280"/>
      <c r="AD444" s="280"/>
      <c r="AE444" s="280"/>
      <c r="AF444" s="280"/>
      <c r="AG444" s="280"/>
      <c r="AH444" s="280"/>
      <c r="AI444" s="280"/>
      <c r="AJ444" s="280"/>
      <c r="AK444" s="280"/>
      <c r="AL444" s="280"/>
      <c r="AM444" s="281"/>
      <c r="BG444" s="13" t="s">
        <v>432</v>
      </c>
      <c r="BH444" s="13" t="s">
        <v>432</v>
      </c>
    </row>
    <row r="445" spans="1:61" ht="9.75" hidden="1" customHeight="1" x14ac:dyDescent="0.15">
      <c r="A445" s="263" t="s">
        <v>93</v>
      </c>
      <c r="B445" s="264"/>
      <c r="C445" s="264"/>
      <c r="D445" s="264"/>
      <c r="E445" s="264"/>
      <c r="F445" s="264"/>
      <c r="G445" s="264"/>
      <c r="H445" s="264"/>
      <c r="I445" s="265"/>
      <c r="J445" s="282"/>
      <c r="K445" s="283"/>
      <c r="L445" s="283"/>
      <c r="M445" s="283"/>
      <c r="N445" s="283"/>
      <c r="O445" s="283"/>
      <c r="P445" s="283"/>
      <c r="Q445" s="283"/>
      <c r="R445" s="283"/>
      <c r="S445" s="283"/>
      <c r="T445" s="283"/>
      <c r="U445" s="283"/>
      <c r="V445" s="283"/>
      <c r="W445" s="283"/>
      <c r="X445" s="283"/>
      <c r="Y445" s="283"/>
      <c r="Z445" s="283"/>
      <c r="AA445" s="283"/>
      <c r="AB445" s="283"/>
      <c r="AC445" s="283"/>
      <c r="AD445" s="283"/>
      <c r="AE445" s="283"/>
      <c r="AF445" s="283"/>
      <c r="AG445" s="283"/>
      <c r="AH445" s="283"/>
      <c r="AI445" s="283"/>
      <c r="AJ445" s="283"/>
      <c r="AK445" s="283"/>
      <c r="AL445" s="283"/>
      <c r="AM445" s="284"/>
      <c r="BG445" s="13" t="s">
        <v>479</v>
      </c>
      <c r="BH445" s="13">
        <v>59</v>
      </c>
      <c r="BI445" s="13" t="str">
        <f>"ITEM"&amp; BH445  &amp; BG445 &amp; "="&amp; IF(TRIM($J445)="","",$J445)</f>
        <v>ITEM59#KBN2_16=</v>
      </c>
    </row>
    <row r="446" spans="1:61" ht="9.75" hidden="1" customHeight="1" x14ac:dyDescent="0.15">
      <c r="A446" s="106"/>
      <c r="B446" s="107"/>
      <c r="C446" s="107"/>
      <c r="D446" s="107"/>
      <c r="E446" s="107"/>
      <c r="F446" s="107"/>
      <c r="G446" s="107"/>
      <c r="H446" s="107"/>
      <c r="I446" s="108"/>
      <c r="J446" s="89"/>
      <c r="K446" s="90"/>
      <c r="L446" s="90"/>
      <c r="M446" s="90"/>
      <c r="N446" s="90"/>
      <c r="O446" s="90"/>
      <c r="P446" s="90"/>
      <c r="Q446" s="90"/>
      <c r="R446" s="90"/>
      <c r="S446" s="90"/>
      <c r="T446" s="90"/>
      <c r="U446" s="90"/>
      <c r="V446" s="90"/>
      <c r="W446" s="90"/>
      <c r="X446" s="90"/>
      <c r="Y446" s="90"/>
      <c r="Z446" s="90"/>
      <c r="AA446" s="90"/>
      <c r="AB446" s="90"/>
      <c r="AC446" s="90"/>
      <c r="AD446" s="90"/>
      <c r="AE446" s="90"/>
      <c r="AF446" s="90"/>
      <c r="AG446" s="90"/>
      <c r="AH446" s="90"/>
      <c r="AI446" s="90"/>
      <c r="AJ446" s="90"/>
      <c r="AK446" s="90"/>
      <c r="AL446" s="90"/>
      <c r="AM446" s="91"/>
      <c r="BG446" s="13" t="s">
        <v>432</v>
      </c>
      <c r="BH446" s="13" t="s">
        <v>432</v>
      </c>
    </row>
    <row r="447" spans="1:61" ht="9.75" hidden="1" customHeight="1" x14ac:dyDescent="0.15">
      <c r="A447" s="96" t="s">
        <v>106</v>
      </c>
      <c r="B447" s="97"/>
      <c r="C447" s="97"/>
      <c r="D447" s="97"/>
      <c r="E447" s="97"/>
      <c r="F447" s="97"/>
      <c r="G447" s="97"/>
      <c r="H447" s="97"/>
      <c r="I447" s="98"/>
      <c r="J447" s="266"/>
      <c r="K447" s="170"/>
      <c r="L447" s="170"/>
      <c r="M447" s="170"/>
      <c r="N447" s="170"/>
      <c r="O447" s="170"/>
      <c r="P447" s="170"/>
      <c r="Q447" s="170"/>
      <c r="R447" s="170"/>
      <c r="S447" s="170"/>
      <c r="T447" s="170"/>
      <c r="U447" s="170"/>
      <c r="V447" s="170" t="s">
        <v>116</v>
      </c>
      <c r="W447" s="170"/>
      <c r="X447" s="170"/>
      <c r="Y447" s="170"/>
      <c r="Z447" s="170"/>
      <c r="AA447" s="170"/>
      <c r="AB447" s="170"/>
      <c r="AC447" s="170"/>
      <c r="AD447" s="170"/>
      <c r="AE447" s="170"/>
      <c r="AF447" s="170"/>
      <c r="AG447" s="170"/>
      <c r="AH447" s="170"/>
      <c r="AI447" s="170"/>
      <c r="AJ447" s="170"/>
      <c r="AK447" s="170"/>
      <c r="AL447" s="170"/>
      <c r="AM447" s="171"/>
      <c r="BE447" s="13" t="str">
        <f ca="1">MID(CELL("address",$CH$2),2,2)</f>
        <v>CH</v>
      </c>
      <c r="BF447" s="13" t="str">
        <f>IF(TRIM($K448)="","",IF(ISERROR(MATCH($K448,$CH$3:$CH$8,0)),"INPUT_ERROR",MATCH($K448,$CH$3:$CH$8,0)))</f>
        <v/>
      </c>
      <c r="BG447" s="13" t="s">
        <v>479</v>
      </c>
      <c r="BH447" s="13">
        <v>60</v>
      </c>
      <c r="BI447" s="13" t="str">
        <f>"ITEM"&amp; BH447 &amp; BG447 &amp;  "="&amp; $BF447</f>
        <v>ITEM60#KBN2_16=</v>
      </c>
    </row>
    <row r="448" spans="1:61" ht="9.75" hidden="1" customHeight="1" x14ac:dyDescent="0.15">
      <c r="A448" s="99"/>
      <c r="B448" s="100"/>
      <c r="C448" s="100"/>
      <c r="D448" s="100"/>
      <c r="E448" s="100"/>
      <c r="F448" s="100"/>
      <c r="G448" s="100"/>
      <c r="H448" s="100"/>
      <c r="I448" s="101"/>
      <c r="J448" s="130" t="s">
        <v>127</v>
      </c>
      <c r="K448" s="131"/>
      <c r="L448" s="131"/>
      <c r="M448" s="131"/>
      <c r="N448" s="131"/>
      <c r="O448" s="131"/>
      <c r="P448" s="131"/>
      <c r="Q448" s="131"/>
      <c r="R448" s="131"/>
      <c r="S448" s="131"/>
      <c r="T448" s="169" t="s">
        <v>443</v>
      </c>
      <c r="U448" s="169"/>
      <c r="V448" s="169" t="s">
        <v>230</v>
      </c>
      <c r="W448" s="169"/>
      <c r="X448" s="169"/>
      <c r="Y448" s="169"/>
      <c r="Z448" s="169"/>
      <c r="AA448" s="169"/>
      <c r="AB448" s="169"/>
      <c r="AC448" s="169"/>
      <c r="AD448" s="169"/>
      <c r="AE448" s="169" t="s">
        <v>231</v>
      </c>
      <c r="AF448" s="169"/>
      <c r="AG448" s="169"/>
      <c r="AH448" s="169"/>
      <c r="AI448" s="169"/>
      <c r="AJ448" s="169"/>
      <c r="AK448" s="169"/>
      <c r="AL448" s="169"/>
      <c r="AM448" s="172"/>
      <c r="BG448" s="13" t="s">
        <v>432</v>
      </c>
      <c r="BH448" s="13" t="s">
        <v>432</v>
      </c>
    </row>
    <row r="449" spans="1:61" ht="9.75" hidden="1" customHeight="1" x14ac:dyDescent="0.15">
      <c r="A449" s="99"/>
      <c r="B449" s="100"/>
      <c r="C449" s="100"/>
      <c r="D449" s="100"/>
      <c r="E449" s="100"/>
      <c r="F449" s="100"/>
      <c r="G449" s="100"/>
      <c r="H449" s="100"/>
      <c r="I449" s="101"/>
      <c r="J449" s="130"/>
      <c r="K449" s="131"/>
      <c r="L449" s="131"/>
      <c r="M449" s="131"/>
      <c r="N449" s="131"/>
      <c r="O449" s="131"/>
      <c r="P449" s="131"/>
      <c r="Q449" s="131"/>
      <c r="R449" s="131"/>
      <c r="S449" s="131"/>
      <c r="T449" s="169"/>
      <c r="U449" s="169"/>
      <c r="V449" s="169" t="s">
        <v>232</v>
      </c>
      <c r="W449" s="169"/>
      <c r="X449" s="169"/>
      <c r="Y449" s="169"/>
      <c r="Z449" s="169"/>
      <c r="AA449" s="169"/>
      <c r="AB449" s="169"/>
      <c r="AC449" s="169"/>
      <c r="AD449" s="169"/>
      <c r="AE449" s="169" t="s">
        <v>233</v>
      </c>
      <c r="AF449" s="169"/>
      <c r="AG449" s="169"/>
      <c r="AH449" s="169"/>
      <c r="AI449" s="169"/>
      <c r="AJ449" s="169"/>
      <c r="AK449" s="169"/>
      <c r="AL449" s="169"/>
      <c r="AM449" s="172"/>
      <c r="BG449" s="13" t="s">
        <v>432</v>
      </c>
      <c r="BH449" s="13" t="s">
        <v>432</v>
      </c>
    </row>
    <row r="450" spans="1:61" ht="9.75" hidden="1" customHeight="1" x14ac:dyDescent="0.15">
      <c r="A450" s="106"/>
      <c r="B450" s="107"/>
      <c r="C450" s="107"/>
      <c r="D450" s="107"/>
      <c r="E450" s="107"/>
      <c r="F450" s="107"/>
      <c r="G450" s="107"/>
      <c r="H450" s="107"/>
      <c r="I450" s="108"/>
      <c r="J450" s="168"/>
      <c r="K450" s="137"/>
      <c r="L450" s="137"/>
      <c r="M450" s="137"/>
      <c r="N450" s="137"/>
      <c r="O450" s="137"/>
      <c r="P450" s="137"/>
      <c r="Q450" s="137"/>
      <c r="R450" s="137"/>
      <c r="S450" s="137"/>
      <c r="T450" s="137"/>
      <c r="U450" s="137"/>
      <c r="V450" s="174" t="s">
        <v>223</v>
      </c>
      <c r="W450" s="174"/>
      <c r="X450" s="174"/>
      <c r="Y450" s="174"/>
      <c r="Z450" s="174"/>
      <c r="AA450" s="174"/>
      <c r="AB450" s="174"/>
      <c r="AC450" s="174"/>
      <c r="AD450" s="174"/>
      <c r="AE450" s="174" t="s">
        <v>224</v>
      </c>
      <c r="AF450" s="174"/>
      <c r="AG450" s="174"/>
      <c r="AH450" s="174"/>
      <c r="AI450" s="174"/>
      <c r="AJ450" s="174"/>
      <c r="AK450" s="174"/>
      <c r="AL450" s="174"/>
      <c r="AM450" s="175"/>
      <c r="BG450" s="13" t="s">
        <v>432</v>
      </c>
      <c r="BH450" s="13" t="s">
        <v>432</v>
      </c>
    </row>
    <row r="451" spans="1:61" ht="9.75" hidden="1" customHeight="1" x14ac:dyDescent="0.15">
      <c r="A451" s="96" t="s">
        <v>304</v>
      </c>
      <c r="B451" s="97"/>
      <c r="C451" s="97"/>
      <c r="D451" s="97"/>
      <c r="E451" s="97"/>
      <c r="F451" s="97"/>
      <c r="G451" s="97"/>
      <c r="H451" s="97"/>
      <c r="I451" s="98"/>
      <c r="J451" s="86"/>
      <c r="K451" s="87"/>
      <c r="L451" s="87"/>
      <c r="M451" s="87"/>
      <c r="N451" s="87"/>
      <c r="O451" s="87"/>
      <c r="P451" s="87"/>
      <c r="Q451" s="87"/>
      <c r="R451" s="87"/>
      <c r="S451" s="87"/>
      <c r="T451" s="87"/>
      <c r="U451" s="87"/>
      <c r="V451" s="87"/>
      <c r="W451" s="87"/>
      <c r="X451" s="87"/>
      <c r="Y451" s="87"/>
      <c r="Z451" s="87"/>
      <c r="AA451" s="87"/>
      <c r="AB451" s="87"/>
      <c r="AC451" s="87"/>
      <c r="AD451" s="87"/>
      <c r="AE451" s="87"/>
      <c r="AF451" s="87"/>
      <c r="AG451" s="87"/>
      <c r="AH451" s="87"/>
      <c r="AI451" s="87"/>
      <c r="AJ451" s="87"/>
      <c r="AK451" s="87"/>
      <c r="AL451" s="87"/>
      <c r="AM451" s="88"/>
      <c r="BG451" s="13" t="s">
        <v>479</v>
      </c>
      <c r="BH451" s="13">
        <v>61</v>
      </c>
      <c r="BI451" s="13" t="str">
        <f>"ITEM"&amp; BH451 &amp; BG451 &amp; "="&amp; IF(TRIM($J451)="","",$J451)</f>
        <v>ITEM61#KBN2_16=</v>
      </c>
    </row>
    <row r="452" spans="1:61" ht="9.75" hidden="1" customHeight="1" x14ac:dyDescent="0.15">
      <c r="A452" s="99"/>
      <c r="B452" s="100"/>
      <c r="C452" s="100"/>
      <c r="D452" s="100"/>
      <c r="E452" s="100"/>
      <c r="F452" s="100"/>
      <c r="G452" s="100"/>
      <c r="H452" s="100"/>
      <c r="I452" s="101"/>
      <c r="J452" s="127"/>
      <c r="K452" s="128"/>
      <c r="L452" s="128"/>
      <c r="M452" s="128"/>
      <c r="N452" s="128"/>
      <c r="O452" s="128"/>
      <c r="P452" s="128"/>
      <c r="Q452" s="128"/>
      <c r="R452" s="128"/>
      <c r="S452" s="128"/>
      <c r="T452" s="128"/>
      <c r="U452" s="128"/>
      <c r="V452" s="128"/>
      <c r="W452" s="128"/>
      <c r="X452" s="128"/>
      <c r="Y452" s="128"/>
      <c r="Z452" s="128"/>
      <c r="AA452" s="128"/>
      <c r="AB452" s="128"/>
      <c r="AC452" s="128"/>
      <c r="AD452" s="128"/>
      <c r="AE452" s="128"/>
      <c r="AF452" s="128"/>
      <c r="AG452" s="128"/>
      <c r="AH452" s="128"/>
      <c r="AI452" s="128"/>
      <c r="AJ452" s="128"/>
      <c r="AK452" s="128"/>
      <c r="AL452" s="128"/>
      <c r="AM452" s="129"/>
      <c r="BG452" s="13" t="s">
        <v>432</v>
      </c>
      <c r="BH452" s="13" t="s">
        <v>432</v>
      </c>
    </row>
    <row r="453" spans="1:61" ht="9.75" hidden="1" customHeight="1" x14ac:dyDescent="0.15">
      <c r="A453" s="106"/>
      <c r="B453" s="107"/>
      <c r="C453" s="107"/>
      <c r="D453" s="107"/>
      <c r="E453" s="107"/>
      <c r="F453" s="107"/>
      <c r="G453" s="107"/>
      <c r="H453" s="107"/>
      <c r="I453" s="108"/>
      <c r="J453" s="89"/>
      <c r="K453" s="90"/>
      <c r="L453" s="90"/>
      <c r="M453" s="90"/>
      <c r="N453" s="90"/>
      <c r="O453" s="90"/>
      <c r="P453" s="90"/>
      <c r="Q453" s="90"/>
      <c r="R453" s="90"/>
      <c r="S453" s="90"/>
      <c r="T453" s="90"/>
      <c r="U453" s="90"/>
      <c r="V453" s="90"/>
      <c r="W453" s="90"/>
      <c r="X453" s="90"/>
      <c r="Y453" s="90"/>
      <c r="Z453" s="90"/>
      <c r="AA453" s="90"/>
      <c r="AB453" s="90"/>
      <c r="AC453" s="90"/>
      <c r="AD453" s="90"/>
      <c r="AE453" s="90"/>
      <c r="AF453" s="90"/>
      <c r="AG453" s="90"/>
      <c r="AH453" s="90"/>
      <c r="AI453" s="90"/>
      <c r="AJ453" s="90"/>
      <c r="AK453" s="90"/>
      <c r="AL453" s="90"/>
      <c r="AM453" s="91"/>
      <c r="BG453" s="13" t="s">
        <v>432</v>
      </c>
      <c r="BH453" s="13" t="s">
        <v>432</v>
      </c>
    </row>
    <row r="454" spans="1:61" ht="9.75" hidden="1" customHeight="1" x14ac:dyDescent="0.15">
      <c r="A454" s="267" t="s">
        <v>0</v>
      </c>
      <c r="B454" s="268"/>
      <c r="C454" s="96" t="s">
        <v>107</v>
      </c>
      <c r="D454" s="97"/>
      <c r="E454" s="97"/>
      <c r="F454" s="97"/>
      <c r="G454" s="97"/>
      <c r="H454" s="97"/>
      <c r="I454" s="98"/>
      <c r="J454" s="167"/>
      <c r="K454" s="162"/>
      <c r="L454" s="162"/>
      <c r="M454" s="162"/>
      <c r="N454" s="162"/>
      <c r="O454" s="162"/>
      <c r="P454" s="162"/>
      <c r="Q454" s="162"/>
      <c r="R454" s="162"/>
      <c r="S454" s="162"/>
      <c r="T454" s="162"/>
      <c r="U454" s="162"/>
      <c r="V454" s="170" t="s">
        <v>116</v>
      </c>
      <c r="W454" s="170"/>
      <c r="X454" s="170"/>
      <c r="Y454" s="170"/>
      <c r="Z454" s="170"/>
      <c r="AA454" s="170"/>
      <c r="AB454" s="170"/>
      <c r="AC454" s="170"/>
      <c r="AD454" s="170"/>
      <c r="AE454" s="170"/>
      <c r="AF454" s="170"/>
      <c r="AG454" s="170"/>
      <c r="AH454" s="170"/>
      <c r="AI454" s="170"/>
      <c r="AJ454" s="170"/>
      <c r="AK454" s="170"/>
      <c r="AL454" s="170"/>
      <c r="AM454" s="171"/>
      <c r="BE454" s="13" t="str">
        <f ca="1">MID(CELL("address",$CI$2),2,2)</f>
        <v>CI</v>
      </c>
      <c r="BF454" s="13" t="str">
        <f>IF(TRIM($K455)="","",IF(ISERROR(MATCH($K455,$CI$3:$CI$4,0)),"INPUT_ERROR",MATCH($K455,$CI$3:$CI$4,0)))</f>
        <v/>
      </c>
      <c r="BG454" s="13" t="s">
        <v>479</v>
      </c>
      <c r="BH454" s="13">
        <v>62</v>
      </c>
      <c r="BI454" s="13" t="str">
        <f>"ITEM"&amp; BH454&amp; BG454 &amp; "="&amp; $BF454</f>
        <v>ITEM62#KBN2_16=</v>
      </c>
    </row>
    <row r="455" spans="1:61" ht="9.75" hidden="1" customHeight="1" x14ac:dyDescent="0.15">
      <c r="A455" s="269"/>
      <c r="B455" s="270"/>
      <c r="C455" s="99"/>
      <c r="D455" s="100"/>
      <c r="E455" s="100"/>
      <c r="F455" s="100"/>
      <c r="G455" s="100"/>
      <c r="H455" s="100"/>
      <c r="I455" s="101"/>
      <c r="J455" s="130" t="s">
        <v>167</v>
      </c>
      <c r="K455" s="131"/>
      <c r="L455" s="131"/>
      <c r="M455" s="131"/>
      <c r="N455" s="131"/>
      <c r="O455" s="131"/>
      <c r="P455" s="131"/>
      <c r="Q455" s="131"/>
      <c r="R455" s="133" t="s">
        <v>168</v>
      </c>
      <c r="S455" s="133"/>
      <c r="T455" s="133"/>
      <c r="U455" s="133"/>
      <c r="V455" s="169" t="s">
        <v>234</v>
      </c>
      <c r="W455" s="169"/>
      <c r="X455" s="169"/>
      <c r="Y455" s="169"/>
      <c r="Z455" s="169"/>
      <c r="AA455" s="169" t="s">
        <v>235</v>
      </c>
      <c r="AB455" s="169"/>
      <c r="AC455" s="169"/>
      <c r="AD455" s="169"/>
      <c r="AE455" s="169"/>
      <c r="AF455" s="169"/>
      <c r="AG455" s="169"/>
      <c r="AH455" s="169"/>
      <c r="AI455" s="169"/>
      <c r="AJ455" s="169"/>
      <c r="AK455" s="169"/>
      <c r="AL455" s="169"/>
      <c r="AM455" s="172"/>
      <c r="BG455" s="13" t="s">
        <v>432</v>
      </c>
      <c r="BH455" s="13" t="s">
        <v>432</v>
      </c>
    </row>
    <row r="456" spans="1:61" ht="9.75" hidden="1" customHeight="1" x14ac:dyDescent="0.15">
      <c r="A456" s="269"/>
      <c r="B456" s="270"/>
      <c r="C456" s="99"/>
      <c r="D456" s="100"/>
      <c r="E456" s="100"/>
      <c r="F456" s="100"/>
      <c r="G456" s="100"/>
      <c r="H456" s="100"/>
      <c r="I456" s="101"/>
      <c r="J456" s="130"/>
      <c r="K456" s="131"/>
      <c r="L456" s="131"/>
      <c r="M456" s="131"/>
      <c r="N456" s="131"/>
      <c r="O456" s="131"/>
      <c r="P456" s="131"/>
      <c r="Q456" s="131"/>
      <c r="R456" s="133"/>
      <c r="S456" s="133"/>
      <c r="T456" s="133"/>
      <c r="U456" s="133"/>
      <c r="V456" s="169"/>
      <c r="W456" s="169"/>
      <c r="X456" s="169"/>
      <c r="Y456" s="169"/>
      <c r="Z456" s="169"/>
      <c r="AA456" s="169"/>
      <c r="AB456" s="169"/>
      <c r="AC456" s="169"/>
      <c r="AD456" s="169"/>
      <c r="AE456" s="169"/>
      <c r="AF456" s="169"/>
      <c r="AG456" s="169"/>
      <c r="AH456" s="169"/>
      <c r="AI456" s="169"/>
      <c r="AJ456" s="169"/>
      <c r="AK456" s="169"/>
      <c r="AL456" s="169"/>
      <c r="AM456" s="172"/>
      <c r="BG456" s="13" t="s">
        <v>432</v>
      </c>
      <c r="BH456" s="13" t="s">
        <v>432</v>
      </c>
    </row>
    <row r="457" spans="1:61" ht="9.75" hidden="1" customHeight="1" x14ac:dyDescent="0.15">
      <c r="A457" s="269"/>
      <c r="B457" s="270"/>
      <c r="C457" s="106"/>
      <c r="D457" s="107"/>
      <c r="E457" s="107"/>
      <c r="F457" s="107"/>
      <c r="G457" s="107"/>
      <c r="H457" s="107"/>
      <c r="I457" s="108"/>
      <c r="J457" s="173"/>
      <c r="K457" s="174"/>
      <c r="L457" s="174"/>
      <c r="M457" s="174"/>
      <c r="N457" s="174"/>
      <c r="O457" s="174"/>
      <c r="P457" s="174"/>
      <c r="Q457" s="174"/>
      <c r="R457" s="174"/>
      <c r="S457" s="174"/>
      <c r="T457" s="174"/>
      <c r="U457" s="174"/>
      <c r="V457" s="174"/>
      <c r="W457" s="174"/>
      <c r="X457" s="174"/>
      <c r="Y457" s="174"/>
      <c r="Z457" s="174"/>
      <c r="AA457" s="174"/>
      <c r="AB457" s="174"/>
      <c r="AC457" s="174"/>
      <c r="AD457" s="174"/>
      <c r="AE457" s="174"/>
      <c r="AF457" s="174"/>
      <c r="AG457" s="174"/>
      <c r="AH457" s="174"/>
      <c r="AI457" s="174"/>
      <c r="AJ457" s="174"/>
      <c r="AK457" s="174"/>
      <c r="AL457" s="174"/>
      <c r="AM457" s="175"/>
      <c r="BG457" s="13" t="s">
        <v>432</v>
      </c>
      <c r="BH457" s="13" t="s">
        <v>432</v>
      </c>
    </row>
    <row r="458" spans="1:61" ht="9.75" hidden="1" customHeight="1" x14ac:dyDescent="0.15">
      <c r="A458" s="269"/>
      <c r="B458" s="270"/>
      <c r="C458" s="96" t="s">
        <v>108</v>
      </c>
      <c r="D458" s="97"/>
      <c r="E458" s="97"/>
      <c r="F458" s="97"/>
      <c r="G458" s="97"/>
      <c r="H458" s="97"/>
      <c r="I458" s="98"/>
      <c r="J458" s="86"/>
      <c r="K458" s="87"/>
      <c r="L458" s="87"/>
      <c r="M458" s="87"/>
      <c r="N458" s="87"/>
      <c r="O458" s="87"/>
      <c r="P458" s="87"/>
      <c r="Q458" s="87"/>
      <c r="R458" s="87"/>
      <c r="S458" s="87"/>
      <c r="T458" s="87"/>
      <c r="U458" s="87"/>
      <c r="V458" s="87"/>
      <c r="W458" s="87"/>
      <c r="X458" s="87"/>
      <c r="Y458" s="87"/>
      <c r="Z458" s="87"/>
      <c r="AA458" s="87"/>
      <c r="AB458" s="87"/>
      <c r="AC458" s="87"/>
      <c r="AD458" s="87"/>
      <c r="AE458" s="87"/>
      <c r="AF458" s="87"/>
      <c r="AG458" s="87"/>
      <c r="AH458" s="87"/>
      <c r="AI458" s="87"/>
      <c r="AJ458" s="87"/>
      <c r="AK458" s="87"/>
      <c r="AL458" s="87"/>
      <c r="AM458" s="88"/>
      <c r="BG458" s="13" t="s">
        <v>479</v>
      </c>
      <c r="BH458" s="13">
        <v>63</v>
      </c>
      <c r="BI458" s="13" t="str">
        <f>"ITEM" &amp; BH458 &amp; BG458 &amp; "="&amp; IF(TRIM($J458)="","",$J458)</f>
        <v>ITEM63#KBN2_16=</v>
      </c>
    </row>
    <row r="459" spans="1:61" ht="9.75" hidden="1" customHeight="1" x14ac:dyDescent="0.15">
      <c r="A459" s="269"/>
      <c r="B459" s="270"/>
      <c r="C459" s="99"/>
      <c r="D459" s="100"/>
      <c r="E459" s="100"/>
      <c r="F459" s="100"/>
      <c r="G459" s="100"/>
      <c r="H459" s="100"/>
      <c r="I459" s="101"/>
      <c r="J459" s="127"/>
      <c r="K459" s="128"/>
      <c r="L459" s="128"/>
      <c r="M459" s="128"/>
      <c r="N459" s="128"/>
      <c r="O459" s="128"/>
      <c r="P459" s="128"/>
      <c r="Q459" s="128"/>
      <c r="R459" s="128"/>
      <c r="S459" s="128"/>
      <c r="T459" s="128"/>
      <c r="U459" s="128"/>
      <c r="V459" s="128"/>
      <c r="W459" s="128"/>
      <c r="X459" s="128"/>
      <c r="Y459" s="128"/>
      <c r="Z459" s="128"/>
      <c r="AA459" s="128"/>
      <c r="AB459" s="128"/>
      <c r="AC459" s="128"/>
      <c r="AD459" s="128"/>
      <c r="AE459" s="128"/>
      <c r="AF459" s="128"/>
      <c r="AG459" s="128"/>
      <c r="AH459" s="128"/>
      <c r="AI459" s="128"/>
      <c r="AJ459" s="128"/>
      <c r="AK459" s="128"/>
      <c r="AL459" s="128"/>
      <c r="AM459" s="129"/>
      <c r="BG459" s="13" t="s">
        <v>432</v>
      </c>
      <c r="BH459" s="13" t="s">
        <v>432</v>
      </c>
    </row>
    <row r="460" spans="1:61" ht="9.75" hidden="1" customHeight="1" x14ac:dyDescent="0.15">
      <c r="A460" s="269"/>
      <c r="B460" s="270"/>
      <c r="C460" s="106"/>
      <c r="D460" s="107"/>
      <c r="E460" s="107"/>
      <c r="F460" s="107"/>
      <c r="G460" s="107"/>
      <c r="H460" s="107"/>
      <c r="I460" s="108"/>
      <c r="J460" s="89"/>
      <c r="K460" s="90"/>
      <c r="L460" s="90"/>
      <c r="M460" s="90"/>
      <c r="N460" s="90"/>
      <c r="O460" s="90"/>
      <c r="P460" s="90"/>
      <c r="Q460" s="90"/>
      <c r="R460" s="90"/>
      <c r="S460" s="90"/>
      <c r="T460" s="90"/>
      <c r="U460" s="90"/>
      <c r="V460" s="90"/>
      <c r="W460" s="90"/>
      <c r="X460" s="90"/>
      <c r="Y460" s="90"/>
      <c r="Z460" s="90"/>
      <c r="AA460" s="90"/>
      <c r="AB460" s="90"/>
      <c r="AC460" s="90"/>
      <c r="AD460" s="90"/>
      <c r="AE460" s="90"/>
      <c r="AF460" s="90"/>
      <c r="AG460" s="90"/>
      <c r="AH460" s="90"/>
      <c r="AI460" s="90"/>
      <c r="AJ460" s="90"/>
      <c r="AK460" s="90"/>
      <c r="AL460" s="90"/>
      <c r="AM460" s="91"/>
      <c r="BG460" s="13" t="s">
        <v>432</v>
      </c>
      <c r="BH460" s="13" t="s">
        <v>432</v>
      </c>
    </row>
    <row r="461" spans="1:61" ht="9.75" hidden="1" customHeight="1" x14ac:dyDescent="0.15">
      <c r="A461" s="269"/>
      <c r="B461" s="270"/>
      <c r="C461" s="96" t="s">
        <v>109</v>
      </c>
      <c r="D461" s="97"/>
      <c r="E461" s="97"/>
      <c r="F461" s="97"/>
      <c r="G461" s="97"/>
      <c r="H461" s="97"/>
      <c r="I461" s="98"/>
      <c r="J461" s="86"/>
      <c r="K461" s="87"/>
      <c r="L461" s="87"/>
      <c r="M461" s="87"/>
      <c r="N461" s="87"/>
      <c r="O461" s="87"/>
      <c r="P461" s="87"/>
      <c r="Q461" s="87"/>
      <c r="R461" s="87"/>
      <c r="S461" s="87"/>
      <c r="T461" s="87"/>
      <c r="U461" s="87"/>
      <c r="V461" s="87"/>
      <c r="W461" s="87"/>
      <c r="X461" s="87"/>
      <c r="Y461" s="87"/>
      <c r="Z461" s="87"/>
      <c r="AA461" s="87"/>
      <c r="AB461" s="87"/>
      <c r="AC461" s="87"/>
      <c r="AD461" s="87"/>
      <c r="AE461" s="87"/>
      <c r="AF461" s="87"/>
      <c r="AG461" s="87"/>
      <c r="AH461" s="87"/>
      <c r="AI461" s="87"/>
      <c r="AJ461" s="87"/>
      <c r="AK461" s="87"/>
      <c r="AL461" s="87"/>
      <c r="AM461" s="88"/>
      <c r="BG461" s="13" t="s">
        <v>479</v>
      </c>
      <c r="BH461" s="13">
        <v>64</v>
      </c>
      <c r="BI461" s="13" t="str">
        <f>"ITEM" &amp; BH461 &amp; BG461 &amp; "="&amp; IF(TRIM($J461)="","",$J461)</f>
        <v>ITEM64#KBN2_16=</v>
      </c>
    </row>
    <row r="462" spans="1:61" ht="9.75" hidden="1" customHeight="1" x14ac:dyDescent="0.15">
      <c r="A462" s="269"/>
      <c r="B462" s="270"/>
      <c r="C462" s="99"/>
      <c r="D462" s="100"/>
      <c r="E462" s="100"/>
      <c r="F462" s="100"/>
      <c r="G462" s="100"/>
      <c r="H462" s="100"/>
      <c r="I462" s="101"/>
      <c r="J462" s="127"/>
      <c r="K462" s="128"/>
      <c r="L462" s="128"/>
      <c r="M462" s="128"/>
      <c r="N462" s="128"/>
      <c r="O462" s="128"/>
      <c r="P462" s="128"/>
      <c r="Q462" s="128"/>
      <c r="R462" s="128"/>
      <c r="S462" s="128"/>
      <c r="T462" s="128"/>
      <c r="U462" s="128"/>
      <c r="V462" s="128"/>
      <c r="W462" s="128"/>
      <c r="X462" s="128"/>
      <c r="Y462" s="128"/>
      <c r="Z462" s="128"/>
      <c r="AA462" s="128"/>
      <c r="AB462" s="128"/>
      <c r="AC462" s="128"/>
      <c r="AD462" s="128"/>
      <c r="AE462" s="128"/>
      <c r="AF462" s="128"/>
      <c r="AG462" s="128"/>
      <c r="AH462" s="128"/>
      <c r="AI462" s="128"/>
      <c r="AJ462" s="128"/>
      <c r="AK462" s="128"/>
      <c r="AL462" s="128"/>
      <c r="AM462" s="129"/>
      <c r="BG462" s="13" t="s">
        <v>432</v>
      </c>
      <c r="BH462" s="13" t="s">
        <v>432</v>
      </c>
    </row>
    <row r="463" spans="1:61" ht="9.75" hidden="1" customHeight="1" thickBot="1" x14ac:dyDescent="0.2">
      <c r="A463" s="271"/>
      <c r="B463" s="272"/>
      <c r="C463" s="106"/>
      <c r="D463" s="107"/>
      <c r="E463" s="107"/>
      <c r="F463" s="107"/>
      <c r="G463" s="107"/>
      <c r="H463" s="107"/>
      <c r="I463" s="108"/>
      <c r="J463" s="89"/>
      <c r="K463" s="90"/>
      <c r="L463" s="90"/>
      <c r="M463" s="90"/>
      <c r="N463" s="90"/>
      <c r="O463" s="90"/>
      <c r="P463" s="90"/>
      <c r="Q463" s="90"/>
      <c r="R463" s="90"/>
      <c r="S463" s="90"/>
      <c r="T463" s="90"/>
      <c r="U463" s="90"/>
      <c r="V463" s="90"/>
      <c r="W463" s="90"/>
      <c r="X463" s="90"/>
      <c r="Y463" s="90"/>
      <c r="Z463" s="90"/>
      <c r="AA463" s="90"/>
      <c r="AB463" s="90"/>
      <c r="AC463" s="90"/>
      <c r="AD463" s="90"/>
      <c r="AE463" s="90"/>
      <c r="AF463" s="90"/>
      <c r="AG463" s="90"/>
      <c r="AH463" s="90"/>
      <c r="AI463" s="90"/>
      <c r="AJ463" s="90"/>
      <c r="AK463" s="90"/>
      <c r="AL463" s="90"/>
      <c r="AM463" s="91"/>
      <c r="BG463" s="13" t="s">
        <v>432</v>
      </c>
      <c r="BH463" s="13" t="s">
        <v>432</v>
      </c>
    </row>
    <row r="464" spans="1:61" ht="9.75" hidden="1" customHeight="1" x14ac:dyDescent="0.15">
      <c r="A464" s="251" t="s">
        <v>359</v>
      </c>
      <c r="B464" s="252"/>
      <c r="C464" s="252"/>
      <c r="D464" s="252"/>
      <c r="E464" s="252"/>
      <c r="F464" s="252"/>
      <c r="G464" s="252"/>
      <c r="H464" s="252"/>
      <c r="I464" s="253"/>
      <c r="J464" s="276"/>
      <c r="K464" s="277"/>
      <c r="L464" s="277"/>
      <c r="M464" s="277"/>
      <c r="N464" s="277"/>
      <c r="O464" s="277"/>
      <c r="P464" s="277"/>
      <c r="Q464" s="277"/>
      <c r="R464" s="277"/>
      <c r="S464" s="277"/>
      <c r="T464" s="277"/>
      <c r="U464" s="277"/>
      <c r="V464" s="277"/>
      <c r="W464" s="277"/>
      <c r="X464" s="277"/>
      <c r="Y464" s="277"/>
      <c r="Z464" s="277"/>
      <c r="AA464" s="277"/>
      <c r="AB464" s="277"/>
      <c r="AC464" s="277"/>
      <c r="AD464" s="277"/>
      <c r="AE464" s="277"/>
      <c r="AF464" s="277"/>
      <c r="AG464" s="277"/>
      <c r="AH464" s="277"/>
      <c r="AI464" s="277"/>
      <c r="AJ464" s="277"/>
      <c r="AK464" s="277"/>
      <c r="AL464" s="277"/>
      <c r="AM464" s="278"/>
      <c r="BG464" s="13" t="s">
        <v>480</v>
      </c>
      <c r="BH464" s="13">
        <v>58</v>
      </c>
      <c r="BI464" s="13" t="str">
        <f>"ITEM"&amp;BH464 &amp; BG464 &amp; "="&amp; IF(TRIM($J464)="","",$J464)</f>
        <v>ITEM58#KBN2_17=</v>
      </c>
    </row>
    <row r="465" spans="1:61" ht="9.75" hidden="1" customHeight="1" thickBot="1" x14ac:dyDescent="0.2">
      <c r="A465" s="254"/>
      <c r="B465" s="255"/>
      <c r="C465" s="255"/>
      <c r="D465" s="255"/>
      <c r="E465" s="255"/>
      <c r="F465" s="255"/>
      <c r="G465" s="255"/>
      <c r="H465" s="255"/>
      <c r="I465" s="256"/>
      <c r="J465" s="279"/>
      <c r="K465" s="280"/>
      <c r="L465" s="280"/>
      <c r="M465" s="280"/>
      <c r="N465" s="280"/>
      <c r="O465" s="280"/>
      <c r="P465" s="280"/>
      <c r="Q465" s="280"/>
      <c r="R465" s="280"/>
      <c r="S465" s="280"/>
      <c r="T465" s="280"/>
      <c r="U465" s="280"/>
      <c r="V465" s="280"/>
      <c r="W465" s="280"/>
      <c r="X465" s="280"/>
      <c r="Y465" s="280"/>
      <c r="Z465" s="280"/>
      <c r="AA465" s="280"/>
      <c r="AB465" s="280"/>
      <c r="AC465" s="280"/>
      <c r="AD465" s="280"/>
      <c r="AE465" s="280"/>
      <c r="AF465" s="280"/>
      <c r="AG465" s="280"/>
      <c r="AH465" s="280"/>
      <c r="AI465" s="280"/>
      <c r="AJ465" s="280"/>
      <c r="AK465" s="280"/>
      <c r="AL465" s="280"/>
      <c r="AM465" s="281"/>
      <c r="BG465" s="13" t="s">
        <v>432</v>
      </c>
      <c r="BH465" s="13" t="s">
        <v>432</v>
      </c>
    </row>
    <row r="466" spans="1:61" ht="9.75" hidden="1" customHeight="1" x14ac:dyDescent="0.15">
      <c r="A466" s="263" t="s">
        <v>93</v>
      </c>
      <c r="B466" s="264"/>
      <c r="C466" s="264"/>
      <c r="D466" s="264"/>
      <c r="E466" s="264"/>
      <c r="F466" s="264"/>
      <c r="G466" s="264"/>
      <c r="H466" s="264"/>
      <c r="I466" s="265"/>
      <c r="J466" s="282"/>
      <c r="K466" s="283"/>
      <c r="L466" s="283"/>
      <c r="M466" s="283"/>
      <c r="N466" s="283"/>
      <c r="O466" s="283"/>
      <c r="P466" s="283"/>
      <c r="Q466" s="283"/>
      <c r="R466" s="283"/>
      <c r="S466" s="283"/>
      <c r="T466" s="283"/>
      <c r="U466" s="283"/>
      <c r="V466" s="283"/>
      <c r="W466" s="283"/>
      <c r="X466" s="283"/>
      <c r="Y466" s="283"/>
      <c r="Z466" s="283"/>
      <c r="AA466" s="283"/>
      <c r="AB466" s="283"/>
      <c r="AC466" s="283"/>
      <c r="AD466" s="283"/>
      <c r="AE466" s="283"/>
      <c r="AF466" s="283"/>
      <c r="AG466" s="283"/>
      <c r="AH466" s="283"/>
      <c r="AI466" s="283"/>
      <c r="AJ466" s="283"/>
      <c r="AK466" s="283"/>
      <c r="AL466" s="283"/>
      <c r="AM466" s="284"/>
      <c r="BG466" s="13" t="s">
        <v>480</v>
      </c>
      <c r="BH466" s="13">
        <v>59</v>
      </c>
      <c r="BI466" s="13" t="str">
        <f>"ITEM"&amp; BH466  &amp; BG466 &amp; "="&amp; IF(TRIM($J466)="","",$J466)</f>
        <v>ITEM59#KBN2_17=</v>
      </c>
    </row>
    <row r="467" spans="1:61" ht="9.75" hidden="1" customHeight="1" x14ac:dyDescent="0.15">
      <c r="A467" s="106"/>
      <c r="B467" s="107"/>
      <c r="C467" s="107"/>
      <c r="D467" s="107"/>
      <c r="E467" s="107"/>
      <c r="F467" s="107"/>
      <c r="G467" s="107"/>
      <c r="H467" s="107"/>
      <c r="I467" s="108"/>
      <c r="J467" s="89"/>
      <c r="K467" s="90"/>
      <c r="L467" s="90"/>
      <c r="M467" s="90"/>
      <c r="N467" s="90"/>
      <c r="O467" s="90"/>
      <c r="P467" s="90"/>
      <c r="Q467" s="90"/>
      <c r="R467" s="90"/>
      <c r="S467" s="90"/>
      <c r="T467" s="90"/>
      <c r="U467" s="90"/>
      <c r="V467" s="90"/>
      <c r="W467" s="90"/>
      <c r="X467" s="90"/>
      <c r="Y467" s="90"/>
      <c r="Z467" s="90"/>
      <c r="AA467" s="90"/>
      <c r="AB467" s="90"/>
      <c r="AC467" s="90"/>
      <c r="AD467" s="90"/>
      <c r="AE467" s="90"/>
      <c r="AF467" s="90"/>
      <c r="AG467" s="90"/>
      <c r="AH467" s="90"/>
      <c r="AI467" s="90"/>
      <c r="AJ467" s="90"/>
      <c r="AK467" s="90"/>
      <c r="AL467" s="90"/>
      <c r="AM467" s="91"/>
      <c r="BG467" s="13" t="s">
        <v>432</v>
      </c>
      <c r="BH467" s="13" t="s">
        <v>432</v>
      </c>
    </row>
    <row r="468" spans="1:61" ht="9.75" hidden="1" customHeight="1" x14ac:dyDescent="0.15">
      <c r="A468" s="96" t="s">
        <v>106</v>
      </c>
      <c r="B468" s="97"/>
      <c r="C468" s="97"/>
      <c r="D468" s="97"/>
      <c r="E468" s="97"/>
      <c r="F468" s="97"/>
      <c r="G468" s="97"/>
      <c r="H468" s="97"/>
      <c r="I468" s="98"/>
      <c r="J468" s="266"/>
      <c r="K468" s="170"/>
      <c r="L468" s="170"/>
      <c r="M468" s="170"/>
      <c r="N468" s="170"/>
      <c r="O468" s="170"/>
      <c r="P468" s="170"/>
      <c r="Q468" s="170"/>
      <c r="R468" s="170"/>
      <c r="S468" s="170"/>
      <c r="T468" s="170"/>
      <c r="U468" s="170"/>
      <c r="V468" s="170" t="s">
        <v>116</v>
      </c>
      <c r="W468" s="170"/>
      <c r="X468" s="170"/>
      <c r="Y468" s="170"/>
      <c r="Z468" s="170"/>
      <c r="AA468" s="170"/>
      <c r="AB468" s="170"/>
      <c r="AC468" s="170"/>
      <c r="AD468" s="170"/>
      <c r="AE468" s="170"/>
      <c r="AF468" s="170"/>
      <c r="AG468" s="170"/>
      <c r="AH468" s="170"/>
      <c r="AI468" s="170"/>
      <c r="AJ468" s="170"/>
      <c r="AK468" s="170"/>
      <c r="AL468" s="170"/>
      <c r="AM468" s="171"/>
      <c r="BE468" s="13" t="str">
        <f ca="1">MID(CELL("address",$CH$2),2,2)</f>
        <v>CH</v>
      </c>
      <c r="BF468" s="13" t="str">
        <f>IF(TRIM($K469)="","",IF(ISERROR(MATCH($K469,$CH$3:$CH$8,0)),"INPUT_ERROR",MATCH($K469,$CH$3:$CH$8,0)))</f>
        <v/>
      </c>
      <c r="BG468" s="13" t="s">
        <v>480</v>
      </c>
      <c r="BH468" s="13">
        <v>60</v>
      </c>
      <c r="BI468" s="13" t="str">
        <f>"ITEM"&amp; BH468 &amp; BG468 &amp;  "="&amp; $BF468</f>
        <v>ITEM60#KBN2_17=</v>
      </c>
    </row>
    <row r="469" spans="1:61" ht="9.75" hidden="1" customHeight="1" x14ac:dyDescent="0.15">
      <c r="A469" s="99"/>
      <c r="B469" s="100"/>
      <c r="C469" s="100"/>
      <c r="D469" s="100"/>
      <c r="E469" s="100"/>
      <c r="F469" s="100"/>
      <c r="G469" s="100"/>
      <c r="H469" s="100"/>
      <c r="I469" s="101"/>
      <c r="J469" s="130" t="s">
        <v>127</v>
      </c>
      <c r="K469" s="131"/>
      <c r="L469" s="131"/>
      <c r="M469" s="131"/>
      <c r="N469" s="131"/>
      <c r="O469" s="131"/>
      <c r="P469" s="131"/>
      <c r="Q469" s="131"/>
      <c r="R469" s="131"/>
      <c r="S469" s="131"/>
      <c r="T469" s="169" t="s">
        <v>443</v>
      </c>
      <c r="U469" s="169"/>
      <c r="V469" s="169" t="s">
        <v>230</v>
      </c>
      <c r="W469" s="169"/>
      <c r="X469" s="169"/>
      <c r="Y469" s="169"/>
      <c r="Z469" s="169"/>
      <c r="AA469" s="169"/>
      <c r="AB469" s="169"/>
      <c r="AC469" s="169"/>
      <c r="AD469" s="169"/>
      <c r="AE469" s="169" t="s">
        <v>231</v>
      </c>
      <c r="AF469" s="169"/>
      <c r="AG469" s="169"/>
      <c r="AH469" s="169"/>
      <c r="AI469" s="169"/>
      <c r="AJ469" s="169"/>
      <c r="AK469" s="169"/>
      <c r="AL469" s="169"/>
      <c r="AM469" s="172"/>
      <c r="BG469" s="13" t="s">
        <v>432</v>
      </c>
      <c r="BH469" s="13" t="s">
        <v>432</v>
      </c>
    </row>
    <row r="470" spans="1:61" ht="9.75" hidden="1" customHeight="1" x14ac:dyDescent="0.15">
      <c r="A470" s="99"/>
      <c r="B470" s="100"/>
      <c r="C470" s="100"/>
      <c r="D470" s="100"/>
      <c r="E470" s="100"/>
      <c r="F470" s="100"/>
      <c r="G470" s="100"/>
      <c r="H470" s="100"/>
      <c r="I470" s="101"/>
      <c r="J470" s="130"/>
      <c r="K470" s="131"/>
      <c r="L470" s="131"/>
      <c r="M470" s="131"/>
      <c r="N470" s="131"/>
      <c r="O470" s="131"/>
      <c r="P470" s="131"/>
      <c r="Q470" s="131"/>
      <c r="R470" s="131"/>
      <c r="S470" s="131"/>
      <c r="T470" s="169"/>
      <c r="U470" s="169"/>
      <c r="V470" s="169" t="s">
        <v>232</v>
      </c>
      <c r="W470" s="169"/>
      <c r="X470" s="169"/>
      <c r="Y470" s="169"/>
      <c r="Z470" s="169"/>
      <c r="AA470" s="169"/>
      <c r="AB470" s="169"/>
      <c r="AC470" s="169"/>
      <c r="AD470" s="169"/>
      <c r="AE470" s="169" t="s">
        <v>233</v>
      </c>
      <c r="AF470" s="169"/>
      <c r="AG470" s="169"/>
      <c r="AH470" s="169"/>
      <c r="AI470" s="169"/>
      <c r="AJ470" s="169"/>
      <c r="AK470" s="169"/>
      <c r="AL470" s="169"/>
      <c r="AM470" s="172"/>
      <c r="BG470" s="13" t="s">
        <v>432</v>
      </c>
      <c r="BH470" s="13" t="s">
        <v>432</v>
      </c>
    </row>
    <row r="471" spans="1:61" ht="9.75" hidden="1" customHeight="1" x14ac:dyDescent="0.15">
      <c r="A471" s="106"/>
      <c r="B471" s="107"/>
      <c r="C471" s="107"/>
      <c r="D471" s="107"/>
      <c r="E471" s="107"/>
      <c r="F471" s="107"/>
      <c r="G471" s="107"/>
      <c r="H471" s="107"/>
      <c r="I471" s="108"/>
      <c r="J471" s="168"/>
      <c r="K471" s="137"/>
      <c r="L471" s="137"/>
      <c r="M471" s="137"/>
      <c r="N471" s="137"/>
      <c r="O471" s="137"/>
      <c r="P471" s="137"/>
      <c r="Q471" s="137"/>
      <c r="R471" s="137"/>
      <c r="S471" s="137"/>
      <c r="T471" s="137"/>
      <c r="U471" s="137"/>
      <c r="V471" s="174" t="s">
        <v>223</v>
      </c>
      <c r="W471" s="174"/>
      <c r="X471" s="174"/>
      <c r="Y471" s="174"/>
      <c r="Z471" s="174"/>
      <c r="AA471" s="174"/>
      <c r="AB471" s="174"/>
      <c r="AC471" s="174"/>
      <c r="AD471" s="174"/>
      <c r="AE471" s="174" t="s">
        <v>224</v>
      </c>
      <c r="AF471" s="174"/>
      <c r="AG471" s="174"/>
      <c r="AH471" s="174"/>
      <c r="AI471" s="174"/>
      <c r="AJ471" s="174"/>
      <c r="AK471" s="174"/>
      <c r="AL471" s="174"/>
      <c r="AM471" s="175"/>
      <c r="BG471" s="13" t="s">
        <v>432</v>
      </c>
      <c r="BH471" s="13" t="s">
        <v>432</v>
      </c>
    </row>
    <row r="472" spans="1:61" ht="9.75" hidden="1" customHeight="1" x14ac:dyDescent="0.15">
      <c r="A472" s="96" t="s">
        <v>304</v>
      </c>
      <c r="B472" s="97"/>
      <c r="C472" s="97"/>
      <c r="D472" s="97"/>
      <c r="E472" s="97"/>
      <c r="F472" s="97"/>
      <c r="G472" s="97"/>
      <c r="H472" s="97"/>
      <c r="I472" s="98"/>
      <c r="J472" s="86"/>
      <c r="K472" s="87"/>
      <c r="L472" s="87"/>
      <c r="M472" s="87"/>
      <c r="N472" s="87"/>
      <c r="O472" s="87"/>
      <c r="P472" s="87"/>
      <c r="Q472" s="87"/>
      <c r="R472" s="87"/>
      <c r="S472" s="87"/>
      <c r="T472" s="87"/>
      <c r="U472" s="87"/>
      <c r="V472" s="87"/>
      <c r="W472" s="87"/>
      <c r="X472" s="87"/>
      <c r="Y472" s="87"/>
      <c r="Z472" s="87"/>
      <c r="AA472" s="87"/>
      <c r="AB472" s="87"/>
      <c r="AC472" s="87"/>
      <c r="AD472" s="87"/>
      <c r="AE472" s="87"/>
      <c r="AF472" s="87"/>
      <c r="AG472" s="87"/>
      <c r="AH472" s="87"/>
      <c r="AI472" s="87"/>
      <c r="AJ472" s="87"/>
      <c r="AK472" s="87"/>
      <c r="AL472" s="87"/>
      <c r="AM472" s="88"/>
      <c r="BG472" s="13" t="s">
        <v>480</v>
      </c>
      <c r="BH472" s="13">
        <v>61</v>
      </c>
      <c r="BI472" s="13" t="str">
        <f>"ITEM"&amp; BH472 &amp; BG472 &amp; "="&amp; IF(TRIM($J472)="","",$J472)</f>
        <v>ITEM61#KBN2_17=</v>
      </c>
    </row>
    <row r="473" spans="1:61" ht="9.75" hidden="1" customHeight="1" x14ac:dyDescent="0.15">
      <c r="A473" s="99"/>
      <c r="B473" s="100"/>
      <c r="C473" s="100"/>
      <c r="D473" s="100"/>
      <c r="E473" s="100"/>
      <c r="F473" s="100"/>
      <c r="G473" s="100"/>
      <c r="H473" s="100"/>
      <c r="I473" s="101"/>
      <c r="J473" s="127"/>
      <c r="K473" s="128"/>
      <c r="L473" s="128"/>
      <c r="M473" s="128"/>
      <c r="N473" s="128"/>
      <c r="O473" s="128"/>
      <c r="P473" s="128"/>
      <c r="Q473" s="128"/>
      <c r="R473" s="128"/>
      <c r="S473" s="128"/>
      <c r="T473" s="128"/>
      <c r="U473" s="128"/>
      <c r="V473" s="128"/>
      <c r="W473" s="128"/>
      <c r="X473" s="128"/>
      <c r="Y473" s="128"/>
      <c r="Z473" s="128"/>
      <c r="AA473" s="128"/>
      <c r="AB473" s="128"/>
      <c r="AC473" s="128"/>
      <c r="AD473" s="128"/>
      <c r="AE473" s="128"/>
      <c r="AF473" s="128"/>
      <c r="AG473" s="128"/>
      <c r="AH473" s="128"/>
      <c r="AI473" s="128"/>
      <c r="AJ473" s="128"/>
      <c r="AK473" s="128"/>
      <c r="AL473" s="128"/>
      <c r="AM473" s="129"/>
      <c r="BG473" s="13" t="s">
        <v>432</v>
      </c>
      <c r="BH473" s="13" t="s">
        <v>432</v>
      </c>
    </row>
    <row r="474" spans="1:61" ht="9.75" hidden="1" customHeight="1" x14ac:dyDescent="0.15">
      <c r="A474" s="106"/>
      <c r="B474" s="107"/>
      <c r="C474" s="107"/>
      <c r="D474" s="107"/>
      <c r="E474" s="107"/>
      <c r="F474" s="107"/>
      <c r="G474" s="107"/>
      <c r="H474" s="107"/>
      <c r="I474" s="108"/>
      <c r="J474" s="89"/>
      <c r="K474" s="90"/>
      <c r="L474" s="90"/>
      <c r="M474" s="90"/>
      <c r="N474" s="90"/>
      <c r="O474" s="90"/>
      <c r="P474" s="90"/>
      <c r="Q474" s="90"/>
      <c r="R474" s="90"/>
      <c r="S474" s="90"/>
      <c r="T474" s="90"/>
      <c r="U474" s="90"/>
      <c r="V474" s="90"/>
      <c r="W474" s="90"/>
      <c r="X474" s="90"/>
      <c r="Y474" s="90"/>
      <c r="Z474" s="90"/>
      <c r="AA474" s="90"/>
      <c r="AB474" s="90"/>
      <c r="AC474" s="90"/>
      <c r="AD474" s="90"/>
      <c r="AE474" s="90"/>
      <c r="AF474" s="90"/>
      <c r="AG474" s="90"/>
      <c r="AH474" s="90"/>
      <c r="AI474" s="90"/>
      <c r="AJ474" s="90"/>
      <c r="AK474" s="90"/>
      <c r="AL474" s="90"/>
      <c r="AM474" s="91"/>
      <c r="BG474" s="13" t="s">
        <v>432</v>
      </c>
      <c r="BH474" s="13" t="s">
        <v>432</v>
      </c>
    </row>
    <row r="475" spans="1:61" ht="9.75" hidden="1" customHeight="1" x14ac:dyDescent="0.15">
      <c r="A475" s="267" t="s">
        <v>0</v>
      </c>
      <c r="B475" s="268"/>
      <c r="C475" s="96" t="s">
        <v>107</v>
      </c>
      <c r="D475" s="97"/>
      <c r="E475" s="97"/>
      <c r="F475" s="97"/>
      <c r="G475" s="97"/>
      <c r="H475" s="97"/>
      <c r="I475" s="98"/>
      <c r="J475" s="167"/>
      <c r="K475" s="162"/>
      <c r="L475" s="162"/>
      <c r="M475" s="162"/>
      <c r="N475" s="162"/>
      <c r="O475" s="162"/>
      <c r="P475" s="162"/>
      <c r="Q475" s="162"/>
      <c r="R475" s="162"/>
      <c r="S475" s="162"/>
      <c r="T475" s="162"/>
      <c r="U475" s="162"/>
      <c r="V475" s="170" t="s">
        <v>116</v>
      </c>
      <c r="W475" s="170"/>
      <c r="X475" s="170"/>
      <c r="Y475" s="170"/>
      <c r="Z475" s="170"/>
      <c r="AA475" s="170"/>
      <c r="AB475" s="170"/>
      <c r="AC475" s="170"/>
      <c r="AD475" s="170"/>
      <c r="AE475" s="170"/>
      <c r="AF475" s="170"/>
      <c r="AG475" s="170"/>
      <c r="AH475" s="170"/>
      <c r="AI475" s="170"/>
      <c r="AJ475" s="170"/>
      <c r="AK475" s="170"/>
      <c r="AL475" s="170"/>
      <c r="AM475" s="171"/>
      <c r="BE475" s="13" t="str">
        <f ca="1">MID(CELL("address",$CI$2),2,2)</f>
        <v>CI</v>
      </c>
      <c r="BF475" s="13" t="str">
        <f>IF(TRIM($K476)="","",IF(ISERROR(MATCH($K476,$CI$3:$CI$4,0)),"INPUT_ERROR",MATCH($K476,$CI$3:$CI$4,0)))</f>
        <v/>
      </c>
      <c r="BG475" s="13" t="s">
        <v>480</v>
      </c>
      <c r="BH475" s="13">
        <v>62</v>
      </c>
      <c r="BI475" s="13" t="str">
        <f>"ITEM"&amp; BH475&amp; BG475 &amp; "="&amp; $BF475</f>
        <v>ITEM62#KBN2_17=</v>
      </c>
    </row>
    <row r="476" spans="1:61" ht="9.75" hidden="1" customHeight="1" x14ac:dyDescent="0.15">
      <c r="A476" s="269"/>
      <c r="B476" s="270"/>
      <c r="C476" s="99"/>
      <c r="D476" s="100"/>
      <c r="E476" s="100"/>
      <c r="F476" s="100"/>
      <c r="G476" s="100"/>
      <c r="H476" s="100"/>
      <c r="I476" s="101"/>
      <c r="J476" s="130" t="s">
        <v>167</v>
      </c>
      <c r="K476" s="131"/>
      <c r="L476" s="131"/>
      <c r="M476" s="131"/>
      <c r="N476" s="131"/>
      <c r="O476" s="131"/>
      <c r="P476" s="131"/>
      <c r="Q476" s="131"/>
      <c r="R476" s="133" t="s">
        <v>168</v>
      </c>
      <c r="S476" s="133"/>
      <c r="T476" s="133"/>
      <c r="U476" s="133"/>
      <c r="V476" s="169" t="s">
        <v>234</v>
      </c>
      <c r="W476" s="169"/>
      <c r="X476" s="169"/>
      <c r="Y476" s="169"/>
      <c r="Z476" s="169"/>
      <c r="AA476" s="169" t="s">
        <v>235</v>
      </c>
      <c r="AB476" s="169"/>
      <c r="AC476" s="169"/>
      <c r="AD476" s="169"/>
      <c r="AE476" s="169"/>
      <c r="AF476" s="169"/>
      <c r="AG476" s="169"/>
      <c r="AH476" s="169"/>
      <c r="AI476" s="169"/>
      <c r="AJ476" s="169"/>
      <c r="AK476" s="169"/>
      <c r="AL476" s="169"/>
      <c r="AM476" s="172"/>
      <c r="BG476" s="13" t="s">
        <v>432</v>
      </c>
      <c r="BH476" s="13" t="s">
        <v>432</v>
      </c>
    </row>
    <row r="477" spans="1:61" ht="9.75" hidden="1" customHeight="1" x14ac:dyDescent="0.15">
      <c r="A477" s="269"/>
      <c r="B477" s="270"/>
      <c r="C477" s="99"/>
      <c r="D477" s="100"/>
      <c r="E477" s="100"/>
      <c r="F477" s="100"/>
      <c r="G477" s="100"/>
      <c r="H477" s="100"/>
      <c r="I477" s="101"/>
      <c r="J477" s="130"/>
      <c r="K477" s="131"/>
      <c r="L477" s="131"/>
      <c r="M477" s="131"/>
      <c r="N477" s="131"/>
      <c r="O477" s="131"/>
      <c r="P477" s="131"/>
      <c r="Q477" s="131"/>
      <c r="R477" s="133"/>
      <c r="S477" s="133"/>
      <c r="T477" s="133"/>
      <c r="U477" s="133"/>
      <c r="V477" s="169"/>
      <c r="W477" s="169"/>
      <c r="X477" s="169"/>
      <c r="Y477" s="169"/>
      <c r="Z477" s="169"/>
      <c r="AA477" s="169"/>
      <c r="AB477" s="169"/>
      <c r="AC477" s="169"/>
      <c r="AD477" s="169"/>
      <c r="AE477" s="169"/>
      <c r="AF477" s="169"/>
      <c r="AG477" s="169"/>
      <c r="AH477" s="169"/>
      <c r="AI477" s="169"/>
      <c r="AJ477" s="169"/>
      <c r="AK477" s="169"/>
      <c r="AL477" s="169"/>
      <c r="AM477" s="172"/>
      <c r="BG477" s="13" t="s">
        <v>432</v>
      </c>
      <c r="BH477" s="13" t="s">
        <v>432</v>
      </c>
    </row>
    <row r="478" spans="1:61" ht="9.75" hidden="1" customHeight="1" x14ac:dyDescent="0.15">
      <c r="A478" s="269"/>
      <c r="B478" s="270"/>
      <c r="C478" s="106"/>
      <c r="D478" s="107"/>
      <c r="E478" s="107"/>
      <c r="F478" s="107"/>
      <c r="G478" s="107"/>
      <c r="H478" s="107"/>
      <c r="I478" s="108"/>
      <c r="J478" s="173"/>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74"/>
      <c r="AM478" s="175"/>
      <c r="BG478" s="13" t="s">
        <v>432</v>
      </c>
      <c r="BH478" s="13" t="s">
        <v>432</v>
      </c>
    </row>
    <row r="479" spans="1:61" ht="9.75" hidden="1" customHeight="1" x14ac:dyDescent="0.15">
      <c r="A479" s="269"/>
      <c r="B479" s="270"/>
      <c r="C479" s="96" t="s">
        <v>108</v>
      </c>
      <c r="D479" s="97"/>
      <c r="E479" s="97"/>
      <c r="F479" s="97"/>
      <c r="G479" s="97"/>
      <c r="H479" s="97"/>
      <c r="I479" s="98"/>
      <c r="J479" s="86"/>
      <c r="K479" s="87"/>
      <c r="L479" s="87"/>
      <c r="M479" s="87"/>
      <c r="N479" s="87"/>
      <c r="O479" s="87"/>
      <c r="P479" s="87"/>
      <c r="Q479" s="87"/>
      <c r="R479" s="87"/>
      <c r="S479" s="87"/>
      <c r="T479" s="87"/>
      <c r="U479" s="87"/>
      <c r="V479" s="87"/>
      <c r="W479" s="87"/>
      <c r="X479" s="87"/>
      <c r="Y479" s="87"/>
      <c r="Z479" s="87"/>
      <c r="AA479" s="87"/>
      <c r="AB479" s="87"/>
      <c r="AC479" s="87"/>
      <c r="AD479" s="87"/>
      <c r="AE479" s="87"/>
      <c r="AF479" s="87"/>
      <c r="AG479" s="87"/>
      <c r="AH479" s="87"/>
      <c r="AI479" s="87"/>
      <c r="AJ479" s="87"/>
      <c r="AK479" s="87"/>
      <c r="AL479" s="87"/>
      <c r="AM479" s="88"/>
      <c r="BG479" s="13" t="s">
        <v>480</v>
      </c>
      <c r="BH479" s="13">
        <v>63</v>
      </c>
      <c r="BI479" s="13" t="str">
        <f>"ITEM" &amp; BH479 &amp; BG479 &amp; "="&amp; IF(TRIM($J479)="","",$J479)</f>
        <v>ITEM63#KBN2_17=</v>
      </c>
    </row>
    <row r="480" spans="1:61" ht="9.75" hidden="1" customHeight="1" x14ac:dyDescent="0.15">
      <c r="A480" s="269"/>
      <c r="B480" s="270"/>
      <c r="C480" s="99"/>
      <c r="D480" s="100"/>
      <c r="E480" s="100"/>
      <c r="F480" s="100"/>
      <c r="G480" s="100"/>
      <c r="H480" s="100"/>
      <c r="I480" s="101"/>
      <c r="J480" s="127"/>
      <c r="K480" s="128"/>
      <c r="L480" s="128"/>
      <c r="M480" s="128"/>
      <c r="N480" s="128"/>
      <c r="O480" s="128"/>
      <c r="P480" s="128"/>
      <c r="Q480" s="128"/>
      <c r="R480" s="128"/>
      <c r="S480" s="128"/>
      <c r="T480" s="128"/>
      <c r="U480" s="128"/>
      <c r="V480" s="128"/>
      <c r="W480" s="128"/>
      <c r="X480" s="128"/>
      <c r="Y480" s="128"/>
      <c r="Z480" s="128"/>
      <c r="AA480" s="128"/>
      <c r="AB480" s="128"/>
      <c r="AC480" s="128"/>
      <c r="AD480" s="128"/>
      <c r="AE480" s="128"/>
      <c r="AF480" s="128"/>
      <c r="AG480" s="128"/>
      <c r="AH480" s="128"/>
      <c r="AI480" s="128"/>
      <c r="AJ480" s="128"/>
      <c r="AK480" s="128"/>
      <c r="AL480" s="128"/>
      <c r="AM480" s="129"/>
      <c r="BG480" s="13" t="s">
        <v>432</v>
      </c>
      <c r="BH480" s="13" t="s">
        <v>432</v>
      </c>
    </row>
    <row r="481" spans="1:61" ht="9.75" hidden="1" customHeight="1" x14ac:dyDescent="0.15">
      <c r="A481" s="269"/>
      <c r="B481" s="270"/>
      <c r="C481" s="106"/>
      <c r="D481" s="107"/>
      <c r="E481" s="107"/>
      <c r="F481" s="107"/>
      <c r="G481" s="107"/>
      <c r="H481" s="107"/>
      <c r="I481" s="108"/>
      <c r="J481" s="89"/>
      <c r="K481" s="90"/>
      <c r="L481" s="90"/>
      <c r="M481" s="90"/>
      <c r="N481" s="90"/>
      <c r="O481" s="90"/>
      <c r="P481" s="90"/>
      <c r="Q481" s="90"/>
      <c r="R481" s="90"/>
      <c r="S481" s="90"/>
      <c r="T481" s="90"/>
      <c r="U481" s="90"/>
      <c r="V481" s="90"/>
      <c r="W481" s="90"/>
      <c r="X481" s="90"/>
      <c r="Y481" s="90"/>
      <c r="Z481" s="90"/>
      <c r="AA481" s="90"/>
      <c r="AB481" s="90"/>
      <c r="AC481" s="90"/>
      <c r="AD481" s="90"/>
      <c r="AE481" s="90"/>
      <c r="AF481" s="90"/>
      <c r="AG481" s="90"/>
      <c r="AH481" s="90"/>
      <c r="AI481" s="90"/>
      <c r="AJ481" s="90"/>
      <c r="AK481" s="90"/>
      <c r="AL481" s="90"/>
      <c r="AM481" s="91"/>
      <c r="BG481" s="13" t="s">
        <v>432</v>
      </c>
      <c r="BH481" s="13" t="s">
        <v>432</v>
      </c>
    </row>
    <row r="482" spans="1:61" ht="9.75" hidden="1" customHeight="1" x14ac:dyDescent="0.15">
      <c r="A482" s="269"/>
      <c r="B482" s="270"/>
      <c r="C482" s="96" t="s">
        <v>109</v>
      </c>
      <c r="D482" s="97"/>
      <c r="E482" s="97"/>
      <c r="F482" s="97"/>
      <c r="G482" s="97"/>
      <c r="H482" s="97"/>
      <c r="I482" s="98"/>
      <c r="J482" s="86"/>
      <c r="K482" s="87"/>
      <c r="L482" s="87"/>
      <c r="M482" s="87"/>
      <c r="N482" s="87"/>
      <c r="O482" s="87"/>
      <c r="P482" s="87"/>
      <c r="Q482" s="87"/>
      <c r="R482" s="87"/>
      <c r="S482" s="87"/>
      <c r="T482" s="87"/>
      <c r="U482" s="87"/>
      <c r="V482" s="87"/>
      <c r="W482" s="87"/>
      <c r="X482" s="87"/>
      <c r="Y482" s="87"/>
      <c r="Z482" s="87"/>
      <c r="AA482" s="87"/>
      <c r="AB482" s="87"/>
      <c r="AC482" s="87"/>
      <c r="AD482" s="87"/>
      <c r="AE482" s="87"/>
      <c r="AF482" s="87"/>
      <c r="AG482" s="87"/>
      <c r="AH482" s="87"/>
      <c r="AI482" s="87"/>
      <c r="AJ482" s="87"/>
      <c r="AK482" s="87"/>
      <c r="AL482" s="87"/>
      <c r="AM482" s="88"/>
      <c r="BG482" s="13" t="s">
        <v>480</v>
      </c>
      <c r="BH482" s="13">
        <v>64</v>
      </c>
      <c r="BI482" s="13" t="str">
        <f>"ITEM" &amp; BH482 &amp; BG482 &amp; "="&amp; IF(TRIM($J482)="","",$J482)</f>
        <v>ITEM64#KBN2_17=</v>
      </c>
    </row>
    <row r="483" spans="1:61" ht="9.75" hidden="1" customHeight="1" x14ac:dyDescent="0.15">
      <c r="A483" s="269"/>
      <c r="B483" s="270"/>
      <c r="C483" s="99"/>
      <c r="D483" s="100"/>
      <c r="E483" s="100"/>
      <c r="F483" s="100"/>
      <c r="G483" s="100"/>
      <c r="H483" s="100"/>
      <c r="I483" s="101"/>
      <c r="J483" s="127"/>
      <c r="K483" s="128"/>
      <c r="L483" s="128"/>
      <c r="M483" s="128"/>
      <c r="N483" s="128"/>
      <c r="O483" s="128"/>
      <c r="P483" s="128"/>
      <c r="Q483" s="128"/>
      <c r="R483" s="128"/>
      <c r="S483" s="128"/>
      <c r="T483" s="128"/>
      <c r="U483" s="128"/>
      <c r="V483" s="128"/>
      <c r="W483" s="128"/>
      <c r="X483" s="128"/>
      <c r="Y483" s="128"/>
      <c r="Z483" s="128"/>
      <c r="AA483" s="128"/>
      <c r="AB483" s="128"/>
      <c r="AC483" s="128"/>
      <c r="AD483" s="128"/>
      <c r="AE483" s="128"/>
      <c r="AF483" s="128"/>
      <c r="AG483" s="128"/>
      <c r="AH483" s="128"/>
      <c r="AI483" s="128"/>
      <c r="AJ483" s="128"/>
      <c r="AK483" s="128"/>
      <c r="AL483" s="128"/>
      <c r="AM483" s="129"/>
      <c r="BG483" s="13" t="s">
        <v>432</v>
      </c>
      <c r="BH483" s="13" t="s">
        <v>432</v>
      </c>
    </row>
    <row r="484" spans="1:61" ht="9.75" hidden="1" customHeight="1" thickBot="1" x14ac:dyDescent="0.2">
      <c r="A484" s="271"/>
      <c r="B484" s="272"/>
      <c r="C484" s="106"/>
      <c r="D484" s="107"/>
      <c r="E484" s="107"/>
      <c r="F484" s="107"/>
      <c r="G484" s="107"/>
      <c r="H484" s="107"/>
      <c r="I484" s="108"/>
      <c r="J484" s="89"/>
      <c r="K484" s="90"/>
      <c r="L484" s="90"/>
      <c r="M484" s="90"/>
      <c r="N484" s="90"/>
      <c r="O484" s="90"/>
      <c r="P484" s="90"/>
      <c r="Q484" s="90"/>
      <c r="R484" s="90"/>
      <c r="S484" s="90"/>
      <c r="T484" s="90"/>
      <c r="U484" s="90"/>
      <c r="V484" s="90"/>
      <c r="W484" s="90"/>
      <c r="X484" s="90"/>
      <c r="Y484" s="90"/>
      <c r="Z484" s="90"/>
      <c r="AA484" s="90"/>
      <c r="AB484" s="90"/>
      <c r="AC484" s="90"/>
      <c r="AD484" s="90"/>
      <c r="AE484" s="90"/>
      <c r="AF484" s="90"/>
      <c r="AG484" s="90"/>
      <c r="AH484" s="90"/>
      <c r="AI484" s="90"/>
      <c r="AJ484" s="90"/>
      <c r="AK484" s="90"/>
      <c r="AL484" s="90"/>
      <c r="AM484" s="91"/>
      <c r="BG484" s="13" t="s">
        <v>432</v>
      </c>
      <c r="BH484" s="13" t="s">
        <v>432</v>
      </c>
    </row>
    <row r="485" spans="1:61" ht="9.75" hidden="1" customHeight="1" x14ac:dyDescent="0.15">
      <c r="A485" s="251" t="s">
        <v>360</v>
      </c>
      <c r="B485" s="252"/>
      <c r="C485" s="252"/>
      <c r="D485" s="252"/>
      <c r="E485" s="252"/>
      <c r="F485" s="252"/>
      <c r="G485" s="252"/>
      <c r="H485" s="252"/>
      <c r="I485" s="253"/>
      <c r="J485" s="276"/>
      <c r="K485" s="277"/>
      <c r="L485" s="277"/>
      <c r="M485" s="277"/>
      <c r="N485" s="277"/>
      <c r="O485" s="277"/>
      <c r="P485" s="277"/>
      <c r="Q485" s="277"/>
      <c r="R485" s="277"/>
      <c r="S485" s="277"/>
      <c r="T485" s="277"/>
      <c r="U485" s="277"/>
      <c r="V485" s="277"/>
      <c r="W485" s="277"/>
      <c r="X485" s="277"/>
      <c r="Y485" s="277"/>
      <c r="Z485" s="277"/>
      <c r="AA485" s="277"/>
      <c r="AB485" s="277"/>
      <c r="AC485" s="277"/>
      <c r="AD485" s="277"/>
      <c r="AE485" s="277"/>
      <c r="AF485" s="277"/>
      <c r="AG485" s="277"/>
      <c r="AH485" s="277"/>
      <c r="AI485" s="277"/>
      <c r="AJ485" s="277"/>
      <c r="AK485" s="277"/>
      <c r="AL485" s="277"/>
      <c r="AM485" s="278"/>
      <c r="BG485" s="13" t="s">
        <v>481</v>
      </c>
      <c r="BH485" s="13">
        <v>58</v>
      </c>
      <c r="BI485" s="13" t="str">
        <f>"ITEM"&amp;BH485 &amp; BG485 &amp; "="&amp; IF(TRIM($J485)="","",$J485)</f>
        <v>ITEM58#KBN2_18=</v>
      </c>
    </row>
    <row r="486" spans="1:61" ht="9.75" hidden="1" customHeight="1" thickBot="1" x14ac:dyDescent="0.2">
      <c r="A486" s="254"/>
      <c r="B486" s="255"/>
      <c r="C486" s="255"/>
      <c r="D486" s="255"/>
      <c r="E486" s="255"/>
      <c r="F486" s="255"/>
      <c r="G486" s="255"/>
      <c r="H486" s="255"/>
      <c r="I486" s="256"/>
      <c r="J486" s="279"/>
      <c r="K486" s="280"/>
      <c r="L486" s="280"/>
      <c r="M486" s="280"/>
      <c r="N486" s="280"/>
      <c r="O486" s="280"/>
      <c r="P486" s="280"/>
      <c r="Q486" s="280"/>
      <c r="R486" s="280"/>
      <c r="S486" s="280"/>
      <c r="T486" s="280"/>
      <c r="U486" s="280"/>
      <c r="V486" s="280"/>
      <c r="W486" s="280"/>
      <c r="X486" s="280"/>
      <c r="Y486" s="280"/>
      <c r="Z486" s="280"/>
      <c r="AA486" s="280"/>
      <c r="AB486" s="280"/>
      <c r="AC486" s="280"/>
      <c r="AD486" s="280"/>
      <c r="AE486" s="280"/>
      <c r="AF486" s="280"/>
      <c r="AG486" s="280"/>
      <c r="AH486" s="280"/>
      <c r="AI486" s="280"/>
      <c r="AJ486" s="280"/>
      <c r="AK486" s="280"/>
      <c r="AL486" s="280"/>
      <c r="AM486" s="281"/>
      <c r="BG486" s="13" t="s">
        <v>432</v>
      </c>
      <c r="BH486" s="13" t="s">
        <v>432</v>
      </c>
    </row>
    <row r="487" spans="1:61" ht="9.75" hidden="1" customHeight="1" x14ac:dyDescent="0.15">
      <c r="A487" s="263" t="s">
        <v>93</v>
      </c>
      <c r="B487" s="264"/>
      <c r="C487" s="264"/>
      <c r="D487" s="264"/>
      <c r="E487" s="264"/>
      <c r="F487" s="264"/>
      <c r="G487" s="264"/>
      <c r="H487" s="264"/>
      <c r="I487" s="265"/>
      <c r="J487" s="282"/>
      <c r="K487" s="283"/>
      <c r="L487" s="283"/>
      <c r="M487" s="283"/>
      <c r="N487" s="283"/>
      <c r="O487" s="283"/>
      <c r="P487" s="283"/>
      <c r="Q487" s="283"/>
      <c r="R487" s="283"/>
      <c r="S487" s="283"/>
      <c r="T487" s="283"/>
      <c r="U487" s="283"/>
      <c r="V487" s="283"/>
      <c r="W487" s="283"/>
      <c r="X487" s="283"/>
      <c r="Y487" s="283"/>
      <c r="Z487" s="283"/>
      <c r="AA487" s="283"/>
      <c r="AB487" s="283"/>
      <c r="AC487" s="283"/>
      <c r="AD487" s="283"/>
      <c r="AE487" s="283"/>
      <c r="AF487" s="283"/>
      <c r="AG487" s="283"/>
      <c r="AH487" s="283"/>
      <c r="AI487" s="283"/>
      <c r="AJ487" s="283"/>
      <c r="AK487" s="283"/>
      <c r="AL487" s="283"/>
      <c r="AM487" s="284"/>
      <c r="BG487" s="13" t="s">
        <v>481</v>
      </c>
      <c r="BH487" s="13">
        <v>59</v>
      </c>
      <c r="BI487" s="13" t="str">
        <f>"ITEM"&amp; BH487  &amp; BG487 &amp; "="&amp; IF(TRIM($J487)="","",$J487)</f>
        <v>ITEM59#KBN2_18=</v>
      </c>
    </row>
    <row r="488" spans="1:61" ht="9.75" hidden="1" customHeight="1" x14ac:dyDescent="0.15">
      <c r="A488" s="106"/>
      <c r="B488" s="107"/>
      <c r="C488" s="107"/>
      <c r="D488" s="107"/>
      <c r="E488" s="107"/>
      <c r="F488" s="107"/>
      <c r="G488" s="107"/>
      <c r="H488" s="107"/>
      <c r="I488" s="108"/>
      <c r="J488" s="89"/>
      <c r="K488" s="90"/>
      <c r="L488" s="90"/>
      <c r="M488" s="90"/>
      <c r="N488" s="90"/>
      <c r="O488" s="90"/>
      <c r="P488" s="90"/>
      <c r="Q488" s="90"/>
      <c r="R488" s="90"/>
      <c r="S488" s="90"/>
      <c r="T488" s="90"/>
      <c r="U488" s="90"/>
      <c r="V488" s="90"/>
      <c r="W488" s="90"/>
      <c r="X488" s="90"/>
      <c r="Y488" s="90"/>
      <c r="Z488" s="90"/>
      <c r="AA488" s="90"/>
      <c r="AB488" s="90"/>
      <c r="AC488" s="90"/>
      <c r="AD488" s="90"/>
      <c r="AE488" s="90"/>
      <c r="AF488" s="90"/>
      <c r="AG488" s="90"/>
      <c r="AH488" s="90"/>
      <c r="AI488" s="90"/>
      <c r="AJ488" s="90"/>
      <c r="AK488" s="90"/>
      <c r="AL488" s="90"/>
      <c r="AM488" s="91"/>
      <c r="BG488" s="13" t="s">
        <v>432</v>
      </c>
      <c r="BH488" s="13" t="s">
        <v>432</v>
      </c>
    </row>
    <row r="489" spans="1:61" ht="9.75" hidden="1" customHeight="1" x14ac:dyDescent="0.15">
      <c r="A489" s="96" t="s">
        <v>106</v>
      </c>
      <c r="B489" s="97"/>
      <c r="C489" s="97"/>
      <c r="D489" s="97"/>
      <c r="E489" s="97"/>
      <c r="F489" s="97"/>
      <c r="G489" s="97"/>
      <c r="H489" s="97"/>
      <c r="I489" s="98"/>
      <c r="J489" s="266"/>
      <c r="K489" s="170"/>
      <c r="L489" s="170"/>
      <c r="M489" s="170"/>
      <c r="N489" s="170"/>
      <c r="O489" s="170"/>
      <c r="P489" s="170"/>
      <c r="Q489" s="170"/>
      <c r="R489" s="170"/>
      <c r="S489" s="170"/>
      <c r="T489" s="170"/>
      <c r="U489" s="170"/>
      <c r="V489" s="170" t="s">
        <v>116</v>
      </c>
      <c r="W489" s="170"/>
      <c r="X489" s="170"/>
      <c r="Y489" s="170"/>
      <c r="Z489" s="170"/>
      <c r="AA489" s="170"/>
      <c r="AB489" s="170"/>
      <c r="AC489" s="170"/>
      <c r="AD489" s="170"/>
      <c r="AE489" s="170"/>
      <c r="AF489" s="170"/>
      <c r="AG489" s="170"/>
      <c r="AH489" s="170"/>
      <c r="AI489" s="170"/>
      <c r="AJ489" s="170"/>
      <c r="AK489" s="170"/>
      <c r="AL489" s="170"/>
      <c r="AM489" s="171"/>
      <c r="BE489" s="13" t="str">
        <f ca="1">MID(CELL("address",$CH$2),2,2)</f>
        <v>CH</v>
      </c>
      <c r="BF489" s="13" t="str">
        <f>IF(TRIM($K490)="","",IF(ISERROR(MATCH($K490,$CH$3:$CH$8,0)),"INPUT_ERROR",MATCH($K490,$CH$3:$CH$8,0)))</f>
        <v/>
      </c>
      <c r="BG489" s="13" t="s">
        <v>481</v>
      </c>
      <c r="BH489" s="13">
        <v>60</v>
      </c>
      <c r="BI489" s="13" t="str">
        <f>"ITEM"&amp; BH489 &amp; BG489 &amp;  "="&amp; $BF489</f>
        <v>ITEM60#KBN2_18=</v>
      </c>
    </row>
    <row r="490" spans="1:61" ht="9.75" hidden="1" customHeight="1" x14ac:dyDescent="0.15">
      <c r="A490" s="99"/>
      <c r="B490" s="100"/>
      <c r="C490" s="100"/>
      <c r="D490" s="100"/>
      <c r="E490" s="100"/>
      <c r="F490" s="100"/>
      <c r="G490" s="100"/>
      <c r="H490" s="100"/>
      <c r="I490" s="101"/>
      <c r="J490" s="130" t="s">
        <v>127</v>
      </c>
      <c r="K490" s="131"/>
      <c r="L490" s="131"/>
      <c r="M490" s="131"/>
      <c r="N490" s="131"/>
      <c r="O490" s="131"/>
      <c r="P490" s="131"/>
      <c r="Q490" s="131"/>
      <c r="R490" s="131"/>
      <c r="S490" s="131"/>
      <c r="T490" s="169" t="s">
        <v>443</v>
      </c>
      <c r="U490" s="169"/>
      <c r="V490" s="169" t="s">
        <v>230</v>
      </c>
      <c r="W490" s="169"/>
      <c r="X490" s="169"/>
      <c r="Y490" s="169"/>
      <c r="Z490" s="169"/>
      <c r="AA490" s="169"/>
      <c r="AB490" s="169"/>
      <c r="AC490" s="169"/>
      <c r="AD490" s="169"/>
      <c r="AE490" s="169" t="s">
        <v>231</v>
      </c>
      <c r="AF490" s="169"/>
      <c r="AG490" s="169"/>
      <c r="AH490" s="169"/>
      <c r="AI490" s="169"/>
      <c r="AJ490" s="169"/>
      <c r="AK490" s="169"/>
      <c r="AL490" s="169"/>
      <c r="AM490" s="172"/>
      <c r="BG490" s="13" t="s">
        <v>432</v>
      </c>
      <c r="BH490" s="13" t="s">
        <v>432</v>
      </c>
    </row>
    <row r="491" spans="1:61" ht="9.75" hidden="1" customHeight="1" x14ac:dyDescent="0.15">
      <c r="A491" s="99"/>
      <c r="B491" s="100"/>
      <c r="C491" s="100"/>
      <c r="D491" s="100"/>
      <c r="E491" s="100"/>
      <c r="F491" s="100"/>
      <c r="G491" s="100"/>
      <c r="H491" s="100"/>
      <c r="I491" s="101"/>
      <c r="J491" s="130"/>
      <c r="K491" s="131"/>
      <c r="L491" s="131"/>
      <c r="M491" s="131"/>
      <c r="N491" s="131"/>
      <c r="O491" s="131"/>
      <c r="P491" s="131"/>
      <c r="Q491" s="131"/>
      <c r="R491" s="131"/>
      <c r="S491" s="131"/>
      <c r="T491" s="169"/>
      <c r="U491" s="169"/>
      <c r="V491" s="169" t="s">
        <v>232</v>
      </c>
      <c r="W491" s="169"/>
      <c r="X491" s="169"/>
      <c r="Y491" s="169"/>
      <c r="Z491" s="169"/>
      <c r="AA491" s="169"/>
      <c r="AB491" s="169"/>
      <c r="AC491" s="169"/>
      <c r="AD491" s="169"/>
      <c r="AE491" s="169" t="s">
        <v>233</v>
      </c>
      <c r="AF491" s="169"/>
      <c r="AG491" s="169"/>
      <c r="AH491" s="169"/>
      <c r="AI491" s="169"/>
      <c r="AJ491" s="169"/>
      <c r="AK491" s="169"/>
      <c r="AL491" s="169"/>
      <c r="AM491" s="172"/>
      <c r="BG491" s="13" t="s">
        <v>432</v>
      </c>
      <c r="BH491" s="13" t="s">
        <v>432</v>
      </c>
    </row>
    <row r="492" spans="1:61" ht="9.75" hidden="1" customHeight="1" x14ac:dyDescent="0.15">
      <c r="A492" s="106"/>
      <c r="B492" s="107"/>
      <c r="C492" s="107"/>
      <c r="D492" s="107"/>
      <c r="E492" s="107"/>
      <c r="F492" s="107"/>
      <c r="G492" s="107"/>
      <c r="H492" s="107"/>
      <c r="I492" s="108"/>
      <c r="J492" s="168"/>
      <c r="K492" s="137"/>
      <c r="L492" s="137"/>
      <c r="M492" s="137"/>
      <c r="N492" s="137"/>
      <c r="O492" s="137"/>
      <c r="P492" s="137"/>
      <c r="Q492" s="137"/>
      <c r="R492" s="137"/>
      <c r="S492" s="137"/>
      <c r="T492" s="137"/>
      <c r="U492" s="137"/>
      <c r="V492" s="174" t="s">
        <v>223</v>
      </c>
      <c r="W492" s="174"/>
      <c r="X492" s="174"/>
      <c r="Y492" s="174"/>
      <c r="Z492" s="174"/>
      <c r="AA492" s="174"/>
      <c r="AB492" s="174"/>
      <c r="AC492" s="174"/>
      <c r="AD492" s="174"/>
      <c r="AE492" s="174" t="s">
        <v>224</v>
      </c>
      <c r="AF492" s="174"/>
      <c r="AG492" s="174"/>
      <c r="AH492" s="174"/>
      <c r="AI492" s="174"/>
      <c r="AJ492" s="174"/>
      <c r="AK492" s="174"/>
      <c r="AL492" s="174"/>
      <c r="AM492" s="175"/>
      <c r="BG492" s="13" t="s">
        <v>432</v>
      </c>
      <c r="BH492" s="13" t="s">
        <v>432</v>
      </c>
    </row>
    <row r="493" spans="1:61" ht="9.75" hidden="1" customHeight="1" x14ac:dyDescent="0.15">
      <c r="A493" s="96" t="s">
        <v>304</v>
      </c>
      <c r="B493" s="97"/>
      <c r="C493" s="97"/>
      <c r="D493" s="97"/>
      <c r="E493" s="97"/>
      <c r="F493" s="97"/>
      <c r="G493" s="97"/>
      <c r="H493" s="97"/>
      <c r="I493" s="98"/>
      <c r="J493" s="86"/>
      <c r="K493" s="87"/>
      <c r="L493" s="87"/>
      <c r="M493" s="87"/>
      <c r="N493" s="87"/>
      <c r="O493" s="87"/>
      <c r="P493" s="87"/>
      <c r="Q493" s="87"/>
      <c r="R493" s="87"/>
      <c r="S493" s="87"/>
      <c r="T493" s="87"/>
      <c r="U493" s="87"/>
      <c r="V493" s="87"/>
      <c r="W493" s="87"/>
      <c r="X493" s="87"/>
      <c r="Y493" s="87"/>
      <c r="Z493" s="87"/>
      <c r="AA493" s="87"/>
      <c r="AB493" s="87"/>
      <c r="AC493" s="87"/>
      <c r="AD493" s="87"/>
      <c r="AE493" s="87"/>
      <c r="AF493" s="87"/>
      <c r="AG493" s="87"/>
      <c r="AH493" s="87"/>
      <c r="AI493" s="87"/>
      <c r="AJ493" s="87"/>
      <c r="AK493" s="87"/>
      <c r="AL493" s="87"/>
      <c r="AM493" s="88"/>
      <c r="BG493" s="13" t="s">
        <v>481</v>
      </c>
      <c r="BH493" s="13">
        <v>61</v>
      </c>
      <c r="BI493" s="13" t="str">
        <f>"ITEM"&amp; BH493 &amp; BG493 &amp; "="&amp; IF(TRIM($J493)="","",$J493)</f>
        <v>ITEM61#KBN2_18=</v>
      </c>
    </row>
    <row r="494" spans="1:61" ht="9.75" hidden="1" customHeight="1" x14ac:dyDescent="0.15">
      <c r="A494" s="99"/>
      <c r="B494" s="100"/>
      <c r="C494" s="100"/>
      <c r="D494" s="100"/>
      <c r="E494" s="100"/>
      <c r="F494" s="100"/>
      <c r="G494" s="100"/>
      <c r="H494" s="100"/>
      <c r="I494" s="101"/>
      <c r="J494" s="127"/>
      <c r="K494" s="128"/>
      <c r="L494" s="128"/>
      <c r="M494" s="128"/>
      <c r="N494" s="128"/>
      <c r="O494" s="128"/>
      <c r="P494" s="128"/>
      <c r="Q494" s="128"/>
      <c r="R494" s="128"/>
      <c r="S494" s="128"/>
      <c r="T494" s="128"/>
      <c r="U494" s="128"/>
      <c r="V494" s="128"/>
      <c r="W494" s="128"/>
      <c r="X494" s="128"/>
      <c r="Y494" s="128"/>
      <c r="Z494" s="128"/>
      <c r="AA494" s="128"/>
      <c r="AB494" s="128"/>
      <c r="AC494" s="128"/>
      <c r="AD494" s="128"/>
      <c r="AE494" s="128"/>
      <c r="AF494" s="128"/>
      <c r="AG494" s="128"/>
      <c r="AH494" s="128"/>
      <c r="AI494" s="128"/>
      <c r="AJ494" s="128"/>
      <c r="AK494" s="128"/>
      <c r="AL494" s="128"/>
      <c r="AM494" s="129"/>
      <c r="BG494" s="13" t="s">
        <v>432</v>
      </c>
      <c r="BH494" s="13" t="s">
        <v>432</v>
      </c>
    </row>
    <row r="495" spans="1:61" ht="9.75" hidden="1" customHeight="1" x14ac:dyDescent="0.15">
      <c r="A495" s="106"/>
      <c r="B495" s="107"/>
      <c r="C495" s="107"/>
      <c r="D495" s="107"/>
      <c r="E495" s="107"/>
      <c r="F495" s="107"/>
      <c r="G495" s="107"/>
      <c r="H495" s="107"/>
      <c r="I495" s="108"/>
      <c r="J495" s="89"/>
      <c r="K495" s="90"/>
      <c r="L495" s="90"/>
      <c r="M495" s="90"/>
      <c r="N495" s="90"/>
      <c r="O495" s="90"/>
      <c r="P495" s="90"/>
      <c r="Q495" s="90"/>
      <c r="R495" s="90"/>
      <c r="S495" s="90"/>
      <c r="T495" s="90"/>
      <c r="U495" s="90"/>
      <c r="V495" s="90"/>
      <c r="W495" s="90"/>
      <c r="X495" s="90"/>
      <c r="Y495" s="90"/>
      <c r="Z495" s="90"/>
      <c r="AA495" s="90"/>
      <c r="AB495" s="90"/>
      <c r="AC495" s="90"/>
      <c r="AD495" s="90"/>
      <c r="AE495" s="90"/>
      <c r="AF495" s="90"/>
      <c r="AG495" s="90"/>
      <c r="AH495" s="90"/>
      <c r="AI495" s="90"/>
      <c r="AJ495" s="90"/>
      <c r="AK495" s="90"/>
      <c r="AL495" s="90"/>
      <c r="AM495" s="91"/>
      <c r="BG495" s="13" t="s">
        <v>432</v>
      </c>
      <c r="BH495" s="13" t="s">
        <v>432</v>
      </c>
    </row>
    <row r="496" spans="1:61" ht="9.75" hidden="1" customHeight="1" x14ac:dyDescent="0.15">
      <c r="A496" s="267" t="s">
        <v>0</v>
      </c>
      <c r="B496" s="268"/>
      <c r="C496" s="96" t="s">
        <v>107</v>
      </c>
      <c r="D496" s="97"/>
      <c r="E496" s="97"/>
      <c r="F496" s="97"/>
      <c r="G496" s="97"/>
      <c r="H496" s="97"/>
      <c r="I496" s="98"/>
      <c r="J496" s="167"/>
      <c r="K496" s="162"/>
      <c r="L496" s="162"/>
      <c r="M496" s="162"/>
      <c r="N496" s="162"/>
      <c r="O496" s="162"/>
      <c r="P496" s="162"/>
      <c r="Q496" s="162"/>
      <c r="R496" s="162"/>
      <c r="S496" s="162"/>
      <c r="T496" s="162"/>
      <c r="U496" s="162"/>
      <c r="V496" s="170" t="s">
        <v>116</v>
      </c>
      <c r="W496" s="170"/>
      <c r="X496" s="170"/>
      <c r="Y496" s="170"/>
      <c r="Z496" s="170"/>
      <c r="AA496" s="170"/>
      <c r="AB496" s="170"/>
      <c r="AC496" s="170"/>
      <c r="AD496" s="170"/>
      <c r="AE496" s="170"/>
      <c r="AF496" s="170"/>
      <c r="AG496" s="170"/>
      <c r="AH496" s="170"/>
      <c r="AI496" s="170"/>
      <c r="AJ496" s="170"/>
      <c r="AK496" s="170"/>
      <c r="AL496" s="170"/>
      <c r="AM496" s="171"/>
      <c r="BE496" s="13" t="str">
        <f ca="1">MID(CELL("address",$CI$2),2,2)</f>
        <v>CI</v>
      </c>
      <c r="BF496" s="13" t="str">
        <f>IF(TRIM($K497)="","",IF(ISERROR(MATCH($K497,$CI$3:$CI$4,0)),"INPUT_ERROR",MATCH($K497,$CI$3:$CI$4,0)))</f>
        <v/>
      </c>
      <c r="BG496" s="13" t="s">
        <v>481</v>
      </c>
      <c r="BH496" s="13">
        <v>62</v>
      </c>
      <c r="BI496" s="13" t="str">
        <f>"ITEM"&amp; BH496&amp; BG496 &amp; "="&amp; $BF496</f>
        <v>ITEM62#KBN2_18=</v>
      </c>
    </row>
    <row r="497" spans="1:61" ht="9.75" hidden="1" customHeight="1" x14ac:dyDescent="0.15">
      <c r="A497" s="269"/>
      <c r="B497" s="270"/>
      <c r="C497" s="99"/>
      <c r="D497" s="100"/>
      <c r="E497" s="100"/>
      <c r="F497" s="100"/>
      <c r="G497" s="100"/>
      <c r="H497" s="100"/>
      <c r="I497" s="101"/>
      <c r="J497" s="130" t="s">
        <v>167</v>
      </c>
      <c r="K497" s="131"/>
      <c r="L497" s="131"/>
      <c r="M497" s="131"/>
      <c r="N497" s="131"/>
      <c r="O497" s="131"/>
      <c r="P497" s="131"/>
      <c r="Q497" s="131"/>
      <c r="R497" s="133" t="s">
        <v>168</v>
      </c>
      <c r="S497" s="133"/>
      <c r="T497" s="133"/>
      <c r="U497" s="133"/>
      <c r="V497" s="169" t="s">
        <v>234</v>
      </c>
      <c r="W497" s="169"/>
      <c r="X497" s="169"/>
      <c r="Y497" s="169"/>
      <c r="Z497" s="169"/>
      <c r="AA497" s="169" t="s">
        <v>235</v>
      </c>
      <c r="AB497" s="169"/>
      <c r="AC497" s="169"/>
      <c r="AD497" s="169"/>
      <c r="AE497" s="169"/>
      <c r="AF497" s="169"/>
      <c r="AG497" s="169"/>
      <c r="AH497" s="169"/>
      <c r="AI497" s="169"/>
      <c r="AJ497" s="169"/>
      <c r="AK497" s="169"/>
      <c r="AL497" s="169"/>
      <c r="AM497" s="172"/>
      <c r="BG497" s="13" t="s">
        <v>432</v>
      </c>
      <c r="BH497" s="13" t="s">
        <v>432</v>
      </c>
    </row>
    <row r="498" spans="1:61" ht="9.75" hidden="1" customHeight="1" x14ac:dyDescent="0.15">
      <c r="A498" s="269"/>
      <c r="B498" s="270"/>
      <c r="C498" s="99"/>
      <c r="D498" s="100"/>
      <c r="E498" s="100"/>
      <c r="F498" s="100"/>
      <c r="G498" s="100"/>
      <c r="H498" s="100"/>
      <c r="I498" s="101"/>
      <c r="J498" s="130"/>
      <c r="K498" s="131"/>
      <c r="L498" s="131"/>
      <c r="M498" s="131"/>
      <c r="N498" s="131"/>
      <c r="O498" s="131"/>
      <c r="P498" s="131"/>
      <c r="Q498" s="131"/>
      <c r="R498" s="133"/>
      <c r="S498" s="133"/>
      <c r="T498" s="133"/>
      <c r="U498" s="133"/>
      <c r="V498" s="169"/>
      <c r="W498" s="169"/>
      <c r="X498" s="169"/>
      <c r="Y498" s="169"/>
      <c r="Z498" s="169"/>
      <c r="AA498" s="169"/>
      <c r="AB498" s="169"/>
      <c r="AC498" s="169"/>
      <c r="AD498" s="169"/>
      <c r="AE498" s="169"/>
      <c r="AF498" s="169"/>
      <c r="AG498" s="169"/>
      <c r="AH498" s="169"/>
      <c r="AI498" s="169"/>
      <c r="AJ498" s="169"/>
      <c r="AK498" s="169"/>
      <c r="AL498" s="169"/>
      <c r="AM498" s="172"/>
      <c r="BG498" s="13" t="s">
        <v>432</v>
      </c>
      <c r="BH498" s="13" t="s">
        <v>432</v>
      </c>
    </row>
    <row r="499" spans="1:61" ht="9.75" hidden="1" customHeight="1" x14ac:dyDescent="0.15">
      <c r="A499" s="269"/>
      <c r="B499" s="270"/>
      <c r="C499" s="106"/>
      <c r="D499" s="107"/>
      <c r="E499" s="107"/>
      <c r="F499" s="107"/>
      <c r="G499" s="107"/>
      <c r="H499" s="107"/>
      <c r="I499" s="108"/>
      <c r="J499" s="173"/>
      <c r="K499" s="174"/>
      <c r="L499" s="174"/>
      <c r="M499" s="174"/>
      <c r="N499" s="174"/>
      <c r="O499" s="174"/>
      <c r="P499" s="174"/>
      <c r="Q499" s="174"/>
      <c r="R499" s="174"/>
      <c r="S499" s="174"/>
      <c r="T499" s="174"/>
      <c r="U499" s="174"/>
      <c r="V499" s="174"/>
      <c r="W499" s="174"/>
      <c r="X499" s="174"/>
      <c r="Y499" s="174"/>
      <c r="Z499" s="174"/>
      <c r="AA499" s="174"/>
      <c r="AB499" s="174"/>
      <c r="AC499" s="174"/>
      <c r="AD499" s="174"/>
      <c r="AE499" s="174"/>
      <c r="AF499" s="174"/>
      <c r="AG499" s="174"/>
      <c r="AH499" s="174"/>
      <c r="AI499" s="174"/>
      <c r="AJ499" s="174"/>
      <c r="AK499" s="174"/>
      <c r="AL499" s="174"/>
      <c r="AM499" s="175"/>
      <c r="BG499" s="13" t="s">
        <v>432</v>
      </c>
      <c r="BH499" s="13" t="s">
        <v>432</v>
      </c>
    </row>
    <row r="500" spans="1:61" ht="9.75" hidden="1" customHeight="1" x14ac:dyDescent="0.15">
      <c r="A500" s="269"/>
      <c r="B500" s="270"/>
      <c r="C500" s="96" t="s">
        <v>108</v>
      </c>
      <c r="D500" s="97"/>
      <c r="E500" s="97"/>
      <c r="F500" s="97"/>
      <c r="G500" s="97"/>
      <c r="H500" s="97"/>
      <c r="I500" s="98"/>
      <c r="J500" s="86"/>
      <c r="K500" s="87"/>
      <c r="L500" s="87"/>
      <c r="M500" s="87"/>
      <c r="N500" s="87"/>
      <c r="O500" s="87"/>
      <c r="P500" s="87"/>
      <c r="Q500" s="87"/>
      <c r="R500" s="87"/>
      <c r="S500" s="87"/>
      <c r="T500" s="87"/>
      <c r="U500" s="87"/>
      <c r="V500" s="87"/>
      <c r="W500" s="87"/>
      <c r="X500" s="87"/>
      <c r="Y500" s="87"/>
      <c r="Z500" s="87"/>
      <c r="AA500" s="87"/>
      <c r="AB500" s="87"/>
      <c r="AC500" s="87"/>
      <c r="AD500" s="87"/>
      <c r="AE500" s="87"/>
      <c r="AF500" s="87"/>
      <c r="AG500" s="87"/>
      <c r="AH500" s="87"/>
      <c r="AI500" s="87"/>
      <c r="AJ500" s="87"/>
      <c r="AK500" s="87"/>
      <c r="AL500" s="87"/>
      <c r="AM500" s="88"/>
      <c r="BG500" s="13" t="s">
        <v>481</v>
      </c>
      <c r="BH500" s="13">
        <v>63</v>
      </c>
      <c r="BI500" s="13" t="str">
        <f>"ITEM" &amp; BH500 &amp; BG500 &amp; "="&amp; IF(TRIM($J500)="","",$J500)</f>
        <v>ITEM63#KBN2_18=</v>
      </c>
    </row>
    <row r="501" spans="1:61" ht="9.75" hidden="1" customHeight="1" x14ac:dyDescent="0.15">
      <c r="A501" s="269"/>
      <c r="B501" s="270"/>
      <c r="C501" s="99"/>
      <c r="D501" s="100"/>
      <c r="E501" s="100"/>
      <c r="F501" s="100"/>
      <c r="G501" s="100"/>
      <c r="H501" s="100"/>
      <c r="I501" s="101"/>
      <c r="J501" s="127"/>
      <c r="K501" s="128"/>
      <c r="L501" s="128"/>
      <c r="M501" s="128"/>
      <c r="N501" s="128"/>
      <c r="O501" s="128"/>
      <c r="P501" s="128"/>
      <c r="Q501" s="128"/>
      <c r="R501" s="128"/>
      <c r="S501" s="128"/>
      <c r="T501" s="128"/>
      <c r="U501" s="128"/>
      <c r="V501" s="128"/>
      <c r="W501" s="128"/>
      <c r="X501" s="128"/>
      <c r="Y501" s="128"/>
      <c r="Z501" s="128"/>
      <c r="AA501" s="128"/>
      <c r="AB501" s="128"/>
      <c r="AC501" s="128"/>
      <c r="AD501" s="128"/>
      <c r="AE501" s="128"/>
      <c r="AF501" s="128"/>
      <c r="AG501" s="128"/>
      <c r="AH501" s="128"/>
      <c r="AI501" s="128"/>
      <c r="AJ501" s="128"/>
      <c r="AK501" s="128"/>
      <c r="AL501" s="128"/>
      <c r="AM501" s="129"/>
      <c r="BG501" s="13" t="s">
        <v>432</v>
      </c>
      <c r="BH501" s="13" t="s">
        <v>432</v>
      </c>
    </row>
    <row r="502" spans="1:61" ht="9.75" hidden="1" customHeight="1" x14ac:dyDescent="0.15">
      <c r="A502" s="269"/>
      <c r="B502" s="270"/>
      <c r="C502" s="106"/>
      <c r="D502" s="107"/>
      <c r="E502" s="107"/>
      <c r="F502" s="107"/>
      <c r="G502" s="107"/>
      <c r="H502" s="107"/>
      <c r="I502" s="108"/>
      <c r="J502" s="89"/>
      <c r="K502" s="90"/>
      <c r="L502" s="90"/>
      <c r="M502" s="90"/>
      <c r="N502" s="90"/>
      <c r="O502" s="90"/>
      <c r="P502" s="90"/>
      <c r="Q502" s="90"/>
      <c r="R502" s="90"/>
      <c r="S502" s="90"/>
      <c r="T502" s="90"/>
      <c r="U502" s="90"/>
      <c r="V502" s="90"/>
      <c r="W502" s="90"/>
      <c r="X502" s="90"/>
      <c r="Y502" s="90"/>
      <c r="Z502" s="90"/>
      <c r="AA502" s="90"/>
      <c r="AB502" s="90"/>
      <c r="AC502" s="90"/>
      <c r="AD502" s="90"/>
      <c r="AE502" s="90"/>
      <c r="AF502" s="90"/>
      <c r="AG502" s="90"/>
      <c r="AH502" s="90"/>
      <c r="AI502" s="90"/>
      <c r="AJ502" s="90"/>
      <c r="AK502" s="90"/>
      <c r="AL502" s="90"/>
      <c r="AM502" s="91"/>
      <c r="BG502" s="13" t="s">
        <v>432</v>
      </c>
      <c r="BH502" s="13" t="s">
        <v>432</v>
      </c>
    </row>
    <row r="503" spans="1:61" ht="9.75" hidden="1" customHeight="1" x14ac:dyDescent="0.15">
      <c r="A503" s="269"/>
      <c r="B503" s="270"/>
      <c r="C503" s="96" t="s">
        <v>109</v>
      </c>
      <c r="D503" s="97"/>
      <c r="E503" s="97"/>
      <c r="F503" s="97"/>
      <c r="G503" s="97"/>
      <c r="H503" s="97"/>
      <c r="I503" s="98"/>
      <c r="J503" s="86"/>
      <c r="K503" s="87"/>
      <c r="L503" s="87"/>
      <c r="M503" s="87"/>
      <c r="N503" s="87"/>
      <c r="O503" s="87"/>
      <c r="P503" s="87"/>
      <c r="Q503" s="87"/>
      <c r="R503" s="87"/>
      <c r="S503" s="87"/>
      <c r="T503" s="87"/>
      <c r="U503" s="87"/>
      <c r="V503" s="87"/>
      <c r="W503" s="87"/>
      <c r="X503" s="87"/>
      <c r="Y503" s="87"/>
      <c r="Z503" s="87"/>
      <c r="AA503" s="87"/>
      <c r="AB503" s="87"/>
      <c r="AC503" s="87"/>
      <c r="AD503" s="87"/>
      <c r="AE503" s="87"/>
      <c r="AF503" s="87"/>
      <c r="AG503" s="87"/>
      <c r="AH503" s="87"/>
      <c r="AI503" s="87"/>
      <c r="AJ503" s="87"/>
      <c r="AK503" s="87"/>
      <c r="AL503" s="87"/>
      <c r="AM503" s="88"/>
      <c r="BG503" s="13" t="s">
        <v>481</v>
      </c>
      <c r="BH503" s="13">
        <v>64</v>
      </c>
      <c r="BI503" s="13" t="str">
        <f>"ITEM" &amp; BH503 &amp; BG503 &amp; "="&amp; IF(TRIM($J503)="","",$J503)</f>
        <v>ITEM64#KBN2_18=</v>
      </c>
    </row>
    <row r="504" spans="1:61" ht="9.75" hidden="1" customHeight="1" x14ac:dyDescent="0.15">
      <c r="A504" s="269"/>
      <c r="B504" s="270"/>
      <c r="C504" s="99"/>
      <c r="D504" s="100"/>
      <c r="E504" s="100"/>
      <c r="F504" s="100"/>
      <c r="G504" s="100"/>
      <c r="H504" s="100"/>
      <c r="I504" s="101"/>
      <c r="J504" s="127"/>
      <c r="K504" s="128"/>
      <c r="L504" s="128"/>
      <c r="M504" s="128"/>
      <c r="N504" s="128"/>
      <c r="O504" s="128"/>
      <c r="P504" s="128"/>
      <c r="Q504" s="128"/>
      <c r="R504" s="128"/>
      <c r="S504" s="128"/>
      <c r="T504" s="128"/>
      <c r="U504" s="128"/>
      <c r="V504" s="128"/>
      <c r="W504" s="128"/>
      <c r="X504" s="128"/>
      <c r="Y504" s="128"/>
      <c r="Z504" s="128"/>
      <c r="AA504" s="128"/>
      <c r="AB504" s="128"/>
      <c r="AC504" s="128"/>
      <c r="AD504" s="128"/>
      <c r="AE504" s="128"/>
      <c r="AF504" s="128"/>
      <c r="AG504" s="128"/>
      <c r="AH504" s="128"/>
      <c r="AI504" s="128"/>
      <c r="AJ504" s="128"/>
      <c r="AK504" s="128"/>
      <c r="AL504" s="128"/>
      <c r="AM504" s="129"/>
      <c r="BG504" s="13" t="s">
        <v>432</v>
      </c>
      <c r="BH504" s="13" t="s">
        <v>432</v>
      </c>
    </row>
    <row r="505" spans="1:61" ht="9.75" hidden="1" customHeight="1" thickBot="1" x14ac:dyDescent="0.2">
      <c r="A505" s="271"/>
      <c r="B505" s="272"/>
      <c r="C505" s="106"/>
      <c r="D505" s="107"/>
      <c r="E505" s="107"/>
      <c r="F505" s="107"/>
      <c r="G505" s="107"/>
      <c r="H505" s="107"/>
      <c r="I505" s="108"/>
      <c r="J505" s="89"/>
      <c r="K505" s="90"/>
      <c r="L505" s="90"/>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90"/>
      <c r="AK505" s="90"/>
      <c r="AL505" s="90"/>
      <c r="AM505" s="91"/>
      <c r="BG505" s="13" t="s">
        <v>432</v>
      </c>
      <c r="BH505" s="13" t="s">
        <v>432</v>
      </c>
    </row>
    <row r="506" spans="1:61" ht="9.75" hidden="1" customHeight="1" x14ac:dyDescent="0.15">
      <c r="A506" s="251" t="s">
        <v>361</v>
      </c>
      <c r="B506" s="252"/>
      <c r="C506" s="252"/>
      <c r="D506" s="252"/>
      <c r="E506" s="252"/>
      <c r="F506" s="252"/>
      <c r="G506" s="252"/>
      <c r="H506" s="252"/>
      <c r="I506" s="253"/>
      <c r="J506" s="276"/>
      <c r="K506" s="277"/>
      <c r="L506" s="277"/>
      <c r="M506" s="277"/>
      <c r="N506" s="277"/>
      <c r="O506" s="277"/>
      <c r="P506" s="277"/>
      <c r="Q506" s="277"/>
      <c r="R506" s="277"/>
      <c r="S506" s="277"/>
      <c r="T506" s="277"/>
      <c r="U506" s="277"/>
      <c r="V506" s="277"/>
      <c r="W506" s="277"/>
      <c r="X506" s="277"/>
      <c r="Y506" s="277"/>
      <c r="Z506" s="277"/>
      <c r="AA506" s="277"/>
      <c r="AB506" s="277"/>
      <c r="AC506" s="277"/>
      <c r="AD506" s="277"/>
      <c r="AE506" s="277"/>
      <c r="AF506" s="277"/>
      <c r="AG506" s="277"/>
      <c r="AH506" s="277"/>
      <c r="AI506" s="277"/>
      <c r="AJ506" s="277"/>
      <c r="AK506" s="277"/>
      <c r="AL506" s="277"/>
      <c r="AM506" s="278"/>
      <c r="BG506" s="13" t="s">
        <v>482</v>
      </c>
      <c r="BH506" s="13">
        <v>58</v>
      </c>
      <c r="BI506" s="13" t="str">
        <f>"ITEM"&amp;BH506 &amp; BG506 &amp; "="&amp; IF(TRIM($J506)="","",$J506)</f>
        <v>ITEM58#KBN2_19=</v>
      </c>
    </row>
    <row r="507" spans="1:61" ht="9.75" hidden="1" customHeight="1" thickBot="1" x14ac:dyDescent="0.2">
      <c r="A507" s="254"/>
      <c r="B507" s="255"/>
      <c r="C507" s="255"/>
      <c r="D507" s="255"/>
      <c r="E507" s="255"/>
      <c r="F507" s="255"/>
      <c r="G507" s="255"/>
      <c r="H507" s="255"/>
      <c r="I507" s="256"/>
      <c r="J507" s="279"/>
      <c r="K507" s="280"/>
      <c r="L507" s="280"/>
      <c r="M507" s="280"/>
      <c r="N507" s="280"/>
      <c r="O507" s="280"/>
      <c r="P507" s="280"/>
      <c r="Q507" s="280"/>
      <c r="R507" s="280"/>
      <c r="S507" s="280"/>
      <c r="T507" s="280"/>
      <c r="U507" s="280"/>
      <c r="V507" s="280"/>
      <c r="W507" s="280"/>
      <c r="X507" s="280"/>
      <c r="Y507" s="280"/>
      <c r="Z507" s="280"/>
      <c r="AA507" s="280"/>
      <c r="AB507" s="280"/>
      <c r="AC507" s="280"/>
      <c r="AD507" s="280"/>
      <c r="AE507" s="280"/>
      <c r="AF507" s="280"/>
      <c r="AG507" s="280"/>
      <c r="AH507" s="280"/>
      <c r="AI507" s="280"/>
      <c r="AJ507" s="280"/>
      <c r="AK507" s="280"/>
      <c r="AL507" s="280"/>
      <c r="AM507" s="281"/>
      <c r="BG507" s="13" t="s">
        <v>432</v>
      </c>
      <c r="BH507" s="13" t="s">
        <v>432</v>
      </c>
    </row>
    <row r="508" spans="1:61" ht="9.75" hidden="1" customHeight="1" x14ac:dyDescent="0.15">
      <c r="A508" s="263" t="s">
        <v>93</v>
      </c>
      <c r="B508" s="264"/>
      <c r="C508" s="264"/>
      <c r="D508" s="264"/>
      <c r="E508" s="264"/>
      <c r="F508" s="264"/>
      <c r="G508" s="264"/>
      <c r="H508" s="264"/>
      <c r="I508" s="265"/>
      <c r="J508" s="282"/>
      <c r="K508" s="283"/>
      <c r="L508" s="283"/>
      <c r="M508" s="283"/>
      <c r="N508" s="283"/>
      <c r="O508" s="283"/>
      <c r="P508" s="283"/>
      <c r="Q508" s="283"/>
      <c r="R508" s="283"/>
      <c r="S508" s="283"/>
      <c r="T508" s="283"/>
      <c r="U508" s="283"/>
      <c r="V508" s="283"/>
      <c r="W508" s="283"/>
      <c r="X508" s="283"/>
      <c r="Y508" s="283"/>
      <c r="Z508" s="283"/>
      <c r="AA508" s="283"/>
      <c r="AB508" s="283"/>
      <c r="AC508" s="283"/>
      <c r="AD508" s="283"/>
      <c r="AE508" s="283"/>
      <c r="AF508" s="283"/>
      <c r="AG508" s="283"/>
      <c r="AH508" s="283"/>
      <c r="AI508" s="283"/>
      <c r="AJ508" s="283"/>
      <c r="AK508" s="283"/>
      <c r="AL508" s="283"/>
      <c r="AM508" s="284"/>
      <c r="BG508" s="13" t="s">
        <v>482</v>
      </c>
      <c r="BH508" s="13">
        <v>59</v>
      </c>
      <c r="BI508" s="13" t="str">
        <f>"ITEM"&amp; BH508  &amp; BG508 &amp; "="&amp; IF(TRIM($J508)="","",$J508)</f>
        <v>ITEM59#KBN2_19=</v>
      </c>
    </row>
    <row r="509" spans="1:61" ht="9.75" hidden="1" customHeight="1" x14ac:dyDescent="0.15">
      <c r="A509" s="106"/>
      <c r="B509" s="107"/>
      <c r="C509" s="107"/>
      <c r="D509" s="107"/>
      <c r="E509" s="107"/>
      <c r="F509" s="107"/>
      <c r="G509" s="107"/>
      <c r="H509" s="107"/>
      <c r="I509" s="108"/>
      <c r="J509" s="89"/>
      <c r="K509" s="90"/>
      <c r="L509" s="90"/>
      <c r="M509" s="90"/>
      <c r="N509" s="90"/>
      <c r="O509" s="90"/>
      <c r="P509" s="90"/>
      <c r="Q509" s="90"/>
      <c r="R509" s="90"/>
      <c r="S509" s="90"/>
      <c r="T509" s="90"/>
      <c r="U509" s="90"/>
      <c r="V509" s="90"/>
      <c r="W509" s="90"/>
      <c r="X509" s="90"/>
      <c r="Y509" s="90"/>
      <c r="Z509" s="90"/>
      <c r="AA509" s="90"/>
      <c r="AB509" s="90"/>
      <c r="AC509" s="90"/>
      <c r="AD509" s="90"/>
      <c r="AE509" s="90"/>
      <c r="AF509" s="90"/>
      <c r="AG509" s="90"/>
      <c r="AH509" s="90"/>
      <c r="AI509" s="90"/>
      <c r="AJ509" s="90"/>
      <c r="AK509" s="90"/>
      <c r="AL509" s="90"/>
      <c r="AM509" s="91"/>
      <c r="BG509" s="13" t="s">
        <v>432</v>
      </c>
      <c r="BH509" s="13" t="s">
        <v>432</v>
      </c>
    </row>
    <row r="510" spans="1:61" ht="9.75" hidden="1" customHeight="1" x14ac:dyDescent="0.15">
      <c r="A510" s="96" t="s">
        <v>106</v>
      </c>
      <c r="B510" s="97"/>
      <c r="C510" s="97"/>
      <c r="D510" s="97"/>
      <c r="E510" s="97"/>
      <c r="F510" s="97"/>
      <c r="G510" s="97"/>
      <c r="H510" s="97"/>
      <c r="I510" s="98"/>
      <c r="J510" s="266"/>
      <c r="K510" s="170"/>
      <c r="L510" s="170"/>
      <c r="M510" s="170"/>
      <c r="N510" s="170"/>
      <c r="O510" s="170"/>
      <c r="P510" s="170"/>
      <c r="Q510" s="170"/>
      <c r="R510" s="170"/>
      <c r="S510" s="170"/>
      <c r="T510" s="170"/>
      <c r="U510" s="170"/>
      <c r="V510" s="170" t="s">
        <v>116</v>
      </c>
      <c r="W510" s="170"/>
      <c r="X510" s="170"/>
      <c r="Y510" s="170"/>
      <c r="Z510" s="170"/>
      <c r="AA510" s="170"/>
      <c r="AB510" s="170"/>
      <c r="AC510" s="170"/>
      <c r="AD510" s="170"/>
      <c r="AE510" s="170"/>
      <c r="AF510" s="170"/>
      <c r="AG510" s="170"/>
      <c r="AH510" s="170"/>
      <c r="AI510" s="170"/>
      <c r="AJ510" s="170"/>
      <c r="AK510" s="170"/>
      <c r="AL510" s="170"/>
      <c r="AM510" s="171"/>
      <c r="BE510" s="13" t="str">
        <f ca="1">MID(CELL("address",$CH$2),2,2)</f>
        <v>CH</v>
      </c>
      <c r="BF510" s="13" t="str">
        <f>IF(TRIM($K511)="","",IF(ISERROR(MATCH($K511,$CH$3:$CH$8,0)),"INPUT_ERROR",MATCH($K511,$CH$3:$CH$8,0)))</f>
        <v/>
      </c>
      <c r="BG510" s="13" t="s">
        <v>482</v>
      </c>
      <c r="BH510" s="13">
        <v>60</v>
      </c>
      <c r="BI510" s="13" t="str">
        <f>"ITEM"&amp; BH510 &amp; BG510 &amp;  "="&amp; $BF510</f>
        <v>ITEM60#KBN2_19=</v>
      </c>
    </row>
    <row r="511" spans="1:61" ht="9.75" hidden="1" customHeight="1" x14ac:dyDescent="0.15">
      <c r="A511" s="99"/>
      <c r="B511" s="100"/>
      <c r="C511" s="100"/>
      <c r="D511" s="100"/>
      <c r="E511" s="100"/>
      <c r="F511" s="100"/>
      <c r="G511" s="100"/>
      <c r="H511" s="100"/>
      <c r="I511" s="101"/>
      <c r="J511" s="130" t="s">
        <v>127</v>
      </c>
      <c r="K511" s="131"/>
      <c r="L511" s="131"/>
      <c r="M511" s="131"/>
      <c r="N511" s="131"/>
      <c r="O511" s="131"/>
      <c r="P511" s="131"/>
      <c r="Q511" s="131"/>
      <c r="R511" s="131"/>
      <c r="S511" s="131"/>
      <c r="T511" s="169" t="s">
        <v>443</v>
      </c>
      <c r="U511" s="169"/>
      <c r="V511" s="169" t="s">
        <v>230</v>
      </c>
      <c r="W511" s="169"/>
      <c r="X511" s="169"/>
      <c r="Y511" s="169"/>
      <c r="Z511" s="169"/>
      <c r="AA511" s="169"/>
      <c r="AB511" s="169"/>
      <c r="AC511" s="169"/>
      <c r="AD511" s="169"/>
      <c r="AE511" s="169" t="s">
        <v>231</v>
      </c>
      <c r="AF511" s="169"/>
      <c r="AG511" s="169"/>
      <c r="AH511" s="169"/>
      <c r="AI511" s="169"/>
      <c r="AJ511" s="169"/>
      <c r="AK511" s="169"/>
      <c r="AL511" s="169"/>
      <c r="AM511" s="172"/>
      <c r="BG511" s="13" t="s">
        <v>432</v>
      </c>
      <c r="BH511" s="13" t="s">
        <v>432</v>
      </c>
    </row>
    <row r="512" spans="1:61" ht="9.75" hidden="1" customHeight="1" x14ac:dyDescent="0.15">
      <c r="A512" s="99"/>
      <c r="B512" s="100"/>
      <c r="C512" s="100"/>
      <c r="D512" s="100"/>
      <c r="E512" s="100"/>
      <c r="F512" s="100"/>
      <c r="G512" s="100"/>
      <c r="H512" s="100"/>
      <c r="I512" s="101"/>
      <c r="J512" s="130"/>
      <c r="K512" s="131"/>
      <c r="L512" s="131"/>
      <c r="M512" s="131"/>
      <c r="N512" s="131"/>
      <c r="O512" s="131"/>
      <c r="P512" s="131"/>
      <c r="Q512" s="131"/>
      <c r="R512" s="131"/>
      <c r="S512" s="131"/>
      <c r="T512" s="169"/>
      <c r="U512" s="169"/>
      <c r="V512" s="169" t="s">
        <v>232</v>
      </c>
      <c r="W512" s="169"/>
      <c r="X512" s="169"/>
      <c r="Y512" s="169"/>
      <c r="Z512" s="169"/>
      <c r="AA512" s="169"/>
      <c r="AB512" s="169"/>
      <c r="AC512" s="169"/>
      <c r="AD512" s="169"/>
      <c r="AE512" s="169" t="s">
        <v>233</v>
      </c>
      <c r="AF512" s="169"/>
      <c r="AG512" s="169"/>
      <c r="AH512" s="169"/>
      <c r="AI512" s="169"/>
      <c r="AJ512" s="169"/>
      <c r="AK512" s="169"/>
      <c r="AL512" s="169"/>
      <c r="AM512" s="172"/>
      <c r="BG512" s="13" t="s">
        <v>432</v>
      </c>
      <c r="BH512" s="13" t="s">
        <v>432</v>
      </c>
    </row>
    <row r="513" spans="1:61" ht="9.75" hidden="1" customHeight="1" x14ac:dyDescent="0.15">
      <c r="A513" s="106"/>
      <c r="B513" s="107"/>
      <c r="C513" s="107"/>
      <c r="D513" s="107"/>
      <c r="E513" s="107"/>
      <c r="F513" s="107"/>
      <c r="G513" s="107"/>
      <c r="H513" s="107"/>
      <c r="I513" s="108"/>
      <c r="J513" s="168"/>
      <c r="K513" s="137"/>
      <c r="L513" s="137"/>
      <c r="M513" s="137"/>
      <c r="N513" s="137"/>
      <c r="O513" s="137"/>
      <c r="P513" s="137"/>
      <c r="Q513" s="137"/>
      <c r="R513" s="137"/>
      <c r="S513" s="137"/>
      <c r="T513" s="137"/>
      <c r="U513" s="137"/>
      <c r="V513" s="174" t="s">
        <v>223</v>
      </c>
      <c r="W513" s="174"/>
      <c r="X513" s="174"/>
      <c r="Y513" s="174"/>
      <c r="Z513" s="174"/>
      <c r="AA513" s="174"/>
      <c r="AB513" s="174"/>
      <c r="AC513" s="174"/>
      <c r="AD513" s="174"/>
      <c r="AE513" s="174" t="s">
        <v>224</v>
      </c>
      <c r="AF513" s="174"/>
      <c r="AG513" s="174"/>
      <c r="AH513" s="174"/>
      <c r="AI513" s="174"/>
      <c r="AJ513" s="174"/>
      <c r="AK513" s="174"/>
      <c r="AL513" s="174"/>
      <c r="AM513" s="175"/>
      <c r="BG513" s="13" t="s">
        <v>432</v>
      </c>
      <c r="BH513" s="13" t="s">
        <v>432</v>
      </c>
    </row>
    <row r="514" spans="1:61" ht="9.75" hidden="1" customHeight="1" x14ac:dyDescent="0.15">
      <c r="A514" s="96" t="s">
        <v>304</v>
      </c>
      <c r="B514" s="97"/>
      <c r="C514" s="97"/>
      <c r="D514" s="97"/>
      <c r="E514" s="97"/>
      <c r="F514" s="97"/>
      <c r="G514" s="97"/>
      <c r="H514" s="97"/>
      <c r="I514" s="98"/>
      <c r="J514" s="86"/>
      <c r="K514" s="87"/>
      <c r="L514" s="87"/>
      <c r="M514" s="87"/>
      <c r="N514" s="87"/>
      <c r="O514" s="87"/>
      <c r="P514" s="87"/>
      <c r="Q514" s="87"/>
      <c r="R514" s="87"/>
      <c r="S514" s="87"/>
      <c r="T514" s="87"/>
      <c r="U514" s="87"/>
      <c r="V514" s="87"/>
      <c r="W514" s="87"/>
      <c r="X514" s="87"/>
      <c r="Y514" s="87"/>
      <c r="Z514" s="87"/>
      <c r="AA514" s="87"/>
      <c r="AB514" s="87"/>
      <c r="AC514" s="87"/>
      <c r="AD514" s="87"/>
      <c r="AE514" s="87"/>
      <c r="AF514" s="87"/>
      <c r="AG514" s="87"/>
      <c r="AH514" s="87"/>
      <c r="AI514" s="87"/>
      <c r="AJ514" s="87"/>
      <c r="AK514" s="87"/>
      <c r="AL514" s="87"/>
      <c r="AM514" s="88"/>
      <c r="BG514" s="13" t="s">
        <v>482</v>
      </c>
      <c r="BH514" s="13">
        <v>61</v>
      </c>
      <c r="BI514" s="13" t="str">
        <f>"ITEM"&amp; BH514 &amp; BG514 &amp; "="&amp; IF(TRIM($J514)="","",$J514)</f>
        <v>ITEM61#KBN2_19=</v>
      </c>
    </row>
    <row r="515" spans="1:61" ht="9.75" hidden="1" customHeight="1" x14ac:dyDescent="0.15">
      <c r="A515" s="99"/>
      <c r="B515" s="100"/>
      <c r="C515" s="100"/>
      <c r="D515" s="100"/>
      <c r="E515" s="100"/>
      <c r="F515" s="100"/>
      <c r="G515" s="100"/>
      <c r="H515" s="100"/>
      <c r="I515" s="101"/>
      <c r="J515" s="127"/>
      <c r="K515" s="128"/>
      <c r="L515" s="128"/>
      <c r="M515" s="128"/>
      <c r="N515" s="128"/>
      <c r="O515" s="128"/>
      <c r="P515" s="128"/>
      <c r="Q515" s="128"/>
      <c r="R515" s="128"/>
      <c r="S515" s="128"/>
      <c r="T515" s="128"/>
      <c r="U515" s="128"/>
      <c r="V515" s="128"/>
      <c r="W515" s="128"/>
      <c r="X515" s="128"/>
      <c r="Y515" s="128"/>
      <c r="Z515" s="128"/>
      <c r="AA515" s="128"/>
      <c r="AB515" s="128"/>
      <c r="AC515" s="128"/>
      <c r="AD515" s="128"/>
      <c r="AE515" s="128"/>
      <c r="AF515" s="128"/>
      <c r="AG515" s="128"/>
      <c r="AH515" s="128"/>
      <c r="AI515" s="128"/>
      <c r="AJ515" s="128"/>
      <c r="AK515" s="128"/>
      <c r="AL515" s="128"/>
      <c r="AM515" s="129"/>
      <c r="BG515" s="13" t="s">
        <v>432</v>
      </c>
      <c r="BH515" s="13" t="s">
        <v>432</v>
      </c>
    </row>
    <row r="516" spans="1:61" ht="9.75" hidden="1" customHeight="1" x14ac:dyDescent="0.15">
      <c r="A516" s="106"/>
      <c r="B516" s="107"/>
      <c r="C516" s="107"/>
      <c r="D516" s="107"/>
      <c r="E516" s="107"/>
      <c r="F516" s="107"/>
      <c r="G516" s="107"/>
      <c r="H516" s="107"/>
      <c r="I516" s="108"/>
      <c r="J516" s="89"/>
      <c r="K516" s="90"/>
      <c r="L516" s="90"/>
      <c r="M516" s="90"/>
      <c r="N516" s="90"/>
      <c r="O516" s="90"/>
      <c r="P516" s="90"/>
      <c r="Q516" s="90"/>
      <c r="R516" s="90"/>
      <c r="S516" s="90"/>
      <c r="T516" s="90"/>
      <c r="U516" s="90"/>
      <c r="V516" s="90"/>
      <c r="W516" s="90"/>
      <c r="X516" s="90"/>
      <c r="Y516" s="90"/>
      <c r="Z516" s="90"/>
      <c r="AA516" s="90"/>
      <c r="AB516" s="90"/>
      <c r="AC516" s="90"/>
      <c r="AD516" s="90"/>
      <c r="AE516" s="90"/>
      <c r="AF516" s="90"/>
      <c r="AG516" s="90"/>
      <c r="AH516" s="90"/>
      <c r="AI516" s="90"/>
      <c r="AJ516" s="90"/>
      <c r="AK516" s="90"/>
      <c r="AL516" s="90"/>
      <c r="AM516" s="91"/>
      <c r="BG516" s="13" t="s">
        <v>432</v>
      </c>
      <c r="BH516" s="13" t="s">
        <v>432</v>
      </c>
    </row>
    <row r="517" spans="1:61" ht="9.75" hidden="1" customHeight="1" x14ac:dyDescent="0.15">
      <c r="A517" s="267" t="s">
        <v>0</v>
      </c>
      <c r="B517" s="268"/>
      <c r="C517" s="96" t="s">
        <v>107</v>
      </c>
      <c r="D517" s="97"/>
      <c r="E517" s="97"/>
      <c r="F517" s="97"/>
      <c r="G517" s="97"/>
      <c r="H517" s="97"/>
      <c r="I517" s="98"/>
      <c r="J517" s="167"/>
      <c r="K517" s="162"/>
      <c r="L517" s="162"/>
      <c r="M517" s="162"/>
      <c r="N517" s="162"/>
      <c r="O517" s="162"/>
      <c r="P517" s="162"/>
      <c r="Q517" s="162"/>
      <c r="R517" s="162"/>
      <c r="S517" s="162"/>
      <c r="T517" s="162"/>
      <c r="U517" s="162"/>
      <c r="V517" s="170" t="s">
        <v>116</v>
      </c>
      <c r="W517" s="170"/>
      <c r="X517" s="170"/>
      <c r="Y517" s="170"/>
      <c r="Z517" s="170"/>
      <c r="AA517" s="170"/>
      <c r="AB517" s="170"/>
      <c r="AC517" s="170"/>
      <c r="AD517" s="170"/>
      <c r="AE517" s="170"/>
      <c r="AF517" s="170"/>
      <c r="AG517" s="170"/>
      <c r="AH517" s="170"/>
      <c r="AI517" s="170"/>
      <c r="AJ517" s="170"/>
      <c r="AK517" s="170"/>
      <c r="AL517" s="170"/>
      <c r="AM517" s="171"/>
      <c r="BE517" s="13" t="str">
        <f ca="1">MID(CELL("address",$CI$2),2,2)</f>
        <v>CI</v>
      </c>
      <c r="BF517" s="13" t="str">
        <f>IF(TRIM($K518)="","",IF(ISERROR(MATCH($K518,$CI$3:$CI$4,0)),"INPUT_ERROR",MATCH($K518,$CI$3:$CI$4,0)))</f>
        <v/>
      </c>
      <c r="BG517" s="13" t="s">
        <v>482</v>
      </c>
      <c r="BH517" s="13">
        <v>62</v>
      </c>
      <c r="BI517" s="13" t="str">
        <f>"ITEM"&amp; BH517&amp; BG517 &amp; "="&amp; $BF517</f>
        <v>ITEM62#KBN2_19=</v>
      </c>
    </row>
    <row r="518" spans="1:61" ht="9.75" hidden="1" customHeight="1" x14ac:dyDescent="0.15">
      <c r="A518" s="269"/>
      <c r="B518" s="270"/>
      <c r="C518" s="99"/>
      <c r="D518" s="100"/>
      <c r="E518" s="100"/>
      <c r="F518" s="100"/>
      <c r="G518" s="100"/>
      <c r="H518" s="100"/>
      <c r="I518" s="101"/>
      <c r="J518" s="130" t="s">
        <v>167</v>
      </c>
      <c r="K518" s="131"/>
      <c r="L518" s="131"/>
      <c r="M518" s="131"/>
      <c r="N518" s="131"/>
      <c r="O518" s="131"/>
      <c r="P518" s="131"/>
      <c r="Q518" s="131"/>
      <c r="R518" s="133" t="s">
        <v>168</v>
      </c>
      <c r="S518" s="133"/>
      <c r="T518" s="133"/>
      <c r="U518" s="133"/>
      <c r="V518" s="169" t="s">
        <v>234</v>
      </c>
      <c r="W518" s="169"/>
      <c r="X518" s="169"/>
      <c r="Y518" s="169"/>
      <c r="Z518" s="169"/>
      <c r="AA518" s="169" t="s">
        <v>235</v>
      </c>
      <c r="AB518" s="169"/>
      <c r="AC518" s="169"/>
      <c r="AD518" s="169"/>
      <c r="AE518" s="169"/>
      <c r="AF518" s="169"/>
      <c r="AG518" s="169"/>
      <c r="AH518" s="169"/>
      <c r="AI518" s="169"/>
      <c r="AJ518" s="169"/>
      <c r="AK518" s="169"/>
      <c r="AL518" s="169"/>
      <c r="AM518" s="172"/>
      <c r="BG518" s="13" t="s">
        <v>432</v>
      </c>
      <c r="BH518" s="13" t="s">
        <v>432</v>
      </c>
    </row>
    <row r="519" spans="1:61" ht="9.75" hidden="1" customHeight="1" x14ac:dyDescent="0.15">
      <c r="A519" s="269"/>
      <c r="B519" s="270"/>
      <c r="C519" s="99"/>
      <c r="D519" s="100"/>
      <c r="E519" s="100"/>
      <c r="F519" s="100"/>
      <c r="G519" s="100"/>
      <c r="H519" s="100"/>
      <c r="I519" s="101"/>
      <c r="J519" s="130"/>
      <c r="K519" s="131"/>
      <c r="L519" s="131"/>
      <c r="M519" s="131"/>
      <c r="N519" s="131"/>
      <c r="O519" s="131"/>
      <c r="P519" s="131"/>
      <c r="Q519" s="131"/>
      <c r="R519" s="133"/>
      <c r="S519" s="133"/>
      <c r="T519" s="133"/>
      <c r="U519" s="133"/>
      <c r="V519" s="169"/>
      <c r="W519" s="169"/>
      <c r="X519" s="169"/>
      <c r="Y519" s="169"/>
      <c r="Z519" s="169"/>
      <c r="AA519" s="169"/>
      <c r="AB519" s="169"/>
      <c r="AC519" s="169"/>
      <c r="AD519" s="169"/>
      <c r="AE519" s="169"/>
      <c r="AF519" s="169"/>
      <c r="AG519" s="169"/>
      <c r="AH519" s="169"/>
      <c r="AI519" s="169"/>
      <c r="AJ519" s="169"/>
      <c r="AK519" s="169"/>
      <c r="AL519" s="169"/>
      <c r="AM519" s="172"/>
      <c r="BG519" s="13" t="s">
        <v>432</v>
      </c>
      <c r="BH519" s="13" t="s">
        <v>432</v>
      </c>
    </row>
    <row r="520" spans="1:61" ht="9.75" hidden="1" customHeight="1" x14ac:dyDescent="0.15">
      <c r="A520" s="269"/>
      <c r="B520" s="270"/>
      <c r="C520" s="106"/>
      <c r="D520" s="107"/>
      <c r="E520" s="107"/>
      <c r="F520" s="107"/>
      <c r="G520" s="107"/>
      <c r="H520" s="107"/>
      <c r="I520" s="108"/>
      <c r="J520" s="173"/>
      <c r="K520" s="174"/>
      <c r="L520" s="174"/>
      <c r="M520" s="174"/>
      <c r="N520" s="174"/>
      <c r="O520" s="174"/>
      <c r="P520" s="174"/>
      <c r="Q520" s="174"/>
      <c r="R520" s="174"/>
      <c r="S520" s="174"/>
      <c r="T520" s="174"/>
      <c r="U520" s="174"/>
      <c r="V520" s="174"/>
      <c r="W520" s="174"/>
      <c r="X520" s="174"/>
      <c r="Y520" s="174"/>
      <c r="Z520" s="174"/>
      <c r="AA520" s="174"/>
      <c r="AB520" s="174"/>
      <c r="AC520" s="174"/>
      <c r="AD520" s="174"/>
      <c r="AE520" s="174"/>
      <c r="AF520" s="174"/>
      <c r="AG520" s="174"/>
      <c r="AH520" s="174"/>
      <c r="AI520" s="174"/>
      <c r="AJ520" s="174"/>
      <c r="AK520" s="174"/>
      <c r="AL520" s="174"/>
      <c r="AM520" s="175"/>
      <c r="BG520" s="13" t="s">
        <v>432</v>
      </c>
      <c r="BH520" s="13" t="s">
        <v>432</v>
      </c>
    </row>
    <row r="521" spans="1:61" ht="9.75" hidden="1" customHeight="1" x14ac:dyDescent="0.15">
      <c r="A521" s="269"/>
      <c r="B521" s="270"/>
      <c r="C521" s="96" t="s">
        <v>108</v>
      </c>
      <c r="D521" s="97"/>
      <c r="E521" s="97"/>
      <c r="F521" s="97"/>
      <c r="G521" s="97"/>
      <c r="H521" s="97"/>
      <c r="I521" s="98"/>
      <c r="J521" s="86"/>
      <c r="K521" s="87"/>
      <c r="L521" s="87"/>
      <c r="M521" s="87"/>
      <c r="N521" s="87"/>
      <c r="O521" s="87"/>
      <c r="P521" s="87"/>
      <c r="Q521" s="87"/>
      <c r="R521" s="87"/>
      <c r="S521" s="87"/>
      <c r="T521" s="87"/>
      <c r="U521" s="87"/>
      <c r="V521" s="87"/>
      <c r="W521" s="87"/>
      <c r="X521" s="87"/>
      <c r="Y521" s="87"/>
      <c r="Z521" s="87"/>
      <c r="AA521" s="87"/>
      <c r="AB521" s="87"/>
      <c r="AC521" s="87"/>
      <c r="AD521" s="87"/>
      <c r="AE521" s="87"/>
      <c r="AF521" s="87"/>
      <c r="AG521" s="87"/>
      <c r="AH521" s="87"/>
      <c r="AI521" s="87"/>
      <c r="AJ521" s="87"/>
      <c r="AK521" s="87"/>
      <c r="AL521" s="87"/>
      <c r="AM521" s="88"/>
      <c r="BG521" s="13" t="s">
        <v>482</v>
      </c>
      <c r="BH521" s="13">
        <v>63</v>
      </c>
      <c r="BI521" s="13" t="str">
        <f>"ITEM" &amp; BH521 &amp; BG521 &amp; "="&amp; IF(TRIM($J521)="","",$J521)</f>
        <v>ITEM63#KBN2_19=</v>
      </c>
    </row>
    <row r="522" spans="1:61" ht="9.75" hidden="1" customHeight="1" x14ac:dyDescent="0.15">
      <c r="A522" s="269"/>
      <c r="B522" s="270"/>
      <c r="C522" s="99"/>
      <c r="D522" s="100"/>
      <c r="E522" s="100"/>
      <c r="F522" s="100"/>
      <c r="G522" s="100"/>
      <c r="H522" s="100"/>
      <c r="I522" s="101"/>
      <c r="J522" s="127"/>
      <c r="K522" s="128"/>
      <c r="L522" s="128"/>
      <c r="M522" s="128"/>
      <c r="N522" s="128"/>
      <c r="O522" s="128"/>
      <c r="P522" s="128"/>
      <c r="Q522" s="128"/>
      <c r="R522" s="128"/>
      <c r="S522" s="128"/>
      <c r="T522" s="128"/>
      <c r="U522" s="128"/>
      <c r="V522" s="128"/>
      <c r="W522" s="128"/>
      <c r="X522" s="128"/>
      <c r="Y522" s="128"/>
      <c r="Z522" s="128"/>
      <c r="AA522" s="128"/>
      <c r="AB522" s="128"/>
      <c r="AC522" s="128"/>
      <c r="AD522" s="128"/>
      <c r="AE522" s="128"/>
      <c r="AF522" s="128"/>
      <c r="AG522" s="128"/>
      <c r="AH522" s="128"/>
      <c r="AI522" s="128"/>
      <c r="AJ522" s="128"/>
      <c r="AK522" s="128"/>
      <c r="AL522" s="128"/>
      <c r="AM522" s="129"/>
      <c r="BG522" s="13" t="s">
        <v>432</v>
      </c>
      <c r="BH522" s="13" t="s">
        <v>432</v>
      </c>
    </row>
    <row r="523" spans="1:61" ht="9.75" hidden="1" customHeight="1" x14ac:dyDescent="0.15">
      <c r="A523" s="269"/>
      <c r="B523" s="270"/>
      <c r="C523" s="106"/>
      <c r="D523" s="107"/>
      <c r="E523" s="107"/>
      <c r="F523" s="107"/>
      <c r="G523" s="107"/>
      <c r="H523" s="107"/>
      <c r="I523" s="108"/>
      <c r="J523" s="89"/>
      <c r="K523" s="90"/>
      <c r="L523" s="90"/>
      <c r="M523" s="90"/>
      <c r="N523" s="90"/>
      <c r="O523" s="90"/>
      <c r="P523" s="90"/>
      <c r="Q523" s="90"/>
      <c r="R523" s="90"/>
      <c r="S523" s="90"/>
      <c r="T523" s="90"/>
      <c r="U523" s="90"/>
      <c r="V523" s="90"/>
      <c r="W523" s="90"/>
      <c r="X523" s="90"/>
      <c r="Y523" s="90"/>
      <c r="Z523" s="90"/>
      <c r="AA523" s="90"/>
      <c r="AB523" s="90"/>
      <c r="AC523" s="90"/>
      <c r="AD523" s="90"/>
      <c r="AE523" s="90"/>
      <c r="AF523" s="90"/>
      <c r="AG523" s="90"/>
      <c r="AH523" s="90"/>
      <c r="AI523" s="90"/>
      <c r="AJ523" s="90"/>
      <c r="AK523" s="90"/>
      <c r="AL523" s="90"/>
      <c r="AM523" s="91"/>
      <c r="BG523" s="13" t="s">
        <v>432</v>
      </c>
      <c r="BH523" s="13" t="s">
        <v>432</v>
      </c>
    </row>
    <row r="524" spans="1:61" ht="9.75" hidden="1" customHeight="1" x14ac:dyDescent="0.15">
      <c r="A524" s="269"/>
      <c r="B524" s="270"/>
      <c r="C524" s="96" t="s">
        <v>109</v>
      </c>
      <c r="D524" s="97"/>
      <c r="E524" s="97"/>
      <c r="F524" s="97"/>
      <c r="G524" s="97"/>
      <c r="H524" s="97"/>
      <c r="I524" s="98"/>
      <c r="J524" s="86"/>
      <c r="K524" s="87"/>
      <c r="L524" s="87"/>
      <c r="M524" s="87"/>
      <c r="N524" s="87"/>
      <c r="O524" s="87"/>
      <c r="P524" s="87"/>
      <c r="Q524" s="87"/>
      <c r="R524" s="87"/>
      <c r="S524" s="87"/>
      <c r="T524" s="87"/>
      <c r="U524" s="87"/>
      <c r="V524" s="87"/>
      <c r="W524" s="87"/>
      <c r="X524" s="87"/>
      <c r="Y524" s="87"/>
      <c r="Z524" s="87"/>
      <c r="AA524" s="87"/>
      <c r="AB524" s="87"/>
      <c r="AC524" s="87"/>
      <c r="AD524" s="87"/>
      <c r="AE524" s="87"/>
      <c r="AF524" s="87"/>
      <c r="AG524" s="87"/>
      <c r="AH524" s="87"/>
      <c r="AI524" s="87"/>
      <c r="AJ524" s="87"/>
      <c r="AK524" s="87"/>
      <c r="AL524" s="87"/>
      <c r="AM524" s="88"/>
      <c r="BG524" s="13" t="s">
        <v>482</v>
      </c>
      <c r="BH524" s="13">
        <v>64</v>
      </c>
      <c r="BI524" s="13" t="str">
        <f>"ITEM" &amp; BH524 &amp; BG524 &amp; "="&amp; IF(TRIM($J524)="","",$J524)</f>
        <v>ITEM64#KBN2_19=</v>
      </c>
    </row>
    <row r="525" spans="1:61" ht="9.75" hidden="1" customHeight="1" x14ac:dyDescent="0.15">
      <c r="A525" s="269"/>
      <c r="B525" s="270"/>
      <c r="C525" s="99"/>
      <c r="D525" s="100"/>
      <c r="E525" s="100"/>
      <c r="F525" s="100"/>
      <c r="G525" s="100"/>
      <c r="H525" s="100"/>
      <c r="I525" s="101"/>
      <c r="J525" s="127"/>
      <c r="K525" s="128"/>
      <c r="L525" s="128"/>
      <c r="M525" s="128"/>
      <c r="N525" s="128"/>
      <c r="O525" s="128"/>
      <c r="P525" s="128"/>
      <c r="Q525" s="128"/>
      <c r="R525" s="128"/>
      <c r="S525" s="128"/>
      <c r="T525" s="128"/>
      <c r="U525" s="128"/>
      <c r="V525" s="128"/>
      <c r="W525" s="128"/>
      <c r="X525" s="128"/>
      <c r="Y525" s="128"/>
      <c r="Z525" s="128"/>
      <c r="AA525" s="128"/>
      <c r="AB525" s="128"/>
      <c r="AC525" s="128"/>
      <c r="AD525" s="128"/>
      <c r="AE525" s="128"/>
      <c r="AF525" s="128"/>
      <c r="AG525" s="128"/>
      <c r="AH525" s="128"/>
      <c r="AI525" s="128"/>
      <c r="AJ525" s="128"/>
      <c r="AK525" s="128"/>
      <c r="AL525" s="128"/>
      <c r="AM525" s="129"/>
      <c r="BG525" s="13" t="s">
        <v>432</v>
      </c>
      <c r="BH525" s="13" t="s">
        <v>432</v>
      </c>
    </row>
    <row r="526" spans="1:61" ht="9.75" hidden="1" customHeight="1" thickBot="1" x14ac:dyDescent="0.2">
      <c r="A526" s="271"/>
      <c r="B526" s="272"/>
      <c r="C526" s="106"/>
      <c r="D526" s="107"/>
      <c r="E526" s="107"/>
      <c r="F526" s="107"/>
      <c r="G526" s="107"/>
      <c r="H526" s="107"/>
      <c r="I526" s="108"/>
      <c r="J526" s="89"/>
      <c r="K526" s="90"/>
      <c r="L526" s="90"/>
      <c r="M526" s="90"/>
      <c r="N526" s="90"/>
      <c r="O526" s="90"/>
      <c r="P526" s="90"/>
      <c r="Q526" s="90"/>
      <c r="R526" s="90"/>
      <c r="S526" s="90"/>
      <c r="T526" s="90"/>
      <c r="U526" s="90"/>
      <c r="V526" s="90"/>
      <c r="W526" s="90"/>
      <c r="X526" s="90"/>
      <c r="Y526" s="90"/>
      <c r="Z526" s="90"/>
      <c r="AA526" s="90"/>
      <c r="AB526" s="90"/>
      <c r="AC526" s="90"/>
      <c r="AD526" s="90"/>
      <c r="AE526" s="90"/>
      <c r="AF526" s="90"/>
      <c r="AG526" s="90"/>
      <c r="AH526" s="90"/>
      <c r="AI526" s="90"/>
      <c r="AJ526" s="90"/>
      <c r="AK526" s="90"/>
      <c r="AL526" s="90"/>
      <c r="AM526" s="91"/>
      <c r="BG526" s="13" t="s">
        <v>432</v>
      </c>
      <c r="BH526" s="13" t="s">
        <v>432</v>
      </c>
    </row>
    <row r="527" spans="1:61" ht="9.75" hidden="1" customHeight="1" x14ac:dyDescent="0.15">
      <c r="A527" s="251" t="s">
        <v>362</v>
      </c>
      <c r="B527" s="252"/>
      <c r="C527" s="252"/>
      <c r="D527" s="252"/>
      <c r="E527" s="252"/>
      <c r="F527" s="252"/>
      <c r="G527" s="252"/>
      <c r="H527" s="252"/>
      <c r="I527" s="253"/>
      <c r="J527" s="276"/>
      <c r="K527" s="277"/>
      <c r="L527" s="277"/>
      <c r="M527" s="277"/>
      <c r="N527" s="277"/>
      <c r="O527" s="277"/>
      <c r="P527" s="277"/>
      <c r="Q527" s="277"/>
      <c r="R527" s="277"/>
      <c r="S527" s="277"/>
      <c r="T527" s="277"/>
      <c r="U527" s="277"/>
      <c r="V527" s="277"/>
      <c r="W527" s="277"/>
      <c r="X527" s="277"/>
      <c r="Y527" s="277"/>
      <c r="Z527" s="277"/>
      <c r="AA527" s="277"/>
      <c r="AB527" s="277"/>
      <c r="AC527" s="277"/>
      <c r="AD527" s="277"/>
      <c r="AE527" s="277"/>
      <c r="AF527" s="277"/>
      <c r="AG527" s="277"/>
      <c r="AH527" s="277"/>
      <c r="AI527" s="277"/>
      <c r="AJ527" s="277"/>
      <c r="AK527" s="277"/>
      <c r="AL527" s="277"/>
      <c r="AM527" s="278"/>
      <c r="BG527" s="13" t="s">
        <v>483</v>
      </c>
      <c r="BH527" s="13">
        <v>58</v>
      </c>
      <c r="BI527" s="13" t="str">
        <f>"ITEM"&amp;BH527 &amp; BG527 &amp; "="&amp; IF(TRIM($J527)="","",$J527)</f>
        <v>ITEM58#KBN2_20=</v>
      </c>
    </row>
    <row r="528" spans="1:61" ht="9.75" hidden="1" customHeight="1" thickBot="1" x14ac:dyDescent="0.2">
      <c r="A528" s="254"/>
      <c r="B528" s="255"/>
      <c r="C528" s="255"/>
      <c r="D528" s="255"/>
      <c r="E528" s="255"/>
      <c r="F528" s="255"/>
      <c r="G528" s="255"/>
      <c r="H528" s="255"/>
      <c r="I528" s="256"/>
      <c r="J528" s="279"/>
      <c r="K528" s="280"/>
      <c r="L528" s="280"/>
      <c r="M528" s="280"/>
      <c r="N528" s="280"/>
      <c r="O528" s="280"/>
      <c r="P528" s="280"/>
      <c r="Q528" s="280"/>
      <c r="R528" s="280"/>
      <c r="S528" s="280"/>
      <c r="T528" s="280"/>
      <c r="U528" s="280"/>
      <c r="V528" s="280"/>
      <c r="W528" s="280"/>
      <c r="X528" s="280"/>
      <c r="Y528" s="280"/>
      <c r="Z528" s="280"/>
      <c r="AA528" s="280"/>
      <c r="AB528" s="280"/>
      <c r="AC528" s="280"/>
      <c r="AD528" s="280"/>
      <c r="AE528" s="280"/>
      <c r="AF528" s="280"/>
      <c r="AG528" s="280"/>
      <c r="AH528" s="280"/>
      <c r="AI528" s="280"/>
      <c r="AJ528" s="280"/>
      <c r="AK528" s="280"/>
      <c r="AL528" s="280"/>
      <c r="AM528" s="281"/>
      <c r="BG528" s="13" t="s">
        <v>432</v>
      </c>
      <c r="BH528" s="13" t="s">
        <v>432</v>
      </c>
    </row>
    <row r="529" spans="1:61" ht="9.75" hidden="1" customHeight="1" x14ac:dyDescent="0.15">
      <c r="A529" s="263" t="s">
        <v>93</v>
      </c>
      <c r="B529" s="264"/>
      <c r="C529" s="264"/>
      <c r="D529" s="264"/>
      <c r="E529" s="264"/>
      <c r="F529" s="264"/>
      <c r="G529" s="264"/>
      <c r="H529" s="264"/>
      <c r="I529" s="265"/>
      <c r="J529" s="282"/>
      <c r="K529" s="283"/>
      <c r="L529" s="283"/>
      <c r="M529" s="283"/>
      <c r="N529" s="283"/>
      <c r="O529" s="283"/>
      <c r="P529" s="283"/>
      <c r="Q529" s="283"/>
      <c r="R529" s="283"/>
      <c r="S529" s="283"/>
      <c r="T529" s="283"/>
      <c r="U529" s="283"/>
      <c r="V529" s="283"/>
      <c r="W529" s="283"/>
      <c r="X529" s="283"/>
      <c r="Y529" s="283"/>
      <c r="Z529" s="283"/>
      <c r="AA529" s="283"/>
      <c r="AB529" s="283"/>
      <c r="AC529" s="283"/>
      <c r="AD529" s="283"/>
      <c r="AE529" s="283"/>
      <c r="AF529" s="283"/>
      <c r="AG529" s="283"/>
      <c r="AH529" s="283"/>
      <c r="AI529" s="283"/>
      <c r="AJ529" s="283"/>
      <c r="AK529" s="283"/>
      <c r="AL529" s="283"/>
      <c r="AM529" s="284"/>
      <c r="BG529" s="13" t="s">
        <v>483</v>
      </c>
      <c r="BH529" s="13">
        <v>59</v>
      </c>
      <c r="BI529" s="13" t="str">
        <f>"ITEM"&amp; BH529  &amp; BG529 &amp; "="&amp; IF(TRIM($J529)="","",$J529)</f>
        <v>ITEM59#KBN2_20=</v>
      </c>
    </row>
    <row r="530" spans="1:61" ht="9.75" hidden="1" customHeight="1" x14ac:dyDescent="0.15">
      <c r="A530" s="106"/>
      <c r="B530" s="107"/>
      <c r="C530" s="107"/>
      <c r="D530" s="107"/>
      <c r="E530" s="107"/>
      <c r="F530" s="107"/>
      <c r="G530" s="107"/>
      <c r="H530" s="107"/>
      <c r="I530" s="108"/>
      <c r="J530" s="89"/>
      <c r="K530" s="90"/>
      <c r="L530" s="90"/>
      <c r="M530" s="90"/>
      <c r="N530" s="90"/>
      <c r="O530" s="90"/>
      <c r="P530" s="90"/>
      <c r="Q530" s="90"/>
      <c r="R530" s="90"/>
      <c r="S530" s="90"/>
      <c r="T530" s="90"/>
      <c r="U530" s="90"/>
      <c r="V530" s="90"/>
      <c r="W530" s="90"/>
      <c r="X530" s="90"/>
      <c r="Y530" s="90"/>
      <c r="Z530" s="90"/>
      <c r="AA530" s="90"/>
      <c r="AB530" s="90"/>
      <c r="AC530" s="90"/>
      <c r="AD530" s="90"/>
      <c r="AE530" s="90"/>
      <c r="AF530" s="90"/>
      <c r="AG530" s="90"/>
      <c r="AH530" s="90"/>
      <c r="AI530" s="90"/>
      <c r="AJ530" s="90"/>
      <c r="AK530" s="90"/>
      <c r="AL530" s="90"/>
      <c r="AM530" s="91"/>
      <c r="BG530" s="13" t="s">
        <v>432</v>
      </c>
      <c r="BH530" s="13" t="s">
        <v>432</v>
      </c>
    </row>
    <row r="531" spans="1:61" ht="9.75" hidden="1" customHeight="1" x14ac:dyDescent="0.15">
      <c r="A531" s="96" t="s">
        <v>106</v>
      </c>
      <c r="B531" s="97"/>
      <c r="C531" s="97"/>
      <c r="D531" s="97"/>
      <c r="E531" s="97"/>
      <c r="F531" s="97"/>
      <c r="G531" s="97"/>
      <c r="H531" s="97"/>
      <c r="I531" s="98"/>
      <c r="J531" s="266"/>
      <c r="K531" s="170"/>
      <c r="L531" s="170"/>
      <c r="M531" s="170"/>
      <c r="N531" s="170"/>
      <c r="O531" s="170"/>
      <c r="P531" s="170"/>
      <c r="Q531" s="170"/>
      <c r="R531" s="170"/>
      <c r="S531" s="170"/>
      <c r="T531" s="170"/>
      <c r="U531" s="170"/>
      <c r="V531" s="170" t="s">
        <v>116</v>
      </c>
      <c r="W531" s="170"/>
      <c r="X531" s="170"/>
      <c r="Y531" s="170"/>
      <c r="Z531" s="170"/>
      <c r="AA531" s="170"/>
      <c r="AB531" s="170"/>
      <c r="AC531" s="170"/>
      <c r="AD531" s="170"/>
      <c r="AE531" s="170"/>
      <c r="AF531" s="170"/>
      <c r="AG531" s="170"/>
      <c r="AH531" s="170"/>
      <c r="AI531" s="170"/>
      <c r="AJ531" s="170"/>
      <c r="AK531" s="170"/>
      <c r="AL531" s="170"/>
      <c r="AM531" s="171"/>
      <c r="BE531" s="13" t="str">
        <f ca="1">MID(CELL("address",$CH$2),2,2)</f>
        <v>CH</v>
      </c>
      <c r="BF531" s="13" t="str">
        <f>IF(TRIM($K532)="","",IF(ISERROR(MATCH($K532,$CH$3:$CH$8,0)),"INPUT_ERROR",MATCH($K532,$CH$3:$CH$8,0)))</f>
        <v/>
      </c>
      <c r="BG531" s="13" t="s">
        <v>483</v>
      </c>
      <c r="BH531" s="13">
        <v>60</v>
      </c>
      <c r="BI531" s="13" t="str">
        <f>"ITEM"&amp; BH531 &amp; BG531 &amp;  "="&amp; $BF531</f>
        <v>ITEM60#KBN2_20=</v>
      </c>
    </row>
    <row r="532" spans="1:61" ht="9.75" hidden="1" customHeight="1" x14ac:dyDescent="0.15">
      <c r="A532" s="99"/>
      <c r="B532" s="100"/>
      <c r="C532" s="100"/>
      <c r="D532" s="100"/>
      <c r="E532" s="100"/>
      <c r="F532" s="100"/>
      <c r="G532" s="100"/>
      <c r="H532" s="100"/>
      <c r="I532" s="101"/>
      <c r="J532" s="130" t="s">
        <v>127</v>
      </c>
      <c r="K532" s="131"/>
      <c r="L532" s="131"/>
      <c r="M532" s="131"/>
      <c r="N532" s="131"/>
      <c r="O532" s="131"/>
      <c r="P532" s="131"/>
      <c r="Q532" s="131"/>
      <c r="R532" s="131"/>
      <c r="S532" s="131"/>
      <c r="T532" s="169" t="s">
        <v>443</v>
      </c>
      <c r="U532" s="169"/>
      <c r="V532" s="169" t="s">
        <v>230</v>
      </c>
      <c r="W532" s="169"/>
      <c r="X532" s="169"/>
      <c r="Y532" s="169"/>
      <c r="Z532" s="169"/>
      <c r="AA532" s="169"/>
      <c r="AB532" s="169"/>
      <c r="AC532" s="169"/>
      <c r="AD532" s="169"/>
      <c r="AE532" s="169" t="s">
        <v>231</v>
      </c>
      <c r="AF532" s="169"/>
      <c r="AG532" s="169"/>
      <c r="AH532" s="169"/>
      <c r="AI532" s="169"/>
      <c r="AJ532" s="169"/>
      <c r="AK532" s="169"/>
      <c r="AL532" s="169"/>
      <c r="AM532" s="172"/>
      <c r="BG532" s="13" t="s">
        <v>432</v>
      </c>
      <c r="BH532" s="13" t="s">
        <v>432</v>
      </c>
    </row>
    <row r="533" spans="1:61" ht="9.75" hidden="1" customHeight="1" x14ac:dyDescent="0.15">
      <c r="A533" s="99"/>
      <c r="B533" s="100"/>
      <c r="C533" s="100"/>
      <c r="D533" s="100"/>
      <c r="E533" s="100"/>
      <c r="F533" s="100"/>
      <c r="G533" s="100"/>
      <c r="H533" s="100"/>
      <c r="I533" s="101"/>
      <c r="J533" s="130"/>
      <c r="K533" s="131"/>
      <c r="L533" s="131"/>
      <c r="M533" s="131"/>
      <c r="N533" s="131"/>
      <c r="O533" s="131"/>
      <c r="P533" s="131"/>
      <c r="Q533" s="131"/>
      <c r="R533" s="131"/>
      <c r="S533" s="131"/>
      <c r="T533" s="169"/>
      <c r="U533" s="169"/>
      <c r="V533" s="169" t="s">
        <v>232</v>
      </c>
      <c r="W533" s="169"/>
      <c r="X533" s="169"/>
      <c r="Y533" s="169"/>
      <c r="Z533" s="169"/>
      <c r="AA533" s="169"/>
      <c r="AB533" s="169"/>
      <c r="AC533" s="169"/>
      <c r="AD533" s="169"/>
      <c r="AE533" s="169" t="s">
        <v>233</v>
      </c>
      <c r="AF533" s="169"/>
      <c r="AG533" s="169"/>
      <c r="AH533" s="169"/>
      <c r="AI533" s="169"/>
      <c r="AJ533" s="169"/>
      <c r="AK533" s="169"/>
      <c r="AL533" s="169"/>
      <c r="AM533" s="172"/>
      <c r="BG533" s="13" t="s">
        <v>432</v>
      </c>
      <c r="BH533" s="13" t="s">
        <v>432</v>
      </c>
    </row>
    <row r="534" spans="1:61" ht="9.75" hidden="1" customHeight="1" x14ac:dyDescent="0.15">
      <c r="A534" s="106"/>
      <c r="B534" s="107"/>
      <c r="C534" s="107"/>
      <c r="D534" s="107"/>
      <c r="E534" s="107"/>
      <c r="F534" s="107"/>
      <c r="G534" s="107"/>
      <c r="H534" s="107"/>
      <c r="I534" s="108"/>
      <c r="J534" s="168"/>
      <c r="K534" s="137"/>
      <c r="L534" s="137"/>
      <c r="M534" s="137"/>
      <c r="N534" s="137"/>
      <c r="O534" s="137"/>
      <c r="P534" s="137"/>
      <c r="Q534" s="137"/>
      <c r="R534" s="137"/>
      <c r="S534" s="137"/>
      <c r="T534" s="137"/>
      <c r="U534" s="137"/>
      <c r="V534" s="174" t="s">
        <v>223</v>
      </c>
      <c r="W534" s="174"/>
      <c r="X534" s="174"/>
      <c r="Y534" s="174"/>
      <c r="Z534" s="174"/>
      <c r="AA534" s="174"/>
      <c r="AB534" s="174"/>
      <c r="AC534" s="174"/>
      <c r="AD534" s="174"/>
      <c r="AE534" s="174" t="s">
        <v>224</v>
      </c>
      <c r="AF534" s="174"/>
      <c r="AG534" s="174"/>
      <c r="AH534" s="174"/>
      <c r="AI534" s="174"/>
      <c r="AJ534" s="174"/>
      <c r="AK534" s="174"/>
      <c r="AL534" s="174"/>
      <c r="AM534" s="175"/>
      <c r="BG534" s="13" t="s">
        <v>432</v>
      </c>
      <c r="BH534" s="13" t="s">
        <v>432</v>
      </c>
    </row>
    <row r="535" spans="1:61" ht="9.75" hidden="1" customHeight="1" x14ac:dyDescent="0.15">
      <c r="A535" s="96" t="s">
        <v>304</v>
      </c>
      <c r="B535" s="97"/>
      <c r="C535" s="97"/>
      <c r="D535" s="97"/>
      <c r="E535" s="97"/>
      <c r="F535" s="97"/>
      <c r="G535" s="97"/>
      <c r="H535" s="97"/>
      <c r="I535" s="98"/>
      <c r="J535" s="86"/>
      <c r="K535" s="87"/>
      <c r="L535" s="87"/>
      <c r="M535" s="87"/>
      <c r="N535" s="87"/>
      <c r="O535" s="87"/>
      <c r="P535" s="87"/>
      <c r="Q535" s="87"/>
      <c r="R535" s="87"/>
      <c r="S535" s="87"/>
      <c r="T535" s="87"/>
      <c r="U535" s="87"/>
      <c r="V535" s="87"/>
      <c r="W535" s="87"/>
      <c r="X535" s="87"/>
      <c r="Y535" s="87"/>
      <c r="Z535" s="87"/>
      <c r="AA535" s="87"/>
      <c r="AB535" s="87"/>
      <c r="AC535" s="87"/>
      <c r="AD535" s="87"/>
      <c r="AE535" s="87"/>
      <c r="AF535" s="87"/>
      <c r="AG535" s="87"/>
      <c r="AH535" s="87"/>
      <c r="AI535" s="87"/>
      <c r="AJ535" s="87"/>
      <c r="AK535" s="87"/>
      <c r="AL535" s="87"/>
      <c r="AM535" s="88"/>
      <c r="BG535" s="13" t="s">
        <v>483</v>
      </c>
      <c r="BH535" s="13">
        <v>61</v>
      </c>
      <c r="BI535" s="13" t="str">
        <f>"ITEM"&amp; BH535 &amp; BG535 &amp; "="&amp; IF(TRIM($J535)="","",$J535)</f>
        <v>ITEM61#KBN2_20=</v>
      </c>
    </row>
    <row r="536" spans="1:61" ht="9.75" hidden="1" customHeight="1" x14ac:dyDescent="0.15">
      <c r="A536" s="99"/>
      <c r="B536" s="100"/>
      <c r="C536" s="100"/>
      <c r="D536" s="100"/>
      <c r="E536" s="100"/>
      <c r="F536" s="100"/>
      <c r="G536" s="100"/>
      <c r="H536" s="100"/>
      <c r="I536" s="101"/>
      <c r="J536" s="127"/>
      <c r="K536" s="128"/>
      <c r="L536" s="128"/>
      <c r="M536" s="128"/>
      <c r="N536" s="128"/>
      <c r="O536" s="128"/>
      <c r="P536" s="128"/>
      <c r="Q536" s="128"/>
      <c r="R536" s="128"/>
      <c r="S536" s="128"/>
      <c r="T536" s="128"/>
      <c r="U536" s="128"/>
      <c r="V536" s="128"/>
      <c r="W536" s="128"/>
      <c r="X536" s="128"/>
      <c r="Y536" s="128"/>
      <c r="Z536" s="128"/>
      <c r="AA536" s="128"/>
      <c r="AB536" s="128"/>
      <c r="AC536" s="128"/>
      <c r="AD536" s="128"/>
      <c r="AE536" s="128"/>
      <c r="AF536" s="128"/>
      <c r="AG536" s="128"/>
      <c r="AH536" s="128"/>
      <c r="AI536" s="128"/>
      <c r="AJ536" s="128"/>
      <c r="AK536" s="128"/>
      <c r="AL536" s="128"/>
      <c r="AM536" s="129"/>
      <c r="BG536" s="13" t="s">
        <v>432</v>
      </c>
      <c r="BH536" s="13" t="s">
        <v>432</v>
      </c>
    </row>
    <row r="537" spans="1:61" ht="9.75" hidden="1" customHeight="1" x14ac:dyDescent="0.15">
      <c r="A537" s="106"/>
      <c r="B537" s="107"/>
      <c r="C537" s="107"/>
      <c r="D537" s="107"/>
      <c r="E537" s="107"/>
      <c r="F537" s="107"/>
      <c r="G537" s="107"/>
      <c r="H537" s="107"/>
      <c r="I537" s="108"/>
      <c r="J537" s="89"/>
      <c r="K537" s="90"/>
      <c r="L537" s="90"/>
      <c r="M537" s="90"/>
      <c r="N537" s="90"/>
      <c r="O537" s="90"/>
      <c r="P537" s="90"/>
      <c r="Q537" s="90"/>
      <c r="R537" s="90"/>
      <c r="S537" s="90"/>
      <c r="T537" s="90"/>
      <c r="U537" s="90"/>
      <c r="V537" s="90"/>
      <c r="W537" s="90"/>
      <c r="X537" s="90"/>
      <c r="Y537" s="90"/>
      <c r="Z537" s="90"/>
      <c r="AA537" s="90"/>
      <c r="AB537" s="90"/>
      <c r="AC537" s="90"/>
      <c r="AD537" s="90"/>
      <c r="AE537" s="90"/>
      <c r="AF537" s="90"/>
      <c r="AG537" s="90"/>
      <c r="AH537" s="90"/>
      <c r="AI537" s="90"/>
      <c r="AJ537" s="90"/>
      <c r="AK537" s="90"/>
      <c r="AL537" s="90"/>
      <c r="AM537" s="91"/>
      <c r="BG537" s="13" t="s">
        <v>432</v>
      </c>
      <c r="BH537" s="13" t="s">
        <v>432</v>
      </c>
    </row>
    <row r="538" spans="1:61" ht="9.75" hidden="1" customHeight="1" x14ac:dyDescent="0.15">
      <c r="A538" s="267" t="s">
        <v>0</v>
      </c>
      <c r="B538" s="268"/>
      <c r="C538" s="96" t="s">
        <v>107</v>
      </c>
      <c r="D538" s="97"/>
      <c r="E538" s="97"/>
      <c r="F538" s="97"/>
      <c r="G538" s="97"/>
      <c r="H538" s="97"/>
      <c r="I538" s="98"/>
      <c r="J538" s="167"/>
      <c r="K538" s="162"/>
      <c r="L538" s="162"/>
      <c r="M538" s="162"/>
      <c r="N538" s="162"/>
      <c r="O538" s="162"/>
      <c r="P538" s="162"/>
      <c r="Q538" s="162"/>
      <c r="R538" s="162"/>
      <c r="S538" s="162"/>
      <c r="T538" s="162"/>
      <c r="U538" s="162"/>
      <c r="V538" s="170" t="s">
        <v>116</v>
      </c>
      <c r="W538" s="170"/>
      <c r="X538" s="170"/>
      <c r="Y538" s="170"/>
      <c r="Z538" s="170"/>
      <c r="AA538" s="170"/>
      <c r="AB538" s="170"/>
      <c r="AC538" s="170"/>
      <c r="AD538" s="170"/>
      <c r="AE538" s="170"/>
      <c r="AF538" s="170"/>
      <c r="AG538" s="170"/>
      <c r="AH538" s="170"/>
      <c r="AI538" s="170"/>
      <c r="AJ538" s="170"/>
      <c r="AK538" s="170"/>
      <c r="AL538" s="170"/>
      <c r="AM538" s="171"/>
      <c r="BE538" s="13" t="str">
        <f ca="1">MID(CELL("address",$CI$2),2,2)</f>
        <v>CI</v>
      </c>
      <c r="BF538" s="13" t="str">
        <f>IF(TRIM($K539)="","",IF(ISERROR(MATCH($K539,$CI$3:$CI$4,0)),"INPUT_ERROR",MATCH($K539,$CI$3:$CI$4,0)))</f>
        <v/>
      </c>
      <c r="BG538" s="13" t="s">
        <v>483</v>
      </c>
      <c r="BH538" s="13">
        <v>62</v>
      </c>
      <c r="BI538" s="13" t="str">
        <f>"ITEM"&amp; BH538&amp; BG538 &amp; "="&amp; $BF538</f>
        <v>ITEM62#KBN2_20=</v>
      </c>
    </row>
    <row r="539" spans="1:61" ht="9.75" hidden="1" customHeight="1" x14ac:dyDescent="0.15">
      <c r="A539" s="269"/>
      <c r="B539" s="270"/>
      <c r="C539" s="99"/>
      <c r="D539" s="100"/>
      <c r="E539" s="100"/>
      <c r="F539" s="100"/>
      <c r="G539" s="100"/>
      <c r="H539" s="100"/>
      <c r="I539" s="101"/>
      <c r="J539" s="130" t="s">
        <v>167</v>
      </c>
      <c r="K539" s="131"/>
      <c r="L539" s="131"/>
      <c r="M539" s="131"/>
      <c r="N539" s="131"/>
      <c r="O539" s="131"/>
      <c r="P539" s="131"/>
      <c r="Q539" s="131"/>
      <c r="R539" s="133" t="s">
        <v>168</v>
      </c>
      <c r="S539" s="133"/>
      <c r="T539" s="133"/>
      <c r="U539" s="133"/>
      <c r="V539" s="169" t="s">
        <v>234</v>
      </c>
      <c r="W539" s="169"/>
      <c r="X539" s="169"/>
      <c r="Y539" s="169"/>
      <c r="Z539" s="169"/>
      <c r="AA539" s="169" t="s">
        <v>235</v>
      </c>
      <c r="AB539" s="169"/>
      <c r="AC539" s="169"/>
      <c r="AD539" s="169"/>
      <c r="AE539" s="169"/>
      <c r="AF539" s="169"/>
      <c r="AG539" s="169"/>
      <c r="AH539" s="169"/>
      <c r="AI539" s="169"/>
      <c r="AJ539" s="169"/>
      <c r="AK539" s="169"/>
      <c r="AL539" s="169"/>
      <c r="AM539" s="172"/>
      <c r="BG539" s="13" t="s">
        <v>432</v>
      </c>
      <c r="BH539" s="13" t="s">
        <v>432</v>
      </c>
    </row>
    <row r="540" spans="1:61" ht="9.75" hidden="1" customHeight="1" x14ac:dyDescent="0.15">
      <c r="A540" s="269"/>
      <c r="B540" s="270"/>
      <c r="C540" s="99"/>
      <c r="D540" s="100"/>
      <c r="E540" s="100"/>
      <c r="F540" s="100"/>
      <c r="G540" s="100"/>
      <c r="H540" s="100"/>
      <c r="I540" s="101"/>
      <c r="J540" s="130"/>
      <c r="K540" s="131"/>
      <c r="L540" s="131"/>
      <c r="M540" s="131"/>
      <c r="N540" s="131"/>
      <c r="O540" s="131"/>
      <c r="P540" s="131"/>
      <c r="Q540" s="131"/>
      <c r="R540" s="133"/>
      <c r="S540" s="133"/>
      <c r="T540" s="133"/>
      <c r="U540" s="133"/>
      <c r="V540" s="169"/>
      <c r="W540" s="169"/>
      <c r="X540" s="169"/>
      <c r="Y540" s="169"/>
      <c r="Z540" s="169"/>
      <c r="AA540" s="169"/>
      <c r="AB540" s="169"/>
      <c r="AC540" s="169"/>
      <c r="AD540" s="169"/>
      <c r="AE540" s="169"/>
      <c r="AF540" s="169"/>
      <c r="AG540" s="169"/>
      <c r="AH540" s="169"/>
      <c r="AI540" s="169"/>
      <c r="AJ540" s="169"/>
      <c r="AK540" s="169"/>
      <c r="AL540" s="169"/>
      <c r="AM540" s="172"/>
      <c r="BG540" s="13" t="s">
        <v>432</v>
      </c>
      <c r="BH540" s="13" t="s">
        <v>432</v>
      </c>
    </row>
    <row r="541" spans="1:61" ht="9.75" hidden="1" customHeight="1" x14ac:dyDescent="0.15">
      <c r="A541" s="269"/>
      <c r="B541" s="270"/>
      <c r="C541" s="106"/>
      <c r="D541" s="107"/>
      <c r="E541" s="107"/>
      <c r="F541" s="107"/>
      <c r="G541" s="107"/>
      <c r="H541" s="107"/>
      <c r="I541" s="108"/>
      <c r="J541" s="173"/>
      <c r="K541" s="174"/>
      <c r="L541" s="174"/>
      <c r="M541" s="174"/>
      <c r="N541" s="174"/>
      <c r="O541" s="174"/>
      <c r="P541" s="174"/>
      <c r="Q541" s="174"/>
      <c r="R541" s="174"/>
      <c r="S541" s="174"/>
      <c r="T541" s="174"/>
      <c r="U541" s="174"/>
      <c r="V541" s="174"/>
      <c r="W541" s="174"/>
      <c r="X541" s="174"/>
      <c r="Y541" s="174"/>
      <c r="Z541" s="174"/>
      <c r="AA541" s="174"/>
      <c r="AB541" s="174"/>
      <c r="AC541" s="174"/>
      <c r="AD541" s="174"/>
      <c r="AE541" s="174"/>
      <c r="AF541" s="174"/>
      <c r="AG541" s="174"/>
      <c r="AH541" s="174"/>
      <c r="AI541" s="174"/>
      <c r="AJ541" s="174"/>
      <c r="AK541" s="174"/>
      <c r="AL541" s="174"/>
      <c r="AM541" s="175"/>
      <c r="BG541" s="13" t="s">
        <v>432</v>
      </c>
      <c r="BH541" s="13" t="s">
        <v>432</v>
      </c>
    </row>
    <row r="542" spans="1:61" ht="9.75" hidden="1" customHeight="1" x14ac:dyDescent="0.15">
      <c r="A542" s="269"/>
      <c r="B542" s="270"/>
      <c r="C542" s="96" t="s">
        <v>108</v>
      </c>
      <c r="D542" s="97"/>
      <c r="E542" s="97"/>
      <c r="F542" s="97"/>
      <c r="G542" s="97"/>
      <c r="H542" s="97"/>
      <c r="I542" s="98"/>
      <c r="J542" s="86"/>
      <c r="K542" s="87"/>
      <c r="L542" s="87"/>
      <c r="M542" s="87"/>
      <c r="N542" s="87"/>
      <c r="O542" s="87"/>
      <c r="P542" s="87"/>
      <c r="Q542" s="87"/>
      <c r="R542" s="87"/>
      <c r="S542" s="87"/>
      <c r="T542" s="87"/>
      <c r="U542" s="87"/>
      <c r="V542" s="87"/>
      <c r="W542" s="87"/>
      <c r="X542" s="87"/>
      <c r="Y542" s="87"/>
      <c r="Z542" s="87"/>
      <c r="AA542" s="87"/>
      <c r="AB542" s="87"/>
      <c r="AC542" s="87"/>
      <c r="AD542" s="87"/>
      <c r="AE542" s="87"/>
      <c r="AF542" s="87"/>
      <c r="AG542" s="87"/>
      <c r="AH542" s="87"/>
      <c r="AI542" s="87"/>
      <c r="AJ542" s="87"/>
      <c r="AK542" s="87"/>
      <c r="AL542" s="87"/>
      <c r="AM542" s="88"/>
      <c r="BG542" s="13" t="s">
        <v>483</v>
      </c>
      <c r="BH542" s="13">
        <v>63</v>
      </c>
      <c r="BI542" s="13" t="str">
        <f>"ITEM" &amp; BH542 &amp; BG542 &amp; "="&amp; IF(TRIM($J542)="","",$J542)</f>
        <v>ITEM63#KBN2_20=</v>
      </c>
    </row>
    <row r="543" spans="1:61" ht="9.75" hidden="1" customHeight="1" x14ac:dyDescent="0.15">
      <c r="A543" s="269"/>
      <c r="B543" s="270"/>
      <c r="C543" s="99"/>
      <c r="D543" s="100"/>
      <c r="E543" s="100"/>
      <c r="F543" s="100"/>
      <c r="G543" s="100"/>
      <c r="H543" s="100"/>
      <c r="I543" s="101"/>
      <c r="J543" s="127"/>
      <c r="K543" s="128"/>
      <c r="L543" s="128"/>
      <c r="M543" s="128"/>
      <c r="N543" s="128"/>
      <c r="O543" s="128"/>
      <c r="P543" s="128"/>
      <c r="Q543" s="128"/>
      <c r="R543" s="128"/>
      <c r="S543" s="128"/>
      <c r="T543" s="128"/>
      <c r="U543" s="128"/>
      <c r="V543" s="128"/>
      <c r="W543" s="128"/>
      <c r="X543" s="128"/>
      <c r="Y543" s="128"/>
      <c r="Z543" s="128"/>
      <c r="AA543" s="128"/>
      <c r="AB543" s="128"/>
      <c r="AC543" s="128"/>
      <c r="AD543" s="128"/>
      <c r="AE543" s="128"/>
      <c r="AF543" s="128"/>
      <c r="AG543" s="128"/>
      <c r="AH543" s="128"/>
      <c r="AI543" s="128"/>
      <c r="AJ543" s="128"/>
      <c r="AK543" s="128"/>
      <c r="AL543" s="128"/>
      <c r="AM543" s="129"/>
      <c r="BG543" s="13" t="s">
        <v>432</v>
      </c>
      <c r="BH543" s="13" t="s">
        <v>432</v>
      </c>
    </row>
    <row r="544" spans="1:61" ht="9.75" hidden="1" customHeight="1" x14ac:dyDescent="0.15">
      <c r="A544" s="269"/>
      <c r="B544" s="270"/>
      <c r="C544" s="106"/>
      <c r="D544" s="107"/>
      <c r="E544" s="107"/>
      <c r="F544" s="107"/>
      <c r="G544" s="107"/>
      <c r="H544" s="107"/>
      <c r="I544" s="108"/>
      <c r="J544" s="89"/>
      <c r="K544" s="90"/>
      <c r="L544" s="90"/>
      <c r="M544" s="90"/>
      <c r="N544" s="90"/>
      <c r="O544" s="90"/>
      <c r="P544" s="90"/>
      <c r="Q544" s="90"/>
      <c r="R544" s="90"/>
      <c r="S544" s="90"/>
      <c r="T544" s="90"/>
      <c r="U544" s="90"/>
      <c r="V544" s="90"/>
      <c r="W544" s="90"/>
      <c r="X544" s="90"/>
      <c r="Y544" s="90"/>
      <c r="Z544" s="90"/>
      <c r="AA544" s="90"/>
      <c r="AB544" s="90"/>
      <c r="AC544" s="90"/>
      <c r="AD544" s="90"/>
      <c r="AE544" s="90"/>
      <c r="AF544" s="90"/>
      <c r="AG544" s="90"/>
      <c r="AH544" s="90"/>
      <c r="AI544" s="90"/>
      <c r="AJ544" s="90"/>
      <c r="AK544" s="90"/>
      <c r="AL544" s="90"/>
      <c r="AM544" s="91"/>
      <c r="BG544" s="13" t="s">
        <v>432</v>
      </c>
      <c r="BH544" s="13" t="s">
        <v>432</v>
      </c>
    </row>
    <row r="545" spans="1:61" ht="9.75" hidden="1" customHeight="1" x14ac:dyDescent="0.15">
      <c r="A545" s="269"/>
      <c r="B545" s="270"/>
      <c r="C545" s="96" t="s">
        <v>109</v>
      </c>
      <c r="D545" s="97"/>
      <c r="E545" s="97"/>
      <c r="F545" s="97"/>
      <c r="G545" s="97"/>
      <c r="H545" s="97"/>
      <c r="I545" s="98"/>
      <c r="J545" s="86"/>
      <c r="K545" s="87"/>
      <c r="L545" s="87"/>
      <c r="M545" s="87"/>
      <c r="N545" s="87"/>
      <c r="O545" s="87"/>
      <c r="P545" s="87"/>
      <c r="Q545" s="87"/>
      <c r="R545" s="87"/>
      <c r="S545" s="87"/>
      <c r="T545" s="87"/>
      <c r="U545" s="87"/>
      <c r="V545" s="87"/>
      <c r="W545" s="87"/>
      <c r="X545" s="87"/>
      <c r="Y545" s="87"/>
      <c r="Z545" s="87"/>
      <c r="AA545" s="87"/>
      <c r="AB545" s="87"/>
      <c r="AC545" s="87"/>
      <c r="AD545" s="87"/>
      <c r="AE545" s="87"/>
      <c r="AF545" s="87"/>
      <c r="AG545" s="87"/>
      <c r="AH545" s="87"/>
      <c r="AI545" s="87"/>
      <c r="AJ545" s="87"/>
      <c r="AK545" s="87"/>
      <c r="AL545" s="87"/>
      <c r="AM545" s="88"/>
      <c r="BG545" s="13" t="s">
        <v>483</v>
      </c>
      <c r="BH545" s="13">
        <v>64</v>
      </c>
      <c r="BI545" s="13" t="str">
        <f>"ITEM" &amp; BH545 &amp; BG545 &amp; "="&amp; IF(TRIM($J545)="","",$J545)</f>
        <v>ITEM64#KBN2_20=</v>
      </c>
    </row>
    <row r="546" spans="1:61" ht="9.75" hidden="1" customHeight="1" x14ac:dyDescent="0.15">
      <c r="A546" s="269"/>
      <c r="B546" s="270"/>
      <c r="C546" s="99"/>
      <c r="D546" s="100"/>
      <c r="E546" s="100"/>
      <c r="F546" s="100"/>
      <c r="G546" s="100"/>
      <c r="H546" s="100"/>
      <c r="I546" s="101"/>
      <c r="J546" s="127"/>
      <c r="K546" s="128"/>
      <c r="L546" s="128"/>
      <c r="M546" s="128"/>
      <c r="N546" s="128"/>
      <c r="O546" s="128"/>
      <c r="P546" s="128"/>
      <c r="Q546" s="128"/>
      <c r="R546" s="128"/>
      <c r="S546" s="128"/>
      <c r="T546" s="128"/>
      <c r="U546" s="128"/>
      <c r="V546" s="128"/>
      <c r="W546" s="128"/>
      <c r="X546" s="128"/>
      <c r="Y546" s="128"/>
      <c r="Z546" s="128"/>
      <c r="AA546" s="128"/>
      <c r="AB546" s="128"/>
      <c r="AC546" s="128"/>
      <c r="AD546" s="128"/>
      <c r="AE546" s="128"/>
      <c r="AF546" s="128"/>
      <c r="AG546" s="128"/>
      <c r="AH546" s="128"/>
      <c r="AI546" s="128"/>
      <c r="AJ546" s="128"/>
      <c r="AK546" s="128"/>
      <c r="AL546" s="128"/>
      <c r="AM546" s="129"/>
      <c r="BH546" s="13" t="s">
        <v>432</v>
      </c>
    </row>
    <row r="547" spans="1:61" ht="9.75" hidden="1" customHeight="1" x14ac:dyDescent="0.15">
      <c r="A547" s="271"/>
      <c r="B547" s="272"/>
      <c r="C547" s="106"/>
      <c r="D547" s="107"/>
      <c r="E547" s="107"/>
      <c r="F547" s="107"/>
      <c r="G547" s="107"/>
      <c r="H547" s="107"/>
      <c r="I547" s="108"/>
      <c r="J547" s="89"/>
      <c r="K547" s="90"/>
      <c r="L547" s="90"/>
      <c r="M547" s="90"/>
      <c r="N547" s="90"/>
      <c r="O547" s="90"/>
      <c r="P547" s="90"/>
      <c r="Q547" s="90"/>
      <c r="R547" s="90"/>
      <c r="S547" s="90"/>
      <c r="T547" s="90"/>
      <c r="U547" s="90"/>
      <c r="V547" s="90"/>
      <c r="W547" s="90"/>
      <c r="X547" s="90"/>
      <c r="Y547" s="90"/>
      <c r="Z547" s="90"/>
      <c r="AA547" s="90"/>
      <c r="AB547" s="90"/>
      <c r="AC547" s="90"/>
      <c r="AD547" s="90"/>
      <c r="AE547" s="90"/>
      <c r="AF547" s="90"/>
      <c r="AG547" s="90"/>
      <c r="AH547" s="90"/>
      <c r="AI547" s="90"/>
      <c r="AJ547" s="90"/>
      <c r="AK547" s="90"/>
      <c r="AL547" s="90"/>
      <c r="AM547" s="91"/>
      <c r="BH547" s="13" t="s">
        <v>432</v>
      </c>
    </row>
    <row r="548" spans="1:61" ht="9.75" customHeight="1" x14ac:dyDescent="0.15">
      <c r="A548" s="79" t="s">
        <v>94</v>
      </c>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1"/>
      <c r="BH548" s="13" t="s">
        <v>432</v>
      </c>
    </row>
    <row r="549" spans="1:61" ht="9.75" customHeight="1" x14ac:dyDescent="0.15">
      <c r="A549" s="82"/>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c r="AA549" s="83"/>
      <c r="AB549" s="83"/>
      <c r="AC549" s="83"/>
      <c r="AD549" s="83"/>
      <c r="AE549" s="83"/>
      <c r="AF549" s="83"/>
      <c r="AG549" s="83"/>
      <c r="AH549" s="83"/>
      <c r="AI549" s="83"/>
      <c r="AJ549" s="83"/>
      <c r="AK549" s="83"/>
      <c r="AL549" s="83"/>
      <c r="AM549" s="85"/>
      <c r="BH549" s="13" t="s">
        <v>432</v>
      </c>
    </row>
    <row r="550" spans="1:61" ht="9.75" customHeight="1" x14ac:dyDescent="0.15">
      <c r="A550" s="96" t="s">
        <v>95</v>
      </c>
      <c r="B550" s="97"/>
      <c r="C550" s="97"/>
      <c r="D550" s="97"/>
      <c r="E550" s="97"/>
      <c r="F550" s="97"/>
      <c r="G550" s="97"/>
      <c r="H550" s="97"/>
      <c r="I550" s="97"/>
      <c r="J550" s="289" t="s">
        <v>156</v>
      </c>
      <c r="K550" s="291" t="s">
        <v>610</v>
      </c>
      <c r="L550" s="285" t="s">
        <v>157</v>
      </c>
      <c r="M550" s="285"/>
      <c r="N550" s="285"/>
      <c r="O550" s="285"/>
      <c r="P550" s="285"/>
      <c r="Q550" s="285"/>
      <c r="R550" s="286" t="s">
        <v>98</v>
      </c>
      <c r="S550" s="235">
        <v>2</v>
      </c>
      <c r="T550" s="235"/>
      <c r="U550" s="235"/>
      <c r="V550" s="235"/>
      <c r="W550" s="287" t="s">
        <v>92</v>
      </c>
      <c r="X550" s="287"/>
      <c r="Y550" s="294" t="s">
        <v>156</v>
      </c>
      <c r="Z550" s="291"/>
      <c r="AA550" s="285" t="s">
        <v>158</v>
      </c>
      <c r="AB550" s="285"/>
      <c r="AC550" s="285"/>
      <c r="AD550" s="285"/>
      <c r="AE550" s="285"/>
      <c r="AF550" s="285"/>
      <c r="AG550" s="286" t="s">
        <v>98</v>
      </c>
      <c r="AH550" s="235"/>
      <c r="AI550" s="235"/>
      <c r="AJ550" s="235"/>
      <c r="AK550" s="235"/>
      <c r="AL550" s="287" t="s">
        <v>92</v>
      </c>
      <c r="AM550" s="288"/>
      <c r="BF550" s="13" t="b">
        <f>IF($K550="○",TRUE,IF($K550="",FALSE,"INPUT_ERROR"))</f>
        <v>1</v>
      </c>
      <c r="BH550" s="13">
        <v>65</v>
      </c>
      <c r="BI550" s="13" t="str">
        <f>"ITEM"&amp;BH550&amp; BG550 &amp;"="&amp; BF550</f>
        <v>ITEM65=TRUE</v>
      </c>
    </row>
    <row r="551" spans="1:61" ht="9.75" customHeight="1" x14ac:dyDescent="0.15">
      <c r="A551" s="99"/>
      <c r="B551" s="100"/>
      <c r="C551" s="100"/>
      <c r="D551" s="100"/>
      <c r="E551" s="100"/>
      <c r="F551" s="100"/>
      <c r="G551" s="100"/>
      <c r="H551" s="100"/>
      <c r="I551" s="100"/>
      <c r="J551" s="289"/>
      <c r="K551" s="291"/>
      <c r="L551" s="285"/>
      <c r="M551" s="285"/>
      <c r="N551" s="285"/>
      <c r="O551" s="285"/>
      <c r="P551" s="285"/>
      <c r="Q551" s="285"/>
      <c r="R551" s="286"/>
      <c r="S551" s="235"/>
      <c r="T551" s="235"/>
      <c r="U551" s="235"/>
      <c r="V551" s="235"/>
      <c r="W551" s="287"/>
      <c r="X551" s="287"/>
      <c r="Y551" s="294"/>
      <c r="Z551" s="291"/>
      <c r="AA551" s="285"/>
      <c r="AB551" s="285"/>
      <c r="AC551" s="285"/>
      <c r="AD551" s="285"/>
      <c r="AE551" s="285"/>
      <c r="AF551" s="285"/>
      <c r="AG551" s="286"/>
      <c r="AH551" s="235"/>
      <c r="AI551" s="235"/>
      <c r="AJ551" s="235"/>
      <c r="AK551" s="235"/>
      <c r="AL551" s="287"/>
      <c r="AM551" s="288"/>
      <c r="BH551" s="13">
        <v>66</v>
      </c>
      <c r="BI551" s="13" t="str">
        <f>"ITEM"&amp;BH551&amp; BG551 &amp;"="&amp;  IF(TRIM($S550)="","",$S550)</f>
        <v>ITEM66=2</v>
      </c>
    </row>
    <row r="552" spans="1:61" ht="9.75" customHeight="1" x14ac:dyDescent="0.15">
      <c r="A552" s="99"/>
      <c r="B552" s="100"/>
      <c r="C552" s="100"/>
      <c r="D552" s="100"/>
      <c r="E552" s="100"/>
      <c r="F552" s="100"/>
      <c r="G552" s="100"/>
      <c r="H552" s="100"/>
      <c r="I552" s="100"/>
      <c r="J552" s="289" t="s">
        <v>438</v>
      </c>
      <c r="K552" s="291"/>
      <c r="L552" s="287" t="s">
        <v>159</v>
      </c>
      <c r="M552" s="287"/>
      <c r="N552" s="287"/>
      <c r="O552" s="287"/>
      <c r="P552" s="287"/>
      <c r="Q552" s="287"/>
      <c r="R552" s="287"/>
      <c r="S552" s="287"/>
      <c r="T552" s="287"/>
      <c r="U552" s="287"/>
      <c r="V552" s="287"/>
      <c r="W552" s="287"/>
      <c r="X552" s="287"/>
      <c r="Y552" s="287"/>
      <c r="Z552" s="287"/>
      <c r="AA552" s="287"/>
      <c r="AB552" s="287"/>
      <c r="AC552" s="287"/>
      <c r="AD552" s="287"/>
      <c r="AE552" s="287"/>
      <c r="AF552" s="287"/>
      <c r="AG552" s="287"/>
      <c r="AH552" s="287"/>
      <c r="AI552" s="287"/>
      <c r="AJ552" s="287"/>
      <c r="AK552" s="287"/>
      <c r="AL552" s="287"/>
      <c r="AM552" s="288"/>
      <c r="BF552" s="13" t="b">
        <f>IF($Z550="○",TRUE,IF($Z550="",FALSE,"INPUT_ERROR"))</f>
        <v>0</v>
      </c>
      <c r="BH552" s="13">
        <v>67</v>
      </c>
      <c r="BI552" s="13" t="str">
        <f>"ITEM"&amp;BH552&amp; BG552 &amp;"="&amp; BF552</f>
        <v>ITEM67=FALSE</v>
      </c>
    </row>
    <row r="553" spans="1:61" ht="9.75" customHeight="1" thickBot="1" x14ac:dyDescent="0.2">
      <c r="A553" s="99"/>
      <c r="B553" s="100"/>
      <c r="C553" s="100"/>
      <c r="D553" s="100"/>
      <c r="E553" s="100"/>
      <c r="F553" s="100"/>
      <c r="G553" s="100"/>
      <c r="H553" s="100"/>
      <c r="I553" s="100"/>
      <c r="J553" s="290"/>
      <c r="K553" s="291"/>
      <c r="L553" s="292"/>
      <c r="M553" s="292"/>
      <c r="N553" s="292"/>
      <c r="O553" s="292"/>
      <c r="P553" s="292"/>
      <c r="Q553" s="292"/>
      <c r="R553" s="292"/>
      <c r="S553" s="292"/>
      <c r="T553" s="292"/>
      <c r="U553" s="292"/>
      <c r="V553" s="292"/>
      <c r="W553" s="292"/>
      <c r="X553" s="292"/>
      <c r="Y553" s="292"/>
      <c r="Z553" s="292"/>
      <c r="AA553" s="292"/>
      <c r="AB553" s="292"/>
      <c r="AC553" s="292"/>
      <c r="AD553" s="292"/>
      <c r="AE553" s="292"/>
      <c r="AF553" s="292"/>
      <c r="AG553" s="292"/>
      <c r="AH553" s="292"/>
      <c r="AI553" s="292"/>
      <c r="AJ553" s="292"/>
      <c r="AK553" s="292"/>
      <c r="AL553" s="292"/>
      <c r="AM553" s="293"/>
      <c r="BH553" s="13">
        <v>68</v>
      </c>
      <c r="BI553" s="13" t="str">
        <f>"ITEM"&amp;BH553&amp; BG553 &amp;"="&amp; IF(TRIM($AH550)="","",$AH550)</f>
        <v>ITEM68=</v>
      </c>
    </row>
    <row r="554" spans="1:61" ht="9.75" customHeight="1" x14ac:dyDescent="0.15">
      <c r="A554" s="295" t="s">
        <v>323</v>
      </c>
      <c r="B554" s="296"/>
      <c r="C554" s="296"/>
      <c r="D554" s="296"/>
      <c r="E554" s="296"/>
      <c r="F554" s="296"/>
      <c r="G554" s="296"/>
      <c r="H554" s="296"/>
      <c r="I554" s="297"/>
      <c r="J554" s="273" t="s">
        <v>724</v>
      </c>
      <c r="K554" s="274"/>
      <c r="L554" s="274"/>
      <c r="M554" s="274"/>
      <c r="N554" s="274"/>
      <c r="O554" s="274"/>
      <c r="P554" s="274"/>
      <c r="Q554" s="274"/>
      <c r="R554" s="274"/>
      <c r="S554" s="274"/>
      <c r="T554" s="274"/>
      <c r="U554" s="274"/>
      <c r="V554" s="274"/>
      <c r="W554" s="274"/>
      <c r="X554" s="274"/>
      <c r="Y554" s="274"/>
      <c r="Z554" s="274"/>
      <c r="AA554" s="274"/>
      <c r="AB554" s="274"/>
      <c r="AC554" s="274"/>
      <c r="AD554" s="274"/>
      <c r="AE554" s="274"/>
      <c r="AF554" s="274"/>
      <c r="AG554" s="274"/>
      <c r="AH554" s="274"/>
      <c r="AI554" s="274"/>
      <c r="AJ554" s="274"/>
      <c r="AK554" s="274"/>
      <c r="AL554" s="274"/>
      <c r="AM554" s="275"/>
      <c r="BF554" s="13" t="b">
        <f>IF($K552="○",TRUE,IF($K552="",FALSE,"INPUT_ERROR"))</f>
        <v>0</v>
      </c>
      <c r="BH554" s="13">
        <v>69</v>
      </c>
      <c r="BI554" s="13" t="str">
        <f>"ITEM"&amp;BH554&amp; BG554 &amp;"="&amp; BF554</f>
        <v>ITEM69=FALSE</v>
      </c>
    </row>
    <row r="555" spans="1:61" ht="9.75" customHeight="1" thickBot="1" x14ac:dyDescent="0.2">
      <c r="A555" s="298"/>
      <c r="B555" s="299"/>
      <c r="C555" s="299"/>
      <c r="D555" s="299"/>
      <c r="E555" s="299"/>
      <c r="F555" s="299"/>
      <c r="G555" s="299"/>
      <c r="H555" s="299"/>
      <c r="I555" s="300"/>
      <c r="J555" s="301"/>
      <c r="K555" s="302"/>
      <c r="L555" s="302"/>
      <c r="M555" s="302"/>
      <c r="N555" s="302"/>
      <c r="O555" s="302"/>
      <c r="P555" s="302"/>
      <c r="Q555" s="302"/>
      <c r="R555" s="302"/>
      <c r="S555" s="302"/>
      <c r="T555" s="302"/>
      <c r="U555" s="302"/>
      <c r="V555" s="302"/>
      <c r="W555" s="302"/>
      <c r="X555" s="302"/>
      <c r="Y555" s="302"/>
      <c r="Z555" s="302"/>
      <c r="AA555" s="302"/>
      <c r="AB555" s="302"/>
      <c r="AC555" s="302"/>
      <c r="AD555" s="302"/>
      <c r="AE555" s="302"/>
      <c r="AF555" s="302"/>
      <c r="AG555" s="302"/>
      <c r="AH555" s="302"/>
      <c r="AI555" s="302"/>
      <c r="AJ555" s="302"/>
      <c r="AK555" s="302"/>
      <c r="AL555" s="302"/>
      <c r="AM555" s="303"/>
      <c r="BG555" s="13" t="s">
        <v>504</v>
      </c>
      <c r="BH555" s="13">
        <v>70</v>
      </c>
      <c r="BI555" s="13" t="str">
        <f>"ITEM"&amp;BH555&amp; BG555 &amp;"="&amp; IF(TRIM($J554)="","",$J554)</f>
        <v>ITEM70#KBN3_1=都道府県</v>
      </c>
    </row>
    <row r="556" spans="1:61" ht="9.75" customHeight="1" x14ac:dyDescent="0.15">
      <c r="A556" s="99" t="s">
        <v>96</v>
      </c>
      <c r="B556" s="100"/>
      <c r="C556" s="100"/>
      <c r="D556" s="100"/>
      <c r="E556" s="100"/>
      <c r="F556" s="100"/>
      <c r="G556" s="100"/>
      <c r="H556" s="100"/>
      <c r="I556" s="100"/>
      <c r="J556" s="102" t="s">
        <v>725</v>
      </c>
      <c r="K556" s="102"/>
      <c r="L556" s="102"/>
      <c r="M556" s="102"/>
      <c r="N556" s="102"/>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c r="AJ556" s="102"/>
      <c r="AK556" s="102"/>
      <c r="AL556" s="102"/>
      <c r="AM556" s="102"/>
      <c r="BG556" s="13" t="s">
        <v>504</v>
      </c>
      <c r="BH556" s="13">
        <v>71</v>
      </c>
      <c r="BI556" s="13" t="str">
        <f>"ITEM"&amp;BH556&amp; BG556 &amp;"="&amp; IF(TRIM($J556)="","",$J556)</f>
        <v>ITEM71#KBN3_1=住基法第３０条の６（市町村長から都道府県知事への本人確認情報の通知等）</v>
      </c>
    </row>
    <row r="557" spans="1:61" ht="9.75" customHeight="1" x14ac:dyDescent="0.15">
      <c r="A557" s="106"/>
      <c r="B557" s="107"/>
      <c r="C557" s="107"/>
      <c r="D557" s="107"/>
      <c r="E557" s="107"/>
      <c r="F557" s="107"/>
      <c r="G557" s="107"/>
      <c r="H557" s="107"/>
      <c r="I557" s="107"/>
      <c r="J557" s="102"/>
      <c r="K557" s="102"/>
      <c r="L557" s="102"/>
      <c r="M557" s="102"/>
      <c r="N557" s="102"/>
      <c r="O557" s="102"/>
      <c r="P557" s="102"/>
      <c r="Q557" s="102"/>
      <c r="R557" s="102"/>
      <c r="S557" s="102"/>
      <c r="T557" s="102"/>
      <c r="U557" s="102"/>
      <c r="V557" s="102"/>
      <c r="W557" s="102"/>
      <c r="X557" s="102"/>
      <c r="Y557" s="102"/>
      <c r="Z557" s="102"/>
      <c r="AA557" s="102"/>
      <c r="AB557" s="102"/>
      <c r="AC557" s="102"/>
      <c r="AD557" s="102"/>
      <c r="AE557" s="102"/>
      <c r="AF557" s="102"/>
      <c r="AG557" s="102"/>
      <c r="AH557" s="102"/>
      <c r="AI557" s="102"/>
      <c r="AJ557" s="102"/>
      <c r="AK557" s="102"/>
      <c r="AL557" s="102"/>
      <c r="AM557" s="102"/>
    </row>
    <row r="558" spans="1:61" ht="59.25" customHeight="1" x14ac:dyDescent="0.15">
      <c r="A558" s="96" t="s">
        <v>285</v>
      </c>
      <c r="B558" s="97"/>
      <c r="C558" s="97"/>
      <c r="D558" s="97"/>
      <c r="E558" s="97"/>
      <c r="F558" s="97"/>
      <c r="G558" s="97"/>
      <c r="H558" s="97"/>
      <c r="I558" s="97"/>
      <c r="J558" s="102" t="s">
        <v>726</v>
      </c>
      <c r="K558" s="102"/>
      <c r="L558" s="102"/>
      <c r="M558" s="102"/>
      <c r="N558" s="102"/>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BG558" s="13" t="s">
        <v>504</v>
      </c>
      <c r="BH558" s="13">
        <v>72</v>
      </c>
      <c r="BI558" s="13" t="str">
        <f>"ITEM"&amp;BH558&amp; BG558 &amp;"="&amp; IF(TRIM($J558)="","",$J558)</f>
        <v>ITEM72#KBN3_1=・市町村より受領した住民の本人確認情報の変更情報（当該提供情報）を元に都道府県知事保存本人確認情報ファイルの当該住民に係る情報を更新し、機構に通知する。
・住基法に基づいて、本人確認情報の提供及び利用等を行う。</v>
      </c>
    </row>
    <row r="559" spans="1:61" ht="9.75" customHeight="1" x14ac:dyDescent="0.15">
      <c r="A559" s="99"/>
      <c r="B559" s="100"/>
      <c r="C559" s="100"/>
      <c r="D559" s="100"/>
      <c r="E559" s="100"/>
      <c r="F559" s="100"/>
      <c r="G559" s="100"/>
      <c r="H559" s="100"/>
      <c r="I559" s="100"/>
      <c r="J559" s="102"/>
      <c r="K559" s="102"/>
      <c r="L559" s="102"/>
      <c r="M559" s="102"/>
      <c r="N559" s="102"/>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BG559" s="13" t="s">
        <v>432</v>
      </c>
      <c r="BH559" s="13" t="s">
        <v>432</v>
      </c>
    </row>
    <row r="560" spans="1:61" ht="9.75" customHeight="1" x14ac:dyDescent="0.15">
      <c r="A560" s="106"/>
      <c r="B560" s="107"/>
      <c r="C560" s="107"/>
      <c r="D560" s="107"/>
      <c r="E560" s="107"/>
      <c r="F560" s="107"/>
      <c r="G560" s="107"/>
      <c r="H560" s="107"/>
      <c r="I560" s="107"/>
      <c r="J560" s="102"/>
      <c r="K560" s="102"/>
      <c r="L560" s="102"/>
      <c r="M560" s="102"/>
      <c r="N560" s="102"/>
      <c r="O560" s="102"/>
      <c r="P560" s="102"/>
      <c r="Q560" s="102"/>
      <c r="R560" s="102"/>
      <c r="S560" s="102"/>
      <c r="T560" s="102"/>
      <c r="U560" s="102"/>
      <c r="V560" s="102"/>
      <c r="W560" s="102"/>
      <c r="X560" s="102"/>
      <c r="Y560" s="102"/>
      <c r="Z560" s="102"/>
      <c r="AA560" s="102"/>
      <c r="AB560" s="102"/>
      <c r="AC560" s="102"/>
      <c r="AD560" s="102"/>
      <c r="AE560" s="102"/>
      <c r="AF560" s="102"/>
      <c r="AG560" s="102"/>
      <c r="AH560" s="102"/>
      <c r="AI560" s="102"/>
      <c r="AJ560" s="102"/>
      <c r="AK560" s="102"/>
      <c r="AL560" s="102"/>
      <c r="AM560" s="102"/>
      <c r="BG560" s="13" t="s">
        <v>432</v>
      </c>
      <c r="BH560" s="13" t="s">
        <v>432</v>
      </c>
    </row>
    <row r="561" spans="1:61" ht="9.75" customHeight="1" x14ac:dyDescent="0.15">
      <c r="A561" s="96" t="s">
        <v>286</v>
      </c>
      <c r="B561" s="97"/>
      <c r="C561" s="97"/>
      <c r="D561" s="97"/>
      <c r="E561" s="97"/>
      <c r="F561" s="97"/>
      <c r="G561" s="97"/>
      <c r="H561" s="97"/>
      <c r="I561" s="97"/>
      <c r="J561" s="102" t="s">
        <v>727</v>
      </c>
      <c r="K561" s="102"/>
      <c r="L561" s="102"/>
      <c r="M561" s="102"/>
      <c r="N561" s="102"/>
      <c r="O561" s="102"/>
      <c r="P561" s="102"/>
      <c r="Q561" s="102"/>
      <c r="R561" s="102"/>
      <c r="S561" s="102"/>
      <c r="T561" s="102"/>
      <c r="U561" s="102"/>
      <c r="V561" s="102"/>
      <c r="W561" s="102"/>
      <c r="X561" s="102"/>
      <c r="Y561" s="102"/>
      <c r="Z561" s="102"/>
      <c r="AA561" s="102"/>
      <c r="AB561" s="102"/>
      <c r="AC561" s="102"/>
      <c r="AD561" s="102"/>
      <c r="AE561" s="102"/>
      <c r="AF561" s="102"/>
      <c r="AG561" s="102"/>
      <c r="AH561" s="102"/>
      <c r="AI561" s="102"/>
      <c r="AJ561" s="102"/>
      <c r="AK561" s="102"/>
      <c r="AL561" s="102"/>
      <c r="AM561" s="102"/>
      <c r="BG561" s="13" t="s">
        <v>504</v>
      </c>
      <c r="BH561" s="13">
        <v>73</v>
      </c>
      <c r="BI561" s="13" t="str">
        <f>"ITEM"&amp;BH561&amp; BG561 &amp;"="&amp; IF(TRIM($J561)="","",$J561)</f>
        <v>ITEM73#KBN3_1=住民票コード、氏名、生年月日、性別、住所、個人番号、異動事由、異動年月日</v>
      </c>
    </row>
    <row r="562" spans="1:61" ht="9.75" customHeight="1" x14ac:dyDescent="0.15">
      <c r="A562" s="106"/>
      <c r="B562" s="107"/>
      <c r="C562" s="107"/>
      <c r="D562" s="107"/>
      <c r="E562" s="107"/>
      <c r="F562" s="107"/>
      <c r="G562" s="107"/>
      <c r="H562" s="107"/>
      <c r="I562" s="107"/>
      <c r="J562" s="102"/>
      <c r="K562" s="102"/>
      <c r="L562" s="102"/>
      <c r="M562" s="102"/>
      <c r="N562" s="102"/>
      <c r="O562" s="102"/>
      <c r="P562" s="102"/>
      <c r="Q562" s="102"/>
      <c r="R562" s="102"/>
      <c r="S562" s="102"/>
      <c r="T562" s="102"/>
      <c r="U562" s="102"/>
      <c r="V562" s="102"/>
      <c r="W562" s="102"/>
      <c r="X562" s="102"/>
      <c r="Y562" s="102"/>
      <c r="Z562" s="102"/>
      <c r="AA562" s="102"/>
      <c r="AB562" s="102"/>
      <c r="AC562" s="102"/>
      <c r="AD562" s="102"/>
      <c r="AE562" s="102"/>
      <c r="AF562" s="102"/>
      <c r="AG562" s="102"/>
      <c r="AH562" s="102"/>
      <c r="AI562" s="102"/>
      <c r="AJ562" s="102"/>
      <c r="AK562" s="102"/>
      <c r="AL562" s="102"/>
      <c r="AM562" s="102"/>
      <c r="BG562" s="13" t="s">
        <v>432</v>
      </c>
      <c r="BH562" s="13" t="s">
        <v>432</v>
      </c>
    </row>
    <row r="563" spans="1:61" ht="9.75" customHeight="1" x14ac:dyDescent="0.15">
      <c r="A563" s="96" t="s">
        <v>287</v>
      </c>
      <c r="B563" s="97"/>
      <c r="C563" s="97"/>
      <c r="D563" s="97"/>
      <c r="E563" s="97"/>
      <c r="F563" s="97"/>
      <c r="G563" s="97"/>
      <c r="H563" s="97"/>
      <c r="I563" s="97"/>
      <c r="J563" s="167"/>
      <c r="K563" s="162"/>
      <c r="L563" s="162"/>
      <c r="M563" s="162"/>
      <c r="N563" s="162"/>
      <c r="O563" s="162"/>
      <c r="P563" s="162"/>
      <c r="Q563" s="162"/>
      <c r="R563" s="162"/>
      <c r="S563" s="162"/>
      <c r="T563" s="162"/>
      <c r="U563" s="162"/>
      <c r="V563" s="170" t="s">
        <v>116</v>
      </c>
      <c r="W563" s="170"/>
      <c r="X563" s="170"/>
      <c r="Y563" s="170"/>
      <c r="Z563" s="170"/>
      <c r="AA563" s="170"/>
      <c r="AB563" s="170"/>
      <c r="AC563" s="170"/>
      <c r="AD563" s="170"/>
      <c r="AE563" s="170"/>
      <c r="AF563" s="170"/>
      <c r="AG563" s="170"/>
      <c r="AH563" s="170"/>
      <c r="AI563" s="170"/>
      <c r="AJ563" s="170"/>
      <c r="AK563" s="170"/>
      <c r="AL563" s="170"/>
      <c r="AM563" s="171"/>
      <c r="BE563" s="13" t="str">
        <f ca="1">MID(CELL("address",$CB$2),2,2)</f>
        <v>CB</v>
      </c>
      <c r="BF563" s="13">
        <f>IF(TRIM($K565)="","",IF(ISERROR(MATCH($K565,$CB$3:$CB$7,0)),"INPUT_ERROR",MATCH($K565,$CB$3:$CB$7,0)))</f>
        <v>3</v>
      </c>
      <c r="BG563" s="13" t="s">
        <v>504</v>
      </c>
      <c r="BH563" s="13">
        <v>74</v>
      </c>
      <c r="BI563" s="13" t="str">
        <f>"ITEM"&amp; BH563&amp; BG563 &amp;"="&amp; $BF563</f>
        <v>ITEM74#KBN3_1=3</v>
      </c>
    </row>
    <row r="564" spans="1:61" ht="9.75" customHeight="1" x14ac:dyDescent="0.15">
      <c r="A564" s="99"/>
      <c r="B564" s="100"/>
      <c r="C564" s="100"/>
      <c r="D564" s="100"/>
      <c r="E564" s="100"/>
      <c r="F564" s="100"/>
      <c r="G564" s="100"/>
      <c r="H564" s="100"/>
      <c r="I564" s="100"/>
      <c r="J564" s="186"/>
      <c r="K564" s="133"/>
      <c r="L564" s="133"/>
      <c r="M564" s="133"/>
      <c r="N564" s="133"/>
      <c r="O564" s="133"/>
      <c r="P564" s="133"/>
      <c r="Q564" s="133"/>
      <c r="R564" s="133"/>
      <c r="S564" s="133"/>
      <c r="T564" s="133"/>
      <c r="U564" s="133"/>
      <c r="V564" s="169" t="s">
        <v>180</v>
      </c>
      <c r="W564" s="169"/>
      <c r="X564" s="169"/>
      <c r="Y564" s="169"/>
      <c r="Z564" s="169"/>
      <c r="AA564" s="169"/>
      <c r="AB564" s="169"/>
      <c r="AC564" s="169"/>
      <c r="AD564" s="169"/>
      <c r="AE564" s="169"/>
      <c r="AF564" s="169"/>
      <c r="AG564" s="169"/>
      <c r="AH564" s="169"/>
      <c r="AI564" s="169"/>
      <c r="AJ564" s="169"/>
      <c r="AK564" s="169"/>
      <c r="AL564" s="169"/>
      <c r="AM564" s="172"/>
      <c r="BG564" s="13" t="s">
        <v>432</v>
      </c>
      <c r="BH564" s="13" t="s">
        <v>432</v>
      </c>
    </row>
    <row r="565" spans="1:61" ht="9.75" customHeight="1" x14ac:dyDescent="0.15">
      <c r="A565" s="99"/>
      <c r="B565" s="100"/>
      <c r="C565" s="100"/>
      <c r="D565" s="100"/>
      <c r="E565" s="100"/>
      <c r="F565" s="100"/>
      <c r="G565" s="100"/>
      <c r="H565" s="100"/>
      <c r="I565" s="100"/>
      <c r="J565" s="130" t="s">
        <v>444</v>
      </c>
      <c r="K565" s="131" t="s">
        <v>136</v>
      </c>
      <c r="L565" s="131"/>
      <c r="M565" s="131"/>
      <c r="N565" s="131"/>
      <c r="O565" s="131"/>
      <c r="P565" s="131"/>
      <c r="Q565" s="131"/>
      <c r="R565" s="131"/>
      <c r="S565" s="131"/>
      <c r="T565" s="133" t="s">
        <v>442</v>
      </c>
      <c r="U565" s="133"/>
      <c r="V565" s="169" t="s">
        <v>236</v>
      </c>
      <c r="W565" s="169"/>
      <c r="X565" s="169"/>
      <c r="Y565" s="169"/>
      <c r="Z565" s="169"/>
      <c r="AA565" s="169"/>
      <c r="AB565" s="169"/>
      <c r="AC565" s="169"/>
      <c r="AD565" s="169"/>
      <c r="AE565" s="169"/>
      <c r="AF565" s="169"/>
      <c r="AG565" s="169"/>
      <c r="AH565" s="169"/>
      <c r="AI565" s="169"/>
      <c r="AJ565" s="169"/>
      <c r="AK565" s="169"/>
      <c r="AL565" s="169"/>
      <c r="AM565" s="172"/>
      <c r="BG565" s="13" t="s">
        <v>432</v>
      </c>
      <c r="BH565" s="13" t="s">
        <v>432</v>
      </c>
    </row>
    <row r="566" spans="1:61" ht="9.75" customHeight="1" x14ac:dyDescent="0.15">
      <c r="A566" s="99"/>
      <c r="B566" s="100"/>
      <c r="C566" s="100"/>
      <c r="D566" s="100"/>
      <c r="E566" s="100"/>
      <c r="F566" s="100"/>
      <c r="G566" s="100"/>
      <c r="H566" s="100"/>
      <c r="I566" s="100"/>
      <c r="J566" s="130"/>
      <c r="K566" s="131"/>
      <c r="L566" s="131"/>
      <c r="M566" s="131"/>
      <c r="N566" s="131"/>
      <c r="O566" s="131"/>
      <c r="P566" s="131"/>
      <c r="Q566" s="131"/>
      <c r="R566" s="131"/>
      <c r="S566" s="131"/>
      <c r="T566" s="133"/>
      <c r="U566" s="133"/>
      <c r="V566" s="169" t="s">
        <v>237</v>
      </c>
      <c r="W566" s="169"/>
      <c r="X566" s="169"/>
      <c r="Y566" s="169"/>
      <c r="Z566" s="169"/>
      <c r="AA566" s="169"/>
      <c r="AB566" s="169"/>
      <c r="AC566" s="169"/>
      <c r="AD566" s="169"/>
      <c r="AE566" s="169"/>
      <c r="AF566" s="169"/>
      <c r="AG566" s="169"/>
      <c r="AH566" s="169"/>
      <c r="AI566" s="169"/>
      <c r="AJ566" s="169"/>
      <c r="AK566" s="169"/>
      <c r="AL566" s="169"/>
      <c r="AM566" s="172"/>
      <c r="BG566" s="13" t="s">
        <v>432</v>
      </c>
      <c r="BH566" s="13" t="s">
        <v>432</v>
      </c>
    </row>
    <row r="567" spans="1:61" ht="9.75" customHeight="1" x14ac:dyDescent="0.15">
      <c r="A567" s="99"/>
      <c r="B567" s="100"/>
      <c r="C567" s="100"/>
      <c r="D567" s="100"/>
      <c r="E567" s="100"/>
      <c r="F567" s="100"/>
      <c r="G567" s="100"/>
      <c r="H567" s="100"/>
      <c r="I567" s="100"/>
      <c r="J567" s="186"/>
      <c r="K567" s="133"/>
      <c r="L567" s="133"/>
      <c r="M567" s="133"/>
      <c r="N567" s="133"/>
      <c r="O567" s="133"/>
      <c r="P567" s="133"/>
      <c r="Q567" s="133"/>
      <c r="R567" s="133"/>
      <c r="S567" s="133"/>
      <c r="T567" s="133"/>
      <c r="U567" s="133"/>
      <c r="V567" s="169" t="s">
        <v>445</v>
      </c>
      <c r="W567" s="169"/>
      <c r="X567" s="169"/>
      <c r="Y567" s="169"/>
      <c r="Z567" s="169"/>
      <c r="AA567" s="169"/>
      <c r="AB567" s="169"/>
      <c r="AC567" s="169"/>
      <c r="AD567" s="169"/>
      <c r="AE567" s="169"/>
      <c r="AF567" s="169"/>
      <c r="AG567" s="169"/>
      <c r="AH567" s="169"/>
      <c r="AI567" s="169"/>
      <c r="AJ567" s="169"/>
      <c r="AK567" s="169"/>
      <c r="AL567" s="169"/>
      <c r="AM567" s="172"/>
      <c r="BG567" s="13" t="s">
        <v>432</v>
      </c>
      <c r="BH567" s="13" t="s">
        <v>432</v>
      </c>
    </row>
    <row r="568" spans="1:61" ht="9.75" customHeight="1" x14ac:dyDescent="0.15">
      <c r="A568" s="106"/>
      <c r="B568" s="107"/>
      <c r="C568" s="107"/>
      <c r="D568" s="107"/>
      <c r="E568" s="107"/>
      <c r="F568" s="107"/>
      <c r="G568" s="107"/>
      <c r="H568" s="107"/>
      <c r="I568" s="107"/>
      <c r="J568" s="168"/>
      <c r="K568" s="137"/>
      <c r="L568" s="137"/>
      <c r="M568" s="137"/>
      <c r="N568" s="137"/>
      <c r="O568" s="137"/>
      <c r="P568" s="137"/>
      <c r="Q568" s="137"/>
      <c r="R568" s="137"/>
      <c r="S568" s="137"/>
      <c r="T568" s="137"/>
      <c r="U568" s="137"/>
      <c r="V568" s="174" t="s">
        <v>238</v>
      </c>
      <c r="W568" s="174"/>
      <c r="X568" s="174"/>
      <c r="Y568" s="174"/>
      <c r="Z568" s="174"/>
      <c r="AA568" s="174"/>
      <c r="AB568" s="174"/>
      <c r="AC568" s="174"/>
      <c r="AD568" s="174"/>
      <c r="AE568" s="174"/>
      <c r="AF568" s="174"/>
      <c r="AG568" s="174"/>
      <c r="AH568" s="174"/>
      <c r="AI568" s="174"/>
      <c r="AJ568" s="174"/>
      <c r="AK568" s="174"/>
      <c r="AL568" s="174"/>
      <c r="AM568" s="175"/>
      <c r="BG568" s="13" t="s">
        <v>432</v>
      </c>
      <c r="BH568" s="13" t="s">
        <v>432</v>
      </c>
    </row>
    <row r="569" spans="1:61" ht="9.75" customHeight="1" x14ac:dyDescent="0.15">
      <c r="A569" s="96" t="s">
        <v>288</v>
      </c>
      <c r="B569" s="97"/>
      <c r="C569" s="97"/>
      <c r="D569" s="97"/>
      <c r="E569" s="97"/>
      <c r="F569" s="97"/>
      <c r="G569" s="97"/>
      <c r="H569" s="97"/>
      <c r="I569" s="97"/>
      <c r="J569" s="115" t="s">
        <v>728</v>
      </c>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7"/>
      <c r="BG569" s="13" t="s">
        <v>504</v>
      </c>
      <c r="BH569" s="13">
        <v>75</v>
      </c>
      <c r="BI569" s="13" t="str">
        <f>"ITEM"&amp;BH569&amp; BG569 &amp;"="&amp; IF(TRIM($J569)="","",$J569)</f>
        <v>ITEM75#KBN3_1=区域内の住民（消除者を含む）</v>
      </c>
    </row>
    <row r="570" spans="1:61" ht="9.75" customHeight="1" x14ac:dyDescent="0.15">
      <c r="A570" s="99"/>
      <c r="B570" s="100"/>
      <c r="C570" s="100"/>
      <c r="D570" s="100"/>
      <c r="E570" s="100"/>
      <c r="F570" s="100"/>
      <c r="G570" s="100"/>
      <c r="H570" s="100"/>
      <c r="I570" s="100"/>
      <c r="J570" s="109"/>
      <c r="K570" s="110"/>
      <c r="L570" s="110"/>
      <c r="M570" s="110"/>
      <c r="N570" s="110"/>
      <c r="O570" s="110"/>
      <c r="P570" s="110"/>
      <c r="Q570" s="110"/>
      <c r="R570" s="110"/>
      <c r="S570" s="110"/>
      <c r="T570" s="110"/>
      <c r="U570" s="110"/>
      <c r="V570" s="110"/>
      <c r="W570" s="110"/>
      <c r="X570" s="110"/>
      <c r="Y570" s="110"/>
      <c r="Z570" s="110"/>
      <c r="AA570" s="110"/>
      <c r="AB570" s="110"/>
      <c r="AC570" s="110"/>
      <c r="AD570" s="110"/>
      <c r="AE570" s="110"/>
      <c r="AF570" s="110"/>
      <c r="AG570" s="110"/>
      <c r="AH570" s="110"/>
      <c r="AI570" s="110"/>
      <c r="AJ570" s="110"/>
      <c r="AK570" s="110"/>
      <c r="AL570" s="110"/>
      <c r="AM570" s="111"/>
      <c r="BG570" s="13" t="s">
        <v>432</v>
      </c>
      <c r="BH570" s="13" t="s">
        <v>432</v>
      </c>
    </row>
    <row r="571" spans="1:61" ht="9.75" customHeight="1" x14ac:dyDescent="0.15">
      <c r="A571" s="106"/>
      <c r="B571" s="107"/>
      <c r="C571" s="107"/>
      <c r="D571" s="107"/>
      <c r="E571" s="107"/>
      <c r="F571" s="107"/>
      <c r="G571" s="107"/>
      <c r="H571" s="107"/>
      <c r="I571" s="107"/>
      <c r="J571" s="112"/>
      <c r="K571" s="113"/>
      <c r="L571" s="113"/>
      <c r="M571" s="113"/>
      <c r="N571" s="113"/>
      <c r="O571" s="113"/>
      <c r="P571" s="113"/>
      <c r="Q571" s="113"/>
      <c r="R571" s="113"/>
      <c r="S571" s="113"/>
      <c r="T571" s="113"/>
      <c r="U571" s="113"/>
      <c r="V571" s="113"/>
      <c r="W571" s="113"/>
      <c r="X571" s="113"/>
      <c r="Y571" s="113"/>
      <c r="Z571" s="113"/>
      <c r="AA571" s="113"/>
      <c r="AB571" s="113"/>
      <c r="AC571" s="113"/>
      <c r="AD571" s="113"/>
      <c r="AE571" s="113"/>
      <c r="AF571" s="113"/>
      <c r="AG571" s="113"/>
      <c r="AH571" s="113"/>
      <c r="AI571" s="113"/>
      <c r="AJ571" s="113"/>
      <c r="AK571" s="113"/>
      <c r="AL571" s="113"/>
      <c r="AM571" s="114"/>
      <c r="BG571" s="13" t="s">
        <v>432</v>
      </c>
      <c r="BH571" s="13" t="s">
        <v>432</v>
      </c>
    </row>
    <row r="572" spans="1:61" ht="9.75" customHeight="1" x14ac:dyDescent="0.15">
      <c r="A572" s="96" t="s">
        <v>289</v>
      </c>
      <c r="B572" s="97"/>
      <c r="C572" s="97"/>
      <c r="D572" s="97"/>
      <c r="E572" s="97"/>
      <c r="F572" s="97"/>
      <c r="G572" s="97"/>
      <c r="H572" s="97"/>
      <c r="I572" s="97"/>
      <c r="J572" s="224" t="s">
        <v>127</v>
      </c>
      <c r="K572" s="225"/>
      <c r="L572" s="162" t="s">
        <v>121</v>
      </c>
      <c r="M572" s="162"/>
      <c r="N572" s="162"/>
      <c r="O572" s="162"/>
      <c r="P572" s="162"/>
      <c r="Q572" s="162"/>
      <c r="R572" s="162"/>
      <c r="S572" s="162"/>
      <c r="T572" s="162"/>
      <c r="U572" s="162"/>
      <c r="V572" s="162"/>
      <c r="W572" s="162"/>
      <c r="X572" s="227" t="s">
        <v>127</v>
      </c>
      <c r="Y572" s="225"/>
      <c r="Z572" s="162" t="s">
        <v>160</v>
      </c>
      <c r="AA572" s="162"/>
      <c r="AB572" s="162"/>
      <c r="AC572" s="162"/>
      <c r="AD572" s="162"/>
      <c r="AE572" s="162"/>
      <c r="AF572" s="162"/>
      <c r="AG572" s="162"/>
      <c r="AH572" s="162"/>
      <c r="AI572" s="162"/>
      <c r="AJ572" s="162"/>
      <c r="AK572" s="162"/>
      <c r="AL572" s="162"/>
      <c r="AM572" s="163"/>
      <c r="BF572" s="13" t="b">
        <f>IF($K572="○",TRUE,IF($K572="",FALSE,"INPUT_ERROR"))</f>
        <v>0</v>
      </c>
      <c r="BG572" s="13" t="s">
        <v>504</v>
      </c>
      <c r="BH572" s="13">
        <v>76</v>
      </c>
      <c r="BI572" s="13" t="str">
        <f t="shared" ref="BI572:BI578" si="2">"ITEM"&amp;BH572&amp; BG572 &amp;"="&amp; BF572</f>
        <v>ITEM76#KBN3_1=FALSE</v>
      </c>
    </row>
    <row r="573" spans="1:61" ht="9.75" customHeight="1" x14ac:dyDescent="0.15">
      <c r="A573" s="99"/>
      <c r="B573" s="100"/>
      <c r="C573" s="100"/>
      <c r="D573" s="100"/>
      <c r="E573" s="100"/>
      <c r="F573" s="100"/>
      <c r="G573" s="100"/>
      <c r="H573" s="100"/>
      <c r="I573" s="100"/>
      <c r="J573" s="130"/>
      <c r="K573" s="132"/>
      <c r="L573" s="133"/>
      <c r="M573" s="133"/>
      <c r="N573" s="133"/>
      <c r="O573" s="133"/>
      <c r="P573" s="133"/>
      <c r="Q573" s="133"/>
      <c r="R573" s="133"/>
      <c r="S573" s="133"/>
      <c r="T573" s="133"/>
      <c r="U573" s="133"/>
      <c r="V573" s="133"/>
      <c r="W573" s="133"/>
      <c r="X573" s="134"/>
      <c r="Y573" s="132"/>
      <c r="Z573" s="133"/>
      <c r="AA573" s="133"/>
      <c r="AB573" s="133"/>
      <c r="AC573" s="133"/>
      <c r="AD573" s="133"/>
      <c r="AE573" s="133"/>
      <c r="AF573" s="133"/>
      <c r="AG573" s="133"/>
      <c r="AH573" s="133"/>
      <c r="AI573" s="133"/>
      <c r="AJ573" s="133"/>
      <c r="AK573" s="133"/>
      <c r="AL573" s="133"/>
      <c r="AM573" s="139"/>
      <c r="BF573" s="13" t="b">
        <f>IF($Y572="○",TRUE,IF($Y572="",FALSE,"INPUT_ERROR"))</f>
        <v>0</v>
      </c>
      <c r="BG573" s="13" t="s">
        <v>504</v>
      </c>
      <c r="BH573" s="13">
        <v>77</v>
      </c>
      <c r="BI573" s="13" t="str">
        <f t="shared" si="2"/>
        <v>ITEM77#KBN3_1=FALSE</v>
      </c>
    </row>
    <row r="574" spans="1:61" ht="9.75" customHeight="1" x14ac:dyDescent="0.15">
      <c r="A574" s="99"/>
      <c r="B574" s="100"/>
      <c r="C574" s="100"/>
      <c r="D574" s="100"/>
      <c r="E574" s="100"/>
      <c r="F574" s="100"/>
      <c r="G574" s="100"/>
      <c r="H574" s="100"/>
      <c r="I574" s="100"/>
      <c r="J574" s="130" t="s">
        <v>127</v>
      </c>
      <c r="K574" s="132"/>
      <c r="L574" s="133" t="s">
        <v>161</v>
      </c>
      <c r="M574" s="133"/>
      <c r="N574" s="133"/>
      <c r="O574" s="133"/>
      <c r="P574" s="133"/>
      <c r="Q574" s="133"/>
      <c r="R574" s="133"/>
      <c r="S574" s="133"/>
      <c r="T574" s="133"/>
      <c r="U574" s="133"/>
      <c r="V574" s="133"/>
      <c r="W574" s="133"/>
      <c r="X574" s="134" t="s">
        <v>127</v>
      </c>
      <c r="Y574" s="132"/>
      <c r="Z574" s="133" t="s">
        <v>332</v>
      </c>
      <c r="AA574" s="133"/>
      <c r="AB574" s="133"/>
      <c r="AC574" s="133"/>
      <c r="AD574" s="133"/>
      <c r="AE574" s="133"/>
      <c r="AF574" s="133"/>
      <c r="AG574" s="133"/>
      <c r="AH574" s="133"/>
      <c r="AI574" s="133"/>
      <c r="AJ574" s="133"/>
      <c r="AK574" s="133"/>
      <c r="AL574" s="133"/>
      <c r="AM574" s="139"/>
      <c r="BF574" s="13" t="b">
        <f>IF($K574="○",TRUE,IF($K574="",FALSE,"INPUT_ERROR"))</f>
        <v>0</v>
      </c>
      <c r="BG574" s="13" t="s">
        <v>504</v>
      </c>
      <c r="BH574" s="13">
        <v>78</v>
      </c>
      <c r="BI574" s="13" t="str">
        <f t="shared" si="2"/>
        <v>ITEM78#KBN3_1=FALSE</v>
      </c>
    </row>
    <row r="575" spans="1:61" ht="9.75" customHeight="1" x14ac:dyDescent="0.15">
      <c r="A575" s="99"/>
      <c r="B575" s="100"/>
      <c r="C575" s="100"/>
      <c r="D575" s="100"/>
      <c r="E575" s="100"/>
      <c r="F575" s="100"/>
      <c r="G575" s="100"/>
      <c r="H575" s="100"/>
      <c r="I575" s="100"/>
      <c r="J575" s="130"/>
      <c r="K575" s="132"/>
      <c r="L575" s="133"/>
      <c r="M575" s="133"/>
      <c r="N575" s="133"/>
      <c r="O575" s="133"/>
      <c r="P575" s="133"/>
      <c r="Q575" s="133"/>
      <c r="R575" s="133"/>
      <c r="S575" s="133"/>
      <c r="T575" s="133"/>
      <c r="U575" s="133"/>
      <c r="V575" s="133"/>
      <c r="W575" s="133"/>
      <c r="X575" s="134"/>
      <c r="Y575" s="132"/>
      <c r="Z575" s="133"/>
      <c r="AA575" s="133"/>
      <c r="AB575" s="133"/>
      <c r="AC575" s="133"/>
      <c r="AD575" s="133"/>
      <c r="AE575" s="133"/>
      <c r="AF575" s="133"/>
      <c r="AG575" s="133"/>
      <c r="AH575" s="133"/>
      <c r="AI575" s="133"/>
      <c r="AJ575" s="133"/>
      <c r="AK575" s="133"/>
      <c r="AL575" s="133"/>
      <c r="AM575" s="139"/>
      <c r="BF575" s="13" t="b">
        <f>IF($Y574="○",TRUE,IF($Y574="",FALSE,"INPUT_ERROR"))</f>
        <v>0</v>
      </c>
      <c r="BG575" s="13" t="s">
        <v>504</v>
      </c>
      <c r="BH575" s="13">
        <v>79</v>
      </c>
      <c r="BI575" s="13" t="str">
        <f t="shared" si="2"/>
        <v>ITEM79#KBN3_1=FALSE</v>
      </c>
    </row>
    <row r="576" spans="1:61" ht="9.75" customHeight="1" x14ac:dyDescent="0.15">
      <c r="A576" s="99"/>
      <c r="B576" s="100"/>
      <c r="C576" s="100"/>
      <c r="D576" s="100"/>
      <c r="E576" s="100"/>
      <c r="F576" s="100"/>
      <c r="G576" s="100"/>
      <c r="H576" s="100"/>
      <c r="I576" s="100"/>
      <c r="J576" s="130" t="s">
        <v>127</v>
      </c>
      <c r="K576" s="132"/>
      <c r="L576" s="133" t="s">
        <v>240</v>
      </c>
      <c r="M576" s="133"/>
      <c r="N576" s="133"/>
      <c r="O576" s="133"/>
      <c r="P576" s="133"/>
      <c r="Q576" s="133"/>
      <c r="R576" s="133"/>
      <c r="S576" s="133"/>
      <c r="T576" s="133"/>
      <c r="U576" s="133"/>
      <c r="V576" s="133"/>
      <c r="W576" s="133"/>
      <c r="X576" s="134" t="s">
        <v>127</v>
      </c>
      <c r="Y576" s="132"/>
      <c r="Z576" s="133" t="s">
        <v>241</v>
      </c>
      <c r="AA576" s="133"/>
      <c r="AB576" s="133"/>
      <c r="AC576" s="133"/>
      <c r="AD576" s="133"/>
      <c r="AE576" s="133"/>
      <c r="AF576" s="133"/>
      <c r="AG576" s="133"/>
      <c r="AH576" s="133"/>
      <c r="AI576" s="133"/>
      <c r="AJ576" s="133"/>
      <c r="AK576" s="133"/>
      <c r="AL576" s="133"/>
      <c r="AM576" s="139"/>
      <c r="BF576" s="13" t="b">
        <f>IF($K576="○",TRUE,IF($K576="",FALSE,"INPUT_ERROR"))</f>
        <v>0</v>
      </c>
      <c r="BG576" s="13" t="s">
        <v>504</v>
      </c>
      <c r="BH576" s="13">
        <v>80</v>
      </c>
      <c r="BI576" s="13" t="str">
        <f t="shared" si="2"/>
        <v>ITEM80#KBN3_1=FALSE</v>
      </c>
    </row>
    <row r="577" spans="1:61" ht="9.75" customHeight="1" x14ac:dyDescent="0.15">
      <c r="A577" s="99"/>
      <c r="B577" s="100"/>
      <c r="C577" s="100"/>
      <c r="D577" s="100"/>
      <c r="E577" s="100"/>
      <c r="F577" s="100"/>
      <c r="G577" s="100"/>
      <c r="H577" s="100"/>
      <c r="I577" s="100"/>
      <c r="J577" s="130"/>
      <c r="K577" s="132"/>
      <c r="L577" s="133"/>
      <c r="M577" s="133"/>
      <c r="N577" s="133"/>
      <c r="O577" s="133"/>
      <c r="P577" s="133"/>
      <c r="Q577" s="133"/>
      <c r="R577" s="133"/>
      <c r="S577" s="133"/>
      <c r="T577" s="133"/>
      <c r="U577" s="133"/>
      <c r="V577" s="133"/>
      <c r="W577" s="133"/>
      <c r="X577" s="134"/>
      <c r="Y577" s="132"/>
      <c r="Z577" s="133"/>
      <c r="AA577" s="133"/>
      <c r="AB577" s="133"/>
      <c r="AC577" s="133"/>
      <c r="AD577" s="133"/>
      <c r="AE577" s="133"/>
      <c r="AF577" s="133"/>
      <c r="AG577" s="133"/>
      <c r="AH577" s="133"/>
      <c r="AI577" s="133"/>
      <c r="AJ577" s="133"/>
      <c r="AK577" s="133"/>
      <c r="AL577" s="133"/>
      <c r="AM577" s="139"/>
      <c r="BF577" s="13" t="b">
        <f>IF($Y576="○",TRUE,IF($Y576="",FALSE,"INPUT_ERROR"))</f>
        <v>0</v>
      </c>
      <c r="BG577" s="13" t="s">
        <v>504</v>
      </c>
      <c r="BH577" s="13">
        <v>81</v>
      </c>
      <c r="BI577" s="13" t="str">
        <f t="shared" si="2"/>
        <v>ITEM81#KBN3_1=FALSE</v>
      </c>
    </row>
    <row r="578" spans="1:61" ht="9.75" customHeight="1" x14ac:dyDescent="0.15">
      <c r="A578" s="99"/>
      <c r="B578" s="100"/>
      <c r="C578" s="100"/>
      <c r="D578" s="100"/>
      <c r="E578" s="100"/>
      <c r="F578" s="100"/>
      <c r="G578" s="100"/>
      <c r="H578" s="100"/>
      <c r="I578" s="100"/>
      <c r="J578" s="130" t="s">
        <v>127</v>
      </c>
      <c r="K578" s="132" t="s">
        <v>610</v>
      </c>
      <c r="L578" s="133" t="s">
        <v>125</v>
      </c>
      <c r="M578" s="133"/>
      <c r="N578" s="133"/>
      <c r="O578" s="134" t="s">
        <v>98</v>
      </c>
      <c r="P578" s="128" t="s">
        <v>729</v>
      </c>
      <c r="Q578" s="128"/>
      <c r="R578" s="128"/>
      <c r="S578" s="128"/>
      <c r="T578" s="128"/>
      <c r="U578" s="128"/>
      <c r="V578" s="128"/>
      <c r="W578" s="128"/>
      <c r="X578" s="128"/>
      <c r="Y578" s="128"/>
      <c r="Z578" s="128"/>
      <c r="AA578" s="128"/>
      <c r="AB578" s="128"/>
      <c r="AC578" s="128"/>
      <c r="AD578" s="128"/>
      <c r="AE578" s="128"/>
      <c r="AF578" s="128"/>
      <c r="AG578" s="128"/>
      <c r="AH578" s="128"/>
      <c r="AI578" s="128"/>
      <c r="AJ578" s="128"/>
      <c r="AK578" s="128"/>
      <c r="AL578" s="133" t="s">
        <v>188</v>
      </c>
      <c r="AM578" s="139"/>
      <c r="BF578" s="13" t="b">
        <f>IF($K578="○",TRUE,IF($K578="",FALSE,"INPUT_ERROR"))</f>
        <v>1</v>
      </c>
      <c r="BG578" s="13" t="s">
        <v>504</v>
      </c>
      <c r="BH578" s="13">
        <v>82</v>
      </c>
      <c r="BI578" s="13" t="str">
        <f t="shared" si="2"/>
        <v>ITEM82#KBN3_1=TRUE</v>
      </c>
    </row>
    <row r="579" spans="1:61" ht="9.75" customHeight="1" x14ac:dyDescent="0.15">
      <c r="A579" s="99"/>
      <c r="B579" s="100"/>
      <c r="C579" s="100"/>
      <c r="D579" s="100"/>
      <c r="E579" s="100"/>
      <c r="F579" s="100"/>
      <c r="G579" s="100"/>
      <c r="H579" s="100"/>
      <c r="I579" s="100"/>
      <c r="J579" s="135"/>
      <c r="K579" s="136"/>
      <c r="L579" s="137"/>
      <c r="M579" s="137"/>
      <c r="N579" s="137"/>
      <c r="O579" s="138"/>
      <c r="P579" s="90"/>
      <c r="Q579" s="90"/>
      <c r="R579" s="90"/>
      <c r="S579" s="90"/>
      <c r="T579" s="90"/>
      <c r="U579" s="90"/>
      <c r="V579" s="90"/>
      <c r="W579" s="90"/>
      <c r="X579" s="90"/>
      <c r="Y579" s="90"/>
      <c r="Z579" s="90"/>
      <c r="AA579" s="90"/>
      <c r="AB579" s="90"/>
      <c r="AC579" s="90"/>
      <c r="AD579" s="90"/>
      <c r="AE579" s="90"/>
      <c r="AF579" s="90"/>
      <c r="AG579" s="90"/>
      <c r="AH579" s="90"/>
      <c r="AI579" s="90"/>
      <c r="AJ579" s="90"/>
      <c r="AK579" s="90"/>
      <c r="AL579" s="137"/>
      <c r="AM579" s="140"/>
      <c r="BG579" s="13" t="s">
        <v>504</v>
      </c>
      <c r="BH579" s="13">
        <v>83</v>
      </c>
      <c r="BI579" s="13" t="str">
        <f>"ITEM"&amp;BH579&amp; BG579 &amp;"="&amp;IF(TRIM($P578)="","",$P578)</f>
        <v>ITEM83#KBN3_1=住民基本台帳ネットワークシステム</v>
      </c>
    </row>
    <row r="580" spans="1:61" ht="9.75" customHeight="1" x14ac:dyDescent="0.15">
      <c r="A580" s="96" t="s">
        <v>290</v>
      </c>
      <c r="B580" s="97"/>
      <c r="C580" s="97"/>
      <c r="D580" s="97"/>
      <c r="E580" s="97"/>
      <c r="F580" s="97"/>
      <c r="G580" s="97"/>
      <c r="H580" s="97"/>
      <c r="I580" s="97"/>
      <c r="J580" s="102" t="s">
        <v>639</v>
      </c>
      <c r="K580" s="102"/>
      <c r="L580" s="102"/>
      <c r="M580" s="102"/>
      <c r="N580" s="102"/>
      <c r="O580" s="102"/>
      <c r="P580" s="102"/>
      <c r="Q580" s="102"/>
      <c r="R580" s="102"/>
      <c r="S580" s="102"/>
      <c r="T580" s="102"/>
      <c r="U580" s="102"/>
      <c r="V580" s="102"/>
      <c r="W580" s="102"/>
      <c r="X580" s="102"/>
      <c r="Y580" s="102"/>
      <c r="Z580" s="102"/>
      <c r="AA580" s="102"/>
      <c r="AB580" s="102"/>
      <c r="AC580" s="102"/>
      <c r="AD580" s="102"/>
      <c r="AE580" s="102"/>
      <c r="AF580" s="102"/>
      <c r="AG580" s="102"/>
      <c r="AH580" s="102"/>
      <c r="AI580" s="102"/>
      <c r="AJ580" s="102"/>
      <c r="AK580" s="102"/>
      <c r="AL580" s="102"/>
      <c r="AM580" s="102"/>
      <c r="BG580" s="13" t="s">
        <v>504</v>
      </c>
      <c r="BH580" s="13">
        <v>84</v>
      </c>
      <c r="BI580" s="13" t="str">
        <f>"ITEM"&amp;BH580&amp; BG580 &amp;"="&amp;IF(TRIM($J580)="","",TEXT(J580,"yyyymmdd"))</f>
        <v>ITEM84#KBN3_1=随時</v>
      </c>
    </row>
    <row r="581" spans="1:61" ht="9.75" customHeight="1" x14ac:dyDescent="0.15">
      <c r="A581" s="99"/>
      <c r="B581" s="100"/>
      <c r="C581" s="100"/>
      <c r="D581" s="100"/>
      <c r="E581" s="100"/>
      <c r="F581" s="100"/>
      <c r="G581" s="100"/>
      <c r="H581" s="100"/>
      <c r="I581" s="100"/>
      <c r="J581" s="102"/>
      <c r="K581" s="102"/>
      <c r="L581" s="102"/>
      <c r="M581" s="102"/>
      <c r="N581" s="102"/>
      <c r="O581" s="102"/>
      <c r="P581" s="102"/>
      <c r="Q581" s="102"/>
      <c r="R581" s="102"/>
      <c r="S581" s="102"/>
      <c r="T581" s="102"/>
      <c r="U581" s="102"/>
      <c r="V581" s="102"/>
      <c r="W581" s="102"/>
      <c r="X581" s="102"/>
      <c r="Y581" s="102"/>
      <c r="Z581" s="102"/>
      <c r="AA581" s="102"/>
      <c r="AB581" s="102"/>
      <c r="AC581" s="102"/>
      <c r="AD581" s="102"/>
      <c r="AE581" s="102"/>
      <c r="AF581" s="102"/>
      <c r="AG581" s="102"/>
      <c r="AH581" s="102"/>
      <c r="AI581" s="102"/>
      <c r="AJ581" s="102"/>
      <c r="AK581" s="102"/>
      <c r="AL581" s="102"/>
      <c r="AM581" s="102"/>
      <c r="BG581" s="13" t="s">
        <v>432</v>
      </c>
      <c r="BH581" s="13" t="s">
        <v>432</v>
      </c>
    </row>
    <row r="582" spans="1:61" ht="9.75" customHeight="1" x14ac:dyDescent="0.15">
      <c r="A582" s="106"/>
      <c r="B582" s="107"/>
      <c r="C582" s="107"/>
      <c r="D582" s="107"/>
      <c r="E582" s="107"/>
      <c r="F582" s="107"/>
      <c r="G582" s="107"/>
      <c r="H582" s="107"/>
      <c r="I582" s="107"/>
      <c r="J582" s="102"/>
      <c r="K582" s="102"/>
      <c r="L582" s="102"/>
      <c r="M582" s="102"/>
      <c r="N582" s="102"/>
      <c r="O582" s="102"/>
      <c r="P582" s="102"/>
      <c r="Q582" s="102"/>
      <c r="R582" s="102"/>
      <c r="S582" s="102"/>
      <c r="T582" s="102"/>
      <c r="U582" s="102"/>
      <c r="V582" s="102"/>
      <c r="W582" s="102"/>
      <c r="X582" s="102"/>
      <c r="Y582" s="102"/>
      <c r="Z582" s="102"/>
      <c r="AA582" s="102"/>
      <c r="AB582" s="102"/>
      <c r="AC582" s="102"/>
      <c r="AD582" s="102"/>
      <c r="AE582" s="102"/>
      <c r="AF582" s="102"/>
      <c r="AG582" s="102"/>
      <c r="AH582" s="102"/>
      <c r="AI582" s="102"/>
      <c r="AJ582" s="102"/>
      <c r="AK582" s="102"/>
      <c r="AL582" s="102"/>
      <c r="AM582" s="102"/>
      <c r="BG582" s="13" t="s">
        <v>432</v>
      </c>
      <c r="BH582" s="13" t="s">
        <v>432</v>
      </c>
    </row>
    <row r="583" spans="1:61" ht="9.75" customHeight="1" x14ac:dyDescent="0.15">
      <c r="A583" s="141" t="s">
        <v>363</v>
      </c>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c r="AA583" s="142"/>
      <c r="AB583" s="142"/>
      <c r="AC583" s="142"/>
      <c r="AD583" s="142"/>
      <c r="AE583" s="142"/>
      <c r="AF583" s="142"/>
      <c r="AG583" s="142"/>
      <c r="AH583" s="142"/>
      <c r="AI583" s="142"/>
      <c r="AJ583" s="142"/>
      <c r="AK583" s="142"/>
      <c r="AL583" s="142"/>
      <c r="AM583" s="143"/>
      <c r="BG583" s="13" t="s">
        <v>432</v>
      </c>
      <c r="BH583" s="13" t="s">
        <v>432</v>
      </c>
    </row>
    <row r="584" spans="1:61" ht="9.75" customHeight="1" thickBot="1" x14ac:dyDescent="0.2">
      <c r="A584" s="164"/>
      <c r="B584" s="165"/>
      <c r="C584" s="165"/>
      <c r="D584" s="165"/>
      <c r="E584" s="165"/>
      <c r="F584" s="165"/>
      <c r="G584" s="165"/>
      <c r="H584" s="165"/>
      <c r="I584" s="165"/>
      <c r="J584" s="165"/>
      <c r="K584" s="165"/>
      <c r="L584" s="165"/>
      <c r="M584" s="165"/>
      <c r="N584" s="165"/>
      <c r="O584" s="165"/>
      <c r="P584" s="165"/>
      <c r="Q584" s="165"/>
      <c r="R584" s="165"/>
      <c r="S584" s="165"/>
      <c r="T584" s="165"/>
      <c r="U584" s="165"/>
      <c r="V584" s="165"/>
      <c r="W584" s="165"/>
      <c r="X584" s="165"/>
      <c r="Y584" s="165"/>
      <c r="Z584" s="165"/>
      <c r="AA584" s="165"/>
      <c r="AB584" s="165"/>
      <c r="AC584" s="165"/>
      <c r="AD584" s="165"/>
      <c r="AE584" s="165"/>
      <c r="AF584" s="165"/>
      <c r="AG584" s="165"/>
      <c r="AH584" s="165"/>
      <c r="AI584" s="165"/>
      <c r="AJ584" s="165"/>
      <c r="AK584" s="165"/>
      <c r="AL584" s="165"/>
      <c r="AM584" s="166"/>
      <c r="BG584" s="13" t="s">
        <v>432</v>
      </c>
      <c r="BH584" s="13" t="s">
        <v>432</v>
      </c>
    </row>
    <row r="585" spans="1:61" ht="9.75" customHeight="1" x14ac:dyDescent="0.15">
      <c r="A585" s="295" t="s">
        <v>364</v>
      </c>
      <c r="B585" s="296"/>
      <c r="C585" s="296"/>
      <c r="D585" s="296"/>
      <c r="E585" s="296"/>
      <c r="F585" s="296"/>
      <c r="G585" s="296"/>
      <c r="H585" s="296"/>
      <c r="I585" s="297"/>
      <c r="J585" s="273" t="s">
        <v>730</v>
      </c>
      <c r="K585" s="274"/>
      <c r="L585" s="274"/>
      <c r="M585" s="274"/>
      <c r="N585" s="274"/>
      <c r="O585" s="274"/>
      <c r="P585" s="274"/>
      <c r="Q585" s="274"/>
      <c r="R585" s="274"/>
      <c r="S585" s="274"/>
      <c r="T585" s="274"/>
      <c r="U585" s="274"/>
      <c r="V585" s="274"/>
      <c r="W585" s="274"/>
      <c r="X585" s="274"/>
      <c r="Y585" s="274"/>
      <c r="Z585" s="274"/>
      <c r="AA585" s="274"/>
      <c r="AB585" s="274"/>
      <c r="AC585" s="274"/>
      <c r="AD585" s="274"/>
      <c r="AE585" s="274"/>
      <c r="AF585" s="274"/>
      <c r="AG585" s="274"/>
      <c r="AH585" s="274"/>
      <c r="AI585" s="274"/>
      <c r="AJ585" s="274"/>
      <c r="AK585" s="274"/>
      <c r="AL585" s="274"/>
      <c r="AM585" s="275"/>
      <c r="BG585" s="13" t="s">
        <v>505</v>
      </c>
      <c r="BH585" s="13">
        <v>70</v>
      </c>
      <c r="BI585" s="13" t="str">
        <f>"ITEM"&amp;BH585&amp;BG585&amp;"="&amp;IF(TRIM($J585)="","",$J585)</f>
        <v>ITEM70#KBN3_2=地方公共団体情報システム機構</v>
      </c>
    </row>
    <row r="586" spans="1:61" ht="9.75" customHeight="1" thickBot="1" x14ac:dyDescent="0.2">
      <c r="A586" s="298"/>
      <c r="B586" s="299"/>
      <c r="C586" s="299"/>
      <c r="D586" s="299"/>
      <c r="E586" s="299"/>
      <c r="F586" s="299"/>
      <c r="G586" s="299"/>
      <c r="H586" s="299"/>
      <c r="I586" s="300"/>
      <c r="J586" s="301"/>
      <c r="K586" s="302"/>
      <c r="L586" s="302"/>
      <c r="M586" s="302"/>
      <c r="N586" s="302"/>
      <c r="O586" s="302"/>
      <c r="P586" s="302"/>
      <c r="Q586" s="302"/>
      <c r="R586" s="302"/>
      <c r="S586" s="302"/>
      <c r="T586" s="302"/>
      <c r="U586" s="302"/>
      <c r="V586" s="302"/>
      <c r="W586" s="302"/>
      <c r="X586" s="302"/>
      <c r="Y586" s="302"/>
      <c r="Z586" s="302"/>
      <c r="AA586" s="302"/>
      <c r="AB586" s="302"/>
      <c r="AC586" s="302"/>
      <c r="AD586" s="302"/>
      <c r="AE586" s="302"/>
      <c r="AF586" s="302"/>
      <c r="AG586" s="302"/>
      <c r="AH586" s="302"/>
      <c r="AI586" s="302"/>
      <c r="AJ586" s="302"/>
      <c r="AK586" s="302"/>
      <c r="AL586" s="302"/>
      <c r="AM586" s="303"/>
    </row>
    <row r="587" spans="1:61" ht="9.75" customHeight="1" x14ac:dyDescent="0.15">
      <c r="A587" s="99" t="s">
        <v>96</v>
      </c>
      <c r="B587" s="100"/>
      <c r="C587" s="100"/>
      <c r="D587" s="100"/>
      <c r="E587" s="100"/>
      <c r="F587" s="100"/>
      <c r="G587" s="100"/>
      <c r="H587" s="100"/>
      <c r="I587" s="100"/>
      <c r="J587" s="102" t="s">
        <v>731</v>
      </c>
      <c r="K587" s="102"/>
      <c r="L587" s="102"/>
      <c r="M587" s="102"/>
      <c r="N587" s="102"/>
      <c r="O587" s="102"/>
      <c r="P587" s="102"/>
      <c r="Q587" s="102"/>
      <c r="R587" s="102"/>
      <c r="S587" s="102"/>
      <c r="T587" s="102"/>
      <c r="U587" s="102"/>
      <c r="V587" s="102"/>
      <c r="W587" s="102"/>
      <c r="X587" s="102"/>
      <c r="Y587" s="102"/>
      <c r="Z587" s="102"/>
      <c r="AA587" s="102"/>
      <c r="AB587" s="102"/>
      <c r="AC587" s="102"/>
      <c r="AD587" s="102"/>
      <c r="AE587" s="102"/>
      <c r="AF587" s="102"/>
      <c r="AG587" s="102"/>
      <c r="AH587" s="102"/>
      <c r="AI587" s="102"/>
      <c r="AJ587" s="102"/>
      <c r="AK587" s="102"/>
      <c r="AL587" s="102"/>
      <c r="AM587" s="102"/>
      <c r="BG587" s="13" t="s">
        <v>505</v>
      </c>
      <c r="BH587" s="13">
        <v>71</v>
      </c>
      <c r="BI587" s="13" t="str">
        <f>"ITEM"&amp;BH587&amp; BG587 &amp;"="&amp; IF(TRIM($J587)="","",$J587)</f>
        <v>ITEM71#KBN3_2=住基法第１４条（住民基本台帳の正確な記録を確保するための措置）</v>
      </c>
    </row>
    <row r="588" spans="1:61" ht="9.75" customHeight="1" x14ac:dyDescent="0.15">
      <c r="A588" s="106"/>
      <c r="B588" s="107"/>
      <c r="C588" s="107"/>
      <c r="D588" s="107"/>
      <c r="E588" s="107"/>
      <c r="F588" s="107"/>
      <c r="G588" s="107"/>
      <c r="H588" s="107"/>
      <c r="I588" s="107"/>
      <c r="J588" s="102"/>
      <c r="K588" s="102"/>
      <c r="L588" s="102"/>
      <c r="M588" s="102"/>
      <c r="N588" s="102"/>
      <c r="O588" s="102"/>
      <c r="P588" s="102"/>
      <c r="Q588" s="102"/>
      <c r="R588" s="102"/>
      <c r="S588" s="102"/>
      <c r="T588" s="102"/>
      <c r="U588" s="102"/>
      <c r="V588" s="102"/>
      <c r="W588" s="102"/>
      <c r="X588" s="102"/>
      <c r="Y588" s="102"/>
      <c r="Z588" s="102"/>
      <c r="AA588" s="102"/>
      <c r="AB588" s="102"/>
      <c r="AC588" s="102"/>
      <c r="AD588" s="102"/>
      <c r="AE588" s="102"/>
      <c r="AF588" s="102"/>
      <c r="AG588" s="102"/>
      <c r="AH588" s="102"/>
      <c r="AI588" s="102"/>
      <c r="AJ588" s="102"/>
      <c r="AK588" s="102"/>
      <c r="AL588" s="102"/>
      <c r="AM588" s="102"/>
    </row>
    <row r="589" spans="1:61" ht="27" customHeight="1" x14ac:dyDescent="0.15">
      <c r="A589" s="96" t="s">
        <v>285</v>
      </c>
      <c r="B589" s="97"/>
      <c r="C589" s="97"/>
      <c r="D589" s="97"/>
      <c r="E589" s="97"/>
      <c r="F589" s="97"/>
      <c r="G589" s="97"/>
      <c r="H589" s="97"/>
      <c r="I589" s="97"/>
      <c r="J589" s="102" t="s">
        <v>732</v>
      </c>
      <c r="K589" s="102"/>
      <c r="L589" s="102"/>
      <c r="M589" s="102"/>
      <c r="N589" s="102"/>
      <c r="O589" s="102"/>
      <c r="P589" s="102"/>
      <c r="Q589" s="102"/>
      <c r="R589" s="102"/>
      <c r="S589" s="102"/>
      <c r="T589" s="102"/>
      <c r="U589" s="102"/>
      <c r="V589" s="102"/>
      <c r="W589" s="102"/>
      <c r="X589" s="102"/>
      <c r="Y589" s="102"/>
      <c r="Z589" s="102"/>
      <c r="AA589" s="102"/>
      <c r="AB589" s="102"/>
      <c r="AC589" s="102"/>
      <c r="AD589" s="102"/>
      <c r="AE589" s="102"/>
      <c r="AF589" s="102"/>
      <c r="AG589" s="102"/>
      <c r="AH589" s="102"/>
      <c r="AI589" s="102"/>
      <c r="AJ589" s="102"/>
      <c r="AK589" s="102"/>
      <c r="AL589" s="102"/>
      <c r="AM589" s="102"/>
      <c r="BG589" s="13" t="s">
        <v>505</v>
      </c>
      <c r="BH589" s="13">
        <v>72</v>
      </c>
      <c r="BI589" s="13" t="str">
        <f>"ITEM"&amp;BH589&amp; BG589 &amp;"="&amp; IF(TRIM($J589)="","",$J589)</f>
        <v>ITEM72#KBN3_2=住民基本台帳の正確な記録を確保するために、本人確認情報ファイルの記載内容（当該提供情報）と都道府県知事保存本人確認情報ファイル及び機構保存本人確認情報ファイルの記載内容が整合することを確認する。</v>
      </c>
    </row>
    <row r="590" spans="1:61" ht="9.75" customHeight="1" x14ac:dyDescent="0.15">
      <c r="A590" s="99"/>
      <c r="B590" s="100"/>
      <c r="C590" s="100"/>
      <c r="D590" s="100"/>
      <c r="E590" s="100"/>
      <c r="F590" s="100"/>
      <c r="G590" s="100"/>
      <c r="H590" s="100"/>
      <c r="I590" s="100"/>
      <c r="J590" s="102"/>
      <c r="K590" s="102"/>
      <c r="L590" s="102"/>
      <c r="M590" s="102"/>
      <c r="N590" s="102"/>
      <c r="O590" s="102"/>
      <c r="P590" s="102"/>
      <c r="Q590" s="102"/>
      <c r="R590" s="102"/>
      <c r="S590" s="102"/>
      <c r="T590" s="102"/>
      <c r="U590" s="102"/>
      <c r="V590" s="102"/>
      <c r="W590" s="102"/>
      <c r="X590" s="102"/>
      <c r="Y590" s="102"/>
      <c r="Z590" s="102"/>
      <c r="AA590" s="102"/>
      <c r="AB590" s="102"/>
      <c r="AC590" s="102"/>
      <c r="AD590" s="102"/>
      <c r="AE590" s="102"/>
      <c r="AF590" s="102"/>
      <c r="AG590" s="102"/>
      <c r="AH590" s="102"/>
      <c r="AI590" s="102"/>
      <c r="AJ590" s="102"/>
      <c r="AK590" s="102"/>
      <c r="AL590" s="102"/>
      <c r="AM590" s="102"/>
      <c r="BG590" s="13" t="s">
        <v>432</v>
      </c>
      <c r="BH590" s="13" t="s">
        <v>432</v>
      </c>
    </row>
    <row r="591" spans="1:61" ht="9.75" customHeight="1" x14ac:dyDescent="0.15">
      <c r="A591" s="106"/>
      <c r="B591" s="107"/>
      <c r="C591" s="107"/>
      <c r="D591" s="107"/>
      <c r="E591" s="107"/>
      <c r="F591" s="107"/>
      <c r="G591" s="107"/>
      <c r="H591" s="107"/>
      <c r="I591" s="107"/>
      <c r="J591" s="102"/>
      <c r="K591" s="102"/>
      <c r="L591" s="102"/>
      <c r="M591" s="102"/>
      <c r="N591" s="102"/>
      <c r="O591" s="102"/>
      <c r="P591" s="102"/>
      <c r="Q591" s="102"/>
      <c r="R591" s="102"/>
      <c r="S591" s="102"/>
      <c r="T591" s="102"/>
      <c r="U591" s="102"/>
      <c r="V591" s="102"/>
      <c r="W591" s="102"/>
      <c r="X591" s="102"/>
      <c r="Y591" s="102"/>
      <c r="Z591" s="102"/>
      <c r="AA591" s="102"/>
      <c r="AB591" s="102"/>
      <c r="AC591" s="102"/>
      <c r="AD591" s="102"/>
      <c r="AE591" s="102"/>
      <c r="AF591" s="102"/>
      <c r="AG591" s="102"/>
      <c r="AH591" s="102"/>
      <c r="AI591" s="102"/>
      <c r="AJ591" s="102"/>
      <c r="AK591" s="102"/>
      <c r="AL591" s="102"/>
      <c r="AM591" s="102"/>
      <c r="BG591" s="13" t="s">
        <v>432</v>
      </c>
      <c r="BH591" s="13" t="s">
        <v>432</v>
      </c>
    </row>
    <row r="592" spans="1:61" ht="9.75" customHeight="1" x14ac:dyDescent="0.15">
      <c r="A592" s="96" t="s">
        <v>286</v>
      </c>
      <c r="B592" s="97"/>
      <c r="C592" s="97"/>
      <c r="D592" s="97"/>
      <c r="E592" s="97"/>
      <c r="F592" s="97"/>
      <c r="G592" s="97"/>
      <c r="H592" s="97"/>
      <c r="I592" s="97"/>
      <c r="J592" s="102" t="s">
        <v>727</v>
      </c>
      <c r="K592" s="102"/>
      <c r="L592" s="102"/>
      <c r="M592" s="102"/>
      <c r="N592" s="102"/>
      <c r="O592" s="102"/>
      <c r="P592" s="102"/>
      <c r="Q592" s="102"/>
      <c r="R592" s="102"/>
      <c r="S592" s="102"/>
      <c r="T592" s="102"/>
      <c r="U592" s="102"/>
      <c r="V592" s="102"/>
      <c r="W592" s="102"/>
      <c r="X592" s="102"/>
      <c r="Y592" s="102"/>
      <c r="Z592" s="102"/>
      <c r="AA592" s="102"/>
      <c r="AB592" s="102"/>
      <c r="AC592" s="102"/>
      <c r="AD592" s="102"/>
      <c r="AE592" s="102"/>
      <c r="AF592" s="102"/>
      <c r="AG592" s="102"/>
      <c r="AH592" s="102"/>
      <c r="AI592" s="102"/>
      <c r="AJ592" s="102"/>
      <c r="AK592" s="102"/>
      <c r="AL592" s="102"/>
      <c r="AM592" s="102"/>
      <c r="BG592" s="13" t="s">
        <v>505</v>
      </c>
      <c r="BH592" s="13">
        <v>73</v>
      </c>
      <c r="BI592" s="13" t="str">
        <f>"ITEM"&amp;BH592&amp; BG592 &amp;"="&amp; IF(TRIM($J592)="","",$J592)</f>
        <v>ITEM73#KBN3_2=住民票コード、氏名、生年月日、性別、住所、個人番号、異動事由、異動年月日</v>
      </c>
    </row>
    <row r="593" spans="1:61" ht="9.75" customHeight="1" x14ac:dyDescent="0.15">
      <c r="A593" s="106"/>
      <c r="B593" s="107"/>
      <c r="C593" s="107"/>
      <c r="D593" s="107"/>
      <c r="E593" s="107"/>
      <c r="F593" s="107"/>
      <c r="G593" s="107"/>
      <c r="H593" s="107"/>
      <c r="I593" s="107"/>
      <c r="J593" s="102"/>
      <c r="K593" s="102"/>
      <c r="L593" s="102"/>
      <c r="M593" s="102"/>
      <c r="N593" s="102"/>
      <c r="O593" s="102"/>
      <c r="P593" s="102"/>
      <c r="Q593" s="102"/>
      <c r="R593" s="102"/>
      <c r="S593" s="102"/>
      <c r="T593" s="102"/>
      <c r="U593" s="102"/>
      <c r="V593" s="102"/>
      <c r="W593" s="102"/>
      <c r="X593" s="102"/>
      <c r="Y593" s="102"/>
      <c r="Z593" s="102"/>
      <c r="AA593" s="102"/>
      <c r="AB593" s="102"/>
      <c r="AC593" s="102"/>
      <c r="AD593" s="102"/>
      <c r="AE593" s="102"/>
      <c r="AF593" s="102"/>
      <c r="AG593" s="102"/>
      <c r="AH593" s="102"/>
      <c r="AI593" s="102"/>
      <c r="AJ593" s="102"/>
      <c r="AK593" s="102"/>
      <c r="AL593" s="102"/>
      <c r="AM593" s="102"/>
      <c r="BG593" s="13" t="s">
        <v>432</v>
      </c>
      <c r="BH593" s="13" t="s">
        <v>432</v>
      </c>
    </row>
    <row r="594" spans="1:61" ht="9.75" customHeight="1" x14ac:dyDescent="0.15">
      <c r="A594" s="96" t="s">
        <v>287</v>
      </c>
      <c r="B594" s="97"/>
      <c r="C594" s="97"/>
      <c r="D594" s="97"/>
      <c r="E594" s="97"/>
      <c r="F594" s="97"/>
      <c r="G594" s="97"/>
      <c r="H594" s="97"/>
      <c r="I594" s="97"/>
      <c r="J594" s="167"/>
      <c r="K594" s="162"/>
      <c r="L594" s="162"/>
      <c r="M594" s="162"/>
      <c r="N594" s="162"/>
      <c r="O594" s="162"/>
      <c r="P594" s="162"/>
      <c r="Q594" s="162"/>
      <c r="R594" s="162"/>
      <c r="S594" s="162"/>
      <c r="T594" s="162"/>
      <c r="U594" s="162"/>
      <c r="V594" s="170" t="s">
        <v>116</v>
      </c>
      <c r="W594" s="170"/>
      <c r="X594" s="170"/>
      <c r="Y594" s="170"/>
      <c r="Z594" s="170"/>
      <c r="AA594" s="170"/>
      <c r="AB594" s="170"/>
      <c r="AC594" s="170"/>
      <c r="AD594" s="170"/>
      <c r="AE594" s="170"/>
      <c r="AF594" s="170"/>
      <c r="AG594" s="170"/>
      <c r="AH594" s="170"/>
      <c r="AI594" s="170"/>
      <c r="AJ594" s="170"/>
      <c r="AK594" s="170"/>
      <c r="AL594" s="170"/>
      <c r="AM594" s="171"/>
      <c r="BE594" s="13" t="str">
        <f ca="1">MID(CELL("address",$CB$2),2,2)</f>
        <v>CB</v>
      </c>
      <c r="BF594" s="13">
        <f>IF(TRIM($K596)="","",IF(ISERROR(MATCH($K596,$CB$3:$CB$7,0)),"INPUT_ERROR",MATCH($K596,$CB$3:$CB$7,0)))</f>
        <v>3</v>
      </c>
      <c r="BG594" s="13" t="s">
        <v>505</v>
      </c>
      <c r="BH594" s="13">
        <v>74</v>
      </c>
      <c r="BI594" s="13" t="str">
        <f>"ITEM"&amp; BH594&amp; BG594 &amp;"="&amp; $BF594</f>
        <v>ITEM74#KBN3_2=3</v>
      </c>
    </row>
    <row r="595" spans="1:61" ht="9.75" customHeight="1" x14ac:dyDescent="0.15">
      <c r="A595" s="99"/>
      <c r="B595" s="100"/>
      <c r="C595" s="100"/>
      <c r="D595" s="100"/>
      <c r="E595" s="100"/>
      <c r="F595" s="100"/>
      <c r="G595" s="100"/>
      <c r="H595" s="100"/>
      <c r="I595" s="100"/>
      <c r="J595" s="186"/>
      <c r="K595" s="133"/>
      <c r="L595" s="133"/>
      <c r="M595" s="133"/>
      <c r="N595" s="133"/>
      <c r="O595" s="133"/>
      <c r="P595" s="133"/>
      <c r="Q595" s="133"/>
      <c r="R595" s="133"/>
      <c r="S595" s="133"/>
      <c r="T595" s="133"/>
      <c r="U595" s="133"/>
      <c r="V595" s="169" t="s">
        <v>180</v>
      </c>
      <c r="W595" s="169"/>
      <c r="X595" s="169"/>
      <c r="Y595" s="169"/>
      <c r="Z595" s="169"/>
      <c r="AA595" s="169"/>
      <c r="AB595" s="169"/>
      <c r="AC595" s="169"/>
      <c r="AD595" s="169"/>
      <c r="AE595" s="169"/>
      <c r="AF595" s="169"/>
      <c r="AG595" s="169"/>
      <c r="AH595" s="169"/>
      <c r="AI595" s="169"/>
      <c r="AJ595" s="169"/>
      <c r="AK595" s="169"/>
      <c r="AL595" s="169"/>
      <c r="AM595" s="172"/>
      <c r="BG595" s="13" t="s">
        <v>432</v>
      </c>
      <c r="BH595" s="13" t="s">
        <v>432</v>
      </c>
    </row>
    <row r="596" spans="1:61" ht="9.75" customHeight="1" x14ac:dyDescent="0.15">
      <c r="A596" s="99"/>
      <c r="B596" s="100"/>
      <c r="C596" s="100"/>
      <c r="D596" s="100"/>
      <c r="E596" s="100"/>
      <c r="F596" s="100"/>
      <c r="G596" s="100"/>
      <c r="H596" s="100"/>
      <c r="I596" s="100"/>
      <c r="J596" s="130" t="s">
        <v>444</v>
      </c>
      <c r="K596" s="131" t="s">
        <v>136</v>
      </c>
      <c r="L596" s="131"/>
      <c r="M596" s="131"/>
      <c r="N596" s="131"/>
      <c r="O596" s="131"/>
      <c r="P596" s="131"/>
      <c r="Q596" s="131"/>
      <c r="R596" s="131"/>
      <c r="S596" s="131"/>
      <c r="T596" s="133" t="s">
        <v>442</v>
      </c>
      <c r="U596" s="133"/>
      <c r="V596" s="169" t="s">
        <v>236</v>
      </c>
      <c r="W596" s="169"/>
      <c r="X596" s="169"/>
      <c r="Y596" s="169"/>
      <c r="Z596" s="169"/>
      <c r="AA596" s="169"/>
      <c r="AB596" s="169"/>
      <c r="AC596" s="169"/>
      <c r="AD596" s="169"/>
      <c r="AE596" s="169"/>
      <c r="AF596" s="169"/>
      <c r="AG596" s="169"/>
      <c r="AH596" s="169"/>
      <c r="AI596" s="169"/>
      <c r="AJ596" s="169"/>
      <c r="AK596" s="169"/>
      <c r="AL596" s="169"/>
      <c r="AM596" s="172"/>
      <c r="BG596" s="13" t="s">
        <v>432</v>
      </c>
      <c r="BH596" s="13" t="s">
        <v>432</v>
      </c>
    </row>
    <row r="597" spans="1:61" ht="9.75" customHeight="1" x14ac:dyDescent="0.15">
      <c r="A597" s="99"/>
      <c r="B597" s="100"/>
      <c r="C597" s="100"/>
      <c r="D597" s="100"/>
      <c r="E597" s="100"/>
      <c r="F597" s="100"/>
      <c r="G597" s="100"/>
      <c r="H597" s="100"/>
      <c r="I597" s="100"/>
      <c r="J597" s="130"/>
      <c r="K597" s="131"/>
      <c r="L597" s="131"/>
      <c r="M597" s="131"/>
      <c r="N597" s="131"/>
      <c r="O597" s="131"/>
      <c r="P597" s="131"/>
      <c r="Q597" s="131"/>
      <c r="R597" s="131"/>
      <c r="S597" s="131"/>
      <c r="T597" s="133"/>
      <c r="U597" s="133"/>
      <c r="V597" s="169" t="s">
        <v>237</v>
      </c>
      <c r="W597" s="169"/>
      <c r="X597" s="169"/>
      <c r="Y597" s="169"/>
      <c r="Z597" s="169"/>
      <c r="AA597" s="169"/>
      <c r="AB597" s="169"/>
      <c r="AC597" s="169"/>
      <c r="AD597" s="169"/>
      <c r="AE597" s="169"/>
      <c r="AF597" s="169"/>
      <c r="AG597" s="169"/>
      <c r="AH597" s="169"/>
      <c r="AI597" s="169"/>
      <c r="AJ597" s="169"/>
      <c r="AK597" s="169"/>
      <c r="AL597" s="169"/>
      <c r="AM597" s="172"/>
      <c r="BG597" s="13" t="s">
        <v>432</v>
      </c>
      <c r="BH597" s="13" t="s">
        <v>432</v>
      </c>
    </row>
    <row r="598" spans="1:61" ht="9.75" customHeight="1" x14ac:dyDescent="0.15">
      <c r="A598" s="99"/>
      <c r="B598" s="100"/>
      <c r="C598" s="100"/>
      <c r="D598" s="100"/>
      <c r="E598" s="100"/>
      <c r="F598" s="100"/>
      <c r="G598" s="100"/>
      <c r="H598" s="100"/>
      <c r="I598" s="100"/>
      <c r="J598" s="186"/>
      <c r="K598" s="133"/>
      <c r="L598" s="133"/>
      <c r="M598" s="133"/>
      <c r="N598" s="133"/>
      <c r="O598" s="133"/>
      <c r="P598" s="133"/>
      <c r="Q598" s="133"/>
      <c r="R598" s="133"/>
      <c r="S598" s="133"/>
      <c r="T598" s="133"/>
      <c r="U598" s="133"/>
      <c r="V598" s="169" t="s">
        <v>445</v>
      </c>
      <c r="W598" s="169"/>
      <c r="X598" s="169"/>
      <c r="Y598" s="169"/>
      <c r="Z598" s="169"/>
      <c r="AA598" s="169"/>
      <c r="AB598" s="169"/>
      <c r="AC598" s="169"/>
      <c r="AD598" s="169"/>
      <c r="AE598" s="169"/>
      <c r="AF598" s="169"/>
      <c r="AG598" s="169"/>
      <c r="AH598" s="169"/>
      <c r="AI598" s="169"/>
      <c r="AJ598" s="169"/>
      <c r="AK598" s="169"/>
      <c r="AL598" s="169"/>
      <c r="AM598" s="172"/>
      <c r="BG598" s="13" t="s">
        <v>432</v>
      </c>
      <c r="BH598" s="13" t="s">
        <v>432</v>
      </c>
    </row>
    <row r="599" spans="1:61" ht="9.75" customHeight="1" x14ac:dyDescent="0.15">
      <c r="A599" s="106"/>
      <c r="B599" s="107"/>
      <c r="C599" s="107"/>
      <c r="D599" s="107"/>
      <c r="E599" s="107"/>
      <c r="F599" s="107"/>
      <c r="G599" s="107"/>
      <c r="H599" s="107"/>
      <c r="I599" s="107"/>
      <c r="J599" s="168"/>
      <c r="K599" s="137"/>
      <c r="L599" s="137"/>
      <c r="M599" s="137"/>
      <c r="N599" s="137"/>
      <c r="O599" s="137"/>
      <c r="P599" s="137"/>
      <c r="Q599" s="137"/>
      <c r="R599" s="137"/>
      <c r="S599" s="137"/>
      <c r="T599" s="137"/>
      <c r="U599" s="137"/>
      <c r="V599" s="174" t="s">
        <v>238</v>
      </c>
      <c r="W599" s="174"/>
      <c r="X599" s="174"/>
      <c r="Y599" s="174"/>
      <c r="Z599" s="174"/>
      <c r="AA599" s="174"/>
      <c r="AB599" s="174"/>
      <c r="AC599" s="174"/>
      <c r="AD599" s="174"/>
      <c r="AE599" s="174"/>
      <c r="AF599" s="174"/>
      <c r="AG599" s="174"/>
      <c r="AH599" s="174"/>
      <c r="AI599" s="174"/>
      <c r="AJ599" s="174"/>
      <c r="AK599" s="174"/>
      <c r="AL599" s="174"/>
      <c r="AM599" s="175"/>
      <c r="BG599" s="13" t="s">
        <v>432</v>
      </c>
      <c r="BH599" s="13" t="s">
        <v>432</v>
      </c>
    </row>
    <row r="600" spans="1:61" ht="9.75" customHeight="1" x14ac:dyDescent="0.15">
      <c r="A600" s="96" t="s">
        <v>288</v>
      </c>
      <c r="B600" s="97"/>
      <c r="C600" s="97"/>
      <c r="D600" s="97"/>
      <c r="E600" s="97"/>
      <c r="F600" s="97"/>
      <c r="G600" s="97"/>
      <c r="H600" s="97"/>
      <c r="I600" s="97"/>
      <c r="J600" s="115" t="s">
        <v>728</v>
      </c>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7"/>
      <c r="BG600" s="13" t="s">
        <v>505</v>
      </c>
      <c r="BH600" s="13">
        <v>75</v>
      </c>
      <c r="BI600" s="13" t="str">
        <f>"ITEM"&amp;BH600&amp; BG600 &amp;"="&amp; IF(TRIM($J600)="","",$J600)</f>
        <v>ITEM75#KBN3_2=区域内の住民（消除者を含む）</v>
      </c>
    </row>
    <row r="601" spans="1:61" ht="9.75" customHeight="1" x14ac:dyDescent="0.15">
      <c r="A601" s="99"/>
      <c r="B601" s="100"/>
      <c r="C601" s="100"/>
      <c r="D601" s="100"/>
      <c r="E601" s="100"/>
      <c r="F601" s="100"/>
      <c r="G601" s="100"/>
      <c r="H601" s="100"/>
      <c r="I601" s="100"/>
      <c r="J601" s="109"/>
      <c r="K601" s="110"/>
      <c r="L601" s="110"/>
      <c r="M601" s="110"/>
      <c r="N601" s="110"/>
      <c r="O601" s="110"/>
      <c r="P601" s="110"/>
      <c r="Q601" s="110"/>
      <c r="R601" s="110"/>
      <c r="S601" s="110"/>
      <c r="T601" s="110"/>
      <c r="U601" s="110"/>
      <c r="V601" s="110"/>
      <c r="W601" s="110"/>
      <c r="X601" s="110"/>
      <c r="Y601" s="110"/>
      <c r="Z601" s="110"/>
      <c r="AA601" s="110"/>
      <c r="AB601" s="110"/>
      <c r="AC601" s="110"/>
      <c r="AD601" s="110"/>
      <c r="AE601" s="110"/>
      <c r="AF601" s="110"/>
      <c r="AG601" s="110"/>
      <c r="AH601" s="110"/>
      <c r="AI601" s="110"/>
      <c r="AJ601" s="110"/>
      <c r="AK601" s="110"/>
      <c r="AL601" s="110"/>
      <c r="AM601" s="111"/>
      <c r="BG601" s="13" t="s">
        <v>432</v>
      </c>
      <c r="BH601" s="13" t="s">
        <v>432</v>
      </c>
    </row>
    <row r="602" spans="1:61" ht="9.75" customHeight="1" x14ac:dyDescent="0.15">
      <c r="A602" s="106"/>
      <c r="B602" s="107"/>
      <c r="C602" s="107"/>
      <c r="D602" s="107"/>
      <c r="E602" s="107"/>
      <c r="F602" s="107"/>
      <c r="G602" s="107"/>
      <c r="H602" s="107"/>
      <c r="I602" s="107"/>
      <c r="J602" s="112"/>
      <c r="K602" s="113"/>
      <c r="L602" s="113"/>
      <c r="M602" s="113"/>
      <c r="N602" s="113"/>
      <c r="O602" s="113"/>
      <c r="P602" s="113"/>
      <c r="Q602" s="113"/>
      <c r="R602" s="113"/>
      <c r="S602" s="113"/>
      <c r="T602" s="113"/>
      <c r="U602" s="113"/>
      <c r="V602" s="113"/>
      <c r="W602" s="113"/>
      <c r="X602" s="113"/>
      <c r="Y602" s="113"/>
      <c r="Z602" s="113"/>
      <c r="AA602" s="113"/>
      <c r="AB602" s="113"/>
      <c r="AC602" s="113"/>
      <c r="AD602" s="113"/>
      <c r="AE602" s="113"/>
      <c r="AF602" s="113"/>
      <c r="AG602" s="113"/>
      <c r="AH602" s="113"/>
      <c r="AI602" s="113"/>
      <c r="AJ602" s="113"/>
      <c r="AK602" s="113"/>
      <c r="AL602" s="113"/>
      <c r="AM602" s="114"/>
      <c r="BG602" s="13" t="s">
        <v>432</v>
      </c>
      <c r="BH602" s="13" t="s">
        <v>432</v>
      </c>
    </row>
    <row r="603" spans="1:61" ht="9.75" customHeight="1" x14ac:dyDescent="0.15">
      <c r="A603" s="96" t="s">
        <v>289</v>
      </c>
      <c r="B603" s="97"/>
      <c r="C603" s="97"/>
      <c r="D603" s="97"/>
      <c r="E603" s="97"/>
      <c r="F603" s="97"/>
      <c r="G603" s="97"/>
      <c r="H603" s="97"/>
      <c r="I603" s="97"/>
      <c r="J603" s="224" t="s">
        <v>127</v>
      </c>
      <c r="K603" s="225"/>
      <c r="L603" s="162" t="s">
        <v>121</v>
      </c>
      <c r="M603" s="162"/>
      <c r="N603" s="162"/>
      <c r="O603" s="162"/>
      <c r="P603" s="162"/>
      <c r="Q603" s="162"/>
      <c r="R603" s="162"/>
      <c r="S603" s="162"/>
      <c r="T603" s="162"/>
      <c r="U603" s="162"/>
      <c r="V603" s="162"/>
      <c r="W603" s="162"/>
      <c r="X603" s="227" t="s">
        <v>127</v>
      </c>
      <c r="Y603" s="225"/>
      <c r="Z603" s="162" t="s">
        <v>160</v>
      </c>
      <c r="AA603" s="162"/>
      <c r="AB603" s="162"/>
      <c r="AC603" s="162"/>
      <c r="AD603" s="162"/>
      <c r="AE603" s="162"/>
      <c r="AF603" s="162"/>
      <c r="AG603" s="162"/>
      <c r="AH603" s="162"/>
      <c r="AI603" s="162"/>
      <c r="AJ603" s="162"/>
      <c r="AK603" s="162"/>
      <c r="AL603" s="162"/>
      <c r="AM603" s="163"/>
      <c r="BF603" s="13" t="b">
        <f>IF($K603="○",TRUE,IF($K603="",FALSE,"INPUT_ERROR"))</f>
        <v>0</v>
      </c>
      <c r="BG603" s="13" t="s">
        <v>505</v>
      </c>
      <c r="BH603" s="13">
        <v>76</v>
      </c>
      <c r="BI603" s="13" t="str">
        <f t="shared" ref="BI603:BI609" si="3">"ITEM"&amp;BH603&amp; BG603 &amp;"="&amp; BF603</f>
        <v>ITEM76#KBN3_2=FALSE</v>
      </c>
    </row>
    <row r="604" spans="1:61" ht="9.75" customHeight="1" x14ac:dyDescent="0.15">
      <c r="A604" s="99"/>
      <c r="B604" s="100"/>
      <c r="C604" s="100"/>
      <c r="D604" s="100"/>
      <c r="E604" s="100"/>
      <c r="F604" s="100"/>
      <c r="G604" s="100"/>
      <c r="H604" s="100"/>
      <c r="I604" s="100"/>
      <c r="J604" s="130"/>
      <c r="K604" s="132"/>
      <c r="L604" s="133"/>
      <c r="M604" s="133"/>
      <c r="N604" s="133"/>
      <c r="O604" s="133"/>
      <c r="P604" s="133"/>
      <c r="Q604" s="133"/>
      <c r="R604" s="133"/>
      <c r="S604" s="133"/>
      <c r="T604" s="133"/>
      <c r="U604" s="133"/>
      <c r="V604" s="133"/>
      <c r="W604" s="133"/>
      <c r="X604" s="134"/>
      <c r="Y604" s="132"/>
      <c r="Z604" s="133"/>
      <c r="AA604" s="133"/>
      <c r="AB604" s="133"/>
      <c r="AC604" s="133"/>
      <c r="AD604" s="133"/>
      <c r="AE604" s="133"/>
      <c r="AF604" s="133"/>
      <c r="AG604" s="133"/>
      <c r="AH604" s="133"/>
      <c r="AI604" s="133"/>
      <c r="AJ604" s="133"/>
      <c r="AK604" s="133"/>
      <c r="AL604" s="133"/>
      <c r="AM604" s="139"/>
      <c r="BF604" s="13" t="b">
        <f>IF($Y603="○",TRUE,IF($Y603="",FALSE,"INPUT_ERROR"))</f>
        <v>0</v>
      </c>
      <c r="BG604" s="13" t="s">
        <v>505</v>
      </c>
      <c r="BH604" s="13">
        <v>77</v>
      </c>
      <c r="BI604" s="13" t="str">
        <f t="shared" si="3"/>
        <v>ITEM77#KBN3_2=FALSE</v>
      </c>
    </row>
    <row r="605" spans="1:61" ht="9.75" customHeight="1" x14ac:dyDescent="0.15">
      <c r="A605" s="99"/>
      <c r="B605" s="100"/>
      <c r="C605" s="100"/>
      <c r="D605" s="100"/>
      <c r="E605" s="100"/>
      <c r="F605" s="100"/>
      <c r="G605" s="100"/>
      <c r="H605" s="100"/>
      <c r="I605" s="100"/>
      <c r="J605" s="130" t="s">
        <v>127</v>
      </c>
      <c r="K605" s="132"/>
      <c r="L605" s="133" t="s">
        <v>161</v>
      </c>
      <c r="M605" s="133"/>
      <c r="N605" s="133"/>
      <c r="O605" s="133"/>
      <c r="P605" s="133"/>
      <c r="Q605" s="133"/>
      <c r="R605" s="133"/>
      <c r="S605" s="133"/>
      <c r="T605" s="133"/>
      <c r="U605" s="133"/>
      <c r="V605" s="133"/>
      <c r="W605" s="133"/>
      <c r="X605" s="134" t="s">
        <v>127</v>
      </c>
      <c r="Y605" s="132"/>
      <c r="Z605" s="133" t="s">
        <v>332</v>
      </c>
      <c r="AA605" s="133"/>
      <c r="AB605" s="133"/>
      <c r="AC605" s="133"/>
      <c r="AD605" s="133"/>
      <c r="AE605" s="133"/>
      <c r="AF605" s="133"/>
      <c r="AG605" s="133"/>
      <c r="AH605" s="133"/>
      <c r="AI605" s="133"/>
      <c r="AJ605" s="133"/>
      <c r="AK605" s="133"/>
      <c r="AL605" s="133"/>
      <c r="AM605" s="139"/>
      <c r="BF605" s="13" t="b">
        <f>IF($K605="○",TRUE,IF($K605="",FALSE,"INPUT_ERROR"))</f>
        <v>0</v>
      </c>
      <c r="BG605" s="13" t="s">
        <v>505</v>
      </c>
      <c r="BH605" s="13">
        <v>78</v>
      </c>
      <c r="BI605" s="13" t="str">
        <f t="shared" si="3"/>
        <v>ITEM78#KBN3_2=FALSE</v>
      </c>
    </row>
    <row r="606" spans="1:61" ht="9.75" customHeight="1" x14ac:dyDescent="0.15">
      <c r="A606" s="99"/>
      <c r="B606" s="100"/>
      <c r="C606" s="100"/>
      <c r="D606" s="100"/>
      <c r="E606" s="100"/>
      <c r="F606" s="100"/>
      <c r="G606" s="100"/>
      <c r="H606" s="100"/>
      <c r="I606" s="100"/>
      <c r="J606" s="130"/>
      <c r="K606" s="132"/>
      <c r="L606" s="133"/>
      <c r="M606" s="133"/>
      <c r="N606" s="133"/>
      <c r="O606" s="133"/>
      <c r="P606" s="133"/>
      <c r="Q606" s="133"/>
      <c r="R606" s="133"/>
      <c r="S606" s="133"/>
      <c r="T606" s="133"/>
      <c r="U606" s="133"/>
      <c r="V606" s="133"/>
      <c r="W606" s="133"/>
      <c r="X606" s="134"/>
      <c r="Y606" s="132"/>
      <c r="Z606" s="133"/>
      <c r="AA606" s="133"/>
      <c r="AB606" s="133"/>
      <c r="AC606" s="133"/>
      <c r="AD606" s="133"/>
      <c r="AE606" s="133"/>
      <c r="AF606" s="133"/>
      <c r="AG606" s="133"/>
      <c r="AH606" s="133"/>
      <c r="AI606" s="133"/>
      <c r="AJ606" s="133"/>
      <c r="AK606" s="133"/>
      <c r="AL606" s="133"/>
      <c r="AM606" s="139"/>
      <c r="BF606" s="13" t="b">
        <f>IF($Y605="○",TRUE,IF($Y605="",FALSE,"INPUT_ERROR"))</f>
        <v>0</v>
      </c>
      <c r="BG606" s="13" t="s">
        <v>505</v>
      </c>
      <c r="BH606" s="13">
        <v>79</v>
      </c>
      <c r="BI606" s="13" t="str">
        <f t="shared" si="3"/>
        <v>ITEM79#KBN3_2=FALSE</v>
      </c>
    </row>
    <row r="607" spans="1:61" ht="9.75" customHeight="1" x14ac:dyDescent="0.15">
      <c r="A607" s="99"/>
      <c r="B607" s="100"/>
      <c r="C607" s="100"/>
      <c r="D607" s="100"/>
      <c r="E607" s="100"/>
      <c r="F607" s="100"/>
      <c r="G607" s="100"/>
      <c r="H607" s="100"/>
      <c r="I607" s="100"/>
      <c r="J607" s="130" t="s">
        <v>127</v>
      </c>
      <c r="K607" s="132"/>
      <c r="L607" s="133" t="s">
        <v>240</v>
      </c>
      <c r="M607" s="133"/>
      <c r="N607" s="133"/>
      <c r="O607" s="133"/>
      <c r="P607" s="133"/>
      <c r="Q607" s="133"/>
      <c r="R607" s="133"/>
      <c r="S607" s="133"/>
      <c r="T607" s="133"/>
      <c r="U607" s="133"/>
      <c r="V607" s="133"/>
      <c r="W607" s="133"/>
      <c r="X607" s="134" t="s">
        <v>127</v>
      </c>
      <c r="Y607" s="132"/>
      <c r="Z607" s="133" t="s">
        <v>241</v>
      </c>
      <c r="AA607" s="133"/>
      <c r="AB607" s="133"/>
      <c r="AC607" s="133"/>
      <c r="AD607" s="133"/>
      <c r="AE607" s="133"/>
      <c r="AF607" s="133"/>
      <c r="AG607" s="133"/>
      <c r="AH607" s="133"/>
      <c r="AI607" s="133"/>
      <c r="AJ607" s="133"/>
      <c r="AK607" s="133"/>
      <c r="AL607" s="133"/>
      <c r="AM607" s="139"/>
      <c r="BF607" s="13" t="b">
        <f>IF($K607="○",TRUE,IF($K607="",FALSE,"INPUT_ERROR"))</f>
        <v>0</v>
      </c>
      <c r="BG607" s="13" t="s">
        <v>505</v>
      </c>
      <c r="BH607" s="13">
        <v>80</v>
      </c>
      <c r="BI607" s="13" t="str">
        <f t="shared" si="3"/>
        <v>ITEM80#KBN3_2=FALSE</v>
      </c>
    </row>
    <row r="608" spans="1:61" ht="9.75" customHeight="1" x14ac:dyDescent="0.15">
      <c r="A608" s="99"/>
      <c r="B608" s="100"/>
      <c r="C608" s="100"/>
      <c r="D608" s="100"/>
      <c r="E608" s="100"/>
      <c r="F608" s="100"/>
      <c r="G608" s="100"/>
      <c r="H608" s="100"/>
      <c r="I608" s="100"/>
      <c r="J608" s="130"/>
      <c r="K608" s="132"/>
      <c r="L608" s="133"/>
      <c r="M608" s="133"/>
      <c r="N608" s="133"/>
      <c r="O608" s="133"/>
      <c r="P608" s="133"/>
      <c r="Q608" s="133"/>
      <c r="R608" s="133"/>
      <c r="S608" s="133"/>
      <c r="T608" s="133"/>
      <c r="U608" s="133"/>
      <c r="V608" s="133"/>
      <c r="W608" s="133"/>
      <c r="X608" s="134"/>
      <c r="Y608" s="132"/>
      <c r="Z608" s="133"/>
      <c r="AA608" s="133"/>
      <c r="AB608" s="133"/>
      <c r="AC608" s="133"/>
      <c r="AD608" s="133"/>
      <c r="AE608" s="133"/>
      <c r="AF608" s="133"/>
      <c r="AG608" s="133"/>
      <c r="AH608" s="133"/>
      <c r="AI608" s="133"/>
      <c r="AJ608" s="133"/>
      <c r="AK608" s="133"/>
      <c r="AL608" s="133"/>
      <c r="AM608" s="139"/>
      <c r="BF608" s="13" t="b">
        <f>IF($Y607="○",TRUE,IF($Y607="",FALSE,"INPUT_ERROR"))</f>
        <v>0</v>
      </c>
      <c r="BG608" s="13" t="s">
        <v>505</v>
      </c>
      <c r="BH608" s="13">
        <v>81</v>
      </c>
      <c r="BI608" s="13" t="str">
        <f t="shared" si="3"/>
        <v>ITEM81#KBN3_2=FALSE</v>
      </c>
    </row>
    <row r="609" spans="1:61" ht="9.75" customHeight="1" x14ac:dyDescent="0.15">
      <c r="A609" s="99"/>
      <c r="B609" s="100"/>
      <c r="C609" s="100"/>
      <c r="D609" s="100"/>
      <c r="E609" s="100"/>
      <c r="F609" s="100"/>
      <c r="G609" s="100"/>
      <c r="H609" s="100"/>
      <c r="I609" s="100"/>
      <c r="J609" s="130" t="s">
        <v>127</v>
      </c>
      <c r="K609" s="132" t="s">
        <v>610</v>
      </c>
      <c r="L609" s="133" t="s">
        <v>125</v>
      </c>
      <c r="M609" s="133"/>
      <c r="N609" s="133"/>
      <c r="O609" s="134" t="s">
        <v>98</v>
      </c>
      <c r="P609" s="128" t="s">
        <v>733</v>
      </c>
      <c r="Q609" s="128"/>
      <c r="R609" s="128"/>
      <c r="S609" s="128"/>
      <c r="T609" s="128"/>
      <c r="U609" s="128"/>
      <c r="V609" s="128"/>
      <c r="W609" s="128"/>
      <c r="X609" s="128"/>
      <c r="Y609" s="128"/>
      <c r="Z609" s="128"/>
      <c r="AA609" s="128"/>
      <c r="AB609" s="128"/>
      <c r="AC609" s="128"/>
      <c r="AD609" s="128"/>
      <c r="AE609" s="128"/>
      <c r="AF609" s="128"/>
      <c r="AG609" s="128"/>
      <c r="AH609" s="128"/>
      <c r="AI609" s="128"/>
      <c r="AJ609" s="128"/>
      <c r="AK609" s="128"/>
      <c r="AL609" s="133" t="s">
        <v>188</v>
      </c>
      <c r="AM609" s="139"/>
      <c r="BF609" s="13" t="b">
        <f>IF($K609="○",TRUE,IF($K609="",FALSE,"INPUT_ERROR"))</f>
        <v>1</v>
      </c>
      <c r="BG609" s="13" t="s">
        <v>505</v>
      </c>
      <c r="BH609" s="13">
        <v>82</v>
      </c>
      <c r="BI609" s="13" t="str">
        <f t="shared" si="3"/>
        <v>ITEM82#KBN3_2=TRUE</v>
      </c>
    </row>
    <row r="610" spans="1:61" ht="9.75" customHeight="1" x14ac:dyDescent="0.15">
      <c r="A610" s="99"/>
      <c r="B610" s="100"/>
      <c r="C610" s="100"/>
      <c r="D610" s="100"/>
      <c r="E610" s="100"/>
      <c r="F610" s="100"/>
      <c r="G610" s="100"/>
      <c r="H610" s="100"/>
      <c r="I610" s="100"/>
      <c r="J610" s="135"/>
      <c r="K610" s="136"/>
      <c r="L610" s="137"/>
      <c r="M610" s="137"/>
      <c r="N610" s="137"/>
      <c r="O610" s="138"/>
      <c r="P610" s="90"/>
      <c r="Q610" s="90"/>
      <c r="R610" s="90"/>
      <c r="S610" s="90"/>
      <c r="T610" s="90"/>
      <c r="U610" s="90"/>
      <c r="V610" s="90"/>
      <c r="W610" s="90"/>
      <c r="X610" s="90"/>
      <c r="Y610" s="90"/>
      <c r="Z610" s="90"/>
      <c r="AA610" s="90"/>
      <c r="AB610" s="90"/>
      <c r="AC610" s="90"/>
      <c r="AD610" s="90"/>
      <c r="AE610" s="90"/>
      <c r="AF610" s="90"/>
      <c r="AG610" s="90"/>
      <c r="AH610" s="90"/>
      <c r="AI610" s="90"/>
      <c r="AJ610" s="90"/>
      <c r="AK610" s="90"/>
      <c r="AL610" s="137"/>
      <c r="AM610" s="140"/>
      <c r="BG610" s="13" t="s">
        <v>505</v>
      </c>
      <c r="BH610" s="13">
        <v>83</v>
      </c>
      <c r="BI610" s="13" t="str">
        <f>"ITEM"&amp;BH610&amp; BG610 &amp;"="&amp;IF(TRIM($P609)="","",$P609)</f>
        <v>ITEM83#KBN3_2=住民基本台帳ネットワークシステム</v>
      </c>
    </row>
    <row r="611" spans="1:61" ht="9.75" customHeight="1" x14ac:dyDescent="0.15">
      <c r="A611" s="96" t="s">
        <v>290</v>
      </c>
      <c r="B611" s="97"/>
      <c r="C611" s="97"/>
      <c r="D611" s="97"/>
      <c r="E611" s="97"/>
      <c r="F611" s="97"/>
      <c r="G611" s="97"/>
      <c r="H611" s="97"/>
      <c r="I611" s="97"/>
      <c r="J611" s="102" t="s">
        <v>639</v>
      </c>
      <c r="K611" s="102"/>
      <c r="L611" s="102"/>
      <c r="M611" s="102"/>
      <c r="N611" s="102"/>
      <c r="O611" s="102"/>
      <c r="P611" s="102"/>
      <c r="Q611" s="102"/>
      <c r="R611" s="102"/>
      <c r="S611" s="102"/>
      <c r="T611" s="102"/>
      <c r="U611" s="102"/>
      <c r="V611" s="102"/>
      <c r="W611" s="102"/>
      <c r="X611" s="102"/>
      <c r="Y611" s="102"/>
      <c r="Z611" s="102"/>
      <c r="AA611" s="102"/>
      <c r="AB611" s="102"/>
      <c r="AC611" s="102"/>
      <c r="AD611" s="102"/>
      <c r="AE611" s="102"/>
      <c r="AF611" s="102"/>
      <c r="AG611" s="102"/>
      <c r="AH611" s="102"/>
      <c r="AI611" s="102"/>
      <c r="AJ611" s="102"/>
      <c r="AK611" s="102"/>
      <c r="AL611" s="102"/>
      <c r="AM611" s="102"/>
      <c r="BG611" s="13" t="s">
        <v>505</v>
      </c>
      <c r="BH611" s="13">
        <v>84</v>
      </c>
      <c r="BI611" s="13" t="str">
        <f>"ITEM"&amp;BH611&amp; BG611 &amp;"="&amp;IF(TRIM($J611)="","",TEXT(J611,"yyyymmdd"))</f>
        <v>ITEM84#KBN3_2=随時</v>
      </c>
    </row>
    <row r="612" spans="1:61" ht="9.75" customHeight="1" x14ac:dyDescent="0.15">
      <c r="A612" s="99"/>
      <c r="B612" s="100"/>
      <c r="C612" s="100"/>
      <c r="D612" s="100"/>
      <c r="E612" s="100"/>
      <c r="F612" s="100"/>
      <c r="G612" s="100"/>
      <c r="H612" s="100"/>
      <c r="I612" s="100"/>
      <c r="J612" s="102"/>
      <c r="K612" s="102"/>
      <c r="L612" s="102"/>
      <c r="M612" s="102"/>
      <c r="N612" s="102"/>
      <c r="O612" s="102"/>
      <c r="P612" s="102"/>
      <c r="Q612" s="102"/>
      <c r="R612" s="102"/>
      <c r="S612" s="102"/>
      <c r="T612" s="102"/>
      <c r="U612" s="102"/>
      <c r="V612" s="102"/>
      <c r="W612" s="102"/>
      <c r="X612" s="102"/>
      <c r="Y612" s="102"/>
      <c r="Z612" s="102"/>
      <c r="AA612" s="102"/>
      <c r="AB612" s="102"/>
      <c r="AC612" s="102"/>
      <c r="AD612" s="102"/>
      <c r="AE612" s="102"/>
      <c r="AF612" s="102"/>
      <c r="AG612" s="102"/>
      <c r="AH612" s="102"/>
      <c r="AI612" s="102"/>
      <c r="AJ612" s="102"/>
      <c r="AK612" s="102"/>
      <c r="AL612" s="102"/>
      <c r="AM612" s="102"/>
      <c r="BG612" s="13" t="s">
        <v>432</v>
      </c>
      <c r="BH612" s="13" t="s">
        <v>432</v>
      </c>
    </row>
    <row r="613" spans="1:61" ht="9.75" customHeight="1" x14ac:dyDescent="0.15">
      <c r="A613" s="106"/>
      <c r="B613" s="107"/>
      <c r="C613" s="107"/>
      <c r="D613" s="107"/>
      <c r="E613" s="107"/>
      <c r="F613" s="107"/>
      <c r="G613" s="107"/>
      <c r="H613" s="107"/>
      <c r="I613" s="107"/>
      <c r="J613" s="102"/>
      <c r="K613" s="102"/>
      <c r="L613" s="102"/>
      <c r="M613" s="102"/>
      <c r="N613" s="102"/>
      <c r="O613" s="102"/>
      <c r="P613" s="102"/>
      <c r="Q613" s="102"/>
      <c r="R613" s="102"/>
      <c r="S613" s="102"/>
      <c r="T613" s="102"/>
      <c r="U613" s="102"/>
      <c r="V613" s="102"/>
      <c r="W613" s="102"/>
      <c r="X613" s="102"/>
      <c r="Y613" s="102"/>
      <c r="Z613" s="102"/>
      <c r="AA613" s="102"/>
      <c r="AB613" s="102"/>
      <c r="AC613" s="102"/>
      <c r="AD613" s="102"/>
      <c r="AE613" s="102"/>
      <c r="AF613" s="102"/>
      <c r="AG613" s="102"/>
      <c r="AH613" s="102"/>
      <c r="AI613" s="102"/>
      <c r="AJ613" s="102"/>
      <c r="AK613" s="102"/>
      <c r="AL613" s="102"/>
      <c r="AM613" s="102"/>
      <c r="BG613" s="13" t="s">
        <v>432</v>
      </c>
      <c r="BH613" s="13" t="s">
        <v>432</v>
      </c>
    </row>
    <row r="614" spans="1:61" ht="9.75" hidden="1" customHeight="1" x14ac:dyDescent="0.15">
      <c r="A614" s="295" t="s">
        <v>365</v>
      </c>
      <c r="B614" s="296"/>
      <c r="C614" s="296"/>
      <c r="D614" s="296"/>
      <c r="E614" s="296"/>
      <c r="F614" s="296"/>
      <c r="G614" s="296"/>
      <c r="H614" s="296"/>
      <c r="I614" s="297"/>
      <c r="J614" s="273"/>
      <c r="K614" s="274"/>
      <c r="L614" s="274"/>
      <c r="M614" s="274"/>
      <c r="N614" s="274"/>
      <c r="O614" s="274"/>
      <c r="P614" s="274"/>
      <c r="Q614" s="274"/>
      <c r="R614" s="274"/>
      <c r="S614" s="274"/>
      <c r="T614" s="274"/>
      <c r="U614" s="274"/>
      <c r="V614" s="274"/>
      <c r="W614" s="274"/>
      <c r="X614" s="274"/>
      <c r="Y614" s="274"/>
      <c r="Z614" s="274"/>
      <c r="AA614" s="274"/>
      <c r="AB614" s="274"/>
      <c r="AC614" s="274"/>
      <c r="AD614" s="274"/>
      <c r="AE614" s="274"/>
      <c r="AF614" s="274"/>
      <c r="AG614" s="274"/>
      <c r="AH614" s="274"/>
      <c r="AI614" s="274"/>
      <c r="AJ614" s="274"/>
      <c r="AK614" s="274"/>
      <c r="AL614" s="274"/>
      <c r="AM614" s="275"/>
      <c r="BG614" s="13" t="s">
        <v>506</v>
      </c>
      <c r="BH614" s="13">
        <v>70</v>
      </c>
      <c r="BI614" s="13" t="str">
        <f>"ITEM"&amp;BH614&amp;BG614&amp;"="&amp;IF(TRIM($J614)="","",$J614)</f>
        <v>ITEM70#KBN3_3=</v>
      </c>
    </row>
    <row r="615" spans="1:61" ht="9.75" hidden="1" customHeight="1" thickBot="1" x14ac:dyDescent="0.2">
      <c r="A615" s="298"/>
      <c r="B615" s="299"/>
      <c r="C615" s="299"/>
      <c r="D615" s="299"/>
      <c r="E615" s="299"/>
      <c r="F615" s="299"/>
      <c r="G615" s="299"/>
      <c r="H615" s="299"/>
      <c r="I615" s="300"/>
      <c r="J615" s="301"/>
      <c r="K615" s="302"/>
      <c r="L615" s="302"/>
      <c r="M615" s="302"/>
      <c r="N615" s="302"/>
      <c r="O615" s="302"/>
      <c r="P615" s="302"/>
      <c r="Q615" s="302"/>
      <c r="R615" s="302"/>
      <c r="S615" s="302"/>
      <c r="T615" s="302"/>
      <c r="U615" s="302"/>
      <c r="V615" s="302"/>
      <c r="W615" s="302"/>
      <c r="X615" s="302"/>
      <c r="Y615" s="302"/>
      <c r="Z615" s="302"/>
      <c r="AA615" s="302"/>
      <c r="AB615" s="302"/>
      <c r="AC615" s="302"/>
      <c r="AD615" s="302"/>
      <c r="AE615" s="302"/>
      <c r="AF615" s="302"/>
      <c r="AG615" s="302"/>
      <c r="AH615" s="302"/>
      <c r="AI615" s="302"/>
      <c r="AJ615" s="302"/>
      <c r="AK615" s="302"/>
      <c r="AL615" s="302"/>
      <c r="AM615" s="303"/>
    </row>
    <row r="616" spans="1:61" ht="9.75" hidden="1" customHeight="1" x14ac:dyDescent="0.15">
      <c r="A616" s="99" t="s">
        <v>96</v>
      </c>
      <c r="B616" s="100"/>
      <c r="C616" s="100"/>
      <c r="D616" s="100"/>
      <c r="E616" s="100"/>
      <c r="F616" s="100"/>
      <c r="G616" s="100"/>
      <c r="H616" s="100"/>
      <c r="I616" s="100"/>
      <c r="J616" s="102"/>
      <c r="K616" s="102"/>
      <c r="L616" s="102"/>
      <c r="M616" s="102"/>
      <c r="N616" s="102"/>
      <c r="O616" s="102"/>
      <c r="P616" s="102"/>
      <c r="Q616" s="102"/>
      <c r="R616" s="102"/>
      <c r="S616" s="102"/>
      <c r="T616" s="102"/>
      <c r="U616" s="102"/>
      <c r="V616" s="102"/>
      <c r="W616" s="102"/>
      <c r="X616" s="102"/>
      <c r="Y616" s="102"/>
      <c r="Z616" s="102"/>
      <c r="AA616" s="102"/>
      <c r="AB616" s="102"/>
      <c r="AC616" s="102"/>
      <c r="AD616" s="102"/>
      <c r="AE616" s="102"/>
      <c r="AF616" s="102"/>
      <c r="AG616" s="102"/>
      <c r="AH616" s="102"/>
      <c r="AI616" s="102"/>
      <c r="AJ616" s="102"/>
      <c r="AK616" s="102"/>
      <c r="AL616" s="102"/>
      <c r="AM616" s="102"/>
      <c r="BG616" s="13" t="s">
        <v>506</v>
      </c>
      <c r="BH616" s="13">
        <v>71</v>
      </c>
      <c r="BI616" s="13" t="str">
        <f>"ITEM"&amp;BH616&amp; BG616 &amp;"="&amp; IF(TRIM($J616)="","",$J616)</f>
        <v>ITEM71#KBN3_3=</v>
      </c>
    </row>
    <row r="617" spans="1:61" ht="9.75" hidden="1" customHeight="1" x14ac:dyDescent="0.15">
      <c r="A617" s="106"/>
      <c r="B617" s="107"/>
      <c r="C617" s="107"/>
      <c r="D617" s="107"/>
      <c r="E617" s="107"/>
      <c r="F617" s="107"/>
      <c r="G617" s="107"/>
      <c r="H617" s="107"/>
      <c r="I617" s="107"/>
      <c r="J617" s="102"/>
      <c r="K617" s="102"/>
      <c r="L617" s="102"/>
      <c r="M617" s="102"/>
      <c r="N617" s="102"/>
      <c r="O617" s="102"/>
      <c r="P617" s="102"/>
      <c r="Q617" s="102"/>
      <c r="R617" s="102"/>
      <c r="S617" s="102"/>
      <c r="T617" s="102"/>
      <c r="U617" s="102"/>
      <c r="V617" s="102"/>
      <c r="W617" s="102"/>
      <c r="X617" s="102"/>
      <c r="Y617" s="102"/>
      <c r="Z617" s="102"/>
      <c r="AA617" s="102"/>
      <c r="AB617" s="102"/>
      <c r="AC617" s="102"/>
      <c r="AD617" s="102"/>
      <c r="AE617" s="102"/>
      <c r="AF617" s="102"/>
      <c r="AG617" s="102"/>
      <c r="AH617" s="102"/>
      <c r="AI617" s="102"/>
      <c r="AJ617" s="102"/>
      <c r="AK617" s="102"/>
      <c r="AL617" s="102"/>
      <c r="AM617" s="102"/>
    </row>
    <row r="618" spans="1:61" ht="9.75" hidden="1" customHeight="1" x14ac:dyDescent="0.15">
      <c r="A618" s="96" t="s">
        <v>285</v>
      </c>
      <c r="B618" s="97"/>
      <c r="C618" s="97"/>
      <c r="D618" s="97"/>
      <c r="E618" s="97"/>
      <c r="F618" s="97"/>
      <c r="G618" s="97"/>
      <c r="H618" s="97"/>
      <c r="I618" s="97"/>
      <c r="J618" s="102"/>
      <c r="K618" s="102"/>
      <c r="L618" s="102"/>
      <c r="M618" s="102"/>
      <c r="N618" s="102"/>
      <c r="O618" s="102"/>
      <c r="P618" s="102"/>
      <c r="Q618" s="102"/>
      <c r="R618" s="102"/>
      <c r="S618" s="102"/>
      <c r="T618" s="102"/>
      <c r="U618" s="102"/>
      <c r="V618" s="102"/>
      <c r="W618" s="102"/>
      <c r="X618" s="102"/>
      <c r="Y618" s="102"/>
      <c r="Z618" s="102"/>
      <c r="AA618" s="102"/>
      <c r="AB618" s="102"/>
      <c r="AC618" s="102"/>
      <c r="AD618" s="102"/>
      <c r="AE618" s="102"/>
      <c r="AF618" s="102"/>
      <c r="AG618" s="102"/>
      <c r="AH618" s="102"/>
      <c r="AI618" s="102"/>
      <c r="AJ618" s="102"/>
      <c r="AK618" s="102"/>
      <c r="AL618" s="102"/>
      <c r="AM618" s="102"/>
      <c r="BG618" s="13" t="s">
        <v>506</v>
      </c>
      <c r="BH618" s="13">
        <v>72</v>
      </c>
      <c r="BI618" s="13" t="str">
        <f>"ITEM"&amp;BH618&amp; BG618 &amp;"="&amp; IF(TRIM($J618)="","",$J618)</f>
        <v>ITEM72#KBN3_3=</v>
      </c>
    </row>
    <row r="619" spans="1:61" ht="9.75" hidden="1" customHeight="1" x14ac:dyDescent="0.15">
      <c r="A619" s="99"/>
      <c r="B619" s="100"/>
      <c r="C619" s="100"/>
      <c r="D619" s="100"/>
      <c r="E619" s="100"/>
      <c r="F619" s="100"/>
      <c r="G619" s="100"/>
      <c r="H619" s="100"/>
      <c r="I619" s="100"/>
      <c r="J619" s="102"/>
      <c r="K619" s="102"/>
      <c r="L619" s="102"/>
      <c r="M619" s="102"/>
      <c r="N619" s="102"/>
      <c r="O619" s="102"/>
      <c r="P619" s="102"/>
      <c r="Q619" s="102"/>
      <c r="R619" s="102"/>
      <c r="S619" s="102"/>
      <c r="T619" s="102"/>
      <c r="U619" s="102"/>
      <c r="V619" s="102"/>
      <c r="W619" s="102"/>
      <c r="X619" s="102"/>
      <c r="Y619" s="102"/>
      <c r="Z619" s="102"/>
      <c r="AA619" s="102"/>
      <c r="AB619" s="102"/>
      <c r="AC619" s="102"/>
      <c r="AD619" s="102"/>
      <c r="AE619" s="102"/>
      <c r="AF619" s="102"/>
      <c r="AG619" s="102"/>
      <c r="AH619" s="102"/>
      <c r="AI619" s="102"/>
      <c r="AJ619" s="102"/>
      <c r="AK619" s="102"/>
      <c r="AL619" s="102"/>
      <c r="AM619" s="102"/>
      <c r="BG619" s="13" t="s">
        <v>432</v>
      </c>
      <c r="BH619" s="13" t="s">
        <v>432</v>
      </c>
    </row>
    <row r="620" spans="1:61" ht="9.75" hidden="1" customHeight="1" x14ac:dyDescent="0.15">
      <c r="A620" s="106"/>
      <c r="B620" s="107"/>
      <c r="C620" s="107"/>
      <c r="D620" s="107"/>
      <c r="E620" s="107"/>
      <c r="F620" s="107"/>
      <c r="G620" s="107"/>
      <c r="H620" s="107"/>
      <c r="I620" s="107"/>
      <c r="J620" s="102"/>
      <c r="K620" s="102"/>
      <c r="L620" s="102"/>
      <c r="M620" s="102"/>
      <c r="N620" s="102"/>
      <c r="O620" s="102"/>
      <c r="P620" s="102"/>
      <c r="Q620" s="102"/>
      <c r="R620" s="102"/>
      <c r="S620" s="102"/>
      <c r="T620" s="102"/>
      <c r="U620" s="102"/>
      <c r="V620" s="102"/>
      <c r="W620" s="102"/>
      <c r="X620" s="102"/>
      <c r="Y620" s="102"/>
      <c r="Z620" s="102"/>
      <c r="AA620" s="102"/>
      <c r="AB620" s="102"/>
      <c r="AC620" s="102"/>
      <c r="AD620" s="102"/>
      <c r="AE620" s="102"/>
      <c r="AF620" s="102"/>
      <c r="AG620" s="102"/>
      <c r="AH620" s="102"/>
      <c r="AI620" s="102"/>
      <c r="AJ620" s="102"/>
      <c r="AK620" s="102"/>
      <c r="AL620" s="102"/>
      <c r="AM620" s="102"/>
      <c r="BG620" s="13" t="s">
        <v>432</v>
      </c>
      <c r="BH620" s="13" t="s">
        <v>432</v>
      </c>
    </row>
    <row r="621" spans="1:61" ht="9.75" hidden="1" customHeight="1" x14ac:dyDescent="0.15">
      <c r="A621" s="96" t="s">
        <v>286</v>
      </c>
      <c r="B621" s="97"/>
      <c r="C621" s="97"/>
      <c r="D621" s="97"/>
      <c r="E621" s="97"/>
      <c r="F621" s="97"/>
      <c r="G621" s="97"/>
      <c r="H621" s="97"/>
      <c r="I621" s="97"/>
      <c r="J621" s="102"/>
      <c r="K621" s="102"/>
      <c r="L621" s="102"/>
      <c r="M621" s="102"/>
      <c r="N621" s="102"/>
      <c r="O621" s="102"/>
      <c r="P621" s="102"/>
      <c r="Q621" s="102"/>
      <c r="R621" s="102"/>
      <c r="S621" s="102"/>
      <c r="T621" s="102"/>
      <c r="U621" s="102"/>
      <c r="V621" s="102"/>
      <c r="W621" s="102"/>
      <c r="X621" s="102"/>
      <c r="Y621" s="102"/>
      <c r="Z621" s="102"/>
      <c r="AA621" s="102"/>
      <c r="AB621" s="102"/>
      <c r="AC621" s="102"/>
      <c r="AD621" s="102"/>
      <c r="AE621" s="102"/>
      <c r="AF621" s="102"/>
      <c r="AG621" s="102"/>
      <c r="AH621" s="102"/>
      <c r="AI621" s="102"/>
      <c r="AJ621" s="102"/>
      <c r="AK621" s="102"/>
      <c r="AL621" s="102"/>
      <c r="AM621" s="102"/>
      <c r="BG621" s="13" t="s">
        <v>506</v>
      </c>
      <c r="BH621" s="13">
        <v>73</v>
      </c>
      <c r="BI621" s="13" t="str">
        <f>"ITEM"&amp;BH621&amp; BG621 &amp;"="&amp; IF(TRIM($J621)="","",$J621)</f>
        <v>ITEM73#KBN3_3=</v>
      </c>
    </row>
    <row r="622" spans="1:61" ht="9.75" hidden="1" customHeight="1" x14ac:dyDescent="0.15">
      <c r="A622" s="106"/>
      <c r="B622" s="107"/>
      <c r="C622" s="107"/>
      <c r="D622" s="107"/>
      <c r="E622" s="107"/>
      <c r="F622" s="107"/>
      <c r="G622" s="107"/>
      <c r="H622" s="107"/>
      <c r="I622" s="107"/>
      <c r="J622" s="102"/>
      <c r="K622" s="102"/>
      <c r="L622" s="102"/>
      <c r="M622" s="102"/>
      <c r="N622" s="102"/>
      <c r="O622" s="102"/>
      <c r="P622" s="102"/>
      <c r="Q622" s="102"/>
      <c r="R622" s="102"/>
      <c r="S622" s="102"/>
      <c r="T622" s="102"/>
      <c r="U622" s="102"/>
      <c r="V622" s="102"/>
      <c r="W622" s="102"/>
      <c r="X622" s="102"/>
      <c r="Y622" s="102"/>
      <c r="Z622" s="102"/>
      <c r="AA622" s="102"/>
      <c r="AB622" s="102"/>
      <c r="AC622" s="102"/>
      <c r="AD622" s="102"/>
      <c r="AE622" s="102"/>
      <c r="AF622" s="102"/>
      <c r="AG622" s="102"/>
      <c r="AH622" s="102"/>
      <c r="AI622" s="102"/>
      <c r="AJ622" s="102"/>
      <c r="AK622" s="102"/>
      <c r="AL622" s="102"/>
      <c r="AM622" s="102"/>
      <c r="BG622" s="13" t="s">
        <v>432</v>
      </c>
      <c r="BH622" s="13" t="s">
        <v>432</v>
      </c>
    </row>
    <row r="623" spans="1:61" ht="9.75" hidden="1" customHeight="1" x14ac:dyDescent="0.15">
      <c r="A623" s="96" t="s">
        <v>287</v>
      </c>
      <c r="B623" s="97"/>
      <c r="C623" s="97"/>
      <c r="D623" s="97"/>
      <c r="E623" s="97"/>
      <c r="F623" s="97"/>
      <c r="G623" s="97"/>
      <c r="H623" s="97"/>
      <c r="I623" s="97"/>
      <c r="J623" s="167"/>
      <c r="K623" s="162"/>
      <c r="L623" s="162"/>
      <c r="M623" s="162"/>
      <c r="N623" s="162"/>
      <c r="O623" s="162"/>
      <c r="P623" s="162"/>
      <c r="Q623" s="162"/>
      <c r="R623" s="162"/>
      <c r="S623" s="162"/>
      <c r="T623" s="162"/>
      <c r="U623" s="162"/>
      <c r="V623" s="170" t="s">
        <v>116</v>
      </c>
      <c r="W623" s="170"/>
      <c r="X623" s="170"/>
      <c r="Y623" s="170"/>
      <c r="Z623" s="170"/>
      <c r="AA623" s="170"/>
      <c r="AB623" s="170"/>
      <c r="AC623" s="170"/>
      <c r="AD623" s="170"/>
      <c r="AE623" s="170"/>
      <c r="AF623" s="170"/>
      <c r="AG623" s="170"/>
      <c r="AH623" s="170"/>
      <c r="AI623" s="170"/>
      <c r="AJ623" s="170"/>
      <c r="AK623" s="170"/>
      <c r="AL623" s="170"/>
      <c r="AM623" s="171"/>
      <c r="BE623" s="13" t="str">
        <f ca="1">MID(CELL("address",$CB$2),2,2)</f>
        <v>CB</v>
      </c>
      <c r="BF623" s="13" t="str">
        <f>IF(TRIM($K625)="","",IF(ISERROR(MATCH($K625,$CB$3:$CB$7,0)),"INPUT_ERROR",MATCH($K625,$CB$3:$CB$7,0)))</f>
        <v/>
      </c>
      <c r="BG623" s="13" t="s">
        <v>506</v>
      </c>
      <c r="BH623" s="13">
        <v>74</v>
      </c>
      <c r="BI623" s="13" t="str">
        <f>"ITEM"&amp; BH623&amp; BG623 &amp;"="&amp; $BF623</f>
        <v>ITEM74#KBN3_3=</v>
      </c>
    </row>
    <row r="624" spans="1:61" ht="9.75" hidden="1" customHeight="1" x14ac:dyDescent="0.15">
      <c r="A624" s="99"/>
      <c r="B624" s="100"/>
      <c r="C624" s="100"/>
      <c r="D624" s="100"/>
      <c r="E624" s="100"/>
      <c r="F624" s="100"/>
      <c r="G624" s="100"/>
      <c r="H624" s="100"/>
      <c r="I624" s="100"/>
      <c r="J624" s="186"/>
      <c r="K624" s="133"/>
      <c r="L624" s="133"/>
      <c r="M624" s="133"/>
      <c r="N624" s="133"/>
      <c r="O624" s="133"/>
      <c r="P624" s="133"/>
      <c r="Q624" s="133"/>
      <c r="R624" s="133"/>
      <c r="S624" s="133"/>
      <c r="T624" s="133"/>
      <c r="U624" s="133"/>
      <c r="V624" s="169" t="s">
        <v>180</v>
      </c>
      <c r="W624" s="169"/>
      <c r="X624" s="169"/>
      <c r="Y624" s="169"/>
      <c r="Z624" s="169"/>
      <c r="AA624" s="169"/>
      <c r="AB624" s="169"/>
      <c r="AC624" s="169"/>
      <c r="AD624" s="169"/>
      <c r="AE624" s="169"/>
      <c r="AF624" s="169"/>
      <c r="AG624" s="169"/>
      <c r="AH624" s="169"/>
      <c r="AI624" s="169"/>
      <c r="AJ624" s="169"/>
      <c r="AK624" s="169"/>
      <c r="AL624" s="169"/>
      <c r="AM624" s="172"/>
      <c r="BG624" s="13" t="s">
        <v>432</v>
      </c>
      <c r="BH624" s="13" t="s">
        <v>432</v>
      </c>
    </row>
    <row r="625" spans="1:61" ht="9.75" hidden="1" customHeight="1" x14ac:dyDescent="0.15">
      <c r="A625" s="99"/>
      <c r="B625" s="100"/>
      <c r="C625" s="100"/>
      <c r="D625" s="100"/>
      <c r="E625" s="100"/>
      <c r="F625" s="100"/>
      <c r="G625" s="100"/>
      <c r="H625" s="100"/>
      <c r="I625" s="100"/>
      <c r="J625" s="130" t="s">
        <v>444</v>
      </c>
      <c r="K625" s="131"/>
      <c r="L625" s="131"/>
      <c r="M625" s="131"/>
      <c r="N625" s="131"/>
      <c r="O625" s="131"/>
      <c r="P625" s="131"/>
      <c r="Q625" s="131"/>
      <c r="R625" s="131"/>
      <c r="S625" s="131"/>
      <c r="T625" s="133" t="s">
        <v>442</v>
      </c>
      <c r="U625" s="133"/>
      <c r="V625" s="169" t="s">
        <v>236</v>
      </c>
      <c r="W625" s="169"/>
      <c r="X625" s="169"/>
      <c r="Y625" s="169"/>
      <c r="Z625" s="169"/>
      <c r="AA625" s="169"/>
      <c r="AB625" s="169"/>
      <c r="AC625" s="169"/>
      <c r="AD625" s="169"/>
      <c r="AE625" s="169"/>
      <c r="AF625" s="169"/>
      <c r="AG625" s="169"/>
      <c r="AH625" s="169"/>
      <c r="AI625" s="169"/>
      <c r="AJ625" s="169"/>
      <c r="AK625" s="169"/>
      <c r="AL625" s="169"/>
      <c r="AM625" s="172"/>
      <c r="BG625" s="13" t="s">
        <v>432</v>
      </c>
      <c r="BH625" s="13" t="s">
        <v>432</v>
      </c>
    </row>
    <row r="626" spans="1:61" ht="9.75" hidden="1" customHeight="1" x14ac:dyDescent="0.15">
      <c r="A626" s="99"/>
      <c r="B626" s="100"/>
      <c r="C626" s="100"/>
      <c r="D626" s="100"/>
      <c r="E626" s="100"/>
      <c r="F626" s="100"/>
      <c r="G626" s="100"/>
      <c r="H626" s="100"/>
      <c r="I626" s="100"/>
      <c r="J626" s="130"/>
      <c r="K626" s="131"/>
      <c r="L626" s="131"/>
      <c r="M626" s="131"/>
      <c r="N626" s="131"/>
      <c r="O626" s="131"/>
      <c r="P626" s="131"/>
      <c r="Q626" s="131"/>
      <c r="R626" s="131"/>
      <c r="S626" s="131"/>
      <c r="T626" s="133"/>
      <c r="U626" s="133"/>
      <c r="V626" s="169" t="s">
        <v>237</v>
      </c>
      <c r="W626" s="169"/>
      <c r="X626" s="169"/>
      <c r="Y626" s="169"/>
      <c r="Z626" s="169"/>
      <c r="AA626" s="169"/>
      <c r="AB626" s="169"/>
      <c r="AC626" s="169"/>
      <c r="AD626" s="169"/>
      <c r="AE626" s="169"/>
      <c r="AF626" s="169"/>
      <c r="AG626" s="169"/>
      <c r="AH626" s="169"/>
      <c r="AI626" s="169"/>
      <c r="AJ626" s="169"/>
      <c r="AK626" s="169"/>
      <c r="AL626" s="169"/>
      <c r="AM626" s="172"/>
      <c r="BG626" s="13" t="s">
        <v>432</v>
      </c>
      <c r="BH626" s="13" t="s">
        <v>432</v>
      </c>
    </row>
    <row r="627" spans="1:61" ht="9.75" hidden="1" customHeight="1" x14ac:dyDescent="0.15">
      <c r="A627" s="99"/>
      <c r="B627" s="100"/>
      <c r="C627" s="100"/>
      <c r="D627" s="100"/>
      <c r="E627" s="100"/>
      <c r="F627" s="100"/>
      <c r="G627" s="100"/>
      <c r="H627" s="100"/>
      <c r="I627" s="100"/>
      <c r="J627" s="186"/>
      <c r="K627" s="133"/>
      <c r="L627" s="133"/>
      <c r="M627" s="133"/>
      <c r="N627" s="133"/>
      <c r="O627" s="133"/>
      <c r="P627" s="133"/>
      <c r="Q627" s="133"/>
      <c r="R627" s="133"/>
      <c r="S627" s="133"/>
      <c r="T627" s="133"/>
      <c r="U627" s="133"/>
      <c r="V627" s="169" t="s">
        <v>445</v>
      </c>
      <c r="W627" s="169"/>
      <c r="X627" s="169"/>
      <c r="Y627" s="169"/>
      <c r="Z627" s="169"/>
      <c r="AA627" s="169"/>
      <c r="AB627" s="169"/>
      <c r="AC627" s="169"/>
      <c r="AD627" s="169"/>
      <c r="AE627" s="169"/>
      <c r="AF627" s="169"/>
      <c r="AG627" s="169"/>
      <c r="AH627" s="169"/>
      <c r="AI627" s="169"/>
      <c r="AJ627" s="169"/>
      <c r="AK627" s="169"/>
      <c r="AL627" s="169"/>
      <c r="AM627" s="172"/>
      <c r="BG627" s="13" t="s">
        <v>432</v>
      </c>
      <c r="BH627" s="13" t="s">
        <v>432</v>
      </c>
    </row>
    <row r="628" spans="1:61" ht="9.75" hidden="1" customHeight="1" x14ac:dyDescent="0.15">
      <c r="A628" s="106"/>
      <c r="B628" s="107"/>
      <c r="C628" s="107"/>
      <c r="D628" s="107"/>
      <c r="E628" s="107"/>
      <c r="F628" s="107"/>
      <c r="G628" s="107"/>
      <c r="H628" s="107"/>
      <c r="I628" s="107"/>
      <c r="J628" s="168"/>
      <c r="K628" s="137"/>
      <c r="L628" s="137"/>
      <c r="M628" s="137"/>
      <c r="N628" s="137"/>
      <c r="O628" s="137"/>
      <c r="P628" s="137"/>
      <c r="Q628" s="137"/>
      <c r="R628" s="137"/>
      <c r="S628" s="137"/>
      <c r="T628" s="137"/>
      <c r="U628" s="137"/>
      <c r="V628" s="174" t="s">
        <v>238</v>
      </c>
      <c r="W628" s="174"/>
      <c r="X628" s="174"/>
      <c r="Y628" s="174"/>
      <c r="Z628" s="174"/>
      <c r="AA628" s="174"/>
      <c r="AB628" s="174"/>
      <c r="AC628" s="174"/>
      <c r="AD628" s="174"/>
      <c r="AE628" s="174"/>
      <c r="AF628" s="174"/>
      <c r="AG628" s="174"/>
      <c r="AH628" s="174"/>
      <c r="AI628" s="174"/>
      <c r="AJ628" s="174"/>
      <c r="AK628" s="174"/>
      <c r="AL628" s="174"/>
      <c r="AM628" s="175"/>
      <c r="BG628" s="13" t="s">
        <v>432</v>
      </c>
      <c r="BH628" s="13" t="s">
        <v>432</v>
      </c>
    </row>
    <row r="629" spans="1:61" ht="9.75" hidden="1" customHeight="1" x14ac:dyDescent="0.15">
      <c r="A629" s="96" t="s">
        <v>288</v>
      </c>
      <c r="B629" s="97"/>
      <c r="C629" s="97"/>
      <c r="D629" s="97"/>
      <c r="E629" s="97"/>
      <c r="F629" s="97"/>
      <c r="G629" s="97"/>
      <c r="H629" s="97"/>
      <c r="I629" s="97"/>
      <c r="J629" s="115"/>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7"/>
      <c r="BG629" s="13" t="s">
        <v>506</v>
      </c>
      <c r="BH629" s="13">
        <v>75</v>
      </c>
      <c r="BI629" s="13" t="str">
        <f>"ITEM"&amp;BH629&amp; BG629 &amp;"="&amp; IF(TRIM($J629)="","",$J629)</f>
        <v>ITEM75#KBN3_3=</v>
      </c>
    </row>
    <row r="630" spans="1:61" ht="9.75" hidden="1" customHeight="1" x14ac:dyDescent="0.15">
      <c r="A630" s="99"/>
      <c r="B630" s="100"/>
      <c r="C630" s="100"/>
      <c r="D630" s="100"/>
      <c r="E630" s="100"/>
      <c r="F630" s="100"/>
      <c r="G630" s="100"/>
      <c r="H630" s="100"/>
      <c r="I630" s="100"/>
      <c r="J630" s="109"/>
      <c r="K630" s="110"/>
      <c r="L630" s="110"/>
      <c r="M630" s="110"/>
      <c r="N630" s="110"/>
      <c r="O630" s="110"/>
      <c r="P630" s="110"/>
      <c r="Q630" s="110"/>
      <c r="R630" s="110"/>
      <c r="S630" s="110"/>
      <c r="T630" s="110"/>
      <c r="U630" s="110"/>
      <c r="V630" s="110"/>
      <c r="W630" s="110"/>
      <c r="X630" s="110"/>
      <c r="Y630" s="110"/>
      <c r="Z630" s="110"/>
      <c r="AA630" s="110"/>
      <c r="AB630" s="110"/>
      <c r="AC630" s="110"/>
      <c r="AD630" s="110"/>
      <c r="AE630" s="110"/>
      <c r="AF630" s="110"/>
      <c r="AG630" s="110"/>
      <c r="AH630" s="110"/>
      <c r="AI630" s="110"/>
      <c r="AJ630" s="110"/>
      <c r="AK630" s="110"/>
      <c r="AL630" s="110"/>
      <c r="AM630" s="111"/>
      <c r="BG630" s="13" t="s">
        <v>432</v>
      </c>
      <c r="BH630" s="13" t="s">
        <v>432</v>
      </c>
    </row>
    <row r="631" spans="1:61" ht="9.75" hidden="1" customHeight="1" x14ac:dyDescent="0.15">
      <c r="A631" s="106"/>
      <c r="B631" s="107"/>
      <c r="C631" s="107"/>
      <c r="D631" s="107"/>
      <c r="E631" s="107"/>
      <c r="F631" s="107"/>
      <c r="G631" s="107"/>
      <c r="H631" s="107"/>
      <c r="I631" s="107"/>
      <c r="J631" s="112"/>
      <c r="K631" s="113"/>
      <c r="L631" s="113"/>
      <c r="M631" s="113"/>
      <c r="N631" s="113"/>
      <c r="O631" s="113"/>
      <c r="P631" s="113"/>
      <c r="Q631" s="113"/>
      <c r="R631" s="113"/>
      <c r="S631" s="113"/>
      <c r="T631" s="113"/>
      <c r="U631" s="113"/>
      <c r="V631" s="113"/>
      <c r="W631" s="113"/>
      <c r="X631" s="113"/>
      <c r="Y631" s="113"/>
      <c r="Z631" s="113"/>
      <c r="AA631" s="113"/>
      <c r="AB631" s="113"/>
      <c r="AC631" s="113"/>
      <c r="AD631" s="113"/>
      <c r="AE631" s="113"/>
      <c r="AF631" s="113"/>
      <c r="AG631" s="113"/>
      <c r="AH631" s="113"/>
      <c r="AI631" s="113"/>
      <c r="AJ631" s="113"/>
      <c r="AK631" s="113"/>
      <c r="AL631" s="113"/>
      <c r="AM631" s="114"/>
      <c r="BG631" s="13" t="s">
        <v>432</v>
      </c>
      <c r="BH631" s="13" t="s">
        <v>432</v>
      </c>
    </row>
    <row r="632" spans="1:61" ht="9.75" hidden="1" customHeight="1" x14ac:dyDescent="0.15">
      <c r="A632" s="96" t="s">
        <v>289</v>
      </c>
      <c r="B632" s="97"/>
      <c r="C632" s="97"/>
      <c r="D632" s="97"/>
      <c r="E632" s="97"/>
      <c r="F632" s="97"/>
      <c r="G632" s="97"/>
      <c r="H632" s="97"/>
      <c r="I632" s="97"/>
      <c r="J632" s="224" t="s">
        <v>127</v>
      </c>
      <c r="K632" s="225"/>
      <c r="L632" s="162" t="s">
        <v>121</v>
      </c>
      <c r="M632" s="162"/>
      <c r="N632" s="162"/>
      <c r="O632" s="162"/>
      <c r="P632" s="162"/>
      <c r="Q632" s="162"/>
      <c r="R632" s="162"/>
      <c r="S632" s="162"/>
      <c r="T632" s="162"/>
      <c r="U632" s="162"/>
      <c r="V632" s="162"/>
      <c r="W632" s="162"/>
      <c r="X632" s="227" t="s">
        <v>127</v>
      </c>
      <c r="Y632" s="225"/>
      <c r="Z632" s="162" t="s">
        <v>160</v>
      </c>
      <c r="AA632" s="162"/>
      <c r="AB632" s="162"/>
      <c r="AC632" s="162"/>
      <c r="AD632" s="162"/>
      <c r="AE632" s="162"/>
      <c r="AF632" s="162"/>
      <c r="AG632" s="162"/>
      <c r="AH632" s="162"/>
      <c r="AI632" s="162"/>
      <c r="AJ632" s="162"/>
      <c r="AK632" s="162"/>
      <c r="AL632" s="162"/>
      <c r="AM632" s="163"/>
      <c r="BF632" s="13" t="b">
        <f>IF($K632="○",TRUE,IF($K632="",FALSE,"INPUT_ERROR"))</f>
        <v>0</v>
      </c>
      <c r="BG632" s="13" t="s">
        <v>506</v>
      </c>
      <c r="BH632" s="13">
        <v>76</v>
      </c>
      <c r="BI632" s="13" t="str">
        <f t="shared" ref="BI632:BI638" si="4">"ITEM"&amp;BH632&amp; BG632 &amp;"="&amp; BF632</f>
        <v>ITEM76#KBN3_3=FALSE</v>
      </c>
    </row>
    <row r="633" spans="1:61" ht="9.75" hidden="1" customHeight="1" x14ac:dyDescent="0.15">
      <c r="A633" s="99"/>
      <c r="B633" s="100"/>
      <c r="C633" s="100"/>
      <c r="D633" s="100"/>
      <c r="E633" s="100"/>
      <c r="F633" s="100"/>
      <c r="G633" s="100"/>
      <c r="H633" s="100"/>
      <c r="I633" s="100"/>
      <c r="J633" s="130"/>
      <c r="K633" s="132"/>
      <c r="L633" s="133"/>
      <c r="M633" s="133"/>
      <c r="N633" s="133"/>
      <c r="O633" s="133"/>
      <c r="P633" s="133"/>
      <c r="Q633" s="133"/>
      <c r="R633" s="133"/>
      <c r="S633" s="133"/>
      <c r="T633" s="133"/>
      <c r="U633" s="133"/>
      <c r="V633" s="133"/>
      <c r="W633" s="133"/>
      <c r="X633" s="134"/>
      <c r="Y633" s="132"/>
      <c r="Z633" s="133"/>
      <c r="AA633" s="133"/>
      <c r="AB633" s="133"/>
      <c r="AC633" s="133"/>
      <c r="AD633" s="133"/>
      <c r="AE633" s="133"/>
      <c r="AF633" s="133"/>
      <c r="AG633" s="133"/>
      <c r="AH633" s="133"/>
      <c r="AI633" s="133"/>
      <c r="AJ633" s="133"/>
      <c r="AK633" s="133"/>
      <c r="AL633" s="133"/>
      <c r="AM633" s="139"/>
      <c r="BF633" s="13" t="b">
        <f>IF($Y632="○",TRUE,IF($Y632="",FALSE,"INPUT_ERROR"))</f>
        <v>0</v>
      </c>
      <c r="BG633" s="13" t="s">
        <v>506</v>
      </c>
      <c r="BH633" s="13">
        <v>77</v>
      </c>
      <c r="BI633" s="13" t="str">
        <f t="shared" si="4"/>
        <v>ITEM77#KBN3_3=FALSE</v>
      </c>
    </row>
    <row r="634" spans="1:61" ht="9.75" hidden="1" customHeight="1" x14ac:dyDescent="0.15">
      <c r="A634" s="99"/>
      <c r="B634" s="100"/>
      <c r="C634" s="100"/>
      <c r="D634" s="100"/>
      <c r="E634" s="100"/>
      <c r="F634" s="100"/>
      <c r="G634" s="100"/>
      <c r="H634" s="100"/>
      <c r="I634" s="100"/>
      <c r="J634" s="130" t="s">
        <v>127</v>
      </c>
      <c r="K634" s="132"/>
      <c r="L634" s="133" t="s">
        <v>161</v>
      </c>
      <c r="M634" s="133"/>
      <c r="N634" s="133"/>
      <c r="O634" s="133"/>
      <c r="P634" s="133"/>
      <c r="Q634" s="133"/>
      <c r="R634" s="133"/>
      <c r="S634" s="133"/>
      <c r="T634" s="133"/>
      <c r="U634" s="133"/>
      <c r="V634" s="133"/>
      <c r="W634" s="133"/>
      <c r="X634" s="134" t="s">
        <v>127</v>
      </c>
      <c r="Y634" s="132"/>
      <c r="Z634" s="133" t="s">
        <v>332</v>
      </c>
      <c r="AA634" s="133"/>
      <c r="AB634" s="133"/>
      <c r="AC634" s="133"/>
      <c r="AD634" s="133"/>
      <c r="AE634" s="133"/>
      <c r="AF634" s="133"/>
      <c r="AG634" s="133"/>
      <c r="AH634" s="133"/>
      <c r="AI634" s="133"/>
      <c r="AJ634" s="133"/>
      <c r="AK634" s="133"/>
      <c r="AL634" s="133"/>
      <c r="AM634" s="139"/>
      <c r="BF634" s="13" t="b">
        <f>IF($K634="○",TRUE,IF($K634="",FALSE,"INPUT_ERROR"))</f>
        <v>0</v>
      </c>
      <c r="BG634" s="13" t="s">
        <v>506</v>
      </c>
      <c r="BH634" s="13">
        <v>78</v>
      </c>
      <c r="BI634" s="13" t="str">
        <f t="shared" si="4"/>
        <v>ITEM78#KBN3_3=FALSE</v>
      </c>
    </row>
    <row r="635" spans="1:61" ht="9.75" hidden="1" customHeight="1" x14ac:dyDescent="0.15">
      <c r="A635" s="99"/>
      <c r="B635" s="100"/>
      <c r="C635" s="100"/>
      <c r="D635" s="100"/>
      <c r="E635" s="100"/>
      <c r="F635" s="100"/>
      <c r="G635" s="100"/>
      <c r="H635" s="100"/>
      <c r="I635" s="100"/>
      <c r="J635" s="130"/>
      <c r="K635" s="132"/>
      <c r="L635" s="133"/>
      <c r="M635" s="133"/>
      <c r="N635" s="133"/>
      <c r="O635" s="133"/>
      <c r="P635" s="133"/>
      <c r="Q635" s="133"/>
      <c r="R635" s="133"/>
      <c r="S635" s="133"/>
      <c r="T635" s="133"/>
      <c r="U635" s="133"/>
      <c r="V635" s="133"/>
      <c r="W635" s="133"/>
      <c r="X635" s="134"/>
      <c r="Y635" s="132"/>
      <c r="Z635" s="133"/>
      <c r="AA635" s="133"/>
      <c r="AB635" s="133"/>
      <c r="AC635" s="133"/>
      <c r="AD635" s="133"/>
      <c r="AE635" s="133"/>
      <c r="AF635" s="133"/>
      <c r="AG635" s="133"/>
      <c r="AH635" s="133"/>
      <c r="AI635" s="133"/>
      <c r="AJ635" s="133"/>
      <c r="AK635" s="133"/>
      <c r="AL635" s="133"/>
      <c r="AM635" s="139"/>
      <c r="BF635" s="13" t="b">
        <f>IF($Y634="○",TRUE,IF($Y634="",FALSE,"INPUT_ERROR"))</f>
        <v>0</v>
      </c>
      <c r="BG635" s="13" t="s">
        <v>506</v>
      </c>
      <c r="BH635" s="13">
        <v>79</v>
      </c>
      <c r="BI635" s="13" t="str">
        <f t="shared" si="4"/>
        <v>ITEM79#KBN3_3=FALSE</v>
      </c>
    </row>
    <row r="636" spans="1:61" ht="9.75" hidden="1" customHeight="1" x14ac:dyDescent="0.15">
      <c r="A636" s="99"/>
      <c r="B636" s="100"/>
      <c r="C636" s="100"/>
      <c r="D636" s="100"/>
      <c r="E636" s="100"/>
      <c r="F636" s="100"/>
      <c r="G636" s="100"/>
      <c r="H636" s="100"/>
      <c r="I636" s="100"/>
      <c r="J636" s="130" t="s">
        <v>127</v>
      </c>
      <c r="K636" s="132"/>
      <c r="L636" s="133" t="s">
        <v>240</v>
      </c>
      <c r="M636" s="133"/>
      <c r="N636" s="133"/>
      <c r="O636" s="133"/>
      <c r="P636" s="133"/>
      <c r="Q636" s="133"/>
      <c r="R636" s="133"/>
      <c r="S636" s="133"/>
      <c r="T636" s="133"/>
      <c r="U636" s="133"/>
      <c r="V636" s="133"/>
      <c r="W636" s="133"/>
      <c r="X636" s="134" t="s">
        <v>127</v>
      </c>
      <c r="Y636" s="132"/>
      <c r="Z636" s="133" t="s">
        <v>241</v>
      </c>
      <c r="AA636" s="133"/>
      <c r="AB636" s="133"/>
      <c r="AC636" s="133"/>
      <c r="AD636" s="133"/>
      <c r="AE636" s="133"/>
      <c r="AF636" s="133"/>
      <c r="AG636" s="133"/>
      <c r="AH636" s="133"/>
      <c r="AI636" s="133"/>
      <c r="AJ636" s="133"/>
      <c r="AK636" s="133"/>
      <c r="AL636" s="133"/>
      <c r="AM636" s="139"/>
      <c r="BF636" s="13" t="b">
        <f>IF($K636="○",TRUE,IF($K636="",FALSE,"INPUT_ERROR"))</f>
        <v>0</v>
      </c>
      <c r="BG636" s="13" t="s">
        <v>506</v>
      </c>
      <c r="BH636" s="13">
        <v>80</v>
      </c>
      <c r="BI636" s="13" t="str">
        <f t="shared" si="4"/>
        <v>ITEM80#KBN3_3=FALSE</v>
      </c>
    </row>
    <row r="637" spans="1:61" ht="9.75" hidden="1" customHeight="1" x14ac:dyDescent="0.15">
      <c r="A637" s="99"/>
      <c r="B637" s="100"/>
      <c r="C637" s="100"/>
      <c r="D637" s="100"/>
      <c r="E637" s="100"/>
      <c r="F637" s="100"/>
      <c r="G637" s="100"/>
      <c r="H637" s="100"/>
      <c r="I637" s="100"/>
      <c r="J637" s="130"/>
      <c r="K637" s="132"/>
      <c r="L637" s="133"/>
      <c r="M637" s="133"/>
      <c r="N637" s="133"/>
      <c r="O637" s="133"/>
      <c r="P637" s="133"/>
      <c r="Q637" s="133"/>
      <c r="R637" s="133"/>
      <c r="S637" s="133"/>
      <c r="T637" s="133"/>
      <c r="U637" s="133"/>
      <c r="V637" s="133"/>
      <c r="W637" s="133"/>
      <c r="X637" s="134"/>
      <c r="Y637" s="132"/>
      <c r="Z637" s="133"/>
      <c r="AA637" s="133"/>
      <c r="AB637" s="133"/>
      <c r="AC637" s="133"/>
      <c r="AD637" s="133"/>
      <c r="AE637" s="133"/>
      <c r="AF637" s="133"/>
      <c r="AG637" s="133"/>
      <c r="AH637" s="133"/>
      <c r="AI637" s="133"/>
      <c r="AJ637" s="133"/>
      <c r="AK637" s="133"/>
      <c r="AL637" s="133"/>
      <c r="AM637" s="139"/>
      <c r="BF637" s="13" t="b">
        <f>IF($Y636="○",TRUE,IF($Y636="",FALSE,"INPUT_ERROR"))</f>
        <v>0</v>
      </c>
      <c r="BG637" s="13" t="s">
        <v>506</v>
      </c>
      <c r="BH637" s="13">
        <v>81</v>
      </c>
      <c r="BI637" s="13" t="str">
        <f t="shared" si="4"/>
        <v>ITEM81#KBN3_3=FALSE</v>
      </c>
    </row>
    <row r="638" spans="1:61" ht="9.75" hidden="1" customHeight="1" x14ac:dyDescent="0.15">
      <c r="A638" s="99"/>
      <c r="B638" s="100"/>
      <c r="C638" s="100"/>
      <c r="D638" s="100"/>
      <c r="E638" s="100"/>
      <c r="F638" s="100"/>
      <c r="G638" s="100"/>
      <c r="H638" s="100"/>
      <c r="I638" s="100"/>
      <c r="J638" s="130" t="s">
        <v>127</v>
      </c>
      <c r="K638" s="132"/>
      <c r="L638" s="133" t="s">
        <v>125</v>
      </c>
      <c r="M638" s="133"/>
      <c r="N638" s="133"/>
      <c r="O638" s="134" t="s">
        <v>98</v>
      </c>
      <c r="P638" s="128"/>
      <c r="Q638" s="128"/>
      <c r="R638" s="128"/>
      <c r="S638" s="128"/>
      <c r="T638" s="128"/>
      <c r="U638" s="128"/>
      <c r="V638" s="128"/>
      <c r="W638" s="128"/>
      <c r="X638" s="128"/>
      <c r="Y638" s="128"/>
      <c r="Z638" s="128"/>
      <c r="AA638" s="128"/>
      <c r="AB638" s="128"/>
      <c r="AC638" s="128"/>
      <c r="AD638" s="128"/>
      <c r="AE638" s="128"/>
      <c r="AF638" s="128"/>
      <c r="AG638" s="128"/>
      <c r="AH638" s="128"/>
      <c r="AI638" s="128"/>
      <c r="AJ638" s="128"/>
      <c r="AK638" s="128"/>
      <c r="AL638" s="133" t="s">
        <v>188</v>
      </c>
      <c r="AM638" s="139"/>
      <c r="BF638" s="13" t="b">
        <f>IF($K638="○",TRUE,IF($K638="",FALSE,"INPUT_ERROR"))</f>
        <v>0</v>
      </c>
      <c r="BG638" s="13" t="s">
        <v>506</v>
      </c>
      <c r="BH638" s="13">
        <v>82</v>
      </c>
      <c r="BI638" s="13" t="str">
        <f t="shared" si="4"/>
        <v>ITEM82#KBN3_3=FALSE</v>
      </c>
    </row>
    <row r="639" spans="1:61" ht="9.75" hidden="1" customHeight="1" x14ac:dyDescent="0.15">
      <c r="A639" s="99"/>
      <c r="B639" s="100"/>
      <c r="C639" s="100"/>
      <c r="D639" s="100"/>
      <c r="E639" s="100"/>
      <c r="F639" s="100"/>
      <c r="G639" s="100"/>
      <c r="H639" s="100"/>
      <c r="I639" s="100"/>
      <c r="J639" s="135"/>
      <c r="K639" s="136"/>
      <c r="L639" s="137"/>
      <c r="M639" s="137"/>
      <c r="N639" s="137"/>
      <c r="O639" s="138"/>
      <c r="P639" s="90"/>
      <c r="Q639" s="90"/>
      <c r="R639" s="90"/>
      <c r="S639" s="90"/>
      <c r="T639" s="90"/>
      <c r="U639" s="90"/>
      <c r="V639" s="90"/>
      <c r="W639" s="90"/>
      <c r="X639" s="90"/>
      <c r="Y639" s="90"/>
      <c r="Z639" s="90"/>
      <c r="AA639" s="90"/>
      <c r="AB639" s="90"/>
      <c r="AC639" s="90"/>
      <c r="AD639" s="90"/>
      <c r="AE639" s="90"/>
      <c r="AF639" s="90"/>
      <c r="AG639" s="90"/>
      <c r="AH639" s="90"/>
      <c r="AI639" s="90"/>
      <c r="AJ639" s="90"/>
      <c r="AK639" s="90"/>
      <c r="AL639" s="137"/>
      <c r="AM639" s="140"/>
      <c r="BG639" s="13" t="s">
        <v>506</v>
      </c>
      <c r="BH639" s="13">
        <v>83</v>
      </c>
      <c r="BI639" s="13" t="str">
        <f>"ITEM"&amp;BH639&amp; BG639 &amp;"="&amp;IF(TRIM($P638)="","",$P638)</f>
        <v>ITEM83#KBN3_3=</v>
      </c>
    </row>
    <row r="640" spans="1:61" ht="9.75" hidden="1" customHeight="1" x14ac:dyDescent="0.15">
      <c r="A640" s="96" t="s">
        <v>290</v>
      </c>
      <c r="B640" s="97"/>
      <c r="C640" s="97"/>
      <c r="D640" s="97"/>
      <c r="E640" s="97"/>
      <c r="F640" s="97"/>
      <c r="G640" s="97"/>
      <c r="H640" s="97"/>
      <c r="I640" s="97"/>
      <c r="J640" s="102"/>
      <c r="K640" s="102"/>
      <c r="L640" s="102"/>
      <c r="M640" s="102"/>
      <c r="N640" s="102"/>
      <c r="O640" s="102"/>
      <c r="P640" s="102"/>
      <c r="Q640" s="102"/>
      <c r="R640" s="102"/>
      <c r="S640" s="102"/>
      <c r="T640" s="102"/>
      <c r="U640" s="102"/>
      <c r="V640" s="102"/>
      <c r="W640" s="102"/>
      <c r="X640" s="102"/>
      <c r="Y640" s="102"/>
      <c r="Z640" s="102"/>
      <c r="AA640" s="102"/>
      <c r="AB640" s="102"/>
      <c r="AC640" s="102"/>
      <c r="AD640" s="102"/>
      <c r="AE640" s="102"/>
      <c r="AF640" s="102"/>
      <c r="AG640" s="102"/>
      <c r="AH640" s="102"/>
      <c r="AI640" s="102"/>
      <c r="AJ640" s="102"/>
      <c r="AK640" s="102"/>
      <c r="AL640" s="102"/>
      <c r="AM640" s="102"/>
      <c r="BG640" s="13" t="s">
        <v>506</v>
      </c>
      <c r="BH640" s="13">
        <v>84</v>
      </c>
      <c r="BI640" s="13" t="str">
        <f>"ITEM"&amp;BH640&amp; BG640 &amp;"="&amp;IF(TRIM($J640)="","",TEXT(J640,"yyyymmdd"))</f>
        <v>ITEM84#KBN3_3=</v>
      </c>
    </row>
    <row r="641" spans="1:61" ht="9.75" hidden="1" customHeight="1" x14ac:dyDescent="0.15">
      <c r="A641" s="99"/>
      <c r="B641" s="100"/>
      <c r="C641" s="100"/>
      <c r="D641" s="100"/>
      <c r="E641" s="100"/>
      <c r="F641" s="100"/>
      <c r="G641" s="100"/>
      <c r="H641" s="100"/>
      <c r="I641" s="100"/>
      <c r="J641" s="102"/>
      <c r="K641" s="102"/>
      <c r="L641" s="102"/>
      <c r="M641" s="102"/>
      <c r="N641" s="102"/>
      <c r="O641" s="102"/>
      <c r="P641" s="102"/>
      <c r="Q641" s="102"/>
      <c r="R641" s="102"/>
      <c r="S641" s="102"/>
      <c r="T641" s="102"/>
      <c r="U641" s="102"/>
      <c r="V641" s="102"/>
      <c r="W641" s="102"/>
      <c r="X641" s="102"/>
      <c r="Y641" s="102"/>
      <c r="Z641" s="102"/>
      <c r="AA641" s="102"/>
      <c r="AB641" s="102"/>
      <c r="AC641" s="102"/>
      <c r="AD641" s="102"/>
      <c r="AE641" s="102"/>
      <c r="AF641" s="102"/>
      <c r="AG641" s="102"/>
      <c r="AH641" s="102"/>
      <c r="AI641" s="102"/>
      <c r="AJ641" s="102"/>
      <c r="AK641" s="102"/>
      <c r="AL641" s="102"/>
      <c r="AM641" s="102"/>
      <c r="BG641" s="13" t="s">
        <v>432</v>
      </c>
      <c r="BH641" s="13" t="s">
        <v>432</v>
      </c>
    </row>
    <row r="642" spans="1:61" ht="9.75" hidden="1" customHeight="1" thickBot="1" x14ac:dyDescent="0.2">
      <c r="A642" s="106"/>
      <c r="B642" s="107"/>
      <c r="C642" s="107"/>
      <c r="D642" s="107"/>
      <c r="E642" s="107"/>
      <c r="F642" s="107"/>
      <c r="G642" s="107"/>
      <c r="H642" s="107"/>
      <c r="I642" s="107"/>
      <c r="J642" s="102"/>
      <c r="K642" s="102"/>
      <c r="L642" s="102"/>
      <c r="M642" s="102"/>
      <c r="N642" s="102"/>
      <c r="O642" s="102"/>
      <c r="P642" s="102"/>
      <c r="Q642" s="102"/>
      <c r="R642" s="102"/>
      <c r="S642" s="102"/>
      <c r="T642" s="102"/>
      <c r="U642" s="102"/>
      <c r="V642" s="102"/>
      <c r="W642" s="102"/>
      <c r="X642" s="102"/>
      <c r="Y642" s="102"/>
      <c r="Z642" s="102"/>
      <c r="AA642" s="102"/>
      <c r="AB642" s="102"/>
      <c r="AC642" s="102"/>
      <c r="AD642" s="102"/>
      <c r="AE642" s="102"/>
      <c r="AF642" s="102"/>
      <c r="AG642" s="102"/>
      <c r="AH642" s="102"/>
      <c r="AI642" s="102"/>
      <c r="AJ642" s="102"/>
      <c r="AK642" s="102"/>
      <c r="AL642" s="102"/>
      <c r="AM642" s="102"/>
      <c r="BG642" s="13" t="s">
        <v>432</v>
      </c>
      <c r="BH642" s="13" t="s">
        <v>432</v>
      </c>
    </row>
    <row r="643" spans="1:61" ht="9.75" hidden="1" customHeight="1" x14ac:dyDescent="0.15">
      <c r="A643" s="295" t="s">
        <v>366</v>
      </c>
      <c r="B643" s="296"/>
      <c r="C643" s="296"/>
      <c r="D643" s="296"/>
      <c r="E643" s="296"/>
      <c r="F643" s="296"/>
      <c r="G643" s="296"/>
      <c r="H643" s="296"/>
      <c r="I643" s="297"/>
      <c r="J643" s="273"/>
      <c r="K643" s="274"/>
      <c r="L643" s="274"/>
      <c r="M643" s="274"/>
      <c r="N643" s="274"/>
      <c r="O643" s="274"/>
      <c r="P643" s="274"/>
      <c r="Q643" s="274"/>
      <c r="R643" s="274"/>
      <c r="S643" s="274"/>
      <c r="T643" s="274"/>
      <c r="U643" s="274"/>
      <c r="V643" s="274"/>
      <c r="W643" s="274"/>
      <c r="X643" s="274"/>
      <c r="Y643" s="274"/>
      <c r="Z643" s="274"/>
      <c r="AA643" s="274"/>
      <c r="AB643" s="274"/>
      <c r="AC643" s="274"/>
      <c r="AD643" s="274"/>
      <c r="AE643" s="274"/>
      <c r="AF643" s="274"/>
      <c r="AG643" s="274"/>
      <c r="AH643" s="274"/>
      <c r="AI643" s="274"/>
      <c r="AJ643" s="274"/>
      <c r="AK643" s="274"/>
      <c r="AL643" s="274"/>
      <c r="AM643" s="275"/>
      <c r="BG643" s="13" t="s">
        <v>507</v>
      </c>
      <c r="BH643" s="13">
        <v>70</v>
      </c>
      <c r="BI643" s="13" t="str">
        <f>"ITEM"&amp;BH643&amp;BG643&amp;"="&amp;IF(TRIM($J643)="","",$J643)</f>
        <v>ITEM70#KBN3_4=</v>
      </c>
    </row>
    <row r="644" spans="1:61" ht="9.75" hidden="1" customHeight="1" thickBot="1" x14ac:dyDescent="0.2">
      <c r="A644" s="298"/>
      <c r="B644" s="299"/>
      <c r="C644" s="299"/>
      <c r="D644" s="299"/>
      <c r="E644" s="299"/>
      <c r="F644" s="299"/>
      <c r="G644" s="299"/>
      <c r="H644" s="299"/>
      <c r="I644" s="300"/>
      <c r="J644" s="301"/>
      <c r="K644" s="302"/>
      <c r="L644" s="302"/>
      <c r="M644" s="302"/>
      <c r="N644" s="302"/>
      <c r="O644" s="302"/>
      <c r="P644" s="302"/>
      <c r="Q644" s="302"/>
      <c r="R644" s="302"/>
      <c r="S644" s="302"/>
      <c r="T644" s="302"/>
      <c r="U644" s="302"/>
      <c r="V644" s="302"/>
      <c r="W644" s="302"/>
      <c r="X644" s="302"/>
      <c r="Y644" s="302"/>
      <c r="Z644" s="302"/>
      <c r="AA644" s="302"/>
      <c r="AB644" s="302"/>
      <c r="AC644" s="302"/>
      <c r="AD644" s="302"/>
      <c r="AE644" s="302"/>
      <c r="AF644" s="302"/>
      <c r="AG644" s="302"/>
      <c r="AH644" s="302"/>
      <c r="AI644" s="302"/>
      <c r="AJ644" s="302"/>
      <c r="AK644" s="302"/>
      <c r="AL644" s="302"/>
      <c r="AM644" s="303"/>
    </row>
    <row r="645" spans="1:61" ht="9.75" hidden="1" customHeight="1" x14ac:dyDescent="0.15">
      <c r="A645" s="99" t="s">
        <v>96</v>
      </c>
      <c r="B645" s="100"/>
      <c r="C645" s="100"/>
      <c r="D645" s="100"/>
      <c r="E645" s="100"/>
      <c r="F645" s="100"/>
      <c r="G645" s="100"/>
      <c r="H645" s="100"/>
      <c r="I645" s="100"/>
      <c r="J645" s="102"/>
      <c r="K645" s="102"/>
      <c r="L645" s="102"/>
      <c r="M645" s="102"/>
      <c r="N645" s="102"/>
      <c r="O645" s="102"/>
      <c r="P645" s="102"/>
      <c r="Q645" s="102"/>
      <c r="R645" s="102"/>
      <c r="S645" s="102"/>
      <c r="T645" s="102"/>
      <c r="U645" s="102"/>
      <c r="V645" s="102"/>
      <c r="W645" s="102"/>
      <c r="X645" s="102"/>
      <c r="Y645" s="102"/>
      <c r="Z645" s="102"/>
      <c r="AA645" s="102"/>
      <c r="AB645" s="102"/>
      <c r="AC645" s="102"/>
      <c r="AD645" s="102"/>
      <c r="AE645" s="102"/>
      <c r="AF645" s="102"/>
      <c r="AG645" s="102"/>
      <c r="AH645" s="102"/>
      <c r="AI645" s="102"/>
      <c r="AJ645" s="102"/>
      <c r="AK645" s="102"/>
      <c r="AL645" s="102"/>
      <c r="AM645" s="102"/>
      <c r="BG645" s="13" t="s">
        <v>507</v>
      </c>
      <c r="BH645" s="13">
        <v>71</v>
      </c>
      <c r="BI645" s="13" t="str">
        <f>"ITEM"&amp;BH645&amp; BG645 &amp;"="&amp; IF(TRIM($J645)="","",$J645)</f>
        <v>ITEM71#KBN3_4=</v>
      </c>
    </row>
    <row r="646" spans="1:61" ht="9.75" hidden="1" customHeight="1" x14ac:dyDescent="0.15">
      <c r="A646" s="106"/>
      <c r="B646" s="107"/>
      <c r="C646" s="107"/>
      <c r="D646" s="107"/>
      <c r="E646" s="107"/>
      <c r="F646" s="107"/>
      <c r="G646" s="107"/>
      <c r="H646" s="107"/>
      <c r="I646" s="107"/>
      <c r="J646" s="102"/>
      <c r="K646" s="102"/>
      <c r="L646" s="102"/>
      <c r="M646" s="102"/>
      <c r="N646" s="102"/>
      <c r="O646" s="102"/>
      <c r="P646" s="102"/>
      <c r="Q646" s="102"/>
      <c r="R646" s="102"/>
      <c r="S646" s="102"/>
      <c r="T646" s="102"/>
      <c r="U646" s="102"/>
      <c r="V646" s="102"/>
      <c r="W646" s="102"/>
      <c r="X646" s="102"/>
      <c r="Y646" s="102"/>
      <c r="Z646" s="102"/>
      <c r="AA646" s="102"/>
      <c r="AB646" s="102"/>
      <c r="AC646" s="102"/>
      <c r="AD646" s="102"/>
      <c r="AE646" s="102"/>
      <c r="AF646" s="102"/>
      <c r="AG646" s="102"/>
      <c r="AH646" s="102"/>
      <c r="AI646" s="102"/>
      <c r="AJ646" s="102"/>
      <c r="AK646" s="102"/>
      <c r="AL646" s="102"/>
      <c r="AM646" s="102"/>
    </row>
    <row r="647" spans="1:61" ht="9.75" hidden="1" customHeight="1" x14ac:dyDescent="0.15">
      <c r="A647" s="96" t="s">
        <v>285</v>
      </c>
      <c r="B647" s="97"/>
      <c r="C647" s="97"/>
      <c r="D647" s="97"/>
      <c r="E647" s="97"/>
      <c r="F647" s="97"/>
      <c r="G647" s="97"/>
      <c r="H647" s="97"/>
      <c r="I647" s="97"/>
      <c r="J647" s="102"/>
      <c r="K647" s="102"/>
      <c r="L647" s="102"/>
      <c r="M647" s="102"/>
      <c r="N647" s="102"/>
      <c r="O647" s="102"/>
      <c r="P647" s="102"/>
      <c r="Q647" s="102"/>
      <c r="R647" s="102"/>
      <c r="S647" s="102"/>
      <c r="T647" s="102"/>
      <c r="U647" s="102"/>
      <c r="V647" s="102"/>
      <c r="W647" s="102"/>
      <c r="X647" s="102"/>
      <c r="Y647" s="102"/>
      <c r="Z647" s="102"/>
      <c r="AA647" s="102"/>
      <c r="AB647" s="102"/>
      <c r="AC647" s="102"/>
      <c r="AD647" s="102"/>
      <c r="AE647" s="102"/>
      <c r="AF647" s="102"/>
      <c r="AG647" s="102"/>
      <c r="AH647" s="102"/>
      <c r="AI647" s="102"/>
      <c r="AJ647" s="102"/>
      <c r="AK647" s="102"/>
      <c r="AL647" s="102"/>
      <c r="AM647" s="102"/>
      <c r="BG647" s="13" t="s">
        <v>507</v>
      </c>
      <c r="BH647" s="13">
        <v>72</v>
      </c>
      <c r="BI647" s="13" t="str">
        <f>"ITEM"&amp;BH647&amp; BG647 &amp;"="&amp; IF(TRIM($J647)="","",$J647)</f>
        <v>ITEM72#KBN3_4=</v>
      </c>
    </row>
    <row r="648" spans="1:61" ht="9.75" hidden="1" customHeight="1" x14ac:dyDescent="0.15">
      <c r="A648" s="99"/>
      <c r="B648" s="100"/>
      <c r="C648" s="100"/>
      <c r="D648" s="100"/>
      <c r="E648" s="100"/>
      <c r="F648" s="100"/>
      <c r="G648" s="100"/>
      <c r="H648" s="100"/>
      <c r="I648" s="100"/>
      <c r="J648" s="102"/>
      <c r="K648" s="102"/>
      <c r="L648" s="102"/>
      <c r="M648" s="102"/>
      <c r="N648" s="102"/>
      <c r="O648" s="102"/>
      <c r="P648" s="102"/>
      <c r="Q648" s="102"/>
      <c r="R648" s="102"/>
      <c r="S648" s="102"/>
      <c r="T648" s="102"/>
      <c r="U648" s="102"/>
      <c r="V648" s="102"/>
      <c r="W648" s="102"/>
      <c r="X648" s="102"/>
      <c r="Y648" s="102"/>
      <c r="Z648" s="102"/>
      <c r="AA648" s="102"/>
      <c r="AB648" s="102"/>
      <c r="AC648" s="102"/>
      <c r="AD648" s="102"/>
      <c r="AE648" s="102"/>
      <c r="AF648" s="102"/>
      <c r="AG648" s="102"/>
      <c r="AH648" s="102"/>
      <c r="AI648" s="102"/>
      <c r="AJ648" s="102"/>
      <c r="AK648" s="102"/>
      <c r="AL648" s="102"/>
      <c r="AM648" s="102"/>
      <c r="BG648" s="13" t="s">
        <v>432</v>
      </c>
      <c r="BH648" s="13" t="s">
        <v>432</v>
      </c>
    </row>
    <row r="649" spans="1:61" ht="9.75" hidden="1" customHeight="1" x14ac:dyDescent="0.15">
      <c r="A649" s="106"/>
      <c r="B649" s="107"/>
      <c r="C649" s="107"/>
      <c r="D649" s="107"/>
      <c r="E649" s="107"/>
      <c r="F649" s="107"/>
      <c r="G649" s="107"/>
      <c r="H649" s="107"/>
      <c r="I649" s="107"/>
      <c r="J649" s="102"/>
      <c r="K649" s="102"/>
      <c r="L649" s="102"/>
      <c r="M649" s="102"/>
      <c r="N649" s="102"/>
      <c r="O649" s="102"/>
      <c r="P649" s="102"/>
      <c r="Q649" s="102"/>
      <c r="R649" s="102"/>
      <c r="S649" s="102"/>
      <c r="T649" s="102"/>
      <c r="U649" s="102"/>
      <c r="V649" s="102"/>
      <c r="W649" s="102"/>
      <c r="X649" s="102"/>
      <c r="Y649" s="102"/>
      <c r="Z649" s="102"/>
      <c r="AA649" s="102"/>
      <c r="AB649" s="102"/>
      <c r="AC649" s="102"/>
      <c r="AD649" s="102"/>
      <c r="AE649" s="102"/>
      <c r="AF649" s="102"/>
      <c r="AG649" s="102"/>
      <c r="AH649" s="102"/>
      <c r="AI649" s="102"/>
      <c r="AJ649" s="102"/>
      <c r="AK649" s="102"/>
      <c r="AL649" s="102"/>
      <c r="AM649" s="102"/>
      <c r="BG649" s="13" t="s">
        <v>432</v>
      </c>
      <c r="BH649" s="13" t="s">
        <v>432</v>
      </c>
    </row>
    <row r="650" spans="1:61" ht="9.75" hidden="1" customHeight="1" x14ac:dyDescent="0.15">
      <c r="A650" s="96" t="s">
        <v>286</v>
      </c>
      <c r="B650" s="97"/>
      <c r="C650" s="97"/>
      <c r="D650" s="97"/>
      <c r="E650" s="97"/>
      <c r="F650" s="97"/>
      <c r="G650" s="97"/>
      <c r="H650" s="97"/>
      <c r="I650" s="97"/>
      <c r="J650" s="102"/>
      <c r="K650" s="102"/>
      <c r="L650" s="102"/>
      <c r="M650" s="102"/>
      <c r="N650" s="102"/>
      <c r="O650" s="102"/>
      <c r="P650" s="102"/>
      <c r="Q650" s="102"/>
      <c r="R650" s="102"/>
      <c r="S650" s="102"/>
      <c r="T650" s="102"/>
      <c r="U650" s="102"/>
      <c r="V650" s="102"/>
      <c r="W650" s="102"/>
      <c r="X650" s="102"/>
      <c r="Y650" s="102"/>
      <c r="Z650" s="102"/>
      <c r="AA650" s="102"/>
      <c r="AB650" s="102"/>
      <c r="AC650" s="102"/>
      <c r="AD650" s="102"/>
      <c r="AE650" s="102"/>
      <c r="AF650" s="102"/>
      <c r="AG650" s="102"/>
      <c r="AH650" s="102"/>
      <c r="AI650" s="102"/>
      <c r="AJ650" s="102"/>
      <c r="AK650" s="102"/>
      <c r="AL650" s="102"/>
      <c r="AM650" s="102"/>
      <c r="BG650" s="13" t="s">
        <v>507</v>
      </c>
      <c r="BH650" s="13">
        <v>73</v>
      </c>
      <c r="BI650" s="13" t="str">
        <f>"ITEM"&amp;BH650&amp; BG650 &amp;"="&amp; IF(TRIM($J650)="","",$J650)</f>
        <v>ITEM73#KBN3_4=</v>
      </c>
    </row>
    <row r="651" spans="1:61" ht="9.75" hidden="1" customHeight="1" x14ac:dyDescent="0.15">
      <c r="A651" s="106"/>
      <c r="B651" s="107"/>
      <c r="C651" s="107"/>
      <c r="D651" s="107"/>
      <c r="E651" s="107"/>
      <c r="F651" s="107"/>
      <c r="G651" s="107"/>
      <c r="H651" s="107"/>
      <c r="I651" s="107"/>
      <c r="J651" s="102"/>
      <c r="K651" s="102"/>
      <c r="L651" s="102"/>
      <c r="M651" s="102"/>
      <c r="N651" s="102"/>
      <c r="O651" s="102"/>
      <c r="P651" s="102"/>
      <c r="Q651" s="102"/>
      <c r="R651" s="102"/>
      <c r="S651" s="102"/>
      <c r="T651" s="102"/>
      <c r="U651" s="102"/>
      <c r="V651" s="102"/>
      <c r="W651" s="102"/>
      <c r="X651" s="102"/>
      <c r="Y651" s="102"/>
      <c r="Z651" s="102"/>
      <c r="AA651" s="102"/>
      <c r="AB651" s="102"/>
      <c r="AC651" s="102"/>
      <c r="AD651" s="102"/>
      <c r="AE651" s="102"/>
      <c r="AF651" s="102"/>
      <c r="AG651" s="102"/>
      <c r="AH651" s="102"/>
      <c r="AI651" s="102"/>
      <c r="AJ651" s="102"/>
      <c r="AK651" s="102"/>
      <c r="AL651" s="102"/>
      <c r="AM651" s="102"/>
      <c r="BG651" s="13" t="s">
        <v>432</v>
      </c>
      <c r="BH651" s="13" t="s">
        <v>432</v>
      </c>
    </row>
    <row r="652" spans="1:61" ht="9.75" hidden="1" customHeight="1" x14ac:dyDescent="0.15">
      <c r="A652" s="96" t="s">
        <v>287</v>
      </c>
      <c r="B652" s="97"/>
      <c r="C652" s="97"/>
      <c r="D652" s="97"/>
      <c r="E652" s="97"/>
      <c r="F652" s="97"/>
      <c r="G652" s="97"/>
      <c r="H652" s="97"/>
      <c r="I652" s="97"/>
      <c r="J652" s="167"/>
      <c r="K652" s="162"/>
      <c r="L652" s="162"/>
      <c r="M652" s="162"/>
      <c r="N652" s="162"/>
      <c r="O652" s="162"/>
      <c r="P652" s="162"/>
      <c r="Q652" s="162"/>
      <c r="R652" s="162"/>
      <c r="S652" s="162"/>
      <c r="T652" s="162"/>
      <c r="U652" s="162"/>
      <c r="V652" s="170" t="s">
        <v>116</v>
      </c>
      <c r="W652" s="170"/>
      <c r="X652" s="170"/>
      <c r="Y652" s="170"/>
      <c r="Z652" s="170"/>
      <c r="AA652" s="170"/>
      <c r="AB652" s="170"/>
      <c r="AC652" s="170"/>
      <c r="AD652" s="170"/>
      <c r="AE652" s="170"/>
      <c r="AF652" s="170"/>
      <c r="AG652" s="170"/>
      <c r="AH652" s="170"/>
      <c r="AI652" s="170"/>
      <c r="AJ652" s="170"/>
      <c r="AK652" s="170"/>
      <c r="AL652" s="170"/>
      <c r="AM652" s="171"/>
      <c r="BE652" s="13" t="str">
        <f ca="1">MID(CELL("address",$CB$2),2,2)</f>
        <v>CB</v>
      </c>
      <c r="BF652" s="13" t="str">
        <f>IF(TRIM($K654)="","",IF(ISERROR(MATCH($K654,$CB$3:$CB$7,0)),"INPUT_ERROR",MATCH($K654,$CB$3:$CB$7,0)))</f>
        <v/>
      </c>
      <c r="BG652" s="13" t="s">
        <v>507</v>
      </c>
      <c r="BH652" s="13">
        <v>74</v>
      </c>
      <c r="BI652" s="13" t="str">
        <f>"ITEM"&amp; BH652&amp; BG652 &amp;"="&amp; $BF652</f>
        <v>ITEM74#KBN3_4=</v>
      </c>
    </row>
    <row r="653" spans="1:61" ht="9.75" hidden="1" customHeight="1" x14ac:dyDescent="0.15">
      <c r="A653" s="99"/>
      <c r="B653" s="100"/>
      <c r="C653" s="100"/>
      <c r="D653" s="100"/>
      <c r="E653" s="100"/>
      <c r="F653" s="100"/>
      <c r="G653" s="100"/>
      <c r="H653" s="100"/>
      <c r="I653" s="100"/>
      <c r="J653" s="186"/>
      <c r="K653" s="133"/>
      <c r="L653" s="133"/>
      <c r="M653" s="133"/>
      <c r="N653" s="133"/>
      <c r="O653" s="133"/>
      <c r="P653" s="133"/>
      <c r="Q653" s="133"/>
      <c r="R653" s="133"/>
      <c r="S653" s="133"/>
      <c r="T653" s="133"/>
      <c r="U653" s="133"/>
      <c r="V653" s="169" t="s">
        <v>180</v>
      </c>
      <c r="W653" s="169"/>
      <c r="X653" s="169"/>
      <c r="Y653" s="169"/>
      <c r="Z653" s="169"/>
      <c r="AA653" s="169"/>
      <c r="AB653" s="169"/>
      <c r="AC653" s="169"/>
      <c r="AD653" s="169"/>
      <c r="AE653" s="169"/>
      <c r="AF653" s="169"/>
      <c r="AG653" s="169"/>
      <c r="AH653" s="169"/>
      <c r="AI653" s="169"/>
      <c r="AJ653" s="169"/>
      <c r="AK653" s="169"/>
      <c r="AL653" s="169"/>
      <c r="AM653" s="172"/>
      <c r="BG653" s="13" t="s">
        <v>432</v>
      </c>
      <c r="BH653" s="13" t="s">
        <v>432</v>
      </c>
    </row>
    <row r="654" spans="1:61" ht="9.75" hidden="1" customHeight="1" x14ac:dyDescent="0.15">
      <c r="A654" s="99"/>
      <c r="B654" s="100"/>
      <c r="C654" s="100"/>
      <c r="D654" s="100"/>
      <c r="E654" s="100"/>
      <c r="F654" s="100"/>
      <c r="G654" s="100"/>
      <c r="H654" s="100"/>
      <c r="I654" s="100"/>
      <c r="J654" s="130" t="s">
        <v>444</v>
      </c>
      <c r="K654" s="131"/>
      <c r="L654" s="131"/>
      <c r="M654" s="131"/>
      <c r="N654" s="131"/>
      <c r="O654" s="131"/>
      <c r="P654" s="131"/>
      <c r="Q654" s="131"/>
      <c r="R654" s="131"/>
      <c r="S654" s="131"/>
      <c r="T654" s="133" t="s">
        <v>442</v>
      </c>
      <c r="U654" s="133"/>
      <c r="V654" s="169" t="s">
        <v>236</v>
      </c>
      <c r="W654" s="169"/>
      <c r="X654" s="169"/>
      <c r="Y654" s="169"/>
      <c r="Z654" s="169"/>
      <c r="AA654" s="169"/>
      <c r="AB654" s="169"/>
      <c r="AC654" s="169"/>
      <c r="AD654" s="169"/>
      <c r="AE654" s="169"/>
      <c r="AF654" s="169"/>
      <c r="AG654" s="169"/>
      <c r="AH654" s="169"/>
      <c r="AI654" s="169"/>
      <c r="AJ654" s="169"/>
      <c r="AK654" s="169"/>
      <c r="AL654" s="169"/>
      <c r="AM654" s="172"/>
      <c r="BG654" s="13" t="s">
        <v>432</v>
      </c>
      <c r="BH654" s="13" t="s">
        <v>432</v>
      </c>
    </row>
    <row r="655" spans="1:61" ht="9.75" hidden="1" customHeight="1" x14ac:dyDescent="0.15">
      <c r="A655" s="99"/>
      <c r="B655" s="100"/>
      <c r="C655" s="100"/>
      <c r="D655" s="100"/>
      <c r="E655" s="100"/>
      <c r="F655" s="100"/>
      <c r="G655" s="100"/>
      <c r="H655" s="100"/>
      <c r="I655" s="100"/>
      <c r="J655" s="130"/>
      <c r="K655" s="131"/>
      <c r="L655" s="131"/>
      <c r="M655" s="131"/>
      <c r="N655" s="131"/>
      <c r="O655" s="131"/>
      <c r="P655" s="131"/>
      <c r="Q655" s="131"/>
      <c r="R655" s="131"/>
      <c r="S655" s="131"/>
      <c r="T655" s="133"/>
      <c r="U655" s="133"/>
      <c r="V655" s="169" t="s">
        <v>237</v>
      </c>
      <c r="W655" s="169"/>
      <c r="X655" s="169"/>
      <c r="Y655" s="169"/>
      <c r="Z655" s="169"/>
      <c r="AA655" s="169"/>
      <c r="AB655" s="169"/>
      <c r="AC655" s="169"/>
      <c r="AD655" s="169"/>
      <c r="AE655" s="169"/>
      <c r="AF655" s="169"/>
      <c r="AG655" s="169"/>
      <c r="AH655" s="169"/>
      <c r="AI655" s="169"/>
      <c r="AJ655" s="169"/>
      <c r="AK655" s="169"/>
      <c r="AL655" s="169"/>
      <c r="AM655" s="172"/>
      <c r="BG655" s="13" t="s">
        <v>432</v>
      </c>
      <c r="BH655" s="13" t="s">
        <v>432</v>
      </c>
    </row>
    <row r="656" spans="1:61" ht="9.75" hidden="1" customHeight="1" x14ac:dyDescent="0.15">
      <c r="A656" s="99"/>
      <c r="B656" s="100"/>
      <c r="C656" s="100"/>
      <c r="D656" s="100"/>
      <c r="E656" s="100"/>
      <c r="F656" s="100"/>
      <c r="G656" s="100"/>
      <c r="H656" s="100"/>
      <c r="I656" s="100"/>
      <c r="J656" s="186"/>
      <c r="K656" s="133"/>
      <c r="L656" s="133"/>
      <c r="M656" s="133"/>
      <c r="N656" s="133"/>
      <c r="O656" s="133"/>
      <c r="P656" s="133"/>
      <c r="Q656" s="133"/>
      <c r="R656" s="133"/>
      <c r="S656" s="133"/>
      <c r="T656" s="133"/>
      <c r="U656" s="133"/>
      <c r="V656" s="169" t="s">
        <v>445</v>
      </c>
      <c r="W656" s="169"/>
      <c r="X656" s="169"/>
      <c r="Y656" s="169"/>
      <c r="Z656" s="169"/>
      <c r="AA656" s="169"/>
      <c r="AB656" s="169"/>
      <c r="AC656" s="169"/>
      <c r="AD656" s="169"/>
      <c r="AE656" s="169"/>
      <c r="AF656" s="169"/>
      <c r="AG656" s="169"/>
      <c r="AH656" s="169"/>
      <c r="AI656" s="169"/>
      <c r="AJ656" s="169"/>
      <c r="AK656" s="169"/>
      <c r="AL656" s="169"/>
      <c r="AM656" s="172"/>
      <c r="BG656" s="13" t="s">
        <v>432</v>
      </c>
      <c r="BH656" s="13" t="s">
        <v>432</v>
      </c>
    </row>
    <row r="657" spans="1:61" ht="9.75" hidden="1" customHeight="1" x14ac:dyDescent="0.15">
      <c r="A657" s="106"/>
      <c r="B657" s="107"/>
      <c r="C657" s="107"/>
      <c r="D657" s="107"/>
      <c r="E657" s="107"/>
      <c r="F657" s="107"/>
      <c r="G657" s="107"/>
      <c r="H657" s="107"/>
      <c r="I657" s="107"/>
      <c r="J657" s="168"/>
      <c r="K657" s="137"/>
      <c r="L657" s="137"/>
      <c r="M657" s="137"/>
      <c r="N657" s="137"/>
      <c r="O657" s="137"/>
      <c r="P657" s="137"/>
      <c r="Q657" s="137"/>
      <c r="R657" s="137"/>
      <c r="S657" s="137"/>
      <c r="T657" s="137"/>
      <c r="U657" s="137"/>
      <c r="V657" s="174" t="s">
        <v>238</v>
      </c>
      <c r="W657" s="174"/>
      <c r="X657" s="174"/>
      <c r="Y657" s="174"/>
      <c r="Z657" s="174"/>
      <c r="AA657" s="174"/>
      <c r="AB657" s="174"/>
      <c r="AC657" s="174"/>
      <c r="AD657" s="174"/>
      <c r="AE657" s="174"/>
      <c r="AF657" s="174"/>
      <c r="AG657" s="174"/>
      <c r="AH657" s="174"/>
      <c r="AI657" s="174"/>
      <c r="AJ657" s="174"/>
      <c r="AK657" s="174"/>
      <c r="AL657" s="174"/>
      <c r="AM657" s="175"/>
      <c r="BG657" s="13" t="s">
        <v>432</v>
      </c>
      <c r="BH657" s="13" t="s">
        <v>432</v>
      </c>
    </row>
    <row r="658" spans="1:61" ht="9.75" hidden="1" customHeight="1" x14ac:dyDescent="0.15">
      <c r="A658" s="96" t="s">
        <v>288</v>
      </c>
      <c r="B658" s="97"/>
      <c r="C658" s="97"/>
      <c r="D658" s="97"/>
      <c r="E658" s="97"/>
      <c r="F658" s="97"/>
      <c r="G658" s="97"/>
      <c r="H658" s="97"/>
      <c r="I658" s="97"/>
      <c r="J658" s="115"/>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7"/>
      <c r="BG658" s="13" t="s">
        <v>507</v>
      </c>
      <c r="BH658" s="13">
        <v>75</v>
      </c>
      <c r="BI658" s="13" t="str">
        <f>"ITEM"&amp;BH658&amp; BG658 &amp;"="&amp; IF(TRIM($J658)="","",$J658)</f>
        <v>ITEM75#KBN3_4=</v>
      </c>
    </row>
    <row r="659" spans="1:61" ht="9.75" hidden="1" customHeight="1" x14ac:dyDescent="0.15">
      <c r="A659" s="99"/>
      <c r="B659" s="100"/>
      <c r="C659" s="100"/>
      <c r="D659" s="100"/>
      <c r="E659" s="100"/>
      <c r="F659" s="100"/>
      <c r="G659" s="100"/>
      <c r="H659" s="100"/>
      <c r="I659" s="100"/>
      <c r="J659" s="109"/>
      <c r="K659" s="110"/>
      <c r="L659" s="110"/>
      <c r="M659" s="110"/>
      <c r="N659" s="110"/>
      <c r="O659" s="110"/>
      <c r="P659" s="110"/>
      <c r="Q659" s="110"/>
      <c r="R659" s="110"/>
      <c r="S659" s="110"/>
      <c r="T659" s="110"/>
      <c r="U659" s="110"/>
      <c r="V659" s="110"/>
      <c r="W659" s="110"/>
      <c r="X659" s="110"/>
      <c r="Y659" s="110"/>
      <c r="Z659" s="110"/>
      <c r="AA659" s="110"/>
      <c r="AB659" s="110"/>
      <c r="AC659" s="110"/>
      <c r="AD659" s="110"/>
      <c r="AE659" s="110"/>
      <c r="AF659" s="110"/>
      <c r="AG659" s="110"/>
      <c r="AH659" s="110"/>
      <c r="AI659" s="110"/>
      <c r="AJ659" s="110"/>
      <c r="AK659" s="110"/>
      <c r="AL659" s="110"/>
      <c r="AM659" s="111"/>
      <c r="BG659" s="13" t="s">
        <v>432</v>
      </c>
      <c r="BH659" s="13" t="s">
        <v>432</v>
      </c>
    </row>
    <row r="660" spans="1:61" ht="9.75" hidden="1" customHeight="1" x14ac:dyDescent="0.15">
      <c r="A660" s="106"/>
      <c r="B660" s="107"/>
      <c r="C660" s="107"/>
      <c r="D660" s="107"/>
      <c r="E660" s="107"/>
      <c r="F660" s="107"/>
      <c r="G660" s="107"/>
      <c r="H660" s="107"/>
      <c r="I660" s="107"/>
      <c r="J660" s="112"/>
      <c r="K660" s="113"/>
      <c r="L660" s="113"/>
      <c r="M660" s="113"/>
      <c r="N660" s="113"/>
      <c r="O660" s="113"/>
      <c r="P660" s="113"/>
      <c r="Q660" s="113"/>
      <c r="R660" s="113"/>
      <c r="S660" s="113"/>
      <c r="T660" s="113"/>
      <c r="U660" s="113"/>
      <c r="V660" s="113"/>
      <c r="W660" s="113"/>
      <c r="X660" s="113"/>
      <c r="Y660" s="113"/>
      <c r="Z660" s="113"/>
      <c r="AA660" s="113"/>
      <c r="AB660" s="113"/>
      <c r="AC660" s="113"/>
      <c r="AD660" s="113"/>
      <c r="AE660" s="113"/>
      <c r="AF660" s="113"/>
      <c r="AG660" s="113"/>
      <c r="AH660" s="113"/>
      <c r="AI660" s="113"/>
      <c r="AJ660" s="113"/>
      <c r="AK660" s="113"/>
      <c r="AL660" s="113"/>
      <c r="AM660" s="114"/>
      <c r="BG660" s="13" t="s">
        <v>432</v>
      </c>
      <c r="BH660" s="13" t="s">
        <v>432</v>
      </c>
    </row>
    <row r="661" spans="1:61" ht="9.75" hidden="1" customHeight="1" x14ac:dyDescent="0.15">
      <c r="A661" s="96" t="s">
        <v>289</v>
      </c>
      <c r="B661" s="97"/>
      <c r="C661" s="97"/>
      <c r="D661" s="97"/>
      <c r="E661" s="97"/>
      <c r="F661" s="97"/>
      <c r="G661" s="97"/>
      <c r="H661" s="97"/>
      <c r="I661" s="97"/>
      <c r="J661" s="224" t="s">
        <v>127</v>
      </c>
      <c r="K661" s="225"/>
      <c r="L661" s="162" t="s">
        <v>121</v>
      </c>
      <c r="M661" s="162"/>
      <c r="N661" s="162"/>
      <c r="O661" s="162"/>
      <c r="P661" s="162"/>
      <c r="Q661" s="162"/>
      <c r="R661" s="162"/>
      <c r="S661" s="162"/>
      <c r="T661" s="162"/>
      <c r="U661" s="162"/>
      <c r="V661" s="162"/>
      <c r="W661" s="162"/>
      <c r="X661" s="227" t="s">
        <v>127</v>
      </c>
      <c r="Y661" s="225"/>
      <c r="Z661" s="162" t="s">
        <v>160</v>
      </c>
      <c r="AA661" s="162"/>
      <c r="AB661" s="162"/>
      <c r="AC661" s="162"/>
      <c r="AD661" s="162"/>
      <c r="AE661" s="162"/>
      <c r="AF661" s="162"/>
      <c r="AG661" s="162"/>
      <c r="AH661" s="162"/>
      <c r="AI661" s="162"/>
      <c r="AJ661" s="162"/>
      <c r="AK661" s="162"/>
      <c r="AL661" s="162"/>
      <c r="AM661" s="163"/>
      <c r="BF661" s="13" t="b">
        <f>IF($K661="○",TRUE,IF($K661="",FALSE,"INPUT_ERROR"))</f>
        <v>0</v>
      </c>
      <c r="BG661" s="13" t="s">
        <v>507</v>
      </c>
      <c r="BH661" s="13">
        <v>76</v>
      </c>
      <c r="BI661" s="13" t="str">
        <f t="shared" ref="BI661:BI667" si="5">"ITEM"&amp;BH661&amp; BG661 &amp;"="&amp; BF661</f>
        <v>ITEM76#KBN3_4=FALSE</v>
      </c>
    </row>
    <row r="662" spans="1:61" ht="9.75" hidden="1" customHeight="1" x14ac:dyDescent="0.15">
      <c r="A662" s="99"/>
      <c r="B662" s="100"/>
      <c r="C662" s="100"/>
      <c r="D662" s="100"/>
      <c r="E662" s="100"/>
      <c r="F662" s="100"/>
      <c r="G662" s="100"/>
      <c r="H662" s="100"/>
      <c r="I662" s="100"/>
      <c r="J662" s="130"/>
      <c r="K662" s="132"/>
      <c r="L662" s="133"/>
      <c r="M662" s="133"/>
      <c r="N662" s="133"/>
      <c r="O662" s="133"/>
      <c r="P662" s="133"/>
      <c r="Q662" s="133"/>
      <c r="R662" s="133"/>
      <c r="S662" s="133"/>
      <c r="T662" s="133"/>
      <c r="U662" s="133"/>
      <c r="V662" s="133"/>
      <c r="W662" s="133"/>
      <c r="X662" s="134"/>
      <c r="Y662" s="132"/>
      <c r="Z662" s="133"/>
      <c r="AA662" s="133"/>
      <c r="AB662" s="133"/>
      <c r="AC662" s="133"/>
      <c r="AD662" s="133"/>
      <c r="AE662" s="133"/>
      <c r="AF662" s="133"/>
      <c r="AG662" s="133"/>
      <c r="AH662" s="133"/>
      <c r="AI662" s="133"/>
      <c r="AJ662" s="133"/>
      <c r="AK662" s="133"/>
      <c r="AL662" s="133"/>
      <c r="AM662" s="139"/>
      <c r="BF662" s="13" t="b">
        <f>IF($Y661="○",TRUE,IF($Y661="",FALSE,"INPUT_ERROR"))</f>
        <v>0</v>
      </c>
      <c r="BG662" s="13" t="s">
        <v>507</v>
      </c>
      <c r="BH662" s="13">
        <v>77</v>
      </c>
      <c r="BI662" s="13" t="str">
        <f t="shared" si="5"/>
        <v>ITEM77#KBN3_4=FALSE</v>
      </c>
    </row>
    <row r="663" spans="1:61" ht="9.75" hidden="1" customHeight="1" x14ac:dyDescent="0.15">
      <c r="A663" s="99"/>
      <c r="B663" s="100"/>
      <c r="C663" s="100"/>
      <c r="D663" s="100"/>
      <c r="E663" s="100"/>
      <c r="F663" s="100"/>
      <c r="G663" s="100"/>
      <c r="H663" s="100"/>
      <c r="I663" s="100"/>
      <c r="J663" s="130" t="s">
        <v>127</v>
      </c>
      <c r="K663" s="132"/>
      <c r="L663" s="133" t="s">
        <v>161</v>
      </c>
      <c r="M663" s="133"/>
      <c r="N663" s="133"/>
      <c r="O663" s="133"/>
      <c r="P663" s="133"/>
      <c r="Q663" s="133"/>
      <c r="R663" s="133"/>
      <c r="S663" s="133"/>
      <c r="T663" s="133"/>
      <c r="U663" s="133"/>
      <c r="V663" s="133"/>
      <c r="W663" s="133"/>
      <c r="X663" s="134" t="s">
        <v>127</v>
      </c>
      <c r="Y663" s="132"/>
      <c r="Z663" s="133" t="s">
        <v>332</v>
      </c>
      <c r="AA663" s="133"/>
      <c r="AB663" s="133"/>
      <c r="AC663" s="133"/>
      <c r="AD663" s="133"/>
      <c r="AE663" s="133"/>
      <c r="AF663" s="133"/>
      <c r="AG663" s="133"/>
      <c r="AH663" s="133"/>
      <c r="AI663" s="133"/>
      <c r="AJ663" s="133"/>
      <c r="AK663" s="133"/>
      <c r="AL663" s="133"/>
      <c r="AM663" s="139"/>
      <c r="BF663" s="13" t="b">
        <f>IF($K663="○",TRUE,IF($K663="",FALSE,"INPUT_ERROR"))</f>
        <v>0</v>
      </c>
      <c r="BG663" s="13" t="s">
        <v>507</v>
      </c>
      <c r="BH663" s="13">
        <v>78</v>
      </c>
      <c r="BI663" s="13" t="str">
        <f t="shared" si="5"/>
        <v>ITEM78#KBN3_4=FALSE</v>
      </c>
    </row>
    <row r="664" spans="1:61" ht="9.75" hidden="1" customHeight="1" x14ac:dyDescent="0.15">
      <c r="A664" s="99"/>
      <c r="B664" s="100"/>
      <c r="C664" s="100"/>
      <c r="D664" s="100"/>
      <c r="E664" s="100"/>
      <c r="F664" s="100"/>
      <c r="G664" s="100"/>
      <c r="H664" s="100"/>
      <c r="I664" s="100"/>
      <c r="J664" s="130"/>
      <c r="K664" s="132"/>
      <c r="L664" s="133"/>
      <c r="M664" s="133"/>
      <c r="N664" s="133"/>
      <c r="O664" s="133"/>
      <c r="P664" s="133"/>
      <c r="Q664" s="133"/>
      <c r="R664" s="133"/>
      <c r="S664" s="133"/>
      <c r="T664" s="133"/>
      <c r="U664" s="133"/>
      <c r="V664" s="133"/>
      <c r="W664" s="133"/>
      <c r="X664" s="134"/>
      <c r="Y664" s="132"/>
      <c r="Z664" s="133"/>
      <c r="AA664" s="133"/>
      <c r="AB664" s="133"/>
      <c r="AC664" s="133"/>
      <c r="AD664" s="133"/>
      <c r="AE664" s="133"/>
      <c r="AF664" s="133"/>
      <c r="AG664" s="133"/>
      <c r="AH664" s="133"/>
      <c r="AI664" s="133"/>
      <c r="AJ664" s="133"/>
      <c r="AK664" s="133"/>
      <c r="AL664" s="133"/>
      <c r="AM664" s="139"/>
      <c r="BF664" s="13" t="b">
        <f>IF($Y663="○",TRUE,IF($Y663="",FALSE,"INPUT_ERROR"))</f>
        <v>0</v>
      </c>
      <c r="BG664" s="13" t="s">
        <v>507</v>
      </c>
      <c r="BH664" s="13">
        <v>79</v>
      </c>
      <c r="BI664" s="13" t="str">
        <f t="shared" si="5"/>
        <v>ITEM79#KBN3_4=FALSE</v>
      </c>
    </row>
    <row r="665" spans="1:61" ht="9.75" hidden="1" customHeight="1" x14ac:dyDescent="0.15">
      <c r="A665" s="99"/>
      <c r="B665" s="100"/>
      <c r="C665" s="100"/>
      <c r="D665" s="100"/>
      <c r="E665" s="100"/>
      <c r="F665" s="100"/>
      <c r="G665" s="100"/>
      <c r="H665" s="100"/>
      <c r="I665" s="100"/>
      <c r="J665" s="130" t="s">
        <v>127</v>
      </c>
      <c r="K665" s="132"/>
      <c r="L665" s="133" t="s">
        <v>240</v>
      </c>
      <c r="M665" s="133"/>
      <c r="N665" s="133"/>
      <c r="O665" s="133"/>
      <c r="P665" s="133"/>
      <c r="Q665" s="133"/>
      <c r="R665" s="133"/>
      <c r="S665" s="133"/>
      <c r="T665" s="133"/>
      <c r="U665" s="133"/>
      <c r="V665" s="133"/>
      <c r="W665" s="133"/>
      <c r="X665" s="134" t="s">
        <v>127</v>
      </c>
      <c r="Y665" s="132"/>
      <c r="Z665" s="133" t="s">
        <v>241</v>
      </c>
      <c r="AA665" s="133"/>
      <c r="AB665" s="133"/>
      <c r="AC665" s="133"/>
      <c r="AD665" s="133"/>
      <c r="AE665" s="133"/>
      <c r="AF665" s="133"/>
      <c r="AG665" s="133"/>
      <c r="AH665" s="133"/>
      <c r="AI665" s="133"/>
      <c r="AJ665" s="133"/>
      <c r="AK665" s="133"/>
      <c r="AL665" s="133"/>
      <c r="AM665" s="139"/>
      <c r="BF665" s="13" t="b">
        <f>IF($K665="○",TRUE,IF($K665="",FALSE,"INPUT_ERROR"))</f>
        <v>0</v>
      </c>
      <c r="BG665" s="13" t="s">
        <v>507</v>
      </c>
      <c r="BH665" s="13">
        <v>80</v>
      </c>
      <c r="BI665" s="13" t="str">
        <f t="shared" si="5"/>
        <v>ITEM80#KBN3_4=FALSE</v>
      </c>
    </row>
    <row r="666" spans="1:61" ht="9.75" hidden="1" customHeight="1" x14ac:dyDescent="0.15">
      <c r="A666" s="99"/>
      <c r="B666" s="100"/>
      <c r="C666" s="100"/>
      <c r="D666" s="100"/>
      <c r="E666" s="100"/>
      <c r="F666" s="100"/>
      <c r="G666" s="100"/>
      <c r="H666" s="100"/>
      <c r="I666" s="100"/>
      <c r="J666" s="130"/>
      <c r="K666" s="132"/>
      <c r="L666" s="133"/>
      <c r="M666" s="133"/>
      <c r="N666" s="133"/>
      <c r="O666" s="133"/>
      <c r="P666" s="133"/>
      <c r="Q666" s="133"/>
      <c r="R666" s="133"/>
      <c r="S666" s="133"/>
      <c r="T666" s="133"/>
      <c r="U666" s="133"/>
      <c r="V666" s="133"/>
      <c r="W666" s="133"/>
      <c r="X666" s="134"/>
      <c r="Y666" s="132"/>
      <c r="Z666" s="133"/>
      <c r="AA666" s="133"/>
      <c r="AB666" s="133"/>
      <c r="AC666" s="133"/>
      <c r="AD666" s="133"/>
      <c r="AE666" s="133"/>
      <c r="AF666" s="133"/>
      <c r="AG666" s="133"/>
      <c r="AH666" s="133"/>
      <c r="AI666" s="133"/>
      <c r="AJ666" s="133"/>
      <c r="AK666" s="133"/>
      <c r="AL666" s="133"/>
      <c r="AM666" s="139"/>
      <c r="BF666" s="13" t="b">
        <f>IF($Y665="○",TRUE,IF($Y665="",FALSE,"INPUT_ERROR"))</f>
        <v>0</v>
      </c>
      <c r="BG666" s="13" t="s">
        <v>507</v>
      </c>
      <c r="BH666" s="13">
        <v>81</v>
      </c>
      <c r="BI666" s="13" t="str">
        <f t="shared" si="5"/>
        <v>ITEM81#KBN3_4=FALSE</v>
      </c>
    </row>
    <row r="667" spans="1:61" ht="9.75" hidden="1" customHeight="1" x14ac:dyDescent="0.15">
      <c r="A667" s="99"/>
      <c r="B667" s="100"/>
      <c r="C667" s="100"/>
      <c r="D667" s="100"/>
      <c r="E667" s="100"/>
      <c r="F667" s="100"/>
      <c r="G667" s="100"/>
      <c r="H667" s="100"/>
      <c r="I667" s="100"/>
      <c r="J667" s="130" t="s">
        <v>127</v>
      </c>
      <c r="K667" s="132"/>
      <c r="L667" s="133" t="s">
        <v>125</v>
      </c>
      <c r="M667" s="133"/>
      <c r="N667" s="133"/>
      <c r="O667" s="134" t="s">
        <v>98</v>
      </c>
      <c r="P667" s="128"/>
      <c r="Q667" s="128"/>
      <c r="R667" s="128"/>
      <c r="S667" s="128"/>
      <c r="T667" s="128"/>
      <c r="U667" s="128"/>
      <c r="V667" s="128"/>
      <c r="W667" s="128"/>
      <c r="X667" s="128"/>
      <c r="Y667" s="128"/>
      <c r="Z667" s="128"/>
      <c r="AA667" s="128"/>
      <c r="AB667" s="128"/>
      <c r="AC667" s="128"/>
      <c r="AD667" s="128"/>
      <c r="AE667" s="128"/>
      <c r="AF667" s="128"/>
      <c r="AG667" s="128"/>
      <c r="AH667" s="128"/>
      <c r="AI667" s="128"/>
      <c r="AJ667" s="128"/>
      <c r="AK667" s="128"/>
      <c r="AL667" s="133" t="s">
        <v>188</v>
      </c>
      <c r="AM667" s="139"/>
      <c r="BF667" s="13" t="b">
        <f>IF($K667="○",TRUE,IF($K667="",FALSE,"INPUT_ERROR"))</f>
        <v>0</v>
      </c>
      <c r="BG667" s="13" t="s">
        <v>507</v>
      </c>
      <c r="BH667" s="13">
        <v>82</v>
      </c>
      <c r="BI667" s="13" t="str">
        <f t="shared" si="5"/>
        <v>ITEM82#KBN3_4=FALSE</v>
      </c>
    </row>
    <row r="668" spans="1:61" ht="9.75" hidden="1" customHeight="1" x14ac:dyDescent="0.15">
      <c r="A668" s="99"/>
      <c r="B668" s="100"/>
      <c r="C668" s="100"/>
      <c r="D668" s="100"/>
      <c r="E668" s="100"/>
      <c r="F668" s="100"/>
      <c r="G668" s="100"/>
      <c r="H668" s="100"/>
      <c r="I668" s="100"/>
      <c r="J668" s="135"/>
      <c r="K668" s="136"/>
      <c r="L668" s="137"/>
      <c r="M668" s="137"/>
      <c r="N668" s="137"/>
      <c r="O668" s="138"/>
      <c r="P668" s="90"/>
      <c r="Q668" s="90"/>
      <c r="R668" s="90"/>
      <c r="S668" s="90"/>
      <c r="T668" s="90"/>
      <c r="U668" s="90"/>
      <c r="V668" s="90"/>
      <c r="W668" s="90"/>
      <c r="X668" s="90"/>
      <c r="Y668" s="90"/>
      <c r="Z668" s="90"/>
      <c r="AA668" s="90"/>
      <c r="AB668" s="90"/>
      <c r="AC668" s="90"/>
      <c r="AD668" s="90"/>
      <c r="AE668" s="90"/>
      <c r="AF668" s="90"/>
      <c r="AG668" s="90"/>
      <c r="AH668" s="90"/>
      <c r="AI668" s="90"/>
      <c r="AJ668" s="90"/>
      <c r="AK668" s="90"/>
      <c r="AL668" s="137"/>
      <c r="AM668" s="140"/>
      <c r="BG668" s="13" t="s">
        <v>507</v>
      </c>
      <c r="BH668" s="13">
        <v>83</v>
      </c>
      <c r="BI668" s="13" t="str">
        <f>"ITEM"&amp;BH668&amp; BG668 &amp;"="&amp;IF(TRIM($P667)="","",$P667)</f>
        <v>ITEM83#KBN3_4=</v>
      </c>
    </row>
    <row r="669" spans="1:61" ht="9.75" hidden="1" customHeight="1" x14ac:dyDescent="0.15">
      <c r="A669" s="96" t="s">
        <v>290</v>
      </c>
      <c r="B669" s="97"/>
      <c r="C669" s="97"/>
      <c r="D669" s="97"/>
      <c r="E669" s="97"/>
      <c r="F669" s="97"/>
      <c r="G669" s="97"/>
      <c r="H669" s="97"/>
      <c r="I669" s="97"/>
      <c r="J669" s="102"/>
      <c r="K669" s="102"/>
      <c r="L669" s="102"/>
      <c r="M669" s="102"/>
      <c r="N669" s="102"/>
      <c r="O669" s="102"/>
      <c r="P669" s="102"/>
      <c r="Q669" s="102"/>
      <c r="R669" s="102"/>
      <c r="S669" s="102"/>
      <c r="T669" s="102"/>
      <c r="U669" s="102"/>
      <c r="V669" s="102"/>
      <c r="W669" s="102"/>
      <c r="X669" s="102"/>
      <c r="Y669" s="102"/>
      <c r="Z669" s="102"/>
      <c r="AA669" s="102"/>
      <c r="AB669" s="102"/>
      <c r="AC669" s="102"/>
      <c r="AD669" s="102"/>
      <c r="AE669" s="102"/>
      <c r="AF669" s="102"/>
      <c r="AG669" s="102"/>
      <c r="AH669" s="102"/>
      <c r="AI669" s="102"/>
      <c r="AJ669" s="102"/>
      <c r="AK669" s="102"/>
      <c r="AL669" s="102"/>
      <c r="AM669" s="102"/>
      <c r="BG669" s="13" t="s">
        <v>507</v>
      </c>
      <c r="BH669" s="13">
        <v>84</v>
      </c>
      <c r="BI669" s="13" t="str">
        <f>"ITEM"&amp;BH669&amp; BG669 &amp;"="&amp;IF(TRIM($J669)="","",TEXT(J669,"yyyymmdd"))</f>
        <v>ITEM84#KBN3_4=</v>
      </c>
    </row>
    <row r="670" spans="1:61" ht="9.75" hidden="1" customHeight="1" x14ac:dyDescent="0.15">
      <c r="A670" s="99"/>
      <c r="B670" s="100"/>
      <c r="C670" s="100"/>
      <c r="D670" s="100"/>
      <c r="E670" s="100"/>
      <c r="F670" s="100"/>
      <c r="G670" s="100"/>
      <c r="H670" s="100"/>
      <c r="I670" s="100"/>
      <c r="J670" s="102"/>
      <c r="K670" s="102"/>
      <c r="L670" s="102"/>
      <c r="M670" s="102"/>
      <c r="N670" s="102"/>
      <c r="O670" s="102"/>
      <c r="P670" s="102"/>
      <c r="Q670" s="102"/>
      <c r="R670" s="102"/>
      <c r="S670" s="102"/>
      <c r="T670" s="102"/>
      <c r="U670" s="102"/>
      <c r="V670" s="102"/>
      <c r="W670" s="102"/>
      <c r="X670" s="102"/>
      <c r="Y670" s="102"/>
      <c r="Z670" s="102"/>
      <c r="AA670" s="102"/>
      <c r="AB670" s="102"/>
      <c r="AC670" s="102"/>
      <c r="AD670" s="102"/>
      <c r="AE670" s="102"/>
      <c r="AF670" s="102"/>
      <c r="AG670" s="102"/>
      <c r="AH670" s="102"/>
      <c r="AI670" s="102"/>
      <c r="AJ670" s="102"/>
      <c r="AK670" s="102"/>
      <c r="AL670" s="102"/>
      <c r="AM670" s="102"/>
      <c r="BG670" s="13" t="s">
        <v>432</v>
      </c>
      <c r="BH670" s="13" t="s">
        <v>432</v>
      </c>
    </row>
    <row r="671" spans="1:61" ht="9.75" hidden="1" customHeight="1" thickBot="1" x14ac:dyDescent="0.2">
      <c r="A671" s="106"/>
      <c r="B671" s="107"/>
      <c r="C671" s="107"/>
      <c r="D671" s="107"/>
      <c r="E671" s="107"/>
      <c r="F671" s="107"/>
      <c r="G671" s="107"/>
      <c r="H671" s="107"/>
      <c r="I671" s="107"/>
      <c r="J671" s="102"/>
      <c r="K671" s="102"/>
      <c r="L671" s="102"/>
      <c r="M671" s="102"/>
      <c r="N671" s="102"/>
      <c r="O671" s="102"/>
      <c r="P671" s="102"/>
      <c r="Q671" s="102"/>
      <c r="R671" s="102"/>
      <c r="S671" s="102"/>
      <c r="T671" s="102"/>
      <c r="U671" s="102"/>
      <c r="V671" s="102"/>
      <c r="W671" s="102"/>
      <c r="X671" s="102"/>
      <c r="Y671" s="102"/>
      <c r="Z671" s="102"/>
      <c r="AA671" s="102"/>
      <c r="AB671" s="102"/>
      <c r="AC671" s="102"/>
      <c r="AD671" s="102"/>
      <c r="AE671" s="102"/>
      <c r="AF671" s="102"/>
      <c r="AG671" s="102"/>
      <c r="AH671" s="102"/>
      <c r="AI671" s="102"/>
      <c r="AJ671" s="102"/>
      <c r="AK671" s="102"/>
      <c r="AL671" s="102"/>
      <c r="AM671" s="102"/>
      <c r="BG671" s="13" t="s">
        <v>432</v>
      </c>
      <c r="BH671" s="13" t="s">
        <v>432</v>
      </c>
    </row>
    <row r="672" spans="1:61" ht="9.75" hidden="1" customHeight="1" x14ac:dyDescent="0.15">
      <c r="A672" s="295" t="s">
        <v>367</v>
      </c>
      <c r="B672" s="296"/>
      <c r="C672" s="296"/>
      <c r="D672" s="296"/>
      <c r="E672" s="296"/>
      <c r="F672" s="296"/>
      <c r="G672" s="296"/>
      <c r="H672" s="296"/>
      <c r="I672" s="297"/>
      <c r="J672" s="273"/>
      <c r="K672" s="274"/>
      <c r="L672" s="274"/>
      <c r="M672" s="274"/>
      <c r="N672" s="274"/>
      <c r="O672" s="274"/>
      <c r="P672" s="274"/>
      <c r="Q672" s="274"/>
      <c r="R672" s="274"/>
      <c r="S672" s="274"/>
      <c r="T672" s="274"/>
      <c r="U672" s="274"/>
      <c r="V672" s="274"/>
      <c r="W672" s="274"/>
      <c r="X672" s="274"/>
      <c r="Y672" s="274"/>
      <c r="Z672" s="274"/>
      <c r="AA672" s="274"/>
      <c r="AB672" s="274"/>
      <c r="AC672" s="274"/>
      <c r="AD672" s="274"/>
      <c r="AE672" s="274"/>
      <c r="AF672" s="274"/>
      <c r="AG672" s="274"/>
      <c r="AH672" s="274"/>
      <c r="AI672" s="274"/>
      <c r="AJ672" s="274"/>
      <c r="AK672" s="274"/>
      <c r="AL672" s="274"/>
      <c r="AM672" s="275"/>
      <c r="BG672" s="13" t="s">
        <v>508</v>
      </c>
      <c r="BH672" s="13">
        <v>70</v>
      </c>
      <c r="BI672" s="13" t="str">
        <f>"ITEM"&amp;BH672&amp;BG672&amp;"="&amp;IF(TRIM($J672)="","",$J672)</f>
        <v>ITEM70#KBN3_5=</v>
      </c>
    </row>
    <row r="673" spans="1:61" ht="9.75" hidden="1" customHeight="1" thickBot="1" x14ac:dyDescent="0.2">
      <c r="A673" s="298"/>
      <c r="B673" s="299"/>
      <c r="C673" s="299"/>
      <c r="D673" s="299"/>
      <c r="E673" s="299"/>
      <c r="F673" s="299"/>
      <c r="G673" s="299"/>
      <c r="H673" s="299"/>
      <c r="I673" s="300"/>
      <c r="J673" s="301"/>
      <c r="K673" s="302"/>
      <c r="L673" s="302"/>
      <c r="M673" s="302"/>
      <c r="N673" s="302"/>
      <c r="O673" s="302"/>
      <c r="P673" s="302"/>
      <c r="Q673" s="302"/>
      <c r="R673" s="302"/>
      <c r="S673" s="302"/>
      <c r="T673" s="302"/>
      <c r="U673" s="302"/>
      <c r="V673" s="302"/>
      <c r="W673" s="302"/>
      <c r="X673" s="302"/>
      <c r="Y673" s="302"/>
      <c r="Z673" s="302"/>
      <c r="AA673" s="302"/>
      <c r="AB673" s="302"/>
      <c r="AC673" s="302"/>
      <c r="AD673" s="302"/>
      <c r="AE673" s="302"/>
      <c r="AF673" s="302"/>
      <c r="AG673" s="302"/>
      <c r="AH673" s="302"/>
      <c r="AI673" s="302"/>
      <c r="AJ673" s="302"/>
      <c r="AK673" s="302"/>
      <c r="AL673" s="302"/>
      <c r="AM673" s="303"/>
    </row>
    <row r="674" spans="1:61" ht="9.75" hidden="1" customHeight="1" x14ac:dyDescent="0.15">
      <c r="A674" s="99" t="s">
        <v>96</v>
      </c>
      <c r="B674" s="100"/>
      <c r="C674" s="100"/>
      <c r="D674" s="100"/>
      <c r="E674" s="100"/>
      <c r="F674" s="100"/>
      <c r="G674" s="100"/>
      <c r="H674" s="100"/>
      <c r="I674" s="100"/>
      <c r="J674" s="102"/>
      <c r="K674" s="102"/>
      <c r="L674" s="102"/>
      <c r="M674" s="102"/>
      <c r="N674" s="102"/>
      <c r="O674" s="102"/>
      <c r="P674" s="102"/>
      <c r="Q674" s="102"/>
      <c r="R674" s="102"/>
      <c r="S674" s="102"/>
      <c r="T674" s="102"/>
      <c r="U674" s="102"/>
      <c r="V674" s="102"/>
      <c r="W674" s="102"/>
      <c r="X674" s="102"/>
      <c r="Y674" s="102"/>
      <c r="Z674" s="102"/>
      <c r="AA674" s="102"/>
      <c r="AB674" s="102"/>
      <c r="AC674" s="102"/>
      <c r="AD674" s="102"/>
      <c r="AE674" s="102"/>
      <c r="AF674" s="102"/>
      <c r="AG674" s="102"/>
      <c r="AH674" s="102"/>
      <c r="AI674" s="102"/>
      <c r="AJ674" s="102"/>
      <c r="AK674" s="102"/>
      <c r="AL674" s="102"/>
      <c r="AM674" s="102"/>
      <c r="BG674" s="13" t="s">
        <v>508</v>
      </c>
      <c r="BH674" s="13">
        <v>71</v>
      </c>
      <c r="BI674" s="13" t="str">
        <f>"ITEM"&amp;BH674&amp; BG674 &amp;"="&amp; IF(TRIM($J674)="","",$J674)</f>
        <v>ITEM71#KBN3_5=</v>
      </c>
    </row>
    <row r="675" spans="1:61" ht="9.75" hidden="1" customHeight="1" x14ac:dyDescent="0.15">
      <c r="A675" s="106"/>
      <c r="B675" s="107"/>
      <c r="C675" s="107"/>
      <c r="D675" s="107"/>
      <c r="E675" s="107"/>
      <c r="F675" s="107"/>
      <c r="G675" s="107"/>
      <c r="H675" s="107"/>
      <c r="I675" s="107"/>
      <c r="J675" s="102"/>
      <c r="K675" s="102"/>
      <c r="L675" s="102"/>
      <c r="M675" s="102"/>
      <c r="N675" s="102"/>
      <c r="O675" s="102"/>
      <c r="P675" s="102"/>
      <c r="Q675" s="102"/>
      <c r="R675" s="102"/>
      <c r="S675" s="102"/>
      <c r="T675" s="102"/>
      <c r="U675" s="102"/>
      <c r="V675" s="102"/>
      <c r="W675" s="102"/>
      <c r="X675" s="102"/>
      <c r="Y675" s="102"/>
      <c r="Z675" s="102"/>
      <c r="AA675" s="102"/>
      <c r="AB675" s="102"/>
      <c r="AC675" s="102"/>
      <c r="AD675" s="102"/>
      <c r="AE675" s="102"/>
      <c r="AF675" s="102"/>
      <c r="AG675" s="102"/>
      <c r="AH675" s="102"/>
      <c r="AI675" s="102"/>
      <c r="AJ675" s="102"/>
      <c r="AK675" s="102"/>
      <c r="AL675" s="102"/>
      <c r="AM675" s="102"/>
    </row>
    <row r="676" spans="1:61" ht="18" hidden="1" customHeight="1" x14ac:dyDescent="0.15">
      <c r="A676" s="96" t="s">
        <v>285</v>
      </c>
      <c r="B676" s="97"/>
      <c r="C676" s="97"/>
      <c r="D676" s="97"/>
      <c r="E676" s="97"/>
      <c r="F676" s="97"/>
      <c r="G676" s="97"/>
      <c r="H676" s="97"/>
      <c r="I676" s="97"/>
      <c r="J676" s="102"/>
      <c r="K676" s="102"/>
      <c r="L676" s="102"/>
      <c r="M676" s="102"/>
      <c r="N676" s="102"/>
      <c r="O676" s="102"/>
      <c r="P676" s="102"/>
      <c r="Q676" s="102"/>
      <c r="R676" s="102"/>
      <c r="S676" s="102"/>
      <c r="T676" s="102"/>
      <c r="U676" s="102"/>
      <c r="V676" s="102"/>
      <c r="W676" s="102"/>
      <c r="X676" s="102"/>
      <c r="Y676" s="102"/>
      <c r="Z676" s="102"/>
      <c r="AA676" s="102"/>
      <c r="AB676" s="102"/>
      <c r="AC676" s="102"/>
      <c r="AD676" s="102"/>
      <c r="AE676" s="102"/>
      <c r="AF676" s="102"/>
      <c r="AG676" s="102"/>
      <c r="AH676" s="102"/>
      <c r="AI676" s="102"/>
      <c r="AJ676" s="102"/>
      <c r="AK676" s="102"/>
      <c r="AL676" s="102"/>
      <c r="AM676" s="102"/>
      <c r="BG676" s="13" t="s">
        <v>508</v>
      </c>
      <c r="BH676" s="13">
        <v>72</v>
      </c>
      <c r="BI676" s="13" t="str">
        <f>"ITEM"&amp;BH676&amp; BG676 &amp;"="&amp; IF(TRIM($J676)="","",$J676)</f>
        <v>ITEM72#KBN3_5=</v>
      </c>
    </row>
    <row r="677" spans="1:61" ht="18" hidden="1" customHeight="1" x14ac:dyDescent="0.15">
      <c r="A677" s="99"/>
      <c r="B677" s="100"/>
      <c r="C677" s="100"/>
      <c r="D677" s="100"/>
      <c r="E677" s="100"/>
      <c r="F677" s="100"/>
      <c r="G677" s="100"/>
      <c r="H677" s="100"/>
      <c r="I677" s="100"/>
      <c r="J677" s="102"/>
      <c r="K677" s="102"/>
      <c r="L677" s="102"/>
      <c r="M677" s="102"/>
      <c r="N677" s="102"/>
      <c r="O677" s="102"/>
      <c r="P677" s="102"/>
      <c r="Q677" s="102"/>
      <c r="R677" s="102"/>
      <c r="S677" s="102"/>
      <c r="T677" s="102"/>
      <c r="U677" s="102"/>
      <c r="V677" s="102"/>
      <c r="W677" s="102"/>
      <c r="X677" s="102"/>
      <c r="Y677" s="102"/>
      <c r="Z677" s="102"/>
      <c r="AA677" s="102"/>
      <c r="AB677" s="102"/>
      <c r="AC677" s="102"/>
      <c r="AD677" s="102"/>
      <c r="AE677" s="102"/>
      <c r="AF677" s="102"/>
      <c r="AG677" s="102"/>
      <c r="AH677" s="102"/>
      <c r="AI677" s="102"/>
      <c r="AJ677" s="102"/>
      <c r="AK677" s="102"/>
      <c r="AL677" s="102"/>
      <c r="AM677" s="102"/>
      <c r="BG677" s="13" t="s">
        <v>432</v>
      </c>
      <c r="BH677" s="13" t="s">
        <v>432</v>
      </c>
    </row>
    <row r="678" spans="1:61" ht="18" hidden="1" customHeight="1" x14ac:dyDescent="0.15">
      <c r="A678" s="106"/>
      <c r="B678" s="107"/>
      <c r="C678" s="107"/>
      <c r="D678" s="107"/>
      <c r="E678" s="107"/>
      <c r="F678" s="107"/>
      <c r="G678" s="107"/>
      <c r="H678" s="107"/>
      <c r="I678" s="107"/>
      <c r="J678" s="102"/>
      <c r="K678" s="102"/>
      <c r="L678" s="102"/>
      <c r="M678" s="102"/>
      <c r="N678" s="102"/>
      <c r="O678" s="102"/>
      <c r="P678" s="102"/>
      <c r="Q678" s="102"/>
      <c r="R678" s="102"/>
      <c r="S678" s="102"/>
      <c r="T678" s="102"/>
      <c r="U678" s="102"/>
      <c r="V678" s="102"/>
      <c r="W678" s="102"/>
      <c r="X678" s="102"/>
      <c r="Y678" s="102"/>
      <c r="Z678" s="102"/>
      <c r="AA678" s="102"/>
      <c r="AB678" s="102"/>
      <c r="AC678" s="102"/>
      <c r="AD678" s="102"/>
      <c r="AE678" s="102"/>
      <c r="AF678" s="102"/>
      <c r="AG678" s="102"/>
      <c r="AH678" s="102"/>
      <c r="AI678" s="102"/>
      <c r="AJ678" s="102"/>
      <c r="AK678" s="102"/>
      <c r="AL678" s="102"/>
      <c r="AM678" s="102"/>
      <c r="BG678" s="13" t="s">
        <v>432</v>
      </c>
      <c r="BH678" s="13" t="s">
        <v>432</v>
      </c>
    </row>
    <row r="679" spans="1:61" ht="9.75" hidden="1" customHeight="1" x14ac:dyDescent="0.15">
      <c r="A679" s="96" t="s">
        <v>286</v>
      </c>
      <c r="B679" s="97"/>
      <c r="C679" s="97"/>
      <c r="D679" s="97"/>
      <c r="E679" s="97"/>
      <c r="F679" s="97"/>
      <c r="G679" s="97"/>
      <c r="H679" s="97"/>
      <c r="I679" s="97"/>
      <c r="J679" s="102"/>
      <c r="K679" s="102"/>
      <c r="L679" s="102"/>
      <c r="M679" s="102"/>
      <c r="N679" s="102"/>
      <c r="O679" s="102"/>
      <c r="P679" s="102"/>
      <c r="Q679" s="102"/>
      <c r="R679" s="102"/>
      <c r="S679" s="102"/>
      <c r="T679" s="102"/>
      <c r="U679" s="102"/>
      <c r="V679" s="102"/>
      <c r="W679" s="102"/>
      <c r="X679" s="102"/>
      <c r="Y679" s="102"/>
      <c r="Z679" s="102"/>
      <c r="AA679" s="102"/>
      <c r="AB679" s="102"/>
      <c r="AC679" s="102"/>
      <c r="AD679" s="102"/>
      <c r="AE679" s="102"/>
      <c r="AF679" s="102"/>
      <c r="AG679" s="102"/>
      <c r="AH679" s="102"/>
      <c r="AI679" s="102"/>
      <c r="AJ679" s="102"/>
      <c r="AK679" s="102"/>
      <c r="AL679" s="102"/>
      <c r="AM679" s="102"/>
      <c r="BG679" s="13" t="s">
        <v>508</v>
      </c>
      <c r="BH679" s="13">
        <v>73</v>
      </c>
      <c r="BI679" s="13" t="str">
        <f>"ITEM"&amp;BH679&amp; BG679 &amp;"="&amp; IF(TRIM($J679)="","",$J679)</f>
        <v>ITEM73#KBN3_5=</v>
      </c>
    </row>
    <row r="680" spans="1:61" ht="9.75" hidden="1" customHeight="1" x14ac:dyDescent="0.15">
      <c r="A680" s="106"/>
      <c r="B680" s="107"/>
      <c r="C680" s="107"/>
      <c r="D680" s="107"/>
      <c r="E680" s="107"/>
      <c r="F680" s="107"/>
      <c r="G680" s="107"/>
      <c r="H680" s="107"/>
      <c r="I680" s="107"/>
      <c r="J680" s="102"/>
      <c r="K680" s="102"/>
      <c r="L680" s="102"/>
      <c r="M680" s="102"/>
      <c r="N680" s="102"/>
      <c r="O680" s="102"/>
      <c r="P680" s="102"/>
      <c r="Q680" s="102"/>
      <c r="R680" s="102"/>
      <c r="S680" s="102"/>
      <c r="T680" s="102"/>
      <c r="U680" s="102"/>
      <c r="V680" s="102"/>
      <c r="W680" s="102"/>
      <c r="X680" s="102"/>
      <c r="Y680" s="102"/>
      <c r="Z680" s="102"/>
      <c r="AA680" s="102"/>
      <c r="AB680" s="102"/>
      <c r="AC680" s="102"/>
      <c r="AD680" s="102"/>
      <c r="AE680" s="102"/>
      <c r="AF680" s="102"/>
      <c r="AG680" s="102"/>
      <c r="AH680" s="102"/>
      <c r="AI680" s="102"/>
      <c r="AJ680" s="102"/>
      <c r="AK680" s="102"/>
      <c r="AL680" s="102"/>
      <c r="AM680" s="102"/>
      <c r="BG680" s="13" t="s">
        <v>432</v>
      </c>
      <c r="BH680" s="13" t="s">
        <v>432</v>
      </c>
    </row>
    <row r="681" spans="1:61" ht="9.75" hidden="1" customHeight="1" x14ac:dyDescent="0.15">
      <c r="A681" s="96" t="s">
        <v>287</v>
      </c>
      <c r="B681" s="97"/>
      <c r="C681" s="97"/>
      <c r="D681" s="97"/>
      <c r="E681" s="97"/>
      <c r="F681" s="97"/>
      <c r="G681" s="97"/>
      <c r="H681" s="97"/>
      <c r="I681" s="97"/>
      <c r="J681" s="167"/>
      <c r="K681" s="162"/>
      <c r="L681" s="162"/>
      <c r="M681" s="162"/>
      <c r="N681" s="162"/>
      <c r="O681" s="162"/>
      <c r="P681" s="162"/>
      <c r="Q681" s="162"/>
      <c r="R681" s="162"/>
      <c r="S681" s="162"/>
      <c r="T681" s="162"/>
      <c r="U681" s="162"/>
      <c r="V681" s="170" t="s">
        <v>116</v>
      </c>
      <c r="W681" s="170"/>
      <c r="X681" s="170"/>
      <c r="Y681" s="170"/>
      <c r="Z681" s="170"/>
      <c r="AA681" s="170"/>
      <c r="AB681" s="170"/>
      <c r="AC681" s="170"/>
      <c r="AD681" s="170"/>
      <c r="AE681" s="170"/>
      <c r="AF681" s="170"/>
      <c r="AG681" s="170"/>
      <c r="AH681" s="170"/>
      <c r="AI681" s="170"/>
      <c r="AJ681" s="170"/>
      <c r="AK681" s="170"/>
      <c r="AL681" s="170"/>
      <c r="AM681" s="171"/>
      <c r="BE681" s="13" t="str">
        <f ca="1">MID(CELL("address",$CB$2),2,2)</f>
        <v>CB</v>
      </c>
      <c r="BF681" s="13" t="str">
        <f>IF(TRIM($K683)="","",IF(ISERROR(MATCH($K683,$CB$3:$CB$7,0)),"INPUT_ERROR",MATCH($K683,$CB$3:$CB$7,0)))</f>
        <v/>
      </c>
      <c r="BG681" s="13" t="s">
        <v>508</v>
      </c>
      <c r="BH681" s="13">
        <v>74</v>
      </c>
      <c r="BI681" s="13" t="str">
        <f>"ITEM"&amp; BH681&amp; BG681 &amp;"="&amp; $BF681</f>
        <v>ITEM74#KBN3_5=</v>
      </c>
    </row>
    <row r="682" spans="1:61" ht="9.75" hidden="1" customHeight="1" x14ac:dyDescent="0.15">
      <c r="A682" s="99"/>
      <c r="B682" s="100"/>
      <c r="C682" s="100"/>
      <c r="D682" s="100"/>
      <c r="E682" s="100"/>
      <c r="F682" s="100"/>
      <c r="G682" s="100"/>
      <c r="H682" s="100"/>
      <c r="I682" s="100"/>
      <c r="J682" s="186"/>
      <c r="K682" s="133"/>
      <c r="L682" s="133"/>
      <c r="M682" s="133"/>
      <c r="N682" s="133"/>
      <c r="O682" s="133"/>
      <c r="P682" s="133"/>
      <c r="Q682" s="133"/>
      <c r="R682" s="133"/>
      <c r="S682" s="133"/>
      <c r="T682" s="133"/>
      <c r="U682" s="133"/>
      <c r="V682" s="169" t="s">
        <v>180</v>
      </c>
      <c r="W682" s="169"/>
      <c r="X682" s="169"/>
      <c r="Y682" s="169"/>
      <c r="Z682" s="169"/>
      <c r="AA682" s="169"/>
      <c r="AB682" s="169"/>
      <c r="AC682" s="169"/>
      <c r="AD682" s="169"/>
      <c r="AE682" s="169"/>
      <c r="AF682" s="169"/>
      <c r="AG682" s="169"/>
      <c r="AH682" s="169"/>
      <c r="AI682" s="169"/>
      <c r="AJ682" s="169"/>
      <c r="AK682" s="169"/>
      <c r="AL682" s="169"/>
      <c r="AM682" s="172"/>
      <c r="BG682" s="13" t="s">
        <v>432</v>
      </c>
      <c r="BH682" s="13" t="s">
        <v>432</v>
      </c>
    </row>
    <row r="683" spans="1:61" ht="9.75" hidden="1" customHeight="1" x14ac:dyDescent="0.15">
      <c r="A683" s="99"/>
      <c r="B683" s="100"/>
      <c r="C683" s="100"/>
      <c r="D683" s="100"/>
      <c r="E683" s="100"/>
      <c r="F683" s="100"/>
      <c r="G683" s="100"/>
      <c r="H683" s="100"/>
      <c r="I683" s="100"/>
      <c r="J683" s="130" t="s">
        <v>444</v>
      </c>
      <c r="K683" s="131"/>
      <c r="L683" s="131"/>
      <c r="M683" s="131"/>
      <c r="N683" s="131"/>
      <c r="O683" s="131"/>
      <c r="P683" s="131"/>
      <c r="Q683" s="131"/>
      <c r="R683" s="131"/>
      <c r="S683" s="131"/>
      <c r="T683" s="133" t="s">
        <v>442</v>
      </c>
      <c r="U683" s="133"/>
      <c r="V683" s="169" t="s">
        <v>236</v>
      </c>
      <c r="W683" s="169"/>
      <c r="X683" s="169"/>
      <c r="Y683" s="169"/>
      <c r="Z683" s="169"/>
      <c r="AA683" s="169"/>
      <c r="AB683" s="169"/>
      <c r="AC683" s="169"/>
      <c r="AD683" s="169"/>
      <c r="AE683" s="169"/>
      <c r="AF683" s="169"/>
      <c r="AG683" s="169"/>
      <c r="AH683" s="169"/>
      <c r="AI683" s="169"/>
      <c r="AJ683" s="169"/>
      <c r="AK683" s="169"/>
      <c r="AL683" s="169"/>
      <c r="AM683" s="172"/>
      <c r="BG683" s="13" t="s">
        <v>432</v>
      </c>
      <c r="BH683" s="13" t="s">
        <v>432</v>
      </c>
    </row>
    <row r="684" spans="1:61" ht="9.75" hidden="1" customHeight="1" x14ac:dyDescent="0.15">
      <c r="A684" s="99"/>
      <c r="B684" s="100"/>
      <c r="C684" s="100"/>
      <c r="D684" s="100"/>
      <c r="E684" s="100"/>
      <c r="F684" s="100"/>
      <c r="G684" s="100"/>
      <c r="H684" s="100"/>
      <c r="I684" s="100"/>
      <c r="J684" s="130"/>
      <c r="K684" s="131"/>
      <c r="L684" s="131"/>
      <c r="M684" s="131"/>
      <c r="N684" s="131"/>
      <c r="O684" s="131"/>
      <c r="P684" s="131"/>
      <c r="Q684" s="131"/>
      <c r="R684" s="131"/>
      <c r="S684" s="131"/>
      <c r="T684" s="133"/>
      <c r="U684" s="133"/>
      <c r="V684" s="169" t="s">
        <v>237</v>
      </c>
      <c r="W684" s="169"/>
      <c r="X684" s="169"/>
      <c r="Y684" s="169"/>
      <c r="Z684" s="169"/>
      <c r="AA684" s="169"/>
      <c r="AB684" s="169"/>
      <c r="AC684" s="169"/>
      <c r="AD684" s="169"/>
      <c r="AE684" s="169"/>
      <c r="AF684" s="169"/>
      <c r="AG684" s="169"/>
      <c r="AH684" s="169"/>
      <c r="AI684" s="169"/>
      <c r="AJ684" s="169"/>
      <c r="AK684" s="169"/>
      <c r="AL684" s="169"/>
      <c r="AM684" s="172"/>
      <c r="BG684" s="13" t="s">
        <v>432</v>
      </c>
      <c r="BH684" s="13" t="s">
        <v>432</v>
      </c>
    </row>
    <row r="685" spans="1:61" ht="9.75" hidden="1" customHeight="1" x14ac:dyDescent="0.15">
      <c r="A685" s="99"/>
      <c r="B685" s="100"/>
      <c r="C685" s="100"/>
      <c r="D685" s="100"/>
      <c r="E685" s="100"/>
      <c r="F685" s="100"/>
      <c r="G685" s="100"/>
      <c r="H685" s="100"/>
      <c r="I685" s="100"/>
      <c r="J685" s="186"/>
      <c r="K685" s="133"/>
      <c r="L685" s="133"/>
      <c r="M685" s="133"/>
      <c r="N685" s="133"/>
      <c r="O685" s="133"/>
      <c r="P685" s="133"/>
      <c r="Q685" s="133"/>
      <c r="R685" s="133"/>
      <c r="S685" s="133"/>
      <c r="T685" s="133"/>
      <c r="U685" s="133"/>
      <c r="V685" s="169" t="s">
        <v>445</v>
      </c>
      <c r="W685" s="169"/>
      <c r="X685" s="169"/>
      <c r="Y685" s="169"/>
      <c r="Z685" s="169"/>
      <c r="AA685" s="169"/>
      <c r="AB685" s="169"/>
      <c r="AC685" s="169"/>
      <c r="AD685" s="169"/>
      <c r="AE685" s="169"/>
      <c r="AF685" s="169"/>
      <c r="AG685" s="169"/>
      <c r="AH685" s="169"/>
      <c r="AI685" s="169"/>
      <c r="AJ685" s="169"/>
      <c r="AK685" s="169"/>
      <c r="AL685" s="169"/>
      <c r="AM685" s="172"/>
      <c r="BG685" s="13" t="s">
        <v>432</v>
      </c>
      <c r="BH685" s="13" t="s">
        <v>432</v>
      </c>
    </row>
    <row r="686" spans="1:61" ht="9.75" hidden="1" customHeight="1" x14ac:dyDescent="0.15">
      <c r="A686" s="106"/>
      <c r="B686" s="107"/>
      <c r="C686" s="107"/>
      <c r="D686" s="107"/>
      <c r="E686" s="107"/>
      <c r="F686" s="107"/>
      <c r="G686" s="107"/>
      <c r="H686" s="107"/>
      <c r="I686" s="107"/>
      <c r="J686" s="168"/>
      <c r="K686" s="137"/>
      <c r="L686" s="137"/>
      <c r="M686" s="137"/>
      <c r="N686" s="137"/>
      <c r="O686" s="137"/>
      <c r="P686" s="137"/>
      <c r="Q686" s="137"/>
      <c r="R686" s="137"/>
      <c r="S686" s="137"/>
      <c r="T686" s="137"/>
      <c r="U686" s="137"/>
      <c r="V686" s="174" t="s">
        <v>238</v>
      </c>
      <c r="W686" s="174"/>
      <c r="X686" s="174"/>
      <c r="Y686" s="174"/>
      <c r="Z686" s="174"/>
      <c r="AA686" s="174"/>
      <c r="AB686" s="174"/>
      <c r="AC686" s="174"/>
      <c r="AD686" s="174"/>
      <c r="AE686" s="174"/>
      <c r="AF686" s="174"/>
      <c r="AG686" s="174"/>
      <c r="AH686" s="174"/>
      <c r="AI686" s="174"/>
      <c r="AJ686" s="174"/>
      <c r="AK686" s="174"/>
      <c r="AL686" s="174"/>
      <c r="AM686" s="175"/>
      <c r="BG686" s="13" t="s">
        <v>432</v>
      </c>
      <c r="BH686" s="13" t="s">
        <v>432</v>
      </c>
    </row>
    <row r="687" spans="1:61" ht="9.75" hidden="1" customHeight="1" x14ac:dyDescent="0.15">
      <c r="A687" s="96" t="s">
        <v>288</v>
      </c>
      <c r="B687" s="97"/>
      <c r="C687" s="97"/>
      <c r="D687" s="97"/>
      <c r="E687" s="97"/>
      <c r="F687" s="97"/>
      <c r="G687" s="97"/>
      <c r="H687" s="97"/>
      <c r="I687" s="97"/>
      <c r="J687" s="115"/>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7"/>
      <c r="BG687" s="13" t="s">
        <v>508</v>
      </c>
      <c r="BH687" s="13">
        <v>75</v>
      </c>
      <c r="BI687" s="13" t="str">
        <f>"ITEM"&amp;BH687&amp; BG687 &amp;"="&amp; IF(TRIM($J687)="","",$J687)</f>
        <v>ITEM75#KBN3_5=</v>
      </c>
    </row>
    <row r="688" spans="1:61" ht="9.75" hidden="1" customHeight="1" x14ac:dyDescent="0.15">
      <c r="A688" s="99"/>
      <c r="B688" s="100"/>
      <c r="C688" s="100"/>
      <c r="D688" s="100"/>
      <c r="E688" s="100"/>
      <c r="F688" s="100"/>
      <c r="G688" s="100"/>
      <c r="H688" s="100"/>
      <c r="I688" s="100"/>
      <c r="J688" s="109"/>
      <c r="K688" s="110"/>
      <c r="L688" s="110"/>
      <c r="M688" s="110"/>
      <c r="N688" s="110"/>
      <c r="O688" s="110"/>
      <c r="P688" s="110"/>
      <c r="Q688" s="110"/>
      <c r="R688" s="110"/>
      <c r="S688" s="110"/>
      <c r="T688" s="110"/>
      <c r="U688" s="110"/>
      <c r="V688" s="110"/>
      <c r="W688" s="110"/>
      <c r="X688" s="110"/>
      <c r="Y688" s="110"/>
      <c r="Z688" s="110"/>
      <c r="AA688" s="110"/>
      <c r="AB688" s="110"/>
      <c r="AC688" s="110"/>
      <c r="AD688" s="110"/>
      <c r="AE688" s="110"/>
      <c r="AF688" s="110"/>
      <c r="AG688" s="110"/>
      <c r="AH688" s="110"/>
      <c r="AI688" s="110"/>
      <c r="AJ688" s="110"/>
      <c r="AK688" s="110"/>
      <c r="AL688" s="110"/>
      <c r="AM688" s="111"/>
      <c r="BG688" s="13" t="s">
        <v>432</v>
      </c>
      <c r="BH688" s="13" t="s">
        <v>432</v>
      </c>
    </row>
    <row r="689" spans="1:61" ht="9.75" hidden="1" customHeight="1" x14ac:dyDescent="0.15">
      <c r="A689" s="106"/>
      <c r="B689" s="107"/>
      <c r="C689" s="107"/>
      <c r="D689" s="107"/>
      <c r="E689" s="107"/>
      <c r="F689" s="107"/>
      <c r="G689" s="107"/>
      <c r="H689" s="107"/>
      <c r="I689" s="107"/>
      <c r="J689" s="112"/>
      <c r="K689" s="113"/>
      <c r="L689" s="113"/>
      <c r="M689" s="113"/>
      <c r="N689" s="113"/>
      <c r="O689" s="113"/>
      <c r="P689" s="113"/>
      <c r="Q689" s="113"/>
      <c r="R689" s="113"/>
      <c r="S689" s="113"/>
      <c r="T689" s="113"/>
      <c r="U689" s="113"/>
      <c r="V689" s="113"/>
      <c r="W689" s="113"/>
      <c r="X689" s="113"/>
      <c r="Y689" s="113"/>
      <c r="Z689" s="113"/>
      <c r="AA689" s="113"/>
      <c r="AB689" s="113"/>
      <c r="AC689" s="113"/>
      <c r="AD689" s="113"/>
      <c r="AE689" s="113"/>
      <c r="AF689" s="113"/>
      <c r="AG689" s="113"/>
      <c r="AH689" s="113"/>
      <c r="AI689" s="113"/>
      <c r="AJ689" s="113"/>
      <c r="AK689" s="113"/>
      <c r="AL689" s="113"/>
      <c r="AM689" s="114"/>
      <c r="BG689" s="13" t="s">
        <v>432</v>
      </c>
      <c r="BH689" s="13" t="s">
        <v>432</v>
      </c>
    </row>
    <row r="690" spans="1:61" ht="9.75" hidden="1" customHeight="1" x14ac:dyDescent="0.15">
      <c r="A690" s="96" t="s">
        <v>289</v>
      </c>
      <c r="B690" s="97"/>
      <c r="C690" s="97"/>
      <c r="D690" s="97"/>
      <c r="E690" s="97"/>
      <c r="F690" s="97"/>
      <c r="G690" s="97"/>
      <c r="H690" s="97"/>
      <c r="I690" s="97"/>
      <c r="J690" s="224" t="s">
        <v>127</v>
      </c>
      <c r="K690" s="225"/>
      <c r="L690" s="162" t="s">
        <v>121</v>
      </c>
      <c r="M690" s="162"/>
      <c r="N690" s="162"/>
      <c r="O690" s="162"/>
      <c r="P690" s="162"/>
      <c r="Q690" s="162"/>
      <c r="R690" s="162"/>
      <c r="S690" s="162"/>
      <c r="T690" s="162"/>
      <c r="U690" s="162"/>
      <c r="V690" s="162"/>
      <c r="W690" s="162"/>
      <c r="X690" s="227" t="s">
        <v>127</v>
      </c>
      <c r="Y690" s="225"/>
      <c r="Z690" s="162" t="s">
        <v>160</v>
      </c>
      <c r="AA690" s="162"/>
      <c r="AB690" s="162"/>
      <c r="AC690" s="162"/>
      <c r="AD690" s="162"/>
      <c r="AE690" s="162"/>
      <c r="AF690" s="162"/>
      <c r="AG690" s="162"/>
      <c r="AH690" s="162"/>
      <c r="AI690" s="162"/>
      <c r="AJ690" s="162"/>
      <c r="AK690" s="162"/>
      <c r="AL690" s="162"/>
      <c r="AM690" s="163"/>
      <c r="BF690" s="13" t="b">
        <f>IF($K690="○",TRUE,IF($K690="",FALSE,"INPUT_ERROR"))</f>
        <v>0</v>
      </c>
      <c r="BG690" s="13" t="s">
        <v>508</v>
      </c>
      <c r="BH690" s="13">
        <v>76</v>
      </c>
      <c r="BI690" s="13" t="str">
        <f t="shared" ref="BI690:BI696" si="6">"ITEM"&amp;BH690&amp; BG690 &amp;"="&amp; BF690</f>
        <v>ITEM76#KBN3_5=FALSE</v>
      </c>
    </row>
    <row r="691" spans="1:61" ht="9.75" hidden="1" customHeight="1" x14ac:dyDescent="0.15">
      <c r="A691" s="99"/>
      <c r="B691" s="100"/>
      <c r="C691" s="100"/>
      <c r="D691" s="100"/>
      <c r="E691" s="100"/>
      <c r="F691" s="100"/>
      <c r="G691" s="100"/>
      <c r="H691" s="100"/>
      <c r="I691" s="100"/>
      <c r="J691" s="130"/>
      <c r="K691" s="132"/>
      <c r="L691" s="133"/>
      <c r="M691" s="133"/>
      <c r="N691" s="133"/>
      <c r="O691" s="133"/>
      <c r="P691" s="133"/>
      <c r="Q691" s="133"/>
      <c r="R691" s="133"/>
      <c r="S691" s="133"/>
      <c r="T691" s="133"/>
      <c r="U691" s="133"/>
      <c r="V691" s="133"/>
      <c r="W691" s="133"/>
      <c r="X691" s="134"/>
      <c r="Y691" s="132"/>
      <c r="Z691" s="133"/>
      <c r="AA691" s="133"/>
      <c r="AB691" s="133"/>
      <c r="AC691" s="133"/>
      <c r="AD691" s="133"/>
      <c r="AE691" s="133"/>
      <c r="AF691" s="133"/>
      <c r="AG691" s="133"/>
      <c r="AH691" s="133"/>
      <c r="AI691" s="133"/>
      <c r="AJ691" s="133"/>
      <c r="AK691" s="133"/>
      <c r="AL691" s="133"/>
      <c r="AM691" s="139"/>
      <c r="BF691" s="13" t="b">
        <f>IF($Y690="○",TRUE,IF($Y690="",FALSE,"INPUT_ERROR"))</f>
        <v>0</v>
      </c>
      <c r="BG691" s="13" t="s">
        <v>508</v>
      </c>
      <c r="BH691" s="13">
        <v>77</v>
      </c>
      <c r="BI691" s="13" t="str">
        <f t="shared" si="6"/>
        <v>ITEM77#KBN3_5=FALSE</v>
      </c>
    </row>
    <row r="692" spans="1:61" ht="9.75" hidden="1" customHeight="1" x14ac:dyDescent="0.15">
      <c r="A692" s="99"/>
      <c r="B692" s="100"/>
      <c r="C692" s="100"/>
      <c r="D692" s="100"/>
      <c r="E692" s="100"/>
      <c r="F692" s="100"/>
      <c r="G692" s="100"/>
      <c r="H692" s="100"/>
      <c r="I692" s="100"/>
      <c r="J692" s="130" t="s">
        <v>127</v>
      </c>
      <c r="K692" s="132"/>
      <c r="L692" s="133" t="s">
        <v>161</v>
      </c>
      <c r="M692" s="133"/>
      <c r="N692" s="133"/>
      <c r="O692" s="133"/>
      <c r="P692" s="133"/>
      <c r="Q692" s="133"/>
      <c r="R692" s="133"/>
      <c r="S692" s="133"/>
      <c r="T692" s="133"/>
      <c r="U692" s="133"/>
      <c r="V692" s="133"/>
      <c r="W692" s="133"/>
      <c r="X692" s="134" t="s">
        <v>127</v>
      </c>
      <c r="Y692" s="132"/>
      <c r="Z692" s="133" t="s">
        <v>332</v>
      </c>
      <c r="AA692" s="133"/>
      <c r="AB692" s="133"/>
      <c r="AC692" s="133"/>
      <c r="AD692" s="133"/>
      <c r="AE692" s="133"/>
      <c r="AF692" s="133"/>
      <c r="AG692" s="133"/>
      <c r="AH692" s="133"/>
      <c r="AI692" s="133"/>
      <c r="AJ692" s="133"/>
      <c r="AK692" s="133"/>
      <c r="AL692" s="133"/>
      <c r="AM692" s="139"/>
      <c r="BF692" s="13" t="b">
        <f>IF($K692="○",TRUE,IF($K692="",FALSE,"INPUT_ERROR"))</f>
        <v>0</v>
      </c>
      <c r="BG692" s="13" t="s">
        <v>508</v>
      </c>
      <c r="BH692" s="13">
        <v>78</v>
      </c>
      <c r="BI692" s="13" t="str">
        <f t="shared" si="6"/>
        <v>ITEM78#KBN3_5=FALSE</v>
      </c>
    </row>
    <row r="693" spans="1:61" ht="9.75" hidden="1" customHeight="1" x14ac:dyDescent="0.15">
      <c r="A693" s="99"/>
      <c r="B693" s="100"/>
      <c r="C693" s="100"/>
      <c r="D693" s="100"/>
      <c r="E693" s="100"/>
      <c r="F693" s="100"/>
      <c r="G693" s="100"/>
      <c r="H693" s="100"/>
      <c r="I693" s="100"/>
      <c r="J693" s="130"/>
      <c r="K693" s="132"/>
      <c r="L693" s="133"/>
      <c r="M693" s="133"/>
      <c r="N693" s="133"/>
      <c r="O693" s="133"/>
      <c r="P693" s="133"/>
      <c r="Q693" s="133"/>
      <c r="R693" s="133"/>
      <c r="S693" s="133"/>
      <c r="T693" s="133"/>
      <c r="U693" s="133"/>
      <c r="V693" s="133"/>
      <c r="W693" s="133"/>
      <c r="X693" s="134"/>
      <c r="Y693" s="132"/>
      <c r="Z693" s="133"/>
      <c r="AA693" s="133"/>
      <c r="AB693" s="133"/>
      <c r="AC693" s="133"/>
      <c r="AD693" s="133"/>
      <c r="AE693" s="133"/>
      <c r="AF693" s="133"/>
      <c r="AG693" s="133"/>
      <c r="AH693" s="133"/>
      <c r="AI693" s="133"/>
      <c r="AJ693" s="133"/>
      <c r="AK693" s="133"/>
      <c r="AL693" s="133"/>
      <c r="AM693" s="139"/>
      <c r="BF693" s="13" t="b">
        <f>IF($Y692="○",TRUE,IF($Y692="",FALSE,"INPUT_ERROR"))</f>
        <v>0</v>
      </c>
      <c r="BG693" s="13" t="s">
        <v>508</v>
      </c>
      <c r="BH693" s="13">
        <v>79</v>
      </c>
      <c r="BI693" s="13" t="str">
        <f t="shared" si="6"/>
        <v>ITEM79#KBN3_5=FALSE</v>
      </c>
    </row>
    <row r="694" spans="1:61" ht="9.75" hidden="1" customHeight="1" x14ac:dyDescent="0.15">
      <c r="A694" s="99"/>
      <c r="B694" s="100"/>
      <c r="C694" s="100"/>
      <c r="D694" s="100"/>
      <c r="E694" s="100"/>
      <c r="F694" s="100"/>
      <c r="G694" s="100"/>
      <c r="H694" s="100"/>
      <c r="I694" s="100"/>
      <c r="J694" s="130" t="s">
        <v>127</v>
      </c>
      <c r="K694" s="132"/>
      <c r="L694" s="133" t="s">
        <v>240</v>
      </c>
      <c r="M694" s="133"/>
      <c r="N694" s="133"/>
      <c r="O694" s="133"/>
      <c r="P694" s="133"/>
      <c r="Q694" s="133"/>
      <c r="R694" s="133"/>
      <c r="S694" s="133"/>
      <c r="T694" s="133"/>
      <c r="U694" s="133"/>
      <c r="V694" s="133"/>
      <c r="W694" s="133"/>
      <c r="X694" s="134" t="s">
        <v>127</v>
      </c>
      <c r="Y694" s="132"/>
      <c r="Z694" s="133" t="s">
        <v>241</v>
      </c>
      <c r="AA694" s="133"/>
      <c r="AB694" s="133"/>
      <c r="AC694" s="133"/>
      <c r="AD694" s="133"/>
      <c r="AE694" s="133"/>
      <c r="AF694" s="133"/>
      <c r="AG694" s="133"/>
      <c r="AH694" s="133"/>
      <c r="AI694" s="133"/>
      <c r="AJ694" s="133"/>
      <c r="AK694" s="133"/>
      <c r="AL694" s="133"/>
      <c r="AM694" s="139"/>
      <c r="BF694" s="13" t="b">
        <f>IF($K694="○",TRUE,IF($K694="",FALSE,"INPUT_ERROR"))</f>
        <v>0</v>
      </c>
      <c r="BG694" s="13" t="s">
        <v>508</v>
      </c>
      <c r="BH694" s="13">
        <v>80</v>
      </c>
      <c r="BI694" s="13" t="str">
        <f t="shared" si="6"/>
        <v>ITEM80#KBN3_5=FALSE</v>
      </c>
    </row>
    <row r="695" spans="1:61" ht="9.75" hidden="1" customHeight="1" x14ac:dyDescent="0.15">
      <c r="A695" s="99"/>
      <c r="B695" s="100"/>
      <c r="C695" s="100"/>
      <c r="D695" s="100"/>
      <c r="E695" s="100"/>
      <c r="F695" s="100"/>
      <c r="G695" s="100"/>
      <c r="H695" s="100"/>
      <c r="I695" s="100"/>
      <c r="J695" s="130"/>
      <c r="K695" s="132"/>
      <c r="L695" s="133"/>
      <c r="M695" s="133"/>
      <c r="N695" s="133"/>
      <c r="O695" s="133"/>
      <c r="P695" s="133"/>
      <c r="Q695" s="133"/>
      <c r="R695" s="133"/>
      <c r="S695" s="133"/>
      <c r="T695" s="133"/>
      <c r="U695" s="133"/>
      <c r="V695" s="133"/>
      <c r="W695" s="133"/>
      <c r="X695" s="134"/>
      <c r="Y695" s="132"/>
      <c r="Z695" s="133"/>
      <c r="AA695" s="133"/>
      <c r="AB695" s="133"/>
      <c r="AC695" s="133"/>
      <c r="AD695" s="133"/>
      <c r="AE695" s="133"/>
      <c r="AF695" s="133"/>
      <c r="AG695" s="133"/>
      <c r="AH695" s="133"/>
      <c r="AI695" s="133"/>
      <c r="AJ695" s="133"/>
      <c r="AK695" s="133"/>
      <c r="AL695" s="133"/>
      <c r="AM695" s="139"/>
      <c r="BF695" s="13" t="b">
        <f>IF($Y694="○",TRUE,IF($Y694="",FALSE,"INPUT_ERROR"))</f>
        <v>0</v>
      </c>
      <c r="BG695" s="13" t="s">
        <v>508</v>
      </c>
      <c r="BH695" s="13">
        <v>81</v>
      </c>
      <c r="BI695" s="13" t="str">
        <f t="shared" si="6"/>
        <v>ITEM81#KBN3_5=FALSE</v>
      </c>
    </row>
    <row r="696" spans="1:61" ht="9.75" hidden="1" customHeight="1" x14ac:dyDescent="0.15">
      <c r="A696" s="99"/>
      <c r="B696" s="100"/>
      <c r="C696" s="100"/>
      <c r="D696" s="100"/>
      <c r="E696" s="100"/>
      <c r="F696" s="100"/>
      <c r="G696" s="100"/>
      <c r="H696" s="100"/>
      <c r="I696" s="100"/>
      <c r="J696" s="130" t="s">
        <v>127</v>
      </c>
      <c r="K696" s="132"/>
      <c r="L696" s="133" t="s">
        <v>125</v>
      </c>
      <c r="M696" s="133"/>
      <c r="N696" s="133"/>
      <c r="O696" s="134" t="s">
        <v>98</v>
      </c>
      <c r="P696" s="128"/>
      <c r="Q696" s="128"/>
      <c r="R696" s="128"/>
      <c r="S696" s="128"/>
      <c r="T696" s="128"/>
      <c r="U696" s="128"/>
      <c r="V696" s="128"/>
      <c r="W696" s="128"/>
      <c r="X696" s="128"/>
      <c r="Y696" s="128"/>
      <c r="Z696" s="128"/>
      <c r="AA696" s="128"/>
      <c r="AB696" s="128"/>
      <c r="AC696" s="128"/>
      <c r="AD696" s="128"/>
      <c r="AE696" s="128"/>
      <c r="AF696" s="128"/>
      <c r="AG696" s="128"/>
      <c r="AH696" s="128"/>
      <c r="AI696" s="128"/>
      <c r="AJ696" s="128"/>
      <c r="AK696" s="128"/>
      <c r="AL696" s="133" t="s">
        <v>188</v>
      </c>
      <c r="AM696" s="139"/>
      <c r="BF696" s="13" t="b">
        <f>IF($K696="○",TRUE,IF($K696="",FALSE,"INPUT_ERROR"))</f>
        <v>0</v>
      </c>
      <c r="BG696" s="13" t="s">
        <v>508</v>
      </c>
      <c r="BH696" s="13">
        <v>82</v>
      </c>
      <c r="BI696" s="13" t="str">
        <f t="shared" si="6"/>
        <v>ITEM82#KBN3_5=FALSE</v>
      </c>
    </row>
    <row r="697" spans="1:61" ht="9.75" hidden="1" customHeight="1" x14ac:dyDescent="0.15">
      <c r="A697" s="99"/>
      <c r="B697" s="100"/>
      <c r="C697" s="100"/>
      <c r="D697" s="100"/>
      <c r="E697" s="100"/>
      <c r="F697" s="100"/>
      <c r="G697" s="100"/>
      <c r="H697" s="100"/>
      <c r="I697" s="100"/>
      <c r="J697" s="135"/>
      <c r="K697" s="136"/>
      <c r="L697" s="137"/>
      <c r="M697" s="137"/>
      <c r="N697" s="137"/>
      <c r="O697" s="138"/>
      <c r="P697" s="90"/>
      <c r="Q697" s="90"/>
      <c r="R697" s="90"/>
      <c r="S697" s="90"/>
      <c r="T697" s="90"/>
      <c r="U697" s="90"/>
      <c r="V697" s="90"/>
      <c r="W697" s="90"/>
      <c r="X697" s="90"/>
      <c r="Y697" s="90"/>
      <c r="Z697" s="90"/>
      <c r="AA697" s="90"/>
      <c r="AB697" s="90"/>
      <c r="AC697" s="90"/>
      <c r="AD697" s="90"/>
      <c r="AE697" s="90"/>
      <c r="AF697" s="90"/>
      <c r="AG697" s="90"/>
      <c r="AH697" s="90"/>
      <c r="AI697" s="90"/>
      <c r="AJ697" s="90"/>
      <c r="AK697" s="90"/>
      <c r="AL697" s="137"/>
      <c r="AM697" s="140"/>
      <c r="BG697" s="13" t="s">
        <v>508</v>
      </c>
      <c r="BH697" s="13">
        <v>83</v>
      </c>
      <c r="BI697" s="13" t="str">
        <f>"ITEM"&amp;BH697&amp; BG697 &amp;"="&amp;IF(TRIM($P696)="","",$P696)</f>
        <v>ITEM83#KBN3_5=</v>
      </c>
    </row>
    <row r="698" spans="1:61" ht="9.75" hidden="1" customHeight="1" x14ac:dyDescent="0.15">
      <c r="A698" s="96" t="s">
        <v>290</v>
      </c>
      <c r="B698" s="97"/>
      <c r="C698" s="97"/>
      <c r="D698" s="97"/>
      <c r="E698" s="97"/>
      <c r="F698" s="97"/>
      <c r="G698" s="97"/>
      <c r="H698" s="97"/>
      <c r="I698" s="97"/>
      <c r="J698" s="102"/>
      <c r="K698" s="102"/>
      <c r="L698" s="102"/>
      <c r="M698" s="102"/>
      <c r="N698" s="102"/>
      <c r="O698" s="102"/>
      <c r="P698" s="102"/>
      <c r="Q698" s="102"/>
      <c r="R698" s="102"/>
      <c r="S698" s="102"/>
      <c r="T698" s="102"/>
      <c r="U698" s="102"/>
      <c r="V698" s="102"/>
      <c r="W698" s="102"/>
      <c r="X698" s="102"/>
      <c r="Y698" s="102"/>
      <c r="Z698" s="102"/>
      <c r="AA698" s="102"/>
      <c r="AB698" s="102"/>
      <c r="AC698" s="102"/>
      <c r="AD698" s="102"/>
      <c r="AE698" s="102"/>
      <c r="AF698" s="102"/>
      <c r="AG698" s="102"/>
      <c r="AH698" s="102"/>
      <c r="AI698" s="102"/>
      <c r="AJ698" s="102"/>
      <c r="AK698" s="102"/>
      <c r="AL698" s="102"/>
      <c r="AM698" s="102"/>
      <c r="BG698" s="13" t="s">
        <v>508</v>
      </c>
      <c r="BH698" s="13">
        <v>84</v>
      </c>
      <c r="BI698" s="13" t="str">
        <f>"ITEM"&amp;BH698&amp; BG698 &amp;"="&amp;IF(TRIM($J698)="","",TEXT(J698,"yyyymmdd"))</f>
        <v>ITEM84#KBN3_5=</v>
      </c>
    </row>
    <row r="699" spans="1:61" ht="9.75" hidden="1" customHeight="1" x14ac:dyDescent="0.15">
      <c r="A699" s="99"/>
      <c r="B699" s="100"/>
      <c r="C699" s="100"/>
      <c r="D699" s="100"/>
      <c r="E699" s="100"/>
      <c r="F699" s="100"/>
      <c r="G699" s="100"/>
      <c r="H699" s="100"/>
      <c r="I699" s="100"/>
      <c r="J699" s="102"/>
      <c r="K699" s="102"/>
      <c r="L699" s="102"/>
      <c r="M699" s="102"/>
      <c r="N699" s="102"/>
      <c r="O699" s="102"/>
      <c r="P699" s="102"/>
      <c r="Q699" s="102"/>
      <c r="R699" s="102"/>
      <c r="S699" s="102"/>
      <c r="T699" s="102"/>
      <c r="U699" s="102"/>
      <c r="V699" s="102"/>
      <c r="W699" s="102"/>
      <c r="X699" s="102"/>
      <c r="Y699" s="102"/>
      <c r="Z699" s="102"/>
      <c r="AA699" s="102"/>
      <c r="AB699" s="102"/>
      <c r="AC699" s="102"/>
      <c r="AD699" s="102"/>
      <c r="AE699" s="102"/>
      <c r="AF699" s="102"/>
      <c r="AG699" s="102"/>
      <c r="AH699" s="102"/>
      <c r="AI699" s="102"/>
      <c r="AJ699" s="102"/>
      <c r="AK699" s="102"/>
      <c r="AL699" s="102"/>
      <c r="AM699" s="102"/>
      <c r="BG699" s="13" t="s">
        <v>432</v>
      </c>
      <c r="BH699" s="13" t="s">
        <v>432</v>
      </c>
    </row>
    <row r="700" spans="1:61" ht="9.75" hidden="1" customHeight="1" x14ac:dyDescent="0.15">
      <c r="A700" s="106"/>
      <c r="B700" s="107"/>
      <c r="C700" s="107"/>
      <c r="D700" s="107"/>
      <c r="E700" s="107"/>
      <c r="F700" s="107"/>
      <c r="G700" s="107"/>
      <c r="H700" s="107"/>
      <c r="I700" s="107"/>
      <c r="J700" s="102"/>
      <c r="K700" s="102"/>
      <c r="L700" s="102"/>
      <c r="M700" s="102"/>
      <c r="N700" s="102"/>
      <c r="O700" s="102"/>
      <c r="P700" s="102"/>
      <c r="Q700" s="102"/>
      <c r="R700" s="102"/>
      <c r="S700" s="102"/>
      <c r="T700" s="102"/>
      <c r="U700" s="102"/>
      <c r="V700" s="102"/>
      <c r="W700" s="102"/>
      <c r="X700" s="102"/>
      <c r="Y700" s="102"/>
      <c r="Z700" s="102"/>
      <c r="AA700" s="102"/>
      <c r="AB700" s="102"/>
      <c r="AC700" s="102"/>
      <c r="AD700" s="102"/>
      <c r="AE700" s="102"/>
      <c r="AF700" s="102"/>
      <c r="AG700" s="102"/>
      <c r="AH700" s="102"/>
      <c r="AI700" s="102"/>
      <c r="AJ700" s="102"/>
      <c r="AK700" s="102"/>
      <c r="AL700" s="102"/>
      <c r="AM700" s="102"/>
      <c r="BG700" s="13" t="s">
        <v>432</v>
      </c>
      <c r="BH700" s="13" t="s">
        <v>432</v>
      </c>
    </row>
    <row r="701" spans="1:61" ht="9.75" customHeight="1" x14ac:dyDescent="0.15">
      <c r="A701" s="141" t="s">
        <v>368</v>
      </c>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c r="AA701" s="142"/>
      <c r="AB701" s="142"/>
      <c r="AC701" s="142"/>
      <c r="AD701" s="142"/>
      <c r="AE701" s="142"/>
      <c r="AF701" s="142"/>
      <c r="AG701" s="142"/>
      <c r="AH701" s="142"/>
      <c r="AI701" s="142"/>
      <c r="AJ701" s="142"/>
      <c r="AK701" s="142"/>
      <c r="AL701" s="142"/>
      <c r="AM701" s="143"/>
      <c r="BG701" s="13" t="s">
        <v>432</v>
      </c>
      <c r="BH701" s="13" t="s">
        <v>432</v>
      </c>
    </row>
    <row r="702" spans="1:61" ht="9.75" customHeight="1" x14ac:dyDescent="0.15">
      <c r="A702" s="164"/>
      <c r="B702" s="165"/>
      <c r="C702" s="165"/>
      <c r="D702" s="165"/>
      <c r="E702" s="165"/>
      <c r="F702" s="165"/>
      <c r="G702" s="165"/>
      <c r="H702" s="165"/>
      <c r="I702" s="165"/>
      <c r="J702" s="165"/>
      <c r="K702" s="165"/>
      <c r="L702" s="165"/>
      <c r="M702" s="165"/>
      <c r="N702" s="165"/>
      <c r="O702" s="165"/>
      <c r="P702" s="165"/>
      <c r="Q702" s="165"/>
      <c r="R702" s="165"/>
      <c r="S702" s="165"/>
      <c r="T702" s="165"/>
      <c r="U702" s="165"/>
      <c r="V702" s="165"/>
      <c r="W702" s="165"/>
      <c r="X702" s="165"/>
      <c r="Y702" s="165"/>
      <c r="Z702" s="165"/>
      <c r="AA702" s="165"/>
      <c r="AB702" s="165"/>
      <c r="AC702" s="165"/>
      <c r="AD702" s="165"/>
      <c r="AE702" s="165"/>
      <c r="AF702" s="165"/>
      <c r="AG702" s="165"/>
      <c r="AH702" s="165"/>
      <c r="AI702" s="165"/>
      <c r="AJ702" s="165"/>
      <c r="AK702" s="165"/>
      <c r="AL702" s="165"/>
      <c r="AM702" s="166"/>
      <c r="BG702" s="13" t="s">
        <v>432</v>
      </c>
      <c r="BH702" s="13" t="s">
        <v>432</v>
      </c>
    </row>
    <row r="703" spans="1:61" ht="9.75" hidden="1" customHeight="1" x14ac:dyDescent="0.15">
      <c r="A703" s="295" t="s">
        <v>369</v>
      </c>
      <c r="B703" s="296"/>
      <c r="C703" s="296"/>
      <c r="D703" s="296"/>
      <c r="E703" s="296"/>
      <c r="F703" s="296"/>
      <c r="G703" s="296"/>
      <c r="H703" s="296"/>
      <c r="I703" s="297"/>
      <c r="J703" s="273"/>
      <c r="K703" s="274"/>
      <c r="L703" s="274"/>
      <c r="M703" s="274"/>
      <c r="N703" s="274"/>
      <c r="O703" s="274"/>
      <c r="P703" s="274"/>
      <c r="Q703" s="274"/>
      <c r="R703" s="274"/>
      <c r="S703" s="274"/>
      <c r="T703" s="274"/>
      <c r="U703" s="274"/>
      <c r="V703" s="274"/>
      <c r="W703" s="274"/>
      <c r="X703" s="274"/>
      <c r="Y703" s="274"/>
      <c r="Z703" s="274"/>
      <c r="AA703" s="274"/>
      <c r="AB703" s="274"/>
      <c r="AC703" s="274"/>
      <c r="AD703" s="274"/>
      <c r="AE703" s="274"/>
      <c r="AF703" s="274"/>
      <c r="AG703" s="274"/>
      <c r="AH703" s="274"/>
      <c r="AI703" s="274"/>
      <c r="AJ703" s="274"/>
      <c r="AK703" s="274"/>
      <c r="AL703" s="274"/>
      <c r="AM703" s="275"/>
      <c r="BG703" s="13" t="s">
        <v>509</v>
      </c>
      <c r="BH703" s="13">
        <v>70</v>
      </c>
      <c r="BI703" s="13" t="str">
        <f>"ITEM"&amp;BH703&amp;BG703&amp;"="&amp;IF(TRIM($J703)="","",$J703)</f>
        <v>ITEM70#KBN3_6=</v>
      </c>
    </row>
    <row r="704" spans="1:61" ht="9.75" hidden="1" customHeight="1" thickBot="1" x14ac:dyDescent="0.2">
      <c r="A704" s="298"/>
      <c r="B704" s="299"/>
      <c r="C704" s="299"/>
      <c r="D704" s="299"/>
      <c r="E704" s="299"/>
      <c r="F704" s="299"/>
      <c r="G704" s="299"/>
      <c r="H704" s="299"/>
      <c r="I704" s="300"/>
      <c r="J704" s="301"/>
      <c r="K704" s="302"/>
      <c r="L704" s="302"/>
      <c r="M704" s="302"/>
      <c r="N704" s="302"/>
      <c r="O704" s="302"/>
      <c r="P704" s="302"/>
      <c r="Q704" s="302"/>
      <c r="R704" s="302"/>
      <c r="S704" s="302"/>
      <c r="T704" s="302"/>
      <c r="U704" s="302"/>
      <c r="V704" s="302"/>
      <c r="W704" s="302"/>
      <c r="X704" s="302"/>
      <c r="Y704" s="302"/>
      <c r="Z704" s="302"/>
      <c r="AA704" s="302"/>
      <c r="AB704" s="302"/>
      <c r="AC704" s="302"/>
      <c r="AD704" s="302"/>
      <c r="AE704" s="302"/>
      <c r="AF704" s="302"/>
      <c r="AG704" s="302"/>
      <c r="AH704" s="302"/>
      <c r="AI704" s="302"/>
      <c r="AJ704" s="302"/>
      <c r="AK704" s="302"/>
      <c r="AL704" s="302"/>
      <c r="AM704" s="303"/>
    </row>
    <row r="705" spans="1:61" ht="9.75" hidden="1" customHeight="1" x14ac:dyDescent="0.15">
      <c r="A705" s="99" t="s">
        <v>96</v>
      </c>
      <c r="B705" s="100"/>
      <c r="C705" s="100"/>
      <c r="D705" s="100"/>
      <c r="E705" s="100"/>
      <c r="F705" s="100"/>
      <c r="G705" s="100"/>
      <c r="H705" s="100"/>
      <c r="I705" s="100"/>
      <c r="J705" s="102"/>
      <c r="K705" s="102"/>
      <c r="L705" s="102"/>
      <c r="M705" s="102"/>
      <c r="N705" s="102"/>
      <c r="O705" s="102"/>
      <c r="P705" s="102"/>
      <c r="Q705" s="102"/>
      <c r="R705" s="102"/>
      <c r="S705" s="102"/>
      <c r="T705" s="102"/>
      <c r="U705" s="102"/>
      <c r="V705" s="102"/>
      <c r="W705" s="102"/>
      <c r="X705" s="102"/>
      <c r="Y705" s="102"/>
      <c r="Z705" s="102"/>
      <c r="AA705" s="102"/>
      <c r="AB705" s="102"/>
      <c r="AC705" s="102"/>
      <c r="AD705" s="102"/>
      <c r="AE705" s="102"/>
      <c r="AF705" s="102"/>
      <c r="AG705" s="102"/>
      <c r="AH705" s="102"/>
      <c r="AI705" s="102"/>
      <c r="AJ705" s="102"/>
      <c r="AK705" s="102"/>
      <c r="AL705" s="102"/>
      <c r="AM705" s="102"/>
      <c r="BG705" s="13" t="s">
        <v>509</v>
      </c>
      <c r="BH705" s="13">
        <v>71</v>
      </c>
      <c r="BI705" s="13" t="str">
        <f>"ITEM"&amp;BH705&amp; BG705 &amp;"="&amp; IF(TRIM($J705)="","",$J705)</f>
        <v>ITEM71#KBN3_6=</v>
      </c>
    </row>
    <row r="706" spans="1:61" ht="9.75" hidden="1" customHeight="1" x14ac:dyDescent="0.15">
      <c r="A706" s="106"/>
      <c r="B706" s="107"/>
      <c r="C706" s="107"/>
      <c r="D706" s="107"/>
      <c r="E706" s="107"/>
      <c r="F706" s="107"/>
      <c r="G706" s="107"/>
      <c r="H706" s="107"/>
      <c r="I706" s="107"/>
      <c r="J706" s="102"/>
      <c r="K706" s="102"/>
      <c r="L706" s="102"/>
      <c r="M706" s="102"/>
      <c r="N706" s="102"/>
      <c r="O706" s="102"/>
      <c r="P706" s="102"/>
      <c r="Q706" s="102"/>
      <c r="R706" s="102"/>
      <c r="S706" s="102"/>
      <c r="T706" s="102"/>
      <c r="U706" s="102"/>
      <c r="V706" s="102"/>
      <c r="W706" s="102"/>
      <c r="X706" s="102"/>
      <c r="Y706" s="102"/>
      <c r="Z706" s="102"/>
      <c r="AA706" s="102"/>
      <c r="AB706" s="102"/>
      <c r="AC706" s="102"/>
      <c r="AD706" s="102"/>
      <c r="AE706" s="102"/>
      <c r="AF706" s="102"/>
      <c r="AG706" s="102"/>
      <c r="AH706" s="102"/>
      <c r="AI706" s="102"/>
      <c r="AJ706" s="102"/>
      <c r="AK706" s="102"/>
      <c r="AL706" s="102"/>
      <c r="AM706" s="102"/>
    </row>
    <row r="707" spans="1:61" ht="9.75" hidden="1" customHeight="1" x14ac:dyDescent="0.15">
      <c r="A707" s="96" t="s">
        <v>285</v>
      </c>
      <c r="B707" s="97"/>
      <c r="C707" s="97"/>
      <c r="D707" s="97"/>
      <c r="E707" s="97"/>
      <c r="F707" s="97"/>
      <c r="G707" s="97"/>
      <c r="H707" s="97"/>
      <c r="I707" s="97"/>
      <c r="J707" s="102"/>
      <c r="K707" s="102"/>
      <c r="L707" s="102"/>
      <c r="M707" s="102"/>
      <c r="N707" s="102"/>
      <c r="O707" s="102"/>
      <c r="P707" s="102"/>
      <c r="Q707" s="102"/>
      <c r="R707" s="102"/>
      <c r="S707" s="102"/>
      <c r="T707" s="102"/>
      <c r="U707" s="102"/>
      <c r="V707" s="102"/>
      <c r="W707" s="102"/>
      <c r="X707" s="102"/>
      <c r="Y707" s="102"/>
      <c r="Z707" s="102"/>
      <c r="AA707" s="102"/>
      <c r="AB707" s="102"/>
      <c r="AC707" s="102"/>
      <c r="AD707" s="102"/>
      <c r="AE707" s="102"/>
      <c r="AF707" s="102"/>
      <c r="AG707" s="102"/>
      <c r="AH707" s="102"/>
      <c r="AI707" s="102"/>
      <c r="AJ707" s="102"/>
      <c r="AK707" s="102"/>
      <c r="AL707" s="102"/>
      <c r="AM707" s="102"/>
      <c r="BG707" s="13" t="s">
        <v>509</v>
      </c>
      <c r="BH707" s="13">
        <v>72</v>
      </c>
      <c r="BI707" s="13" t="str">
        <f>"ITEM"&amp;BH707&amp; BG707 &amp;"="&amp; IF(TRIM($J707)="","",$J707)</f>
        <v>ITEM72#KBN3_6=</v>
      </c>
    </row>
    <row r="708" spans="1:61" ht="9.75" hidden="1" customHeight="1" x14ac:dyDescent="0.15">
      <c r="A708" s="99"/>
      <c r="B708" s="100"/>
      <c r="C708" s="100"/>
      <c r="D708" s="100"/>
      <c r="E708" s="100"/>
      <c r="F708" s="100"/>
      <c r="G708" s="100"/>
      <c r="H708" s="100"/>
      <c r="I708" s="100"/>
      <c r="J708" s="102"/>
      <c r="K708" s="102"/>
      <c r="L708" s="102"/>
      <c r="M708" s="102"/>
      <c r="N708" s="102"/>
      <c r="O708" s="102"/>
      <c r="P708" s="102"/>
      <c r="Q708" s="102"/>
      <c r="R708" s="102"/>
      <c r="S708" s="102"/>
      <c r="T708" s="102"/>
      <c r="U708" s="102"/>
      <c r="V708" s="102"/>
      <c r="W708" s="102"/>
      <c r="X708" s="102"/>
      <c r="Y708" s="102"/>
      <c r="Z708" s="102"/>
      <c r="AA708" s="102"/>
      <c r="AB708" s="102"/>
      <c r="AC708" s="102"/>
      <c r="AD708" s="102"/>
      <c r="AE708" s="102"/>
      <c r="AF708" s="102"/>
      <c r="AG708" s="102"/>
      <c r="AH708" s="102"/>
      <c r="AI708" s="102"/>
      <c r="AJ708" s="102"/>
      <c r="AK708" s="102"/>
      <c r="AL708" s="102"/>
      <c r="AM708" s="102"/>
      <c r="BG708" s="13" t="s">
        <v>432</v>
      </c>
      <c r="BH708" s="13" t="s">
        <v>432</v>
      </c>
    </row>
    <row r="709" spans="1:61" ht="9.75" hidden="1" customHeight="1" x14ac:dyDescent="0.15">
      <c r="A709" s="106"/>
      <c r="B709" s="107"/>
      <c r="C709" s="107"/>
      <c r="D709" s="107"/>
      <c r="E709" s="107"/>
      <c r="F709" s="107"/>
      <c r="G709" s="107"/>
      <c r="H709" s="107"/>
      <c r="I709" s="107"/>
      <c r="J709" s="102"/>
      <c r="K709" s="102"/>
      <c r="L709" s="102"/>
      <c r="M709" s="102"/>
      <c r="N709" s="102"/>
      <c r="O709" s="102"/>
      <c r="P709" s="102"/>
      <c r="Q709" s="102"/>
      <c r="R709" s="102"/>
      <c r="S709" s="102"/>
      <c r="T709" s="102"/>
      <c r="U709" s="102"/>
      <c r="V709" s="102"/>
      <c r="W709" s="102"/>
      <c r="X709" s="102"/>
      <c r="Y709" s="102"/>
      <c r="Z709" s="102"/>
      <c r="AA709" s="102"/>
      <c r="AB709" s="102"/>
      <c r="AC709" s="102"/>
      <c r="AD709" s="102"/>
      <c r="AE709" s="102"/>
      <c r="AF709" s="102"/>
      <c r="AG709" s="102"/>
      <c r="AH709" s="102"/>
      <c r="AI709" s="102"/>
      <c r="AJ709" s="102"/>
      <c r="AK709" s="102"/>
      <c r="AL709" s="102"/>
      <c r="AM709" s="102"/>
      <c r="BG709" s="13" t="s">
        <v>432</v>
      </c>
      <c r="BH709" s="13" t="s">
        <v>432</v>
      </c>
    </row>
    <row r="710" spans="1:61" ht="9.75" hidden="1" customHeight="1" x14ac:dyDescent="0.15">
      <c r="A710" s="96" t="s">
        <v>286</v>
      </c>
      <c r="B710" s="97"/>
      <c r="C710" s="97"/>
      <c r="D710" s="97"/>
      <c r="E710" s="97"/>
      <c r="F710" s="97"/>
      <c r="G710" s="97"/>
      <c r="H710" s="97"/>
      <c r="I710" s="97"/>
      <c r="J710" s="102"/>
      <c r="K710" s="102"/>
      <c r="L710" s="102"/>
      <c r="M710" s="102"/>
      <c r="N710" s="102"/>
      <c r="O710" s="102"/>
      <c r="P710" s="102"/>
      <c r="Q710" s="102"/>
      <c r="R710" s="102"/>
      <c r="S710" s="102"/>
      <c r="T710" s="102"/>
      <c r="U710" s="102"/>
      <c r="V710" s="102"/>
      <c r="W710" s="102"/>
      <c r="X710" s="102"/>
      <c r="Y710" s="102"/>
      <c r="Z710" s="102"/>
      <c r="AA710" s="102"/>
      <c r="AB710" s="102"/>
      <c r="AC710" s="102"/>
      <c r="AD710" s="102"/>
      <c r="AE710" s="102"/>
      <c r="AF710" s="102"/>
      <c r="AG710" s="102"/>
      <c r="AH710" s="102"/>
      <c r="AI710" s="102"/>
      <c r="AJ710" s="102"/>
      <c r="AK710" s="102"/>
      <c r="AL710" s="102"/>
      <c r="AM710" s="102"/>
      <c r="BG710" s="13" t="s">
        <v>509</v>
      </c>
      <c r="BH710" s="13">
        <v>73</v>
      </c>
      <c r="BI710" s="13" t="str">
        <f>"ITEM"&amp;BH710&amp; BG710 &amp;"="&amp; IF(TRIM($J710)="","",$J710)</f>
        <v>ITEM73#KBN3_6=</v>
      </c>
    </row>
    <row r="711" spans="1:61" ht="9.75" hidden="1" customHeight="1" x14ac:dyDescent="0.15">
      <c r="A711" s="106"/>
      <c r="B711" s="107"/>
      <c r="C711" s="107"/>
      <c r="D711" s="107"/>
      <c r="E711" s="107"/>
      <c r="F711" s="107"/>
      <c r="G711" s="107"/>
      <c r="H711" s="107"/>
      <c r="I711" s="107"/>
      <c r="J711" s="102"/>
      <c r="K711" s="102"/>
      <c r="L711" s="102"/>
      <c r="M711" s="102"/>
      <c r="N711" s="102"/>
      <c r="O711" s="102"/>
      <c r="P711" s="102"/>
      <c r="Q711" s="102"/>
      <c r="R711" s="102"/>
      <c r="S711" s="102"/>
      <c r="T711" s="102"/>
      <c r="U711" s="102"/>
      <c r="V711" s="102"/>
      <c r="W711" s="102"/>
      <c r="X711" s="102"/>
      <c r="Y711" s="102"/>
      <c r="Z711" s="102"/>
      <c r="AA711" s="102"/>
      <c r="AB711" s="102"/>
      <c r="AC711" s="102"/>
      <c r="AD711" s="102"/>
      <c r="AE711" s="102"/>
      <c r="AF711" s="102"/>
      <c r="AG711" s="102"/>
      <c r="AH711" s="102"/>
      <c r="AI711" s="102"/>
      <c r="AJ711" s="102"/>
      <c r="AK711" s="102"/>
      <c r="AL711" s="102"/>
      <c r="AM711" s="102"/>
      <c r="BG711" s="13" t="s">
        <v>432</v>
      </c>
      <c r="BH711" s="13" t="s">
        <v>432</v>
      </c>
    </row>
    <row r="712" spans="1:61" ht="9.75" hidden="1" customHeight="1" x14ac:dyDescent="0.15">
      <c r="A712" s="96" t="s">
        <v>287</v>
      </c>
      <c r="B712" s="97"/>
      <c r="C712" s="97"/>
      <c r="D712" s="97"/>
      <c r="E712" s="97"/>
      <c r="F712" s="97"/>
      <c r="G712" s="97"/>
      <c r="H712" s="97"/>
      <c r="I712" s="97"/>
      <c r="J712" s="167"/>
      <c r="K712" s="162"/>
      <c r="L712" s="162"/>
      <c r="M712" s="162"/>
      <c r="N712" s="162"/>
      <c r="O712" s="162"/>
      <c r="P712" s="162"/>
      <c r="Q712" s="162"/>
      <c r="R712" s="162"/>
      <c r="S712" s="162"/>
      <c r="T712" s="162"/>
      <c r="U712" s="162"/>
      <c r="V712" s="170" t="s">
        <v>116</v>
      </c>
      <c r="W712" s="170"/>
      <c r="X712" s="170"/>
      <c r="Y712" s="170"/>
      <c r="Z712" s="170"/>
      <c r="AA712" s="170"/>
      <c r="AB712" s="170"/>
      <c r="AC712" s="170"/>
      <c r="AD712" s="170"/>
      <c r="AE712" s="170"/>
      <c r="AF712" s="170"/>
      <c r="AG712" s="170"/>
      <c r="AH712" s="170"/>
      <c r="AI712" s="170"/>
      <c r="AJ712" s="170"/>
      <c r="AK712" s="170"/>
      <c r="AL712" s="170"/>
      <c r="AM712" s="171"/>
      <c r="BE712" s="13" t="str">
        <f ca="1">MID(CELL("address",$CB$2),2,2)</f>
        <v>CB</v>
      </c>
      <c r="BF712" s="13" t="str">
        <f>IF(TRIM($K714)="","",IF(ISERROR(MATCH($K714,$CB$3:$CB$7,0)),"INPUT_ERROR",MATCH($K714,$CB$3:$CB$7,0)))</f>
        <v/>
      </c>
      <c r="BG712" s="13" t="s">
        <v>509</v>
      </c>
      <c r="BH712" s="13">
        <v>74</v>
      </c>
      <c r="BI712" s="13" t="str">
        <f>"ITEM"&amp; BH712&amp; BG712 &amp;"="&amp; $BF712</f>
        <v>ITEM74#KBN3_6=</v>
      </c>
    </row>
    <row r="713" spans="1:61" ht="9.75" hidden="1" customHeight="1" x14ac:dyDescent="0.15">
      <c r="A713" s="99"/>
      <c r="B713" s="100"/>
      <c r="C713" s="100"/>
      <c r="D713" s="100"/>
      <c r="E713" s="100"/>
      <c r="F713" s="100"/>
      <c r="G713" s="100"/>
      <c r="H713" s="100"/>
      <c r="I713" s="100"/>
      <c r="J713" s="186"/>
      <c r="K713" s="133"/>
      <c r="L713" s="133"/>
      <c r="M713" s="133"/>
      <c r="N713" s="133"/>
      <c r="O713" s="133"/>
      <c r="P713" s="133"/>
      <c r="Q713" s="133"/>
      <c r="R713" s="133"/>
      <c r="S713" s="133"/>
      <c r="T713" s="133"/>
      <c r="U713" s="133"/>
      <c r="V713" s="169" t="s">
        <v>180</v>
      </c>
      <c r="W713" s="169"/>
      <c r="X713" s="169"/>
      <c r="Y713" s="169"/>
      <c r="Z713" s="169"/>
      <c r="AA713" s="169"/>
      <c r="AB713" s="169"/>
      <c r="AC713" s="169"/>
      <c r="AD713" s="169"/>
      <c r="AE713" s="169"/>
      <c r="AF713" s="169"/>
      <c r="AG713" s="169"/>
      <c r="AH713" s="169"/>
      <c r="AI713" s="169"/>
      <c r="AJ713" s="169"/>
      <c r="AK713" s="169"/>
      <c r="AL713" s="169"/>
      <c r="AM713" s="172"/>
      <c r="BG713" s="13" t="s">
        <v>432</v>
      </c>
      <c r="BH713" s="13" t="s">
        <v>432</v>
      </c>
    </row>
    <row r="714" spans="1:61" ht="9.75" hidden="1" customHeight="1" x14ac:dyDescent="0.15">
      <c r="A714" s="99"/>
      <c r="B714" s="100"/>
      <c r="C714" s="100"/>
      <c r="D714" s="100"/>
      <c r="E714" s="100"/>
      <c r="F714" s="100"/>
      <c r="G714" s="100"/>
      <c r="H714" s="100"/>
      <c r="I714" s="100"/>
      <c r="J714" s="130" t="s">
        <v>444</v>
      </c>
      <c r="K714" s="131"/>
      <c r="L714" s="131"/>
      <c r="M714" s="131"/>
      <c r="N714" s="131"/>
      <c r="O714" s="131"/>
      <c r="P714" s="131"/>
      <c r="Q714" s="131"/>
      <c r="R714" s="131"/>
      <c r="S714" s="131"/>
      <c r="T714" s="133" t="s">
        <v>442</v>
      </c>
      <c r="U714" s="133"/>
      <c r="V714" s="169" t="s">
        <v>236</v>
      </c>
      <c r="W714" s="169"/>
      <c r="X714" s="169"/>
      <c r="Y714" s="169"/>
      <c r="Z714" s="169"/>
      <c r="AA714" s="169"/>
      <c r="AB714" s="169"/>
      <c r="AC714" s="169"/>
      <c r="AD714" s="169"/>
      <c r="AE714" s="169"/>
      <c r="AF714" s="169"/>
      <c r="AG714" s="169"/>
      <c r="AH714" s="169"/>
      <c r="AI714" s="169"/>
      <c r="AJ714" s="169"/>
      <c r="AK714" s="169"/>
      <c r="AL714" s="169"/>
      <c r="AM714" s="172"/>
      <c r="BG714" s="13" t="s">
        <v>432</v>
      </c>
      <c r="BH714" s="13" t="s">
        <v>432</v>
      </c>
    </row>
    <row r="715" spans="1:61" ht="9.75" hidden="1" customHeight="1" x14ac:dyDescent="0.15">
      <c r="A715" s="99"/>
      <c r="B715" s="100"/>
      <c r="C715" s="100"/>
      <c r="D715" s="100"/>
      <c r="E715" s="100"/>
      <c r="F715" s="100"/>
      <c r="G715" s="100"/>
      <c r="H715" s="100"/>
      <c r="I715" s="100"/>
      <c r="J715" s="130"/>
      <c r="K715" s="131"/>
      <c r="L715" s="131"/>
      <c r="M715" s="131"/>
      <c r="N715" s="131"/>
      <c r="O715" s="131"/>
      <c r="P715" s="131"/>
      <c r="Q715" s="131"/>
      <c r="R715" s="131"/>
      <c r="S715" s="131"/>
      <c r="T715" s="133"/>
      <c r="U715" s="133"/>
      <c r="V715" s="169" t="s">
        <v>237</v>
      </c>
      <c r="W715" s="169"/>
      <c r="X715" s="169"/>
      <c r="Y715" s="169"/>
      <c r="Z715" s="169"/>
      <c r="AA715" s="169"/>
      <c r="AB715" s="169"/>
      <c r="AC715" s="169"/>
      <c r="AD715" s="169"/>
      <c r="AE715" s="169"/>
      <c r="AF715" s="169"/>
      <c r="AG715" s="169"/>
      <c r="AH715" s="169"/>
      <c r="AI715" s="169"/>
      <c r="AJ715" s="169"/>
      <c r="AK715" s="169"/>
      <c r="AL715" s="169"/>
      <c r="AM715" s="172"/>
      <c r="BG715" s="13" t="s">
        <v>432</v>
      </c>
      <c r="BH715" s="13" t="s">
        <v>432</v>
      </c>
    </row>
    <row r="716" spans="1:61" ht="9.75" hidden="1" customHeight="1" x14ac:dyDescent="0.15">
      <c r="A716" s="99"/>
      <c r="B716" s="100"/>
      <c r="C716" s="100"/>
      <c r="D716" s="100"/>
      <c r="E716" s="100"/>
      <c r="F716" s="100"/>
      <c r="G716" s="100"/>
      <c r="H716" s="100"/>
      <c r="I716" s="100"/>
      <c r="J716" s="186"/>
      <c r="K716" s="133"/>
      <c r="L716" s="133"/>
      <c r="M716" s="133"/>
      <c r="N716" s="133"/>
      <c r="O716" s="133"/>
      <c r="P716" s="133"/>
      <c r="Q716" s="133"/>
      <c r="R716" s="133"/>
      <c r="S716" s="133"/>
      <c r="T716" s="133"/>
      <c r="U716" s="133"/>
      <c r="V716" s="169" t="s">
        <v>445</v>
      </c>
      <c r="W716" s="169"/>
      <c r="X716" s="169"/>
      <c r="Y716" s="169"/>
      <c r="Z716" s="169"/>
      <c r="AA716" s="169"/>
      <c r="AB716" s="169"/>
      <c r="AC716" s="169"/>
      <c r="AD716" s="169"/>
      <c r="AE716" s="169"/>
      <c r="AF716" s="169"/>
      <c r="AG716" s="169"/>
      <c r="AH716" s="169"/>
      <c r="AI716" s="169"/>
      <c r="AJ716" s="169"/>
      <c r="AK716" s="169"/>
      <c r="AL716" s="169"/>
      <c r="AM716" s="172"/>
      <c r="BG716" s="13" t="s">
        <v>432</v>
      </c>
      <c r="BH716" s="13" t="s">
        <v>432</v>
      </c>
    </row>
    <row r="717" spans="1:61" ht="9.75" hidden="1" customHeight="1" x14ac:dyDescent="0.15">
      <c r="A717" s="106"/>
      <c r="B717" s="107"/>
      <c r="C717" s="107"/>
      <c r="D717" s="107"/>
      <c r="E717" s="107"/>
      <c r="F717" s="107"/>
      <c r="G717" s="107"/>
      <c r="H717" s="107"/>
      <c r="I717" s="107"/>
      <c r="J717" s="168"/>
      <c r="K717" s="137"/>
      <c r="L717" s="137"/>
      <c r="M717" s="137"/>
      <c r="N717" s="137"/>
      <c r="O717" s="137"/>
      <c r="P717" s="137"/>
      <c r="Q717" s="137"/>
      <c r="R717" s="137"/>
      <c r="S717" s="137"/>
      <c r="T717" s="137"/>
      <c r="U717" s="137"/>
      <c r="V717" s="174" t="s">
        <v>238</v>
      </c>
      <c r="W717" s="174"/>
      <c r="X717" s="174"/>
      <c r="Y717" s="174"/>
      <c r="Z717" s="174"/>
      <c r="AA717" s="174"/>
      <c r="AB717" s="174"/>
      <c r="AC717" s="174"/>
      <c r="AD717" s="174"/>
      <c r="AE717" s="174"/>
      <c r="AF717" s="174"/>
      <c r="AG717" s="174"/>
      <c r="AH717" s="174"/>
      <c r="AI717" s="174"/>
      <c r="AJ717" s="174"/>
      <c r="AK717" s="174"/>
      <c r="AL717" s="174"/>
      <c r="AM717" s="175"/>
      <c r="BG717" s="13" t="s">
        <v>432</v>
      </c>
      <c r="BH717" s="13" t="s">
        <v>432</v>
      </c>
    </row>
    <row r="718" spans="1:61" ht="9.75" hidden="1" customHeight="1" x14ac:dyDescent="0.15">
      <c r="A718" s="96" t="s">
        <v>288</v>
      </c>
      <c r="B718" s="97"/>
      <c r="C718" s="97"/>
      <c r="D718" s="97"/>
      <c r="E718" s="97"/>
      <c r="F718" s="97"/>
      <c r="G718" s="97"/>
      <c r="H718" s="97"/>
      <c r="I718" s="97"/>
      <c r="J718" s="115"/>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7"/>
      <c r="BG718" s="13" t="s">
        <v>509</v>
      </c>
      <c r="BH718" s="13">
        <v>75</v>
      </c>
      <c r="BI718" s="13" t="str">
        <f>"ITEM"&amp;BH718&amp; BG718 &amp;"="&amp; IF(TRIM($J718)="","",$J718)</f>
        <v>ITEM75#KBN3_6=</v>
      </c>
    </row>
    <row r="719" spans="1:61" ht="9.75" hidden="1" customHeight="1" x14ac:dyDescent="0.15">
      <c r="A719" s="99"/>
      <c r="B719" s="100"/>
      <c r="C719" s="100"/>
      <c r="D719" s="100"/>
      <c r="E719" s="100"/>
      <c r="F719" s="100"/>
      <c r="G719" s="100"/>
      <c r="H719" s="100"/>
      <c r="I719" s="100"/>
      <c r="J719" s="109"/>
      <c r="K719" s="110"/>
      <c r="L719" s="110"/>
      <c r="M719" s="110"/>
      <c r="N719" s="110"/>
      <c r="O719" s="110"/>
      <c r="P719" s="110"/>
      <c r="Q719" s="110"/>
      <c r="R719" s="110"/>
      <c r="S719" s="110"/>
      <c r="T719" s="110"/>
      <c r="U719" s="110"/>
      <c r="V719" s="110"/>
      <c r="W719" s="110"/>
      <c r="X719" s="110"/>
      <c r="Y719" s="110"/>
      <c r="Z719" s="110"/>
      <c r="AA719" s="110"/>
      <c r="AB719" s="110"/>
      <c r="AC719" s="110"/>
      <c r="AD719" s="110"/>
      <c r="AE719" s="110"/>
      <c r="AF719" s="110"/>
      <c r="AG719" s="110"/>
      <c r="AH719" s="110"/>
      <c r="AI719" s="110"/>
      <c r="AJ719" s="110"/>
      <c r="AK719" s="110"/>
      <c r="AL719" s="110"/>
      <c r="AM719" s="111"/>
      <c r="BG719" s="13" t="s">
        <v>432</v>
      </c>
      <c r="BH719" s="13" t="s">
        <v>432</v>
      </c>
    </row>
    <row r="720" spans="1:61" ht="9.75" hidden="1" customHeight="1" x14ac:dyDescent="0.15">
      <c r="A720" s="106"/>
      <c r="B720" s="107"/>
      <c r="C720" s="107"/>
      <c r="D720" s="107"/>
      <c r="E720" s="107"/>
      <c r="F720" s="107"/>
      <c r="G720" s="107"/>
      <c r="H720" s="107"/>
      <c r="I720" s="107"/>
      <c r="J720" s="112"/>
      <c r="K720" s="113"/>
      <c r="L720" s="113"/>
      <c r="M720" s="113"/>
      <c r="N720" s="113"/>
      <c r="O720" s="113"/>
      <c r="P720" s="113"/>
      <c r="Q720" s="113"/>
      <c r="R720" s="113"/>
      <c r="S720" s="113"/>
      <c r="T720" s="113"/>
      <c r="U720" s="113"/>
      <c r="V720" s="113"/>
      <c r="W720" s="113"/>
      <c r="X720" s="113"/>
      <c r="Y720" s="113"/>
      <c r="Z720" s="113"/>
      <c r="AA720" s="113"/>
      <c r="AB720" s="113"/>
      <c r="AC720" s="113"/>
      <c r="AD720" s="113"/>
      <c r="AE720" s="113"/>
      <c r="AF720" s="113"/>
      <c r="AG720" s="113"/>
      <c r="AH720" s="113"/>
      <c r="AI720" s="113"/>
      <c r="AJ720" s="113"/>
      <c r="AK720" s="113"/>
      <c r="AL720" s="113"/>
      <c r="AM720" s="114"/>
      <c r="BG720" s="13" t="s">
        <v>432</v>
      </c>
      <c r="BH720" s="13" t="s">
        <v>432</v>
      </c>
    </row>
    <row r="721" spans="1:61" ht="9.75" hidden="1" customHeight="1" x14ac:dyDescent="0.15">
      <c r="A721" s="96" t="s">
        <v>289</v>
      </c>
      <c r="B721" s="97"/>
      <c r="C721" s="97"/>
      <c r="D721" s="97"/>
      <c r="E721" s="97"/>
      <c r="F721" s="97"/>
      <c r="G721" s="97"/>
      <c r="H721" s="97"/>
      <c r="I721" s="97"/>
      <c r="J721" s="224" t="s">
        <v>127</v>
      </c>
      <c r="K721" s="225"/>
      <c r="L721" s="162" t="s">
        <v>121</v>
      </c>
      <c r="M721" s="162"/>
      <c r="N721" s="162"/>
      <c r="O721" s="162"/>
      <c r="P721" s="162"/>
      <c r="Q721" s="162"/>
      <c r="R721" s="162"/>
      <c r="S721" s="162"/>
      <c r="T721" s="162"/>
      <c r="U721" s="162"/>
      <c r="V721" s="162"/>
      <c r="W721" s="162"/>
      <c r="X721" s="227" t="s">
        <v>127</v>
      </c>
      <c r="Y721" s="225"/>
      <c r="Z721" s="162" t="s">
        <v>160</v>
      </c>
      <c r="AA721" s="162"/>
      <c r="AB721" s="162"/>
      <c r="AC721" s="162"/>
      <c r="AD721" s="162"/>
      <c r="AE721" s="162"/>
      <c r="AF721" s="162"/>
      <c r="AG721" s="162"/>
      <c r="AH721" s="162"/>
      <c r="AI721" s="162"/>
      <c r="AJ721" s="162"/>
      <c r="AK721" s="162"/>
      <c r="AL721" s="162"/>
      <c r="AM721" s="163"/>
      <c r="BF721" s="13" t="b">
        <f>IF($K721="○",TRUE,IF($K721="",FALSE,"INPUT_ERROR"))</f>
        <v>0</v>
      </c>
      <c r="BG721" s="13" t="s">
        <v>509</v>
      </c>
      <c r="BH721" s="13">
        <v>76</v>
      </c>
      <c r="BI721" s="13" t="str">
        <f t="shared" ref="BI721:BI727" si="7">"ITEM"&amp;BH721&amp; BG721 &amp;"="&amp; BF721</f>
        <v>ITEM76#KBN3_6=FALSE</v>
      </c>
    </row>
    <row r="722" spans="1:61" ht="9.75" hidden="1" customHeight="1" x14ac:dyDescent="0.15">
      <c r="A722" s="99"/>
      <c r="B722" s="100"/>
      <c r="C722" s="100"/>
      <c r="D722" s="100"/>
      <c r="E722" s="100"/>
      <c r="F722" s="100"/>
      <c r="G722" s="100"/>
      <c r="H722" s="100"/>
      <c r="I722" s="100"/>
      <c r="J722" s="130"/>
      <c r="K722" s="132"/>
      <c r="L722" s="133"/>
      <c r="M722" s="133"/>
      <c r="N722" s="133"/>
      <c r="O722" s="133"/>
      <c r="P722" s="133"/>
      <c r="Q722" s="133"/>
      <c r="R722" s="133"/>
      <c r="S722" s="133"/>
      <c r="T722" s="133"/>
      <c r="U722" s="133"/>
      <c r="V722" s="133"/>
      <c r="W722" s="133"/>
      <c r="X722" s="134"/>
      <c r="Y722" s="132"/>
      <c r="Z722" s="133"/>
      <c r="AA722" s="133"/>
      <c r="AB722" s="133"/>
      <c r="AC722" s="133"/>
      <c r="AD722" s="133"/>
      <c r="AE722" s="133"/>
      <c r="AF722" s="133"/>
      <c r="AG722" s="133"/>
      <c r="AH722" s="133"/>
      <c r="AI722" s="133"/>
      <c r="AJ722" s="133"/>
      <c r="AK722" s="133"/>
      <c r="AL722" s="133"/>
      <c r="AM722" s="139"/>
      <c r="BF722" s="13" t="b">
        <f>IF($Y721="○",TRUE,IF($Y721="",FALSE,"INPUT_ERROR"))</f>
        <v>0</v>
      </c>
      <c r="BG722" s="13" t="s">
        <v>509</v>
      </c>
      <c r="BH722" s="13">
        <v>77</v>
      </c>
      <c r="BI722" s="13" t="str">
        <f t="shared" si="7"/>
        <v>ITEM77#KBN3_6=FALSE</v>
      </c>
    </row>
    <row r="723" spans="1:61" ht="9.75" hidden="1" customHeight="1" x14ac:dyDescent="0.15">
      <c r="A723" s="99"/>
      <c r="B723" s="100"/>
      <c r="C723" s="100"/>
      <c r="D723" s="100"/>
      <c r="E723" s="100"/>
      <c r="F723" s="100"/>
      <c r="G723" s="100"/>
      <c r="H723" s="100"/>
      <c r="I723" s="100"/>
      <c r="J723" s="130" t="s">
        <v>127</v>
      </c>
      <c r="K723" s="132"/>
      <c r="L723" s="133" t="s">
        <v>161</v>
      </c>
      <c r="M723" s="133"/>
      <c r="N723" s="133"/>
      <c r="O723" s="133"/>
      <c r="P723" s="133"/>
      <c r="Q723" s="133"/>
      <c r="R723" s="133"/>
      <c r="S723" s="133"/>
      <c r="T723" s="133"/>
      <c r="U723" s="133"/>
      <c r="V723" s="133"/>
      <c r="W723" s="133"/>
      <c r="X723" s="134" t="s">
        <v>127</v>
      </c>
      <c r="Y723" s="132"/>
      <c r="Z723" s="133" t="s">
        <v>332</v>
      </c>
      <c r="AA723" s="133"/>
      <c r="AB723" s="133"/>
      <c r="AC723" s="133"/>
      <c r="AD723" s="133"/>
      <c r="AE723" s="133"/>
      <c r="AF723" s="133"/>
      <c r="AG723" s="133"/>
      <c r="AH723" s="133"/>
      <c r="AI723" s="133"/>
      <c r="AJ723" s="133"/>
      <c r="AK723" s="133"/>
      <c r="AL723" s="133"/>
      <c r="AM723" s="139"/>
      <c r="BF723" s="13" t="b">
        <f>IF($K723="○",TRUE,IF($K723="",FALSE,"INPUT_ERROR"))</f>
        <v>0</v>
      </c>
      <c r="BG723" s="13" t="s">
        <v>509</v>
      </c>
      <c r="BH723" s="13">
        <v>78</v>
      </c>
      <c r="BI723" s="13" t="str">
        <f t="shared" si="7"/>
        <v>ITEM78#KBN3_6=FALSE</v>
      </c>
    </row>
    <row r="724" spans="1:61" ht="9.75" hidden="1" customHeight="1" x14ac:dyDescent="0.15">
      <c r="A724" s="99"/>
      <c r="B724" s="100"/>
      <c r="C724" s="100"/>
      <c r="D724" s="100"/>
      <c r="E724" s="100"/>
      <c r="F724" s="100"/>
      <c r="G724" s="100"/>
      <c r="H724" s="100"/>
      <c r="I724" s="100"/>
      <c r="J724" s="130"/>
      <c r="K724" s="132"/>
      <c r="L724" s="133"/>
      <c r="M724" s="133"/>
      <c r="N724" s="133"/>
      <c r="O724" s="133"/>
      <c r="P724" s="133"/>
      <c r="Q724" s="133"/>
      <c r="R724" s="133"/>
      <c r="S724" s="133"/>
      <c r="T724" s="133"/>
      <c r="U724" s="133"/>
      <c r="V724" s="133"/>
      <c r="W724" s="133"/>
      <c r="X724" s="134"/>
      <c r="Y724" s="132"/>
      <c r="Z724" s="133"/>
      <c r="AA724" s="133"/>
      <c r="AB724" s="133"/>
      <c r="AC724" s="133"/>
      <c r="AD724" s="133"/>
      <c r="AE724" s="133"/>
      <c r="AF724" s="133"/>
      <c r="AG724" s="133"/>
      <c r="AH724" s="133"/>
      <c r="AI724" s="133"/>
      <c r="AJ724" s="133"/>
      <c r="AK724" s="133"/>
      <c r="AL724" s="133"/>
      <c r="AM724" s="139"/>
      <c r="BF724" s="13" t="b">
        <f>IF($Y723="○",TRUE,IF($Y723="",FALSE,"INPUT_ERROR"))</f>
        <v>0</v>
      </c>
      <c r="BG724" s="13" t="s">
        <v>509</v>
      </c>
      <c r="BH724" s="13">
        <v>79</v>
      </c>
      <c r="BI724" s="13" t="str">
        <f t="shared" si="7"/>
        <v>ITEM79#KBN3_6=FALSE</v>
      </c>
    </row>
    <row r="725" spans="1:61" ht="9.75" hidden="1" customHeight="1" x14ac:dyDescent="0.15">
      <c r="A725" s="99"/>
      <c r="B725" s="100"/>
      <c r="C725" s="100"/>
      <c r="D725" s="100"/>
      <c r="E725" s="100"/>
      <c r="F725" s="100"/>
      <c r="G725" s="100"/>
      <c r="H725" s="100"/>
      <c r="I725" s="100"/>
      <c r="J725" s="130" t="s">
        <v>127</v>
      </c>
      <c r="K725" s="132"/>
      <c r="L725" s="133" t="s">
        <v>240</v>
      </c>
      <c r="M725" s="133"/>
      <c r="N725" s="133"/>
      <c r="O725" s="133"/>
      <c r="P725" s="133"/>
      <c r="Q725" s="133"/>
      <c r="R725" s="133"/>
      <c r="S725" s="133"/>
      <c r="T725" s="133"/>
      <c r="U725" s="133"/>
      <c r="V725" s="133"/>
      <c r="W725" s="133"/>
      <c r="X725" s="134" t="s">
        <v>127</v>
      </c>
      <c r="Y725" s="132"/>
      <c r="Z725" s="133" t="s">
        <v>241</v>
      </c>
      <c r="AA725" s="133"/>
      <c r="AB725" s="133"/>
      <c r="AC725" s="133"/>
      <c r="AD725" s="133"/>
      <c r="AE725" s="133"/>
      <c r="AF725" s="133"/>
      <c r="AG725" s="133"/>
      <c r="AH725" s="133"/>
      <c r="AI725" s="133"/>
      <c r="AJ725" s="133"/>
      <c r="AK725" s="133"/>
      <c r="AL725" s="133"/>
      <c r="AM725" s="139"/>
      <c r="BF725" s="13" t="b">
        <f>IF($K725="○",TRUE,IF($K725="",FALSE,"INPUT_ERROR"))</f>
        <v>0</v>
      </c>
      <c r="BG725" s="13" t="s">
        <v>509</v>
      </c>
      <c r="BH725" s="13">
        <v>80</v>
      </c>
      <c r="BI725" s="13" t="str">
        <f t="shared" si="7"/>
        <v>ITEM80#KBN3_6=FALSE</v>
      </c>
    </row>
    <row r="726" spans="1:61" ht="9.75" hidden="1" customHeight="1" x14ac:dyDescent="0.15">
      <c r="A726" s="99"/>
      <c r="B726" s="100"/>
      <c r="C726" s="100"/>
      <c r="D726" s="100"/>
      <c r="E726" s="100"/>
      <c r="F726" s="100"/>
      <c r="G726" s="100"/>
      <c r="H726" s="100"/>
      <c r="I726" s="100"/>
      <c r="J726" s="130"/>
      <c r="K726" s="132"/>
      <c r="L726" s="133"/>
      <c r="M726" s="133"/>
      <c r="N726" s="133"/>
      <c r="O726" s="133"/>
      <c r="P726" s="133"/>
      <c r="Q726" s="133"/>
      <c r="R726" s="133"/>
      <c r="S726" s="133"/>
      <c r="T726" s="133"/>
      <c r="U726" s="133"/>
      <c r="V726" s="133"/>
      <c r="W726" s="133"/>
      <c r="X726" s="134"/>
      <c r="Y726" s="132"/>
      <c r="Z726" s="133"/>
      <c r="AA726" s="133"/>
      <c r="AB726" s="133"/>
      <c r="AC726" s="133"/>
      <c r="AD726" s="133"/>
      <c r="AE726" s="133"/>
      <c r="AF726" s="133"/>
      <c r="AG726" s="133"/>
      <c r="AH726" s="133"/>
      <c r="AI726" s="133"/>
      <c r="AJ726" s="133"/>
      <c r="AK726" s="133"/>
      <c r="AL726" s="133"/>
      <c r="AM726" s="139"/>
      <c r="BF726" s="13" t="b">
        <f>IF($Y725="○",TRUE,IF($Y725="",FALSE,"INPUT_ERROR"))</f>
        <v>0</v>
      </c>
      <c r="BG726" s="13" t="s">
        <v>509</v>
      </c>
      <c r="BH726" s="13">
        <v>81</v>
      </c>
      <c r="BI726" s="13" t="str">
        <f t="shared" si="7"/>
        <v>ITEM81#KBN3_6=FALSE</v>
      </c>
    </row>
    <row r="727" spans="1:61" ht="9.75" hidden="1" customHeight="1" x14ac:dyDescent="0.15">
      <c r="A727" s="99"/>
      <c r="B727" s="100"/>
      <c r="C727" s="100"/>
      <c r="D727" s="100"/>
      <c r="E727" s="100"/>
      <c r="F727" s="100"/>
      <c r="G727" s="100"/>
      <c r="H727" s="100"/>
      <c r="I727" s="100"/>
      <c r="J727" s="130" t="s">
        <v>127</v>
      </c>
      <c r="K727" s="132"/>
      <c r="L727" s="133" t="s">
        <v>125</v>
      </c>
      <c r="M727" s="133"/>
      <c r="N727" s="133"/>
      <c r="O727" s="134" t="s">
        <v>98</v>
      </c>
      <c r="P727" s="128"/>
      <c r="Q727" s="128"/>
      <c r="R727" s="128"/>
      <c r="S727" s="128"/>
      <c r="T727" s="128"/>
      <c r="U727" s="128"/>
      <c r="V727" s="128"/>
      <c r="W727" s="128"/>
      <c r="X727" s="128"/>
      <c r="Y727" s="128"/>
      <c r="Z727" s="128"/>
      <c r="AA727" s="128"/>
      <c r="AB727" s="128"/>
      <c r="AC727" s="128"/>
      <c r="AD727" s="128"/>
      <c r="AE727" s="128"/>
      <c r="AF727" s="128"/>
      <c r="AG727" s="128"/>
      <c r="AH727" s="128"/>
      <c r="AI727" s="128"/>
      <c r="AJ727" s="128"/>
      <c r="AK727" s="128"/>
      <c r="AL727" s="133" t="s">
        <v>188</v>
      </c>
      <c r="AM727" s="139"/>
      <c r="BF727" s="13" t="b">
        <f>IF($K727="○",TRUE,IF($K727="",FALSE,"INPUT_ERROR"))</f>
        <v>0</v>
      </c>
      <c r="BG727" s="13" t="s">
        <v>509</v>
      </c>
      <c r="BH727" s="13">
        <v>82</v>
      </c>
      <c r="BI727" s="13" t="str">
        <f t="shared" si="7"/>
        <v>ITEM82#KBN3_6=FALSE</v>
      </c>
    </row>
    <row r="728" spans="1:61" ht="9.75" hidden="1" customHeight="1" x14ac:dyDescent="0.15">
      <c r="A728" s="99"/>
      <c r="B728" s="100"/>
      <c r="C728" s="100"/>
      <c r="D728" s="100"/>
      <c r="E728" s="100"/>
      <c r="F728" s="100"/>
      <c r="G728" s="100"/>
      <c r="H728" s="100"/>
      <c r="I728" s="100"/>
      <c r="J728" s="135"/>
      <c r="K728" s="136"/>
      <c r="L728" s="137"/>
      <c r="M728" s="137"/>
      <c r="N728" s="137"/>
      <c r="O728" s="138"/>
      <c r="P728" s="90"/>
      <c r="Q728" s="90"/>
      <c r="R728" s="90"/>
      <c r="S728" s="90"/>
      <c r="T728" s="90"/>
      <c r="U728" s="90"/>
      <c r="V728" s="90"/>
      <c r="W728" s="90"/>
      <c r="X728" s="90"/>
      <c r="Y728" s="90"/>
      <c r="Z728" s="90"/>
      <c r="AA728" s="90"/>
      <c r="AB728" s="90"/>
      <c r="AC728" s="90"/>
      <c r="AD728" s="90"/>
      <c r="AE728" s="90"/>
      <c r="AF728" s="90"/>
      <c r="AG728" s="90"/>
      <c r="AH728" s="90"/>
      <c r="AI728" s="90"/>
      <c r="AJ728" s="90"/>
      <c r="AK728" s="90"/>
      <c r="AL728" s="137"/>
      <c r="AM728" s="140"/>
      <c r="BG728" s="13" t="s">
        <v>509</v>
      </c>
      <c r="BH728" s="13">
        <v>83</v>
      </c>
      <c r="BI728" s="13" t="str">
        <f>"ITEM"&amp;BH728&amp; BG728 &amp;"="&amp;IF(TRIM($P727)="","",$P727)</f>
        <v>ITEM83#KBN3_6=</v>
      </c>
    </row>
    <row r="729" spans="1:61" ht="9.75" hidden="1" customHeight="1" x14ac:dyDescent="0.15">
      <c r="A729" s="96" t="s">
        <v>290</v>
      </c>
      <c r="B729" s="97"/>
      <c r="C729" s="97"/>
      <c r="D729" s="97"/>
      <c r="E729" s="97"/>
      <c r="F729" s="97"/>
      <c r="G729" s="97"/>
      <c r="H729" s="97"/>
      <c r="I729" s="97"/>
      <c r="J729" s="102"/>
      <c r="K729" s="102"/>
      <c r="L729" s="102"/>
      <c r="M729" s="102"/>
      <c r="N729" s="102"/>
      <c r="O729" s="102"/>
      <c r="P729" s="102"/>
      <c r="Q729" s="102"/>
      <c r="R729" s="102"/>
      <c r="S729" s="102"/>
      <c r="T729" s="102"/>
      <c r="U729" s="102"/>
      <c r="V729" s="102"/>
      <c r="W729" s="102"/>
      <c r="X729" s="102"/>
      <c r="Y729" s="102"/>
      <c r="Z729" s="102"/>
      <c r="AA729" s="102"/>
      <c r="AB729" s="102"/>
      <c r="AC729" s="102"/>
      <c r="AD729" s="102"/>
      <c r="AE729" s="102"/>
      <c r="AF729" s="102"/>
      <c r="AG729" s="102"/>
      <c r="AH729" s="102"/>
      <c r="AI729" s="102"/>
      <c r="AJ729" s="102"/>
      <c r="AK729" s="102"/>
      <c r="AL729" s="102"/>
      <c r="AM729" s="102"/>
      <c r="BG729" s="13" t="s">
        <v>509</v>
      </c>
      <c r="BH729" s="13">
        <v>84</v>
      </c>
      <c r="BI729" s="13" t="str">
        <f>"ITEM"&amp;BH729&amp; BG729 &amp;"="&amp;IF(TRIM($J729)="","",TEXT(J729,"yyyymmdd"))</f>
        <v>ITEM84#KBN3_6=</v>
      </c>
    </row>
    <row r="730" spans="1:61" ht="9.75" hidden="1" customHeight="1" x14ac:dyDescent="0.15">
      <c r="A730" s="99"/>
      <c r="B730" s="100"/>
      <c r="C730" s="100"/>
      <c r="D730" s="100"/>
      <c r="E730" s="100"/>
      <c r="F730" s="100"/>
      <c r="G730" s="100"/>
      <c r="H730" s="100"/>
      <c r="I730" s="100"/>
      <c r="J730" s="102"/>
      <c r="K730" s="102"/>
      <c r="L730" s="102"/>
      <c r="M730" s="102"/>
      <c r="N730" s="102"/>
      <c r="O730" s="102"/>
      <c r="P730" s="102"/>
      <c r="Q730" s="102"/>
      <c r="R730" s="102"/>
      <c r="S730" s="102"/>
      <c r="T730" s="102"/>
      <c r="U730" s="102"/>
      <c r="V730" s="102"/>
      <c r="W730" s="102"/>
      <c r="X730" s="102"/>
      <c r="Y730" s="102"/>
      <c r="Z730" s="102"/>
      <c r="AA730" s="102"/>
      <c r="AB730" s="102"/>
      <c r="AC730" s="102"/>
      <c r="AD730" s="102"/>
      <c r="AE730" s="102"/>
      <c r="AF730" s="102"/>
      <c r="AG730" s="102"/>
      <c r="AH730" s="102"/>
      <c r="AI730" s="102"/>
      <c r="AJ730" s="102"/>
      <c r="AK730" s="102"/>
      <c r="AL730" s="102"/>
      <c r="AM730" s="102"/>
      <c r="BG730" s="13" t="s">
        <v>432</v>
      </c>
      <c r="BH730" s="13" t="s">
        <v>432</v>
      </c>
    </row>
    <row r="731" spans="1:61" ht="9.75" hidden="1" customHeight="1" thickBot="1" x14ac:dyDescent="0.2">
      <c r="A731" s="106"/>
      <c r="B731" s="107"/>
      <c r="C731" s="107"/>
      <c r="D731" s="107"/>
      <c r="E731" s="107"/>
      <c r="F731" s="107"/>
      <c r="G731" s="107"/>
      <c r="H731" s="107"/>
      <c r="I731" s="107"/>
      <c r="J731" s="102"/>
      <c r="K731" s="102"/>
      <c r="L731" s="102"/>
      <c r="M731" s="102"/>
      <c r="N731" s="102"/>
      <c r="O731" s="102"/>
      <c r="P731" s="102"/>
      <c r="Q731" s="102"/>
      <c r="R731" s="102"/>
      <c r="S731" s="102"/>
      <c r="T731" s="102"/>
      <c r="U731" s="102"/>
      <c r="V731" s="102"/>
      <c r="W731" s="102"/>
      <c r="X731" s="102"/>
      <c r="Y731" s="102"/>
      <c r="Z731" s="102"/>
      <c r="AA731" s="102"/>
      <c r="AB731" s="102"/>
      <c r="AC731" s="102"/>
      <c r="AD731" s="102"/>
      <c r="AE731" s="102"/>
      <c r="AF731" s="102"/>
      <c r="AG731" s="102"/>
      <c r="AH731" s="102"/>
      <c r="AI731" s="102"/>
      <c r="AJ731" s="102"/>
      <c r="AK731" s="102"/>
      <c r="AL731" s="102"/>
      <c r="AM731" s="102"/>
      <c r="BG731" s="13" t="s">
        <v>432</v>
      </c>
      <c r="BH731" s="13" t="s">
        <v>432</v>
      </c>
    </row>
    <row r="732" spans="1:61" ht="9.75" hidden="1" customHeight="1" x14ac:dyDescent="0.15">
      <c r="A732" s="295" t="s">
        <v>370</v>
      </c>
      <c r="B732" s="296"/>
      <c r="C732" s="296"/>
      <c r="D732" s="296"/>
      <c r="E732" s="296"/>
      <c r="F732" s="296"/>
      <c r="G732" s="296"/>
      <c r="H732" s="296"/>
      <c r="I732" s="297"/>
      <c r="J732" s="273"/>
      <c r="K732" s="274"/>
      <c r="L732" s="274"/>
      <c r="M732" s="274"/>
      <c r="N732" s="274"/>
      <c r="O732" s="274"/>
      <c r="P732" s="274"/>
      <c r="Q732" s="274"/>
      <c r="R732" s="274"/>
      <c r="S732" s="274"/>
      <c r="T732" s="274"/>
      <c r="U732" s="274"/>
      <c r="V732" s="274"/>
      <c r="W732" s="274"/>
      <c r="X732" s="274"/>
      <c r="Y732" s="274"/>
      <c r="Z732" s="274"/>
      <c r="AA732" s="274"/>
      <c r="AB732" s="274"/>
      <c r="AC732" s="274"/>
      <c r="AD732" s="274"/>
      <c r="AE732" s="274"/>
      <c r="AF732" s="274"/>
      <c r="AG732" s="274"/>
      <c r="AH732" s="274"/>
      <c r="AI732" s="274"/>
      <c r="AJ732" s="274"/>
      <c r="AK732" s="274"/>
      <c r="AL732" s="274"/>
      <c r="AM732" s="275"/>
      <c r="BG732" s="13" t="s">
        <v>510</v>
      </c>
      <c r="BH732" s="13">
        <v>70</v>
      </c>
      <c r="BI732" s="13" t="str">
        <f>"ITEM"&amp;BH732&amp;BG732&amp;"="&amp;IF(TRIM($J732)="","",$J732)</f>
        <v>ITEM70#KBN3_7=</v>
      </c>
    </row>
    <row r="733" spans="1:61" ht="9.75" hidden="1" customHeight="1" thickBot="1" x14ac:dyDescent="0.2">
      <c r="A733" s="298"/>
      <c r="B733" s="299"/>
      <c r="C733" s="299"/>
      <c r="D733" s="299"/>
      <c r="E733" s="299"/>
      <c r="F733" s="299"/>
      <c r="G733" s="299"/>
      <c r="H733" s="299"/>
      <c r="I733" s="300"/>
      <c r="J733" s="301"/>
      <c r="K733" s="302"/>
      <c r="L733" s="302"/>
      <c r="M733" s="302"/>
      <c r="N733" s="302"/>
      <c r="O733" s="302"/>
      <c r="P733" s="302"/>
      <c r="Q733" s="302"/>
      <c r="R733" s="302"/>
      <c r="S733" s="302"/>
      <c r="T733" s="302"/>
      <c r="U733" s="302"/>
      <c r="V733" s="302"/>
      <c r="W733" s="302"/>
      <c r="X733" s="302"/>
      <c r="Y733" s="302"/>
      <c r="Z733" s="302"/>
      <c r="AA733" s="302"/>
      <c r="AB733" s="302"/>
      <c r="AC733" s="302"/>
      <c r="AD733" s="302"/>
      <c r="AE733" s="302"/>
      <c r="AF733" s="302"/>
      <c r="AG733" s="302"/>
      <c r="AH733" s="302"/>
      <c r="AI733" s="302"/>
      <c r="AJ733" s="302"/>
      <c r="AK733" s="302"/>
      <c r="AL733" s="302"/>
      <c r="AM733" s="303"/>
    </row>
    <row r="734" spans="1:61" ht="9.75" hidden="1" customHeight="1" x14ac:dyDescent="0.15">
      <c r="A734" s="99" t="s">
        <v>96</v>
      </c>
      <c r="B734" s="100"/>
      <c r="C734" s="100"/>
      <c r="D734" s="100"/>
      <c r="E734" s="100"/>
      <c r="F734" s="100"/>
      <c r="G734" s="100"/>
      <c r="H734" s="100"/>
      <c r="I734" s="100"/>
      <c r="J734" s="102"/>
      <c r="K734" s="102"/>
      <c r="L734" s="102"/>
      <c r="M734" s="102"/>
      <c r="N734" s="102"/>
      <c r="O734" s="102"/>
      <c r="P734" s="102"/>
      <c r="Q734" s="102"/>
      <c r="R734" s="102"/>
      <c r="S734" s="102"/>
      <c r="T734" s="102"/>
      <c r="U734" s="102"/>
      <c r="V734" s="102"/>
      <c r="W734" s="102"/>
      <c r="X734" s="102"/>
      <c r="Y734" s="102"/>
      <c r="Z734" s="102"/>
      <c r="AA734" s="102"/>
      <c r="AB734" s="102"/>
      <c r="AC734" s="102"/>
      <c r="AD734" s="102"/>
      <c r="AE734" s="102"/>
      <c r="AF734" s="102"/>
      <c r="AG734" s="102"/>
      <c r="AH734" s="102"/>
      <c r="AI734" s="102"/>
      <c r="AJ734" s="102"/>
      <c r="AK734" s="102"/>
      <c r="AL734" s="102"/>
      <c r="AM734" s="102"/>
      <c r="BG734" s="13" t="s">
        <v>510</v>
      </c>
      <c r="BH734" s="13">
        <v>71</v>
      </c>
      <c r="BI734" s="13" t="str">
        <f>"ITEM"&amp;BH734&amp; BG734 &amp;"="&amp; IF(TRIM($J734)="","",$J734)</f>
        <v>ITEM71#KBN3_7=</v>
      </c>
    </row>
    <row r="735" spans="1:61" ht="9.75" hidden="1" customHeight="1" x14ac:dyDescent="0.15">
      <c r="A735" s="106"/>
      <c r="B735" s="107"/>
      <c r="C735" s="107"/>
      <c r="D735" s="107"/>
      <c r="E735" s="107"/>
      <c r="F735" s="107"/>
      <c r="G735" s="107"/>
      <c r="H735" s="107"/>
      <c r="I735" s="107"/>
      <c r="J735" s="102"/>
      <c r="K735" s="102"/>
      <c r="L735" s="102"/>
      <c r="M735" s="102"/>
      <c r="N735" s="102"/>
      <c r="O735" s="102"/>
      <c r="P735" s="102"/>
      <c r="Q735" s="102"/>
      <c r="R735" s="102"/>
      <c r="S735" s="102"/>
      <c r="T735" s="102"/>
      <c r="U735" s="102"/>
      <c r="V735" s="102"/>
      <c r="W735" s="102"/>
      <c r="X735" s="102"/>
      <c r="Y735" s="102"/>
      <c r="Z735" s="102"/>
      <c r="AA735" s="102"/>
      <c r="AB735" s="102"/>
      <c r="AC735" s="102"/>
      <c r="AD735" s="102"/>
      <c r="AE735" s="102"/>
      <c r="AF735" s="102"/>
      <c r="AG735" s="102"/>
      <c r="AH735" s="102"/>
      <c r="AI735" s="102"/>
      <c r="AJ735" s="102"/>
      <c r="AK735" s="102"/>
      <c r="AL735" s="102"/>
      <c r="AM735" s="102"/>
    </row>
    <row r="736" spans="1:61" ht="9.75" hidden="1" customHeight="1" x14ac:dyDescent="0.15">
      <c r="A736" s="96" t="s">
        <v>285</v>
      </c>
      <c r="B736" s="97"/>
      <c r="C736" s="97"/>
      <c r="D736" s="97"/>
      <c r="E736" s="97"/>
      <c r="F736" s="97"/>
      <c r="G736" s="97"/>
      <c r="H736" s="97"/>
      <c r="I736" s="97"/>
      <c r="J736" s="102"/>
      <c r="K736" s="102"/>
      <c r="L736" s="102"/>
      <c r="M736" s="102"/>
      <c r="N736" s="102"/>
      <c r="O736" s="102"/>
      <c r="P736" s="102"/>
      <c r="Q736" s="102"/>
      <c r="R736" s="102"/>
      <c r="S736" s="102"/>
      <c r="T736" s="102"/>
      <c r="U736" s="102"/>
      <c r="V736" s="102"/>
      <c r="W736" s="102"/>
      <c r="X736" s="102"/>
      <c r="Y736" s="102"/>
      <c r="Z736" s="102"/>
      <c r="AA736" s="102"/>
      <c r="AB736" s="102"/>
      <c r="AC736" s="102"/>
      <c r="AD736" s="102"/>
      <c r="AE736" s="102"/>
      <c r="AF736" s="102"/>
      <c r="AG736" s="102"/>
      <c r="AH736" s="102"/>
      <c r="AI736" s="102"/>
      <c r="AJ736" s="102"/>
      <c r="AK736" s="102"/>
      <c r="AL736" s="102"/>
      <c r="AM736" s="102"/>
      <c r="BG736" s="13" t="s">
        <v>510</v>
      </c>
      <c r="BH736" s="13">
        <v>72</v>
      </c>
      <c r="BI736" s="13" t="str">
        <f>"ITEM"&amp;BH736&amp; BG736 &amp;"="&amp; IF(TRIM($J736)="","",$J736)</f>
        <v>ITEM72#KBN3_7=</v>
      </c>
    </row>
    <row r="737" spans="1:61" ht="9.75" hidden="1" customHeight="1" x14ac:dyDescent="0.15">
      <c r="A737" s="99"/>
      <c r="B737" s="100"/>
      <c r="C737" s="100"/>
      <c r="D737" s="100"/>
      <c r="E737" s="100"/>
      <c r="F737" s="100"/>
      <c r="G737" s="100"/>
      <c r="H737" s="100"/>
      <c r="I737" s="100"/>
      <c r="J737" s="102"/>
      <c r="K737" s="102"/>
      <c r="L737" s="102"/>
      <c r="M737" s="102"/>
      <c r="N737" s="102"/>
      <c r="O737" s="102"/>
      <c r="P737" s="102"/>
      <c r="Q737" s="102"/>
      <c r="R737" s="102"/>
      <c r="S737" s="102"/>
      <c r="T737" s="102"/>
      <c r="U737" s="102"/>
      <c r="V737" s="102"/>
      <c r="W737" s="102"/>
      <c r="X737" s="102"/>
      <c r="Y737" s="102"/>
      <c r="Z737" s="102"/>
      <c r="AA737" s="102"/>
      <c r="AB737" s="102"/>
      <c r="AC737" s="102"/>
      <c r="AD737" s="102"/>
      <c r="AE737" s="102"/>
      <c r="AF737" s="102"/>
      <c r="AG737" s="102"/>
      <c r="AH737" s="102"/>
      <c r="AI737" s="102"/>
      <c r="AJ737" s="102"/>
      <c r="AK737" s="102"/>
      <c r="AL737" s="102"/>
      <c r="AM737" s="102"/>
      <c r="BG737" s="13" t="s">
        <v>432</v>
      </c>
      <c r="BH737" s="13" t="s">
        <v>432</v>
      </c>
    </row>
    <row r="738" spans="1:61" ht="9.75" hidden="1" customHeight="1" x14ac:dyDescent="0.15">
      <c r="A738" s="106"/>
      <c r="B738" s="107"/>
      <c r="C738" s="107"/>
      <c r="D738" s="107"/>
      <c r="E738" s="107"/>
      <c r="F738" s="107"/>
      <c r="G738" s="107"/>
      <c r="H738" s="107"/>
      <c r="I738" s="107"/>
      <c r="J738" s="102"/>
      <c r="K738" s="102"/>
      <c r="L738" s="102"/>
      <c r="M738" s="102"/>
      <c r="N738" s="102"/>
      <c r="O738" s="102"/>
      <c r="P738" s="102"/>
      <c r="Q738" s="102"/>
      <c r="R738" s="102"/>
      <c r="S738" s="102"/>
      <c r="T738" s="102"/>
      <c r="U738" s="102"/>
      <c r="V738" s="102"/>
      <c r="W738" s="102"/>
      <c r="X738" s="102"/>
      <c r="Y738" s="102"/>
      <c r="Z738" s="102"/>
      <c r="AA738" s="102"/>
      <c r="AB738" s="102"/>
      <c r="AC738" s="102"/>
      <c r="AD738" s="102"/>
      <c r="AE738" s="102"/>
      <c r="AF738" s="102"/>
      <c r="AG738" s="102"/>
      <c r="AH738" s="102"/>
      <c r="AI738" s="102"/>
      <c r="AJ738" s="102"/>
      <c r="AK738" s="102"/>
      <c r="AL738" s="102"/>
      <c r="AM738" s="102"/>
      <c r="BG738" s="13" t="s">
        <v>432</v>
      </c>
      <c r="BH738" s="13" t="s">
        <v>432</v>
      </c>
    </row>
    <row r="739" spans="1:61" ht="9.75" hidden="1" customHeight="1" x14ac:dyDescent="0.15">
      <c r="A739" s="96" t="s">
        <v>286</v>
      </c>
      <c r="B739" s="97"/>
      <c r="C739" s="97"/>
      <c r="D739" s="97"/>
      <c r="E739" s="97"/>
      <c r="F739" s="97"/>
      <c r="G739" s="97"/>
      <c r="H739" s="97"/>
      <c r="I739" s="97"/>
      <c r="J739" s="102"/>
      <c r="K739" s="102"/>
      <c r="L739" s="102"/>
      <c r="M739" s="102"/>
      <c r="N739" s="102"/>
      <c r="O739" s="102"/>
      <c r="P739" s="102"/>
      <c r="Q739" s="102"/>
      <c r="R739" s="102"/>
      <c r="S739" s="102"/>
      <c r="T739" s="102"/>
      <c r="U739" s="102"/>
      <c r="V739" s="102"/>
      <c r="W739" s="102"/>
      <c r="X739" s="102"/>
      <c r="Y739" s="102"/>
      <c r="Z739" s="102"/>
      <c r="AA739" s="102"/>
      <c r="AB739" s="102"/>
      <c r="AC739" s="102"/>
      <c r="AD739" s="102"/>
      <c r="AE739" s="102"/>
      <c r="AF739" s="102"/>
      <c r="AG739" s="102"/>
      <c r="AH739" s="102"/>
      <c r="AI739" s="102"/>
      <c r="AJ739" s="102"/>
      <c r="AK739" s="102"/>
      <c r="AL739" s="102"/>
      <c r="AM739" s="102"/>
      <c r="BG739" s="13" t="s">
        <v>510</v>
      </c>
      <c r="BH739" s="13">
        <v>73</v>
      </c>
      <c r="BI739" s="13" t="str">
        <f>"ITEM"&amp;BH739&amp; BG739 &amp;"="&amp; IF(TRIM($J739)="","",$J739)</f>
        <v>ITEM73#KBN3_7=</v>
      </c>
    </row>
    <row r="740" spans="1:61" ht="9.75" hidden="1" customHeight="1" x14ac:dyDescent="0.15">
      <c r="A740" s="106"/>
      <c r="B740" s="107"/>
      <c r="C740" s="107"/>
      <c r="D740" s="107"/>
      <c r="E740" s="107"/>
      <c r="F740" s="107"/>
      <c r="G740" s="107"/>
      <c r="H740" s="107"/>
      <c r="I740" s="107"/>
      <c r="J740" s="102"/>
      <c r="K740" s="102"/>
      <c r="L740" s="102"/>
      <c r="M740" s="102"/>
      <c r="N740" s="102"/>
      <c r="O740" s="102"/>
      <c r="P740" s="102"/>
      <c r="Q740" s="102"/>
      <c r="R740" s="102"/>
      <c r="S740" s="102"/>
      <c r="T740" s="102"/>
      <c r="U740" s="102"/>
      <c r="V740" s="102"/>
      <c r="W740" s="102"/>
      <c r="X740" s="102"/>
      <c r="Y740" s="102"/>
      <c r="Z740" s="102"/>
      <c r="AA740" s="102"/>
      <c r="AB740" s="102"/>
      <c r="AC740" s="102"/>
      <c r="AD740" s="102"/>
      <c r="AE740" s="102"/>
      <c r="AF740" s="102"/>
      <c r="AG740" s="102"/>
      <c r="AH740" s="102"/>
      <c r="AI740" s="102"/>
      <c r="AJ740" s="102"/>
      <c r="AK740" s="102"/>
      <c r="AL740" s="102"/>
      <c r="AM740" s="102"/>
      <c r="BG740" s="13" t="s">
        <v>432</v>
      </c>
      <c r="BH740" s="13" t="s">
        <v>432</v>
      </c>
    </row>
    <row r="741" spans="1:61" ht="9.75" hidden="1" customHeight="1" x14ac:dyDescent="0.15">
      <c r="A741" s="96" t="s">
        <v>287</v>
      </c>
      <c r="B741" s="97"/>
      <c r="C741" s="97"/>
      <c r="D741" s="97"/>
      <c r="E741" s="97"/>
      <c r="F741" s="97"/>
      <c r="G741" s="97"/>
      <c r="H741" s="97"/>
      <c r="I741" s="97"/>
      <c r="J741" s="167"/>
      <c r="K741" s="162"/>
      <c r="L741" s="162"/>
      <c r="M741" s="162"/>
      <c r="N741" s="162"/>
      <c r="O741" s="162"/>
      <c r="P741" s="162"/>
      <c r="Q741" s="162"/>
      <c r="R741" s="162"/>
      <c r="S741" s="162"/>
      <c r="T741" s="162"/>
      <c r="U741" s="162"/>
      <c r="V741" s="170" t="s">
        <v>116</v>
      </c>
      <c r="W741" s="170"/>
      <c r="X741" s="170"/>
      <c r="Y741" s="170"/>
      <c r="Z741" s="170"/>
      <c r="AA741" s="170"/>
      <c r="AB741" s="170"/>
      <c r="AC741" s="170"/>
      <c r="AD741" s="170"/>
      <c r="AE741" s="170"/>
      <c r="AF741" s="170"/>
      <c r="AG741" s="170"/>
      <c r="AH741" s="170"/>
      <c r="AI741" s="170"/>
      <c r="AJ741" s="170"/>
      <c r="AK741" s="170"/>
      <c r="AL741" s="170"/>
      <c r="AM741" s="171"/>
      <c r="BE741" s="13" t="str">
        <f ca="1">MID(CELL("address",$CB$2),2,2)</f>
        <v>CB</v>
      </c>
      <c r="BF741" s="13" t="str">
        <f>IF(TRIM($K743)="","",IF(ISERROR(MATCH($K743,$CB$3:$CB$7,0)),"INPUT_ERROR",MATCH($K743,$CB$3:$CB$7,0)))</f>
        <v/>
      </c>
      <c r="BG741" s="13" t="s">
        <v>510</v>
      </c>
      <c r="BH741" s="13">
        <v>74</v>
      </c>
      <c r="BI741" s="13" t="str">
        <f>"ITEM"&amp; BH741&amp; BG741 &amp;"="&amp; $BF741</f>
        <v>ITEM74#KBN3_7=</v>
      </c>
    </row>
    <row r="742" spans="1:61" ht="9.75" hidden="1" customHeight="1" x14ac:dyDescent="0.15">
      <c r="A742" s="99"/>
      <c r="B742" s="100"/>
      <c r="C742" s="100"/>
      <c r="D742" s="100"/>
      <c r="E742" s="100"/>
      <c r="F742" s="100"/>
      <c r="G742" s="100"/>
      <c r="H742" s="100"/>
      <c r="I742" s="100"/>
      <c r="J742" s="186"/>
      <c r="K742" s="133"/>
      <c r="L742" s="133"/>
      <c r="M742" s="133"/>
      <c r="N742" s="133"/>
      <c r="O742" s="133"/>
      <c r="P742" s="133"/>
      <c r="Q742" s="133"/>
      <c r="R742" s="133"/>
      <c r="S742" s="133"/>
      <c r="T742" s="133"/>
      <c r="U742" s="133"/>
      <c r="V742" s="169" t="s">
        <v>180</v>
      </c>
      <c r="W742" s="169"/>
      <c r="X742" s="169"/>
      <c r="Y742" s="169"/>
      <c r="Z742" s="169"/>
      <c r="AA742" s="169"/>
      <c r="AB742" s="169"/>
      <c r="AC742" s="169"/>
      <c r="AD742" s="169"/>
      <c r="AE742" s="169"/>
      <c r="AF742" s="169"/>
      <c r="AG742" s="169"/>
      <c r="AH742" s="169"/>
      <c r="AI742" s="169"/>
      <c r="AJ742" s="169"/>
      <c r="AK742" s="169"/>
      <c r="AL742" s="169"/>
      <c r="AM742" s="172"/>
      <c r="BG742" s="13" t="s">
        <v>432</v>
      </c>
      <c r="BH742" s="13" t="s">
        <v>432</v>
      </c>
    </row>
    <row r="743" spans="1:61" ht="9.75" hidden="1" customHeight="1" x14ac:dyDescent="0.15">
      <c r="A743" s="99"/>
      <c r="B743" s="100"/>
      <c r="C743" s="100"/>
      <c r="D743" s="100"/>
      <c r="E743" s="100"/>
      <c r="F743" s="100"/>
      <c r="G743" s="100"/>
      <c r="H743" s="100"/>
      <c r="I743" s="100"/>
      <c r="J743" s="130" t="s">
        <v>444</v>
      </c>
      <c r="K743" s="131"/>
      <c r="L743" s="131"/>
      <c r="M743" s="131"/>
      <c r="N743" s="131"/>
      <c r="O743" s="131"/>
      <c r="P743" s="131"/>
      <c r="Q743" s="131"/>
      <c r="R743" s="131"/>
      <c r="S743" s="131"/>
      <c r="T743" s="133" t="s">
        <v>442</v>
      </c>
      <c r="U743" s="133"/>
      <c r="V743" s="169" t="s">
        <v>236</v>
      </c>
      <c r="W743" s="169"/>
      <c r="X743" s="169"/>
      <c r="Y743" s="169"/>
      <c r="Z743" s="169"/>
      <c r="AA743" s="169"/>
      <c r="AB743" s="169"/>
      <c r="AC743" s="169"/>
      <c r="AD743" s="169"/>
      <c r="AE743" s="169"/>
      <c r="AF743" s="169"/>
      <c r="AG743" s="169"/>
      <c r="AH743" s="169"/>
      <c r="AI743" s="169"/>
      <c r="AJ743" s="169"/>
      <c r="AK743" s="169"/>
      <c r="AL743" s="169"/>
      <c r="AM743" s="172"/>
      <c r="BG743" s="13" t="s">
        <v>432</v>
      </c>
      <c r="BH743" s="13" t="s">
        <v>432</v>
      </c>
    </row>
    <row r="744" spans="1:61" ht="9.75" hidden="1" customHeight="1" x14ac:dyDescent="0.15">
      <c r="A744" s="99"/>
      <c r="B744" s="100"/>
      <c r="C744" s="100"/>
      <c r="D744" s="100"/>
      <c r="E744" s="100"/>
      <c r="F744" s="100"/>
      <c r="G744" s="100"/>
      <c r="H744" s="100"/>
      <c r="I744" s="100"/>
      <c r="J744" s="130"/>
      <c r="K744" s="131"/>
      <c r="L744" s="131"/>
      <c r="M744" s="131"/>
      <c r="N744" s="131"/>
      <c r="O744" s="131"/>
      <c r="P744" s="131"/>
      <c r="Q744" s="131"/>
      <c r="R744" s="131"/>
      <c r="S744" s="131"/>
      <c r="T744" s="133"/>
      <c r="U744" s="133"/>
      <c r="V744" s="169" t="s">
        <v>237</v>
      </c>
      <c r="W744" s="169"/>
      <c r="X744" s="169"/>
      <c r="Y744" s="169"/>
      <c r="Z744" s="169"/>
      <c r="AA744" s="169"/>
      <c r="AB744" s="169"/>
      <c r="AC744" s="169"/>
      <c r="AD744" s="169"/>
      <c r="AE744" s="169"/>
      <c r="AF744" s="169"/>
      <c r="AG744" s="169"/>
      <c r="AH744" s="169"/>
      <c r="AI744" s="169"/>
      <c r="AJ744" s="169"/>
      <c r="AK744" s="169"/>
      <c r="AL744" s="169"/>
      <c r="AM744" s="172"/>
      <c r="BG744" s="13" t="s">
        <v>432</v>
      </c>
      <c r="BH744" s="13" t="s">
        <v>432</v>
      </c>
    </row>
    <row r="745" spans="1:61" ht="9.75" hidden="1" customHeight="1" x14ac:dyDescent="0.15">
      <c r="A745" s="99"/>
      <c r="B745" s="100"/>
      <c r="C745" s="100"/>
      <c r="D745" s="100"/>
      <c r="E745" s="100"/>
      <c r="F745" s="100"/>
      <c r="G745" s="100"/>
      <c r="H745" s="100"/>
      <c r="I745" s="100"/>
      <c r="J745" s="186"/>
      <c r="K745" s="133"/>
      <c r="L745" s="133"/>
      <c r="M745" s="133"/>
      <c r="N745" s="133"/>
      <c r="O745" s="133"/>
      <c r="P745" s="133"/>
      <c r="Q745" s="133"/>
      <c r="R745" s="133"/>
      <c r="S745" s="133"/>
      <c r="T745" s="133"/>
      <c r="U745" s="133"/>
      <c r="V745" s="169" t="s">
        <v>445</v>
      </c>
      <c r="W745" s="169"/>
      <c r="X745" s="169"/>
      <c r="Y745" s="169"/>
      <c r="Z745" s="169"/>
      <c r="AA745" s="169"/>
      <c r="AB745" s="169"/>
      <c r="AC745" s="169"/>
      <c r="AD745" s="169"/>
      <c r="AE745" s="169"/>
      <c r="AF745" s="169"/>
      <c r="AG745" s="169"/>
      <c r="AH745" s="169"/>
      <c r="AI745" s="169"/>
      <c r="AJ745" s="169"/>
      <c r="AK745" s="169"/>
      <c r="AL745" s="169"/>
      <c r="AM745" s="172"/>
      <c r="BG745" s="13" t="s">
        <v>432</v>
      </c>
      <c r="BH745" s="13" t="s">
        <v>432</v>
      </c>
    </row>
    <row r="746" spans="1:61" ht="9.75" hidden="1" customHeight="1" x14ac:dyDescent="0.15">
      <c r="A746" s="106"/>
      <c r="B746" s="107"/>
      <c r="C746" s="107"/>
      <c r="D746" s="107"/>
      <c r="E746" s="107"/>
      <c r="F746" s="107"/>
      <c r="G746" s="107"/>
      <c r="H746" s="107"/>
      <c r="I746" s="107"/>
      <c r="J746" s="168"/>
      <c r="K746" s="137"/>
      <c r="L746" s="137"/>
      <c r="M746" s="137"/>
      <c r="N746" s="137"/>
      <c r="O746" s="137"/>
      <c r="P746" s="137"/>
      <c r="Q746" s="137"/>
      <c r="R746" s="137"/>
      <c r="S746" s="137"/>
      <c r="T746" s="137"/>
      <c r="U746" s="137"/>
      <c r="V746" s="174" t="s">
        <v>238</v>
      </c>
      <c r="W746" s="174"/>
      <c r="X746" s="174"/>
      <c r="Y746" s="174"/>
      <c r="Z746" s="174"/>
      <c r="AA746" s="174"/>
      <c r="AB746" s="174"/>
      <c r="AC746" s="174"/>
      <c r="AD746" s="174"/>
      <c r="AE746" s="174"/>
      <c r="AF746" s="174"/>
      <c r="AG746" s="174"/>
      <c r="AH746" s="174"/>
      <c r="AI746" s="174"/>
      <c r="AJ746" s="174"/>
      <c r="AK746" s="174"/>
      <c r="AL746" s="174"/>
      <c r="AM746" s="175"/>
      <c r="BG746" s="13" t="s">
        <v>432</v>
      </c>
      <c r="BH746" s="13" t="s">
        <v>432</v>
      </c>
    </row>
    <row r="747" spans="1:61" ht="9.75" hidden="1" customHeight="1" x14ac:dyDescent="0.15">
      <c r="A747" s="96" t="s">
        <v>288</v>
      </c>
      <c r="B747" s="97"/>
      <c r="C747" s="97"/>
      <c r="D747" s="97"/>
      <c r="E747" s="97"/>
      <c r="F747" s="97"/>
      <c r="G747" s="97"/>
      <c r="H747" s="97"/>
      <c r="I747" s="97"/>
      <c r="J747" s="115"/>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7"/>
      <c r="BG747" s="13" t="s">
        <v>510</v>
      </c>
      <c r="BH747" s="13">
        <v>75</v>
      </c>
      <c r="BI747" s="13" t="str">
        <f>"ITEM"&amp;BH747&amp; BG747 &amp;"="&amp; IF(TRIM($J747)="","",$J747)</f>
        <v>ITEM75#KBN3_7=</v>
      </c>
    </row>
    <row r="748" spans="1:61" ht="9.75" hidden="1" customHeight="1" x14ac:dyDescent="0.15">
      <c r="A748" s="99"/>
      <c r="B748" s="100"/>
      <c r="C748" s="100"/>
      <c r="D748" s="100"/>
      <c r="E748" s="100"/>
      <c r="F748" s="100"/>
      <c r="G748" s="100"/>
      <c r="H748" s="100"/>
      <c r="I748" s="100"/>
      <c r="J748" s="109"/>
      <c r="K748" s="110"/>
      <c r="L748" s="110"/>
      <c r="M748" s="110"/>
      <c r="N748" s="110"/>
      <c r="O748" s="110"/>
      <c r="P748" s="110"/>
      <c r="Q748" s="110"/>
      <c r="R748" s="110"/>
      <c r="S748" s="110"/>
      <c r="T748" s="110"/>
      <c r="U748" s="110"/>
      <c r="V748" s="110"/>
      <c r="W748" s="110"/>
      <c r="X748" s="110"/>
      <c r="Y748" s="110"/>
      <c r="Z748" s="110"/>
      <c r="AA748" s="110"/>
      <c r="AB748" s="110"/>
      <c r="AC748" s="110"/>
      <c r="AD748" s="110"/>
      <c r="AE748" s="110"/>
      <c r="AF748" s="110"/>
      <c r="AG748" s="110"/>
      <c r="AH748" s="110"/>
      <c r="AI748" s="110"/>
      <c r="AJ748" s="110"/>
      <c r="AK748" s="110"/>
      <c r="AL748" s="110"/>
      <c r="AM748" s="111"/>
      <c r="BG748" s="13" t="s">
        <v>432</v>
      </c>
      <c r="BH748" s="13" t="s">
        <v>432</v>
      </c>
    </row>
    <row r="749" spans="1:61" ht="9.75" hidden="1" customHeight="1" x14ac:dyDescent="0.15">
      <c r="A749" s="106"/>
      <c r="B749" s="107"/>
      <c r="C749" s="107"/>
      <c r="D749" s="107"/>
      <c r="E749" s="107"/>
      <c r="F749" s="107"/>
      <c r="G749" s="107"/>
      <c r="H749" s="107"/>
      <c r="I749" s="107"/>
      <c r="J749" s="112"/>
      <c r="K749" s="113"/>
      <c r="L749" s="113"/>
      <c r="M749" s="113"/>
      <c r="N749" s="113"/>
      <c r="O749" s="113"/>
      <c r="P749" s="113"/>
      <c r="Q749" s="113"/>
      <c r="R749" s="113"/>
      <c r="S749" s="113"/>
      <c r="T749" s="113"/>
      <c r="U749" s="113"/>
      <c r="V749" s="113"/>
      <c r="W749" s="113"/>
      <c r="X749" s="113"/>
      <c r="Y749" s="113"/>
      <c r="Z749" s="113"/>
      <c r="AA749" s="113"/>
      <c r="AB749" s="113"/>
      <c r="AC749" s="113"/>
      <c r="AD749" s="113"/>
      <c r="AE749" s="113"/>
      <c r="AF749" s="113"/>
      <c r="AG749" s="113"/>
      <c r="AH749" s="113"/>
      <c r="AI749" s="113"/>
      <c r="AJ749" s="113"/>
      <c r="AK749" s="113"/>
      <c r="AL749" s="113"/>
      <c r="AM749" s="114"/>
      <c r="BG749" s="13" t="s">
        <v>432</v>
      </c>
      <c r="BH749" s="13" t="s">
        <v>432</v>
      </c>
    </row>
    <row r="750" spans="1:61" ht="9.75" hidden="1" customHeight="1" x14ac:dyDescent="0.15">
      <c r="A750" s="96" t="s">
        <v>289</v>
      </c>
      <c r="B750" s="97"/>
      <c r="C750" s="97"/>
      <c r="D750" s="97"/>
      <c r="E750" s="97"/>
      <c r="F750" s="97"/>
      <c r="G750" s="97"/>
      <c r="H750" s="97"/>
      <c r="I750" s="97"/>
      <c r="J750" s="224" t="s">
        <v>127</v>
      </c>
      <c r="K750" s="225"/>
      <c r="L750" s="162" t="s">
        <v>121</v>
      </c>
      <c r="M750" s="162"/>
      <c r="N750" s="162"/>
      <c r="O750" s="162"/>
      <c r="P750" s="162"/>
      <c r="Q750" s="162"/>
      <c r="R750" s="162"/>
      <c r="S750" s="162"/>
      <c r="T750" s="162"/>
      <c r="U750" s="162"/>
      <c r="V750" s="162"/>
      <c r="W750" s="162"/>
      <c r="X750" s="227" t="s">
        <v>127</v>
      </c>
      <c r="Y750" s="225"/>
      <c r="Z750" s="162" t="s">
        <v>160</v>
      </c>
      <c r="AA750" s="162"/>
      <c r="AB750" s="162"/>
      <c r="AC750" s="162"/>
      <c r="AD750" s="162"/>
      <c r="AE750" s="162"/>
      <c r="AF750" s="162"/>
      <c r="AG750" s="162"/>
      <c r="AH750" s="162"/>
      <c r="AI750" s="162"/>
      <c r="AJ750" s="162"/>
      <c r="AK750" s="162"/>
      <c r="AL750" s="162"/>
      <c r="AM750" s="163"/>
      <c r="BF750" s="13" t="b">
        <f>IF($K750="○",TRUE,IF($K750="",FALSE,"INPUT_ERROR"))</f>
        <v>0</v>
      </c>
      <c r="BG750" s="13" t="s">
        <v>510</v>
      </c>
      <c r="BH750" s="13">
        <v>76</v>
      </c>
      <c r="BI750" s="13" t="str">
        <f t="shared" ref="BI750:BI756" si="8">"ITEM"&amp;BH750&amp; BG750 &amp;"="&amp; BF750</f>
        <v>ITEM76#KBN3_7=FALSE</v>
      </c>
    </row>
    <row r="751" spans="1:61" ht="9.75" hidden="1" customHeight="1" x14ac:dyDescent="0.15">
      <c r="A751" s="99"/>
      <c r="B751" s="100"/>
      <c r="C751" s="100"/>
      <c r="D751" s="100"/>
      <c r="E751" s="100"/>
      <c r="F751" s="100"/>
      <c r="G751" s="100"/>
      <c r="H751" s="100"/>
      <c r="I751" s="100"/>
      <c r="J751" s="130"/>
      <c r="K751" s="132"/>
      <c r="L751" s="133"/>
      <c r="M751" s="133"/>
      <c r="N751" s="133"/>
      <c r="O751" s="133"/>
      <c r="P751" s="133"/>
      <c r="Q751" s="133"/>
      <c r="R751" s="133"/>
      <c r="S751" s="133"/>
      <c r="T751" s="133"/>
      <c r="U751" s="133"/>
      <c r="V751" s="133"/>
      <c r="W751" s="133"/>
      <c r="X751" s="134"/>
      <c r="Y751" s="132"/>
      <c r="Z751" s="133"/>
      <c r="AA751" s="133"/>
      <c r="AB751" s="133"/>
      <c r="AC751" s="133"/>
      <c r="AD751" s="133"/>
      <c r="AE751" s="133"/>
      <c r="AF751" s="133"/>
      <c r="AG751" s="133"/>
      <c r="AH751" s="133"/>
      <c r="AI751" s="133"/>
      <c r="AJ751" s="133"/>
      <c r="AK751" s="133"/>
      <c r="AL751" s="133"/>
      <c r="AM751" s="139"/>
      <c r="BF751" s="13" t="b">
        <f>IF($Y750="○",TRUE,IF($Y750="",FALSE,"INPUT_ERROR"))</f>
        <v>0</v>
      </c>
      <c r="BG751" s="13" t="s">
        <v>510</v>
      </c>
      <c r="BH751" s="13">
        <v>77</v>
      </c>
      <c r="BI751" s="13" t="str">
        <f t="shared" si="8"/>
        <v>ITEM77#KBN3_7=FALSE</v>
      </c>
    </row>
    <row r="752" spans="1:61" ht="9.75" hidden="1" customHeight="1" x14ac:dyDescent="0.15">
      <c r="A752" s="99"/>
      <c r="B752" s="100"/>
      <c r="C752" s="100"/>
      <c r="D752" s="100"/>
      <c r="E752" s="100"/>
      <c r="F752" s="100"/>
      <c r="G752" s="100"/>
      <c r="H752" s="100"/>
      <c r="I752" s="100"/>
      <c r="J752" s="130" t="s">
        <v>127</v>
      </c>
      <c r="K752" s="132"/>
      <c r="L752" s="133" t="s">
        <v>161</v>
      </c>
      <c r="M752" s="133"/>
      <c r="N752" s="133"/>
      <c r="O752" s="133"/>
      <c r="P752" s="133"/>
      <c r="Q752" s="133"/>
      <c r="R752" s="133"/>
      <c r="S752" s="133"/>
      <c r="T752" s="133"/>
      <c r="U752" s="133"/>
      <c r="V752" s="133"/>
      <c r="W752" s="133"/>
      <c r="X752" s="134" t="s">
        <v>127</v>
      </c>
      <c r="Y752" s="132"/>
      <c r="Z752" s="133" t="s">
        <v>332</v>
      </c>
      <c r="AA752" s="133"/>
      <c r="AB752" s="133"/>
      <c r="AC752" s="133"/>
      <c r="AD752" s="133"/>
      <c r="AE752" s="133"/>
      <c r="AF752" s="133"/>
      <c r="AG752" s="133"/>
      <c r="AH752" s="133"/>
      <c r="AI752" s="133"/>
      <c r="AJ752" s="133"/>
      <c r="AK752" s="133"/>
      <c r="AL752" s="133"/>
      <c r="AM752" s="139"/>
      <c r="BF752" s="13" t="b">
        <f>IF($K752="○",TRUE,IF($K752="",FALSE,"INPUT_ERROR"))</f>
        <v>0</v>
      </c>
      <c r="BG752" s="13" t="s">
        <v>510</v>
      </c>
      <c r="BH752" s="13">
        <v>78</v>
      </c>
      <c r="BI752" s="13" t="str">
        <f t="shared" si="8"/>
        <v>ITEM78#KBN3_7=FALSE</v>
      </c>
    </row>
    <row r="753" spans="1:61" ht="9.75" hidden="1" customHeight="1" x14ac:dyDescent="0.15">
      <c r="A753" s="99"/>
      <c r="B753" s="100"/>
      <c r="C753" s="100"/>
      <c r="D753" s="100"/>
      <c r="E753" s="100"/>
      <c r="F753" s="100"/>
      <c r="G753" s="100"/>
      <c r="H753" s="100"/>
      <c r="I753" s="100"/>
      <c r="J753" s="130"/>
      <c r="K753" s="132"/>
      <c r="L753" s="133"/>
      <c r="M753" s="133"/>
      <c r="N753" s="133"/>
      <c r="O753" s="133"/>
      <c r="P753" s="133"/>
      <c r="Q753" s="133"/>
      <c r="R753" s="133"/>
      <c r="S753" s="133"/>
      <c r="T753" s="133"/>
      <c r="U753" s="133"/>
      <c r="V753" s="133"/>
      <c r="W753" s="133"/>
      <c r="X753" s="134"/>
      <c r="Y753" s="132"/>
      <c r="Z753" s="133"/>
      <c r="AA753" s="133"/>
      <c r="AB753" s="133"/>
      <c r="AC753" s="133"/>
      <c r="AD753" s="133"/>
      <c r="AE753" s="133"/>
      <c r="AF753" s="133"/>
      <c r="AG753" s="133"/>
      <c r="AH753" s="133"/>
      <c r="AI753" s="133"/>
      <c r="AJ753" s="133"/>
      <c r="AK753" s="133"/>
      <c r="AL753" s="133"/>
      <c r="AM753" s="139"/>
      <c r="BF753" s="13" t="b">
        <f>IF($Y752="○",TRUE,IF($Y752="",FALSE,"INPUT_ERROR"))</f>
        <v>0</v>
      </c>
      <c r="BG753" s="13" t="s">
        <v>510</v>
      </c>
      <c r="BH753" s="13">
        <v>79</v>
      </c>
      <c r="BI753" s="13" t="str">
        <f t="shared" si="8"/>
        <v>ITEM79#KBN3_7=FALSE</v>
      </c>
    </row>
    <row r="754" spans="1:61" ht="9.75" hidden="1" customHeight="1" x14ac:dyDescent="0.15">
      <c r="A754" s="99"/>
      <c r="B754" s="100"/>
      <c r="C754" s="100"/>
      <c r="D754" s="100"/>
      <c r="E754" s="100"/>
      <c r="F754" s="100"/>
      <c r="G754" s="100"/>
      <c r="H754" s="100"/>
      <c r="I754" s="100"/>
      <c r="J754" s="130" t="s">
        <v>127</v>
      </c>
      <c r="K754" s="132"/>
      <c r="L754" s="133" t="s">
        <v>240</v>
      </c>
      <c r="M754" s="133"/>
      <c r="N754" s="133"/>
      <c r="O754" s="133"/>
      <c r="P754" s="133"/>
      <c r="Q754" s="133"/>
      <c r="R754" s="133"/>
      <c r="S754" s="133"/>
      <c r="T754" s="133"/>
      <c r="U754" s="133"/>
      <c r="V754" s="133"/>
      <c r="W754" s="133"/>
      <c r="X754" s="134" t="s">
        <v>127</v>
      </c>
      <c r="Y754" s="132"/>
      <c r="Z754" s="133" t="s">
        <v>241</v>
      </c>
      <c r="AA754" s="133"/>
      <c r="AB754" s="133"/>
      <c r="AC754" s="133"/>
      <c r="AD754" s="133"/>
      <c r="AE754" s="133"/>
      <c r="AF754" s="133"/>
      <c r="AG754" s="133"/>
      <c r="AH754" s="133"/>
      <c r="AI754" s="133"/>
      <c r="AJ754" s="133"/>
      <c r="AK754" s="133"/>
      <c r="AL754" s="133"/>
      <c r="AM754" s="139"/>
      <c r="BF754" s="13" t="b">
        <f>IF($K754="○",TRUE,IF($K754="",FALSE,"INPUT_ERROR"))</f>
        <v>0</v>
      </c>
      <c r="BG754" s="13" t="s">
        <v>510</v>
      </c>
      <c r="BH754" s="13">
        <v>80</v>
      </c>
      <c r="BI754" s="13" t="str">
        <f t="shared" si="8"/>
        <v>ITEM80#KBN3_7=FALSE</v>
      </c>
    </row>
    <row r="755" spans="1:61" ht="9.75" hidden="1" customHeight="1" x14ac:dyDescent="0.15">
      <c r="A755" s="99"/>
      <c r="B755" s="100"/>
      <c r="C755" s="100"/>
      <c r="D755" s="100"/>
      <c r="E755" s="100"/>
      <c r="F755" s="100"/>
      <c r="G755" s="100"/>
      <c r="H755" s="100"/>
      <c r="I755" s="100"/>
      <c r="J755" s="130"/>
      <c r="K755" s="132"/>
      <c r="L755" s="133"/>
      <c r="M755" s="133"/>
      <c r="N755" s="133"/>
      <c r="O755" s="133"/>
      <c r="P755" s="133"/>
      <c r="Q755" s="133"/>
      <c r="R755" s="133"/>
      <c r="S755" s="133"/>
      <c r="T755" s="133"/>
      <c r="U755" s="133"/>
      <c r="V755" s="133"/>
      <c r="W755" s="133"/>
      <c r="X755" s="134"/>
      <c r="Y755" s="132"/>
      <c r="Z755" s="133"/>
      <c r="AA755" s="133"/>
      <c r="AB755" s="133"/>
      <c r="AC755" s="133"/>
      <c r="AD755" s="133"/>
      <c r="AE755" s="133"/>
      <c r="AF755" s="133"/>
      <c r="AG755" s="133"/>
      <c r="AH755" s="133"/>
      <c r="AI755" s="133"/>
      <c r="AJ755" s="133"/>
      <c r="AK755" s="133"/>
      <c r="AL755" s="133"/>
      <c r="AM755" s="139"/>
      <c r="BF755" s="13" t="b">
        <f>IF($Y754="○",TRUE,IF($Y754="",FALSE,"INPUT_ERROR"))</f>
        <v>0</v>
      </c>
      <c r="BG755" s="13" t="s">
        <v>510</v>
      </c>
      <c r="BH755" s="13">
        <v>81</v>
      </c>
      <c r="BI755" s="13" t="str">
        <f t="shared" si="8"/>
        <v>ITEM81#KBN3_7=FALSE</v>
      </c>
    </row>
    <row r="756" spans="1:61" ht="9.75" hidden="1" customHeight="1" x14ac:dyDescent="0.15">
      <c r="A756" s="99"/>
      <c r="B756" s="100"/>
      <c r="C756" s="100"/>
      <c r="D756" s="100"/>
      <c r="E756" s="100"/>
      <c r="F756" s="100"/>
      <c r="G756" s="100"/>
      <c r="H756" s="100"/>
      <c r="I756" s="100"/>
      <c r="J756" s="130" t="s">
        <v>127</v>
      </c>
      <c r="K756" s="132"/>
      <c r="L756" s="133" t="s">
        <v>125</v>
      </c>
      <c r="M756" s="133"/>
      <c r="N756" s="133"/>
      <c r="O756" s="134" t="s">
        <v>98</v>
      </c>
      <c r="P756" s="128"/>
      <c r="Q756" s="128"/>
      <c r="R756" s="128"/>
      <c r="S756" s="128"/>
      <c r="T756" s="128"/>
      <c r="U756" s="128"/>
      <c r="V756" s="128"/>
      <c r="W756" s="128"/>
      <c r="X756" s="128"/>
      <c r="Y756" s="128"/>
      <c r="Z756" s="128"/>
      <c r="AA756" s="128"/>
      <c r="AB756" s="128"/>
      <c r="AC756" s="128"/>
      <c r="AD756" s="128"/>
      <c r="AE756" s="128"/>
      <c r="AF756" s="128"/>
      <c r="AG756" s="128"/>
      <c r="AH756" s="128"/>
      <c r="AI756" s="128"/>
      <c r="AJ756" s="128"/>
      <c r="AK756" s="128"/>
      <c r="AL756" s="133" t="s">
        <v>188</v>
      </c>
      <c r="AM756" s="139"/>
      <c r="BF756" s="13" t="b">
        <f>IF($K756="○",TRUE,IF($K756="",FALSE,"INPUT_ERROR"))</f>
        <v>0</v>
      </c>
      <c r="BG756" s="13" t="s">
        <v>510</v>
      </c>
      <c r="BH756" s="13">
        <v>82</v>
      </c>
      <c r="BI756" s="13" t="str">
        <f t="shared" si="8"/>
        <v>ITEM82#KBN3_7=FALSE</v>
      </c>
    </row>
    <row r="757" spans="1:61" ht="9.75" hidden="1" customHeight="1" x14ac:dyDescent="0.15">
      <c r="A757" s="99"/>
      <c r="B757" s="100"/>
      <c r="C757" s="100"/>
      <c r="D757" s="100"/>
      <c r="E757" s="100"/>
      <c r="F757" s="100"/>
      <c r="G757" s="100"/>
      <c r="H757" s="100"/>
      <c r="I757" s="100"/>
      <c r="J757" s="135"/>
      <c r="K757" s="136"/>
      <c r="L757" s="137"/>
      <c r="M757" s="137"/>
      <c r="N757" s="137"/>
      <c r="O757" s="138"/>
      <c r="P757" s="90"/>
      <c r="Q757" s="90"/>
      <c r="R757" s="90"/>
      <c r="S757" s="90"/>
      <c r="T757" s="90"/>
      <c r="U757" s="90"/>
      <c r="V757" s="90"/>
      <c r="W757" s="90"/>
      <c r="X757" s="90"/>
      <c r="Y757" s="90"/>
      <c r="Z757" s="90"/>
      <c r="AA757" s="90"/>
      <c r="AB757" s="90"/>
      <c r="AC757" s="90"/>
      <c r="AD757" s="90"/>
      <c r="AE757" s="90"/>
      <c r="AF757" s="90"/>
      <c r="AG757" s="90"/>
      <c r="AH757" s="90"/>
      <c r="AI757" s="90"/>
      <c r="AJ757" s="90"/>
      <c r="AK757" s="90"/>
      <c r="AL757" s="137"/>
      <c r="AM757" s="140"/>
      <c r="BG757" s="13" t="s">
        <v>510</v>
      </c>
      <c r="BH757" s="13">
        <v>83</v>
      </c>
      <c r="BI757" s="13" t="str">
        <f>"ITEM"&amp;BH757&amp; BG757 &amp;"="&amp;IF(TRIM($P756)="","",$P756)</f>
        <v>ITEM83#KBN3_7=</v>
      </c>
    </row>
    <row r="758" spans="1:61" ht="9.75" hidden="1" customHeight="1" x14ac:dyDescent="0.15">
      <c r="A758" s="96" t="s">
        <v>290</v>
      </c>
      <c r="B758" s="97"/>
      <c r="C758" s="97"/>
      <c r="D758" s="97"/>
      <c r="E758" s="97"/>
      <c r="F758" s="97"/>
      <c r="G758" s="97"/>
      <c r="H758" s="97"/>
      <c r="I758" s="97"/>
      <c r="J758" s="102"/>
      <c r="K758" s="102"/>
      <c r="L758" s="102"/>
      <c r="M758" s="102"/>
      <c r="N758" s="102"/>
      <c r="O758" s="102"/>
      <c r="P758" s="102"/>
      <c r="Q758" s="102"/>
      <c r="R758" s="102"/>
      <c r="S758" s="102"/>
      <c r="T758" s="102"/>
      <c r="U758" s="102"/>
      <c r="V758" s="102"/>
      <c r="W758" s="102"/>
      <c r="X758" s="102"/>
      <c r="Y758" s="102"/>
      <c r="Z758" s="102"/>
      <c r="AA758" s="102"/>
      <c r="AB758" s="102"/>
      <c r="AC758" s="102"/>
      <c r="AD758" s="102"/>
      <c r="AE758" s="102"/>
      <c r="AF758" s="102"/>
      <c r="AG758" s="102"/>
      <c r="AH758" s="102"/>
      <c r="AI758" s="102"/>
      <c r="AJ758" s="102"/>
      <c r="AK758" s="102"/>
      <c r="AL758" s="102"/>
      <c r="AM758" s="102"/>
      <c r="BG758" s="13" t="s">
        <v>510</v>
      </c>
      <c r="BH758" s="13">
        <v>84</v>
      </c>
      <c r="BI758" s="13" t="str">
        <f>"ITEM"&amp;BH758&amp; BG758 &amp;"="&amp;IF(TRIM($J758)="","",TEXT(J758,"yyyymmdd"))</f>
        <v>ITEM84#KBN3_7=</v>
      </c>
    </row>
    <row r="759" spans="1:61" ht="9.75" hidden="1" customHeight="1" x14ac:dyDescent="0.15">
      <c r="A759" s="99"/>
      <c r="B759" s="100"/>
      <c r="C759" s="100"/>
      <c r="D759" s="100"/>
      <c r="E759" s="100"/>
      <c r="F759" s="100"/>
      <c r="G759" s="100"/>
      <c r="H759" s="100"/>
      <c r="I759" s="100"/>
      <c r="J759" s="102"/>
      <c r="K759" s="102"/>
      <c r="L759" s="102"/>
      <c r="M759" s="102"/>
      <c r="N759" s="102"/>
      <c r="O759" s="102"/>
      <c r="P759" s="102"/>
      <c r="Q759" s="102"/>
      <c r="R759" s="102"/>
      <c r="S759" s="102"/>
      <c r="T759" s="102"/>
      <c r="U759" s="102"/>
      <c r="V759" s="102"/>
      <c r="W759" s="102"/>
      <c r="X759" s="102"/>
      <c r="Y759" s="102"/>
      <c r="Z759" s="102"/>
      <c r="AA759" s="102"/>
      <c r="AB759" s="102"/>
      <c r="AC759" s="102"/>
      <c r="AD759" s="102"/>
      <c r="AE759" s="102"/>
      <c r="AF759" s="102"/>
      <c r="AG759" s="102"/>
      <c r="AH759" s="102"/>
      <c r="AI759" s="102"/>
      <c r="AJ759" s="102"/>
      <c r="AK759" s="102"/>
      <c r="AL759" s="102"/>
      <c r="AM759" s="102"/>
      <c r="BG759" s="13" t="s">
        <v>432</v>
      </c>
      <c r="BH759" s="13" t="s">
        <v>432</v>
      </c>
    </row>
    <row r="760" spans="1:61" ht="9.75" hidden="1" customHeight="1" thickBot="1" x14ac:dyDescent="0.2">
      <c r="A760" s="106"/>
      <c r="B760" s="107"/>
      <c r="C760" s="107"/>
      <c r="D760" s="107"/>
      <c r="E760" s="107"/>
      <c r="F760" s="107"/>
      <c r="G760" s="107"/>
      <c r="H760" s="107"/>
      <c r="I760" s="107"/>
      <c r="J760" s="102"/>
      <c r="K760" s="102"/>
      <c r="L760" s="102"/>
      <c r="M760" s="102"/>
      <c r="N760" s="102"/>
      <c r="O760" s="102"/>
      <c r="P760" s="102"/>
      <c r="Q760" s="102"/>
      <c r="R760" s="102"/>
      <c r="S760" s="102"/>
      <c r="T760" s="102"/>
      <c r="U760" s="102"/>
      <c r="V760" s="102"/>
      <c r="W760" s="102"/>
      <c r="X760" s="102"/>
      <c r="Y760" s="102"/>
      <c r="Z760" s="102"/>
      <c r="AA760" s="102"/>
      <c r="AB760" s="102"/>
      <c r="AC760" s="102"/>
      <c r="AD760" s="102"/>
      <c r="AE760" s="102"/>
      <c r="AF760" s="102"/>
      <c r="AG760" s="102"/>
      <c r="AH760" s="102"/>
      <c r="AI760" s="102"/>
      <c r="AJ760" s="102"/>
      <c r="AK760" s="102"/>
      <c r="AL760" s="102"/>
      <c r="AM760" s="102"/>
      <c r="BG760" s="13" t="s">
        <v>432</v>
      </c>
      <c r="BH760" s="13" t="s">
        <v>432</v>
      </c>
    </row>
    <row r="761" spans="1:61" ht="9.75" hidden="1" customHeight="1" x14ac:dyDescent="0.15">
      <c r="A761" s="295" t="s">
        <v>371</v>
      </c>
      <c r="B761" s="296"/>
      <c r="C761" s="296"/>
      <c r="D761" s="296"/>
      <c r="E761" s="296"/>
      <c r="F761" s="296"/>
      <c r="G761" s="296"/>
      <c r="H761" s="296"/>
      <c r="I761" s="297"/>
      <c r="J761" s="273"/>
      <c r="K761" s="274"/>
      <c r="L761" s="274"/>
      <c r="M761" s="274"/>
      <c r="N761" s="274"/>
      <c r="O761" s="274"/>
      <c r="P761" s="274"/>
      <c r="Q761" s="274"/>
      <c r="R761" s="274"/>
      <c r="S761" s="274"/>
      <c r="T761" s="274"/>
      <c r="U761" s="274"/>
      <c r="V761" s="274"/>
      <c r="W761" s="274"/>
      <c r="X761" s="274"/>
      <c r="Y761" s="274"/>
      <c r="Z761" s="274"/>
      <c r="AA761" s="274"/>
      <c r="AB761" s="274"/>
      <c r="AC761" s="274"/>
      <c r="AD761" s="274"/>
      <c r="AE761" s="274"/>
      <c r="AF761" s="274"/>
      <c r="AG761" s="274"/>
      <c r="AH761" s="274"/>
      <c r="AI761" s="274"/>
      <c r="AJ761" s="274"/>
      <c r="AK761" s="274"/>
      <c r="AL761" s="274"/>
      <c r="AM761" s="275"/>
      <c r="BG761" s="13" t="s">
        <v>511</v>
      </c>
      <c r="BH761" s="13">
        <v>70</v>
      </c>
      <c r="BI761" s="13" t="str">
        <f>"ITEM"&amp;BH761&amp;BG761&amp;"="&amp;IF(TRIM($J761)="","",$J761)</f>
        <v>ITEM70#KBN3_8=</v>
      </c>
    </row>
    <row r="762" spans="1:61" ht="9.75" hidden="1" customHeight="1" thickBot="1" x14ac:dyDescent="0.2">
      <c r="A762" s="298"/>
      <c r="B762" s="299"/>
      <c r="C762" s="299"/>
      <c r="D762" s="299"/>
      <c r="E762" s="299"/>
      <c r="F762" s="299"/>
      <c r="G762" s="299"/>
      <c r="H762" s="299"/>
      <c r="I762" s="300"/>
      <c r="J762" s="301"/>
      <c r="K762" s="302"/>
      <c r="L762" s="302"/>
      <c r="M762" s="302"/>
      <c r="N762" s="302"/>
      <c r="O762" s="302"/>
      <c r="P762" s="302"/>
      <c r="Q762" s="302"/>
      <c r="R762" s="302"/>
      <c r="S762" s="302"/>
      <c r="T762" s="302"/>
      <c r="U762" s="302"/>
      <c r="V762" s="302"/>
      <c r="W762" s="302"/>
      <c r="X762" s="302"/>
      <c r="Y762" s="302"/>
      <c r="Z762" s="302"/>
      <c r="AA762" s="302"/>
      <c r="AB762" s="302"/>
      <c r="AC762" s="302"/>
      <c r="AD762" s="302"/>
      <c r="AE762" s="302"/>
      <c r="AF762" s="302"/>
      <c r="AG762" s="302"/>
      <c r="AH762" s="302"/>
      <c r="AI762" s="302"/>
      <c r="AJ762" s="302"/>
      <c r="AK762" s="302"/>
      <c r="AL762" s="302"/>
      <c r="AM762" s="303"/>
    </row>
    <row r="763" spans="1:61" ht="9.75" hidden="1" customHeight="1" x14ac:dyDescent="0.15">
      <c r="A763" s="99" t="s">
        <v>96</v>
      </c>
      <c r="B763" s="100"/>
      <c r="C763" s="100"/>
      <c r="D763" s="100"/>
      <c r="E763" s="100"/>
      <c r="F763" s="100"/>
      <c r="G763" s="100"/>
      <c r="H763" s="100"/>
      <c r="I763" s="100"/>
      <c r="J763" s="102"/>
      <c r="K763" s="102"/>
      <c r="L763" s="102"/>
      <c r="M763" s="102"/>
      <c r="N763" s="102"/>
      <c r="O763" s="102"/>
      <c r="P763" s="102"/>
      <c r="Q763" s="102"/>
      <c r="R763" s="102"/>
      <c r="S763" s="102"/>
      <c r="T763" s="102"/>
      <c r="U763" s="102"/>
      <c r="V763" s="102"/>
      <c r="W763" s="102"/>
      <c r="X763" s="102"/>
      <c r="Y763" s="102"/>
      <c r="Z763" s="102"/>
      <c r="AA763" s="102"/>
      <c r="AB763" s="102"/>
      <c r="AC763" s="102"/>
      <c r="AD763" s="102"/>
      <c r="AE763" s="102"/>
      <c r="AF763" s="102"/>
      <c r="AG763" s="102"/>
      <c r="AH763" s="102"/>
      <c r="AI763" s="102"/>
      <c r="AJ763" s="102"/>
      <c r="AK763" s="102"/>
      <c r="AL763" s="102"/>
      <c r="AM763" s="102"/>
      <c r="BG763" s="13" t="s">
        <v>511</v>
      </c>
      <c r="BH763" s="13">
        <v>71</v>
      </c>
      <c r="BI763" s="13" t="str">
        <f>"ITEM"&amp;BH763&amp; BG763 &amp;"="&amp; IF(TRIM($J763)="","",$J763)</f>
        <v>ITEM71#KBN3_8=</v>
      </c>
    </row>
    <row r="764" spans="1:61" ht="9.75" hidden="1" customHeight="1" x14ac:dyDescent="0.15">
      <c r="A764" s="106"/>
      <c r="B764" s="107"/>
      <c r="C764" s="107"/>
      <c r="D764" s="107"/>
      <c r="E764" s="107"/>
      <c r="F764" s="107"/>
      <c r="G764" s="107"/>
      <c r="H764" s="107"/>
      <c r="I764" s="107"/>
      <c r="J764" s="102"/>
      <c r="K764" s="102"/>
      <c r="L764" s="102"/>
      <c r="M764" s="102"/>
      <c r="N764" s="102"/>
      <c r="O764" s="102"/>
      <c r="P764" s="102"/>
      <c r="Q764" s="102"/>
      <c r="R764" s="102"/>
      <c r="S764" s="102"/>
      <c r="T764" s="102"/>
      <c r="U764" s="102"/>
      <c r="V764" s="102"/>
      <c r="W764" s="102"/>
      <c r="X764" s="102"/>
      <c r="Y764" s="102"/>
      <c r="Z764" s="102"/>
      <c r="AA764" s="102"/>
      <c r="AB764" s="102"/>
      <c r="AC764" s="102"/>
      <c r="AD764" s="102"/>
      <c r="AE764" s="102"/>
      <c r="AF764" s="102"/>
      <c r="AG764" s="102"/>
      <c r="AH764" s="102"/>
      <c r="AI764" s="102"/>
      <c r="AJ764" s="102"/>
      <c r="AK764" s="102"/>
      <c r="AL764" s="102"/>
      <c r="AM764" s="102"/>
    </row>
    <row r="765" spans="1:61" ht="17.25" hidden="1" customHeight="1" x14ac:dyDescent="0.15">
      <c r="A765" s="96" t="s">
        <v>285</v>
      </c>
      <c r="B765" s="97"/>
      <c r="C765" s="97"/>
      <c r="D765" s="97"/>
      <c r="E765" s="97"/>
      <c r="F765" s="97"/>
      <c r="G765" s="97"/>
      <c r="H765" s="97"/>
      <c r="I765" s="97"/>
      <c r="J765" s="102"/>
      <c r="K765" s="102"/>
      <c r="L765" s="102"/>
      <c r="M765" s="102"/>
      <c r="N765" s="102"/>
      <c r="O765" s="102"/>
      <c r="P765" s="102"/>
      <c r="Q765" s="102"/>
      <c r="R765" s="102"/>
      <c r="S765" s="102"/>
      <c r="T765" s="102"/>
      <c r="U765" s="102"/>
      <c r="V765" s="102"/>
      <c r="W765" s="102"/>
      <c r="X765" s="102"/>
      <c r="Y765" s="102"/>
      <c r="Z765" s="102"/>
      <c r="AA765" s="102"/>
      <c r="AB765" s="102"/>
      <c r="AC765" s="102"/>
      <c r="AD765" s="102"/>
      <c r="AE765" s="102"/>
      <c r="AF765" s="102"/>
      <c r="AG765" s="102"/>
      <c r="AH765" s="102"/>
      <c r="AI765" s="102"/>
      <c r="AJ765" s="102"/>
      <c r="AK765" s="102"/>
      <c r="AL765" s="102"/>
      <c r="AM765" s="102"/>
      <c r="BG765" s="13" t="s">
        <v>511</v>
      </c>
      <c r="BH765" s="13">
        <v>72</v>
      </c>
      <c r="BI765" s="13" t="str">
        <f>"ITEM"&amp;BH765&amp; BG765 &amp;"="&amp; IF(TRIM($J765)="","",$J765)</f>
        <v>ITEM72#KBN3_8=</v>
      </c>
    </row>
    <row r="766" spans="1:61" ht="17.25" hidden="1" customHeight="1" x14ac:dyDescent="0.15">
      <c r="A766" s="99"/>
      <c r="B766" s="100"/>
      <c r="C766" s="100"/>
      <c r="D766" s="100"/>
      <c r="E766" s="100"/>
      <c r="F766" s="100"/>
      <c r="G766" s="100"/>
      <c r="H766" s="100"/>
      <c r="I766" s="100"/>
      <c r="J766" s="102"/>
      <c r="K766" s="102"/>
      <c r="L766" s="102"/>
      <c r="M766" s="102"/>
      <c r="N766" s="102"/>
      <c r="O766" s="102"/>
      <c r="P766" s="102"/>
      <c r="Q766" s="102"/>
      <c r="R766" s="102"/>
      <c r="S766" s="102"/>
      <c r="T766" s="102"/>
      <c r="U766" s="102"/>
      <c r="V766" s="102"/>
      <c r="W766" s="102"/>
      <c r="X766" s="102"/>
      <c r="Y766" s="102"/>
      <c r="Z766" s="102"/>
      <c r="AA766" s="102"/>
      <c r="AB766" s="102"/>
      <c r="AC766" s="102"/>
      <c r="AD766" s="102"/>
      <c r="AE766" s="102"/>
      <c r="AF766" s="102"/>
      <c r="AG766" s="102"/>
      <c r="AH766" s="102"/>
      <c r="AI766" s="102"/>
      <c r="AJ766" s="102"/>
      <c r="AK766" s="102"/>
      <c r="AL766" s="102"/>
      <c r="AM766" s="102"/>
      <c r="BG766" s="13" t="s">
        <v>432</v>
      </c>
      <c r="BH766" s="13" t="s">
        <v>432</v>
      </c>
    </row>
    <row r="767" spans="1:61" ht="17.25" hidden="1" customHeight="1" x14ac:dyDescent="0.15">
      <c r="A767" s="106"/>
      <c r="B767" s="107"/>
      <c r="C767" s="107"/>
      <c r="D767" s="107"/>
      <c r="E767" s="107"/>
      <c r="F767" s="107"/>
      <c r="G767" s="107"/>
      <c r="H767" s="107"/>
      <c r="I767" s="107"/>
      <c r="J767" s="102"/>
      <c r="K767" s="102"/>
      <c r="L767" s="102"/>
      <c r="M767" s="102"/>
      <c r="N767" s="102"/>
      <c r="O767" s="102"/>
      <c r="P767" s="102"/>
      <c r="Q767" s="102"/>
      <c r="R767" s="102"/>
      <c r="S767" s="102"/>
      <c r="T767" s="102"/>
      <c r="U767" s="102"/>
      <c r="V767" s="102"/>
      <c r="W767" s="102"/>
      <c r="X767" s="102"/>
      <c r="Y767" s="102"/>
      <c r="Z767" s="102"/>
      <c r="AA767" s="102"/>
      <c r="AB767" s="102"/>
      <c r="AC767" s="102"/>
      <c r="AD767" s="102"/>
      <c r="AE767" s="102"/>
      <c r="AF767" s="102"/>
      <c r="AG767" s="102"/>
      <c r="AH767" s="102"/>
      <c r="AI767" s="102"/>
      <c r="AJ767" s="102"/>
      <c r="AK767" s="102"/>
      <c r="AL767" s="102"/>
      <c r="AM767" s="102"/>
      <c r="BG767" s="13" t="s">
        <v>432</v>
      </c>
      <c r="BH767" s="13" t="s">
        <v>432</v>
      </c>
    </row>
    <row r="768" spans="1:61" ht="9.75" hidden="1" customHeight="1" x14ac:dyDescent="0.15">
      <c r="A768" s="96" t="s">
        <v>286</v>
      </c>
      <c r="B768" s="97"/>
      <c r="C768" s="97"/>
      <c r="D768" s="97"/>
      <c r="E768" s="97"/>
      <c r="F768" s="97"/>
      <c r="G768" s="97"/>
      <c r="H768" s="97"/>
      <c r="I768" s="97"/>
      <c r="J768" s="102"/>
      <c r="K768" s="102"/>
      <c r="L768" s="102"/>
      <c r="M768" s="102"/>
      <c r="N768" s="102"/>
      <c r="O768" s="102"/>
      <c r="P768" s="102"/>
      <c r="Q768" s="102"/>
      <c r="R768" s="102"/>
      <c r="S768" s="102"/>
      <c r="T768" s="102"/>
      <c r="U768" s="102"/>
      <c r="V768" s="102"/>
      <c r="W768" s="102"/>
      <c r="X768" s="102"/>
      <c r="Y768" s="102"/>
      <c r="Z768" s="102"/>
      <c r="AA768" s="102"/>
      <c r="AB768" s="102"/>
      <c r="AC768" s="102"/>
      <c r="AD768" s="102"/>
      <c r="AE768" s="102"/>
      <c r="AF768" s="102"/>
      <c r="AG768" s="102"/>
      <c r="AH768" s="102"/>
      <c r="AI768" s="102"/>
      <c r="AJ768" s="102"/>
      <c r="AK768" s="102"/>
      <c r="AL768" s="102"/>
      <c r="AM768" s="102"/>
      <c r="BG768" s="13" t="s">
        <v>511</v>
      </c>
      <c r="BH768" s="13">
        <v>73</v>
      </c>
      <c r="BI768" s="13" t="str">
        <f>"ITEM"&amp;BH768&amp; BG768 &amp;"="&amp; IF(TRIM($J768)="","",$J768)</f>
        <v>ITEM73#KBN3_8=</v>
      </c>
    </row>
    <row r="769" spans="1:61" ht="9.75" hidden="1" customHeight="1" x14ac:dyDescent="0.15">
      <c r="A769" s="106"/>
      <c r="B769" s="107"/>
      <c r="C769" s="107"/>
      <c r="D769" s="107"/>
      <c r="E769" s="107"/>
      <c r="F769" s="107"/>
      <c r="G769" s="107"/>
      <c r="H769" s="107"/>
      <c r="I769" s="107"/>
      <c r="J769" s="102"/>
      <c r="K769" s="102"/>
      <c r="L769" s="102"/>
      <c r="M769" s="102"/>
      <c r="N769" s="102"/>
      <c r="O769" s="102"/>
      <c r="P769" s="102"/>
      <c r="Q769" s="102"/>
      <c r="R769" s="102"/>
      <c r="S769" s="102"/>
      <c r="T769" s="102"/>
      <c r="U769" s="102"/>
      <c r="V769" s="102"/>
      <c r="W769" s="102"/>
      <c r="X769" s="102"/>
      <c r="Y769" s="102"/>
      <c r="Z769" s="102"/>
      <c r="AA769" s="102"/>
      <c r="AB769" s="102"/>
      <c r="AC769" s="102"/>
      <c r="AD769" s="102"/>
      <c r="AE769" s="102"/>
      <c r="AF769" s="102"/>
      <c r="AG769" s="102"/>
      <c r="AH769" s="102"/>
      <c r="AI769" s="102"/>
      <c r="AJ769" s="102"/>
      <c r="AK769" s="102"/>
      <c r="AL769" s="102"/>
      <c r="AM769" s="102"/>
      <c r="BG769" s="13" t="s">
        <v>432</v>
      </c>
      <c r="BH769" s="13" t="s">
        <v>432</v>
      </c>
    </row>
    <row r="770" spans="1:61" ht="9.75" hidden="1" customHeight="1" x14ac:dyDescent="0.15">
      <c r="A770" s="96" t="s">
        <v>287</v>
      </c>
      <c r="B770" s="97"/>
      <c r="C770" s="97"/>
      <c r="D770" s="97"/>
      <c r="E770" s="97"/>
      <c r="F770" s="97"/>
      <c r="G770" s="97"/>
      <c r="H770" s="97"/>
      <c r="I770" s="97"/>
      <c r="J770" s="167"/>
      <c r="K770" s="162"/>
      <c r="L770" s="162"/>
      <c r="M770" s="162"/>
      <c r="N770" s="162"/>
      <c r="O770" s="162"/>
      <c r="P770" s="162"/>
      <c r="Q770" s="162"/>
      <c r="R770" s="162"/>
      <c r="S770" s="162"/>
      <c r="T770" s="162"/>
      <c r="U770" s="162"/>
      <c r="V770" s="170" t="s">
        <v>116</v>
      </c>
      <c r="W770" s="170"/>
      <c r="X770" s="170"/>
      <c r="Y770" s="170"/>
      <c r="Z770" s="170"/>
      <c r="AA770" s="170"/>
      <c r="AB770" s="170"/>
      <c r="AC770" s="170"/>
      <c r="AD770" s="170"/>
      <c r="AE770" s="170"/>
      <c r="AF770" s="170"/>
      <c r="AG770" s="170"/>
      <c r="AH770" s="170"/>
      <c r="AI770" s="170"/>
      <c r="AJ770" s="170"/>
      <c r="AK770" s="170"/>
      <c r="AL770" s="170"/>
      <c r="AM770" s="171"/>
      <c r="BE770" s="13" t="str">
        <f ca="1">MID(CELL("address",$CB$2),2,2)</f>
        <v>CB</v>
      </c>
      <c r="BF770" s="13" t="str">
        <f>IF(TRIM($K772)="","",IF(ISERROR(MATCH($K772,$CB$3:$CB$7,0)),"INPUT_ERROR",MATCH($K772,$CB$3:$CB$7,0)))</f>
        <v/>
      </c>
      <c r="BG770" s="13" t="s">
        <v>511</v>
      </c>
      <c r="BH770" s="13">
        <v>74</v>
      </c>
      <c r="BI770" s="13" t="str">
        <f>"ITEM"&amp; BH770&amp; BG770 &amp;"="&amp; $BF770</f>
        <v>ITEM74#KBN3_8=</v>
      </c>
    </row>
    <row r="771" spans="1:61" ht="9.75" hidden="1" customHeight="1" x14ac:dyDescent="0.15">
      <c r="A771" s="99"/>
      <c r="B771" s="100"/>
      <c r="C771" s="100"/>
      <c r="D771" s="100"/>
      <c r="E771" s="100"/>
      <c r="F771" s="100"/>
      <c r="G771" s="100"/>
      <c r="H771" s="100"/>
      <c r="I771" s="100"/>
      <c r="J771" s="186"/>
      <c r="K771" s="133"/>
      <c r="L771" s="133"/>
      <c r="M771" s="133"/>
      <c r="N771" s="133"/>
      <c r="O771" s="133"/>
      <c r="P771" s="133"/>
      <c r="Q771" s="133"/>
      <c r="R771" s="133"/>
      <c r="S771" s="133"/>
      <c r="T771" s="133"/>
      <c r="U771" s="133"/>
      <c r="V771" s="169" t="s">
        <v>180</v>
      </c>
      <c r="W771" s="169"/>
      <c r="X771" s="169"/>
      <c r="Y771" s="169"/>
      <c r="Z771" s="169"/>
      <c r="AA771" s="169"/>
      <c r="AB771" s="169"/>
      <c r="AC771" s="169"/>
      <c r="AD771" s="169"/>
      <c r="AE771" s="169"/>
      <c r="AF771" s="169"/>
      <c r="AG771" s="169"/>
      <c r="AH771" s="169"/>
      <c r="AI771" s="169"/>
      <c r="AJ771" s="169"/>
      <c r="AK771" s="169"/>
      <c r="AL771" s="169"/>
      <c r="AM771" s="172"/>
      <c r="BG771" s="13" t="s">
        <v>432</v>
      </c>
      <c r="BH771" s="13" t="s">
        <v>432</v>
      </c>
    </row>
    <row r="772" spans="1:61" ht="9.75" hidden="1" customHeight="1" x14ac:dyDescent="0.15">
      <c r="A772" s="99"/>
      <c r="B772" s="100"/>
      <c r="C772" s="100"/>
      <c r="D772" s="100"/>
      <c r="E772" s="100"/>
      <c r="F772" s="100"/>
      <c r="G772" s="100"/>
      <c r="H772" s="100"/>
      <c r="I772" s="100"/>
      <c r="J772" s="130" t="s">
        <v>444</v>
      </c>
      <c r="K772" s="131"/>
      <c r="L772" s="131"/>
      <c r="M772" s="131"/>
      <c r="N772" s="131"/>
      <c r="O772" s="131"/>
      <c r="P772" s="131"/>
      <c r="Q772" s="131"/>
      <c r="R772" s="131"/>
      <c r="S772" s="131"/>
      <c r="T772" s="133" t="s">
        <v>442</v>
      </c>
      <c r="U772" s="133"/>
      <c r="V772" s="169" t="s">
        <v>236</v>
      </c>
      <c r="W772" s="169"/>
      <c r="X772" s="169"/>
      <c r="Y772" s="169"/>
      <c r="Z772" s="169"/>
      <c r="AA772" s="169"/>
      <c r="AB772" s="169"/>
      <c r="AC772" s="169"/>
      <c r="AD772" s="169"/>
      <c r="AE772" s="169"/>
      <c r="AF772" s="169"/>
      <c r="AG772" s="169"/>
      <c r="AH772" s="169"/>
      <c r="AI772" s="169"/>
      <c r="AJ772" s="169"/>
      <c r="AK772" s="169"/>
      <c r="AL772" s="169"/>
      <c r="AM772" s="172"/>
      <c r="BG772" s="13" t="s">
        <v>432</v>
      </c>
      <c r="BH772" s="13" t="s">
        <v>432</v>
      </c>
    </row>
    <row r="773" spans="1:61" ht="9.75" hidden="1" customHeight="1" x14ac:dyDescent="0.15">
      <c r="A773" s="99"/>
      <c r="B773" s="100"/>
      <c r="C773" s="100"/>
      <c r="D773" s="100"/>
      <c r="E773" s="100"/>
      <c r="F773" s="100"/>
      <c r="G773" s="100"/>
      <c r="H773" s="100"/>
      <c r="I773" s="100"/>
      <c r="J773" s="130"/>
      <c r="K773" s="131"/>
      <c r="L773" s="131"/>
      <c r="M773" s="131"/>
      <c r="N773" s="131"/>
      <c r="O773" s="131"/>
      <c r="P773" s="131"/>
      <c r="Q773" s="131"/>
      <c r="R773" s="131"/>
      <c r="S773" s="131"/>
      <c r="T773" s="133"/>
      <c r="U773" s="133"/>
      <c r="V773" s="169" t="s">
        <v>237</v>
      </c>
      <c r="W773" s="169"/>
      <c r="X773" s="169"/>
      <c r="Y773" s="169"/>
      <c r="Z773" s="169"/>
      <c r="AA773" s="169"/>
      <c r="AB773" s="169"/>
      <c r="AC773" s="169"/>
      <c r="AD773" s="169"/>
      <c r="AE773" s="169"/>
      <c r="AF773" s="169"/>
      <c r="AG773" s="169"/>
      <c r="AH773" s="169"/>
      <c r="AI773" s="169"/>
      <c r="AJ773" s="169"/>
      <c r="AK773" s="169"/>
      <c r="AL773" s="169"/>
      <c r="AM773" s="172"/>
      <c r="BG773" s="13" t="s">
        <v>432</v>
      </c>
      <c r="BH773" s="13" t="s">
        <v>432</v>
      </c>
    </row>
    <row r="774" spans="1:61" ht="9.75" hidden="1" customHeight="1" x14ac:dyDescent="0.15">
      <c r="A774" s="99"/>
      <c r="B774" s="100"/>
      <c r="C774" s="100"/>
      <c r="D774" s="100"/>
      <c r="E774" s="100"/>
      <c r="F774" s="100"/>
      <c r="G774" s="100"/>
      <c r="H774" s="100"/>
      <c r="I774" s="100"/>
      <c r="J774" s="186"/>
      <c r="K774" s="133"/>
      <c r="L774" s="133"/>
      <c r="M774" s="133"/>
      <c r="N774" s="133"/>
      <c r="O774" s="133"/>
      <c r="P774" s="133"/>
      <c r="Q774" s="133"/>
      <c r="R774" s="133"/>
      <c r="S774" s="133"/>
      <c r="T774" s="133"/>
      <c r="U774" s="133"/>
      <c r="V774" s="169" t="s">
        <v>445</v>
      </c>
      <c r="W774" s="169"/>
      <c r="X774" s="169"/>
      <c r="Y774" s="169"/>
      <c r="Z774" s="169"/>
      <c r="AA774" s="169"/>
      <c r="AB774" s="169"/>
      <c r="AC774" s="169"/>
      <c r="AD774" s="169"/>
      <c r="AE774" s="169"/>
      <c r="AF774" s="169"/>
      <c r="AG774" s="169"/>
      <c r="AH774" s="169"/>
      <c r="AI774" s="169"/>
      <c r="AJ774" s="169"/>
      <c r="AK774" s="169"/>
      <c r="AL774" s="169"/>
      <c r="AM774" s="172"/>
      <c r="BG774" s="13" t="s">
        <v>432</v>
      </c>
      <c r="BH774" s="13" t="s">
        <v>432</v>
      </c>
    </row>
    <row r="775" spans="1:61" ht="9.75" hidden="1" customHeight="1" x14ac:dyDescent="0.15">
      <c r="A775" s="106"/>
      <c r="B775" s="107"/>
      <c r="C775" s="107"/>
      <c r="D775" s="107"/>
      <c r="E775" s="107"/>
      <c r="F775" s="107"/>
      <c r="G775" s="107"/>
      <c r="H775" s="107"/>
      <c r="I775" s="107"/>
      <c r="J775" s="168"/>
      <c r="K775" s="137"/>
      <c r="L775" s="137"/>
      <c r="M775" s="137"/>
      <c r="N775" s="137"/>
      <c r="O775" s="137"/>
      <c r="P775" s="137"/>
      <c r="Q775" s="137"/>
      <c r="R775" s="137"/>
      <c r="S775" s="137"/>
      <c r="T775" s="137"/>
      <c r="U775" s="137"/>
      <c r="V775" s="174" t="s">
        <v>238</v>
      </c>
      <c r="W775" s="174"/>
      <c r="X775" s="174"/>
      <c r="Y775" s="174"/>
      <c r="Z775" s="174"/>
      <c r="AA775" s="174"/>
      <c r="AB775" s="174"/>
      <c r="AC775" s="174"/>
      <c r="AD775" s="174"/>
      <c r="AE775" s="174"/>
      <c r="AF775" s="174"/>
      <c r="AG775" s="174"/>
      <c r="AH775" s="174"/>
      <c r="AI775" s="174"/>
      <c r="AJ775" s="174"/>
      <c r="AK775" s="174"/>
      <c r="AL775" s="174"/>
      <c r="AM775" s="175"/>
      <c r="BG775" s="13" t="s">
        <v>432</v>
      </c>
      <c r="BH775" s="13" t="s">
        <v>432</v>
      </c>
    </row>
    <row r="776" spans="1:61" ht="9.75" hidden="1" customHeight="1" x14ac:dyDescent="0.15">
      <c r="A776" s="96" t="s">
        <v>288</v>
      </c>
      <c r="B776" s="97"/>
      <c r="C776" s="97"/>
      <c r="D776" s="97"/>
      <c r="E776" s="97"/>
      <c r="F776" s="97"/>
      <c r="G776" s="97"/>
      <c r="H776" s="97"/>
      <c r="I776" s="97"/>
      <c r="J776" s="115"/>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7"/>
      <c r="BG776" s="13" t="s">
        <v>511</v>
      </c>
      <c r="BH776" s="13">
        <v>75</v>
      </c>
      <c r="BI776" s="13" t="str">
        <f>"ITEM"&amp;BH776&amp; BG776 &amp;"="&amp; IF(TRIM($J776)="","",$J776)</f>
        <v>ITEM75#KBN3_8=</v>
      </c>
    </row>
    <row r="777" spans="1:61" ht="9.75" hidden="1" customHeight="1" x14ac:dyDescent="0.15">
      <c r="A777" s="99"/>
      <c r="B777" s="100"/>
      <c r="C777" s="100"/>
      <c r="D777" s="100"/>
      <c r="E777" s="100"/>
      <c r="F777" s="100"/>
      <c r="G777" s="100"/>
      <c r="H777" s="100"/>
      <c r="I777" s="100"/>
      <c r="J777" s="109"/>
      <c r="K777" s="110"/>
      <c r="L777" s="110"/>
      <c r="M777" s="110"/>
      <c r="N777" s="110"/>
      <c r="O777" s="110"/>
      <c r="P777" s="110"/>
      <c r="Q777" s="110"/>
      <c r="R777" s="110"/>
      <c r="S777" s="110"/>
      <c r="T777" s="110"/>
      <c r="U777" s="110"/>
      <c r="V777" s="110"/>
      <c r="W777" s="110"/>
      <c r="X777" s="110"/>
      <c r="Y777" s="110"/>
      <c r="Z777" s="110"/>
      <c r="AA777" s="110"/>
      <c r="AB777" s="110"/>
      <c r="AC777" s="110"/>
      <c r="AD777" s="110"/>
      <c r="AE777" s="110"/>
      <c r="AF777" s="110"/>
      <c r="AG777" s="110"/>
      <c r="AH777" s="110"/>
      <c r="AI777" s="110"/>
      <c r="AJ777" s="110"/>
      <c r="AK777" s="110"/>
      <c r="AL777" s="110"/>
      <c r="AM777" s="111"/>
      <c r="BG777" s="13" t="s">
        <v>432</v>
      </c>
      <c r="BH777" s="13" t="s">
        <v>432</v>
      </c>
    </row>
    <row r="778" spans="1:61" ht="9.75" hidden="1" customHeight="1" x14ac:dyDescent="0.15">
      <c r="A778" s="106"/>
      <c r="B778" s="107"/>
      <c r="C778" s="107"/>
      <c r="D778" s="107"/>
      <c r="E778" s="107"/>
      <c r="F778" s="107"/>
      <c r="G778" s="107"/>
      <c r="H778" s="107"/>
      <c r="I778" s="107"/>
      <c r="J778" s="112"/>
      <c r="K778" s="113"/>
      <c r="L778" s="113"/>
      <c r="M778" s="113"/>
      <c r="N778" s="113"/>
      <c r="O778" s="113"/>
      <c r="P778" s="113"/>
      <c r="Q778" s="113"/>
      <c r="R778" s="113"/>
      <c r="S778" s="113"/>
      <c r="T778" s="113"/>
      <c r="U778" s="113"/>
      <c r="V778" s="113"/>
      <c r="W778" s="113"/>
      <c r="X778" s="113"/>
      <c r="Y778" s="113"/>
      <c r="Z778" s="113"/>
      <c r="AA778" s="113"/>
      <c r="AB778" s="113"/>
      <c r="AC778" s="113"/>
      <c r="AD778" s="113"/>
      <c r="AE778" s="113"/>
      <c r="AF778" s="113"/>
      <c r="AG778" s="113"/>
      <c r="AH778" s="113"/>
      <c r="AI778" s="113"/>
      <c r="AJ778" s="113"/>
      <c r="AK778" s="113"/>
      <c r="AL778" s="113"/>
      <c r="AM778" s="114"/>
      <c r="BG778" s="13" t="s">
        <v>432</v>
      </c>
      <c r="BH778" s="13" t="s">
        <v>432</v>
      </c>
    </row>
    <row r="779" spans="1:61" ht="9.75" hidden="1" customHeight="1" x14ac:dyDescent="0.15">
      <c r="A779" s="96" t="s">
        <v>289</v>
      </c>
      <c r="B779" s="97"/>
      <c r="C779" s="97"/>
      <c r="D779" s="97"/>
      <c r="E779" s="97"/>
      <c r="F779" s="97"/>
      <c r="G779" s="97"/>
      <c r="H779" s="97"/>
      <c r="I779" s="97"/>
      <c r="J779" s="224" t="s">
        <v>127</v>
      </c>
      <c r="K779" s="225"/>
      <c r="L779" s="162" t="s">
        <v>121</v>
      </c>
      <c r="M779" s="162"/>
      <c r="N779" s="162"/>
      <c r="O779" s="162"/>
      <c r="P779" s="162"/>
      <c r="Q779" s="162"/>
      <c r="R779" s="162"/>
      <c r="S779" s="162"/>
      <c r="T779" s="162"/>
      <c r="U779" s="162"/>
      <c r="V779" s="162"/>
      <c r="W779" s="162"/>
      <c r="X779" s="227" t="s">
        <v>127</v>
      </c>
      <c r="Y779" s="225"/>
      <c r="Z779" s="162" t="s">
        <v>160</v>
      </c>
      <c r="AA779" s="162"/>
      <c r="AB779" s="162"/>
      <c r="AC779" s="162"/>
      <c r="AD779" s="162"/>
      <c r="AE779" s="162"/>
      <c r="AF779" s="162"/>
      <c r="AG779" s="162"/>
      <c r="AH779" s="162"/>
      <c r="AI779" s="162"/>
      <c r="AJ779" s="162"/>
      <c r="AK779" s="162"/>
      <c r="AL779" s="162"/>
      <c r="AM779" s="163"/>
      <c r="BF779" s="13" t="b">
        <f>IF($K779="○",TRUE,IF($K779="",FALSE,"INPUT_ERROR"))</f>
        <v>0</v>
      </c>
      <c r="BG779" s="13" t="s">
        <v>511</v>
      </c>
      <c r="BH779" s="13">
        <v>76</v>
      </c>
      <c r="BI779" s="13" t="str">
        <f t="shared" ref="BI779:BI785" si="9">"ITEM"&amp;BH779&amp; BG779 &amp;"="&amp; BF779</f>
        <v>ITEM76#KBN3_8=FALSE</v>
      </c>
    </row>
    <row r="780" spans="1:61" ht="9.75" hidden="1" customHeight="1" x14ac:dyDescent="0.15">
      <c r="A780" s="99"/>
      <c r="B780" s="100"/>
      <c r="C780" s="100"/>
      <c r="D780" s="100"/>
      <c r="E780" s="100"/>
      <c r="F780" s="100"/>
      <c r="G780" s="100"/>
      <c r="H780" s="100"/>
      <c r="I780" s="100"/>
      <c r="J780" s="130"/>
      <c r="K780" s="132"/>
      <c r="L780" s="133"/>
      <c r="M780" s="133"/>
      <c r="N780" s="133"/>
      <c r="O780" s="133"/>
      <c r="P780" s="133"/>
      <c r="Q780" s="133"/>
      <c r="R780" s="133"/>
      <c r="S780" s="133"/>
      <c r="T780" s="133"/>
      <c r="U780" s="133"/>
      <c r="V780" s="133"/>
      <c r="W780" s="133"/>
      <c r="X780" s="134"/>
      <c r="Y780" s="132"/>
      <c r="Z780" s="133"/>
      <c r="AA780" s="133"/>
      <c r="AB780" s="133"/>
      <c r="AC780" s="133"/>
      <c r="AD780" s="133"/>
      <c r="AE780" s="133"/>
      <c r="AF780" s="133"/>
      <c r="AG780" s="133"/>
      <c r="AH780" s="133"/>
      <c r="AI780" s="133"/>
      <c r="AJ780" s="133"/>
      <c r="AK780" s="133"/>
      <c r="AL780" s="133"/>
      <c r="AM780" s="139"/>
      <c r="BF780" s="13" t="b">
        <f>IF($Y779="○",TRUE,IF($Y779="",FALSE,"INPUT_ERROR"))</f>
        <v>0</v>
      </c>
      <c r="BG780" s="13" t="s">
        <v>511</v>
      </c>
      <c r="BH780" s="13">
        <v>77</v>
      </c>
      <c r="BI780" s="13" t="str">
        <f t="shared" si="9"/>
        <v>ITEM77#KBN3_8=FALSE</v>
      </c>
    </row>
    <row r="781" spans="1:61" ht="9.75" hidden="1" customHeight="1" x14ac:dyDescent="0.15">
      <c r="A781" s="99"/>
      <c r="B781" s="100"/>
      <c r="C781" s="100"/>
      <c r="D781" s="100"/>
      <c r="E781" s="100"/>
      <c r="F781" s="100"/>
      <c r="G781" s="100"/>
      <c r="H781" s="100"/>
      <c r="I781" s="100"/>
      <c r="J781" s="130" t="s">
        <v>127</v>
      </c>
      <c r="K781" s="132"/>
      <c r="L781" s="133" t="s">
        <v>161</v>
      </c>
      <c r="M781" s="133"/>
      <c r="N781" s="133"/>
      <c r="O781" s="133"/>
      <c r="P781" s="133"/>
      <c r="Q781" s="133"/>
      <c r="R781" s="133"/>
      <c r="S781" s="133"/>
      <c r="T781" s="133"/>
      <c r="U781" s="133"/>
      <c r="V781" s="133"/>
      <c r="W781" s="133"/>
      <c r="X781" s="134" t="s">
        <v>127</v>
      </c>
      <c r="Y781" s="132"/>
      <c r="Z781" s="133" t="s">
        <v>332</v>
      </c>
      <c r="AA781" s="133"/>
      <c r="AB781" s="133"/>
      <c r="AC781" s="133"/>
      <c r="AD781" s="133"/>
      <c r="AE781" s="133"/>
      <c r="AF781" s="133"/>
      <c r="AG781" s="133"/>
      <c r="AH781" s="133"/>
      <c r="AI781" s="133"/>
      <c r="AJ781" s="133"/>
      <c r="AK781" s="133"/>
      <c r="AL781" s="133"/>
      <c r="AM781" s="139"/>
      <c r="BF781" s="13" t="b">
        <f>IF($K781="○",TRUE,IF($K781="",FALSE,"INPUT_ERROR"))</f>
        <v>0</v>
      </c>
      <c r="BG781" s="13" t="s">
        <v>511</v>
      </c>
      <c r="BH781" s="13">
        <v>78</v>
      </c>
      <c r="BI781" s="13" t="str">
        <f t="shared" si="9"/>
        <v>ITEM78#KBN3_8=FALSE</v>
      </c>
    </row>
    <row r="782" spans="1:61" ht="9.75" hidden="1" customHeight="1" x14ac:dyDescent="0.15">
      <c r="A782" s="99"/>
      <c r="B782" s="100"/>
      <c r="C782" s="100"/>
      <c r="D782" s="100"/>
      <c r="E782" s="100"/>
      <c r="F782" s="100"/>
      <c r="G782" s="100"/>
      <c r="H782" s="100"/>
      <c r="I782" s="100"/>
      <c r="J782" s="130"/>
      <c r="K782" s="132"/>
      <c r="L782" s="133"/>
      <c r="M782" s="133"/>
      <c r="N782" s="133"/>
      <c r="O782" s="133"/>
      <c r="P782" s="133"/>
      <c r="Q782" s="133"/>
      <c r="R782" s="133"/>
      <c r="S782" s="133"/>
      <c r="T782" s="133"/>
      <c r="U782" s="133"/>
      <c r="V782" s="133"/>
      <c r="W782" s="133"/>
      <c r="X782" s="134"/>
      <c r="Y782" s="132"/>
      <c r="Z782" s="133"/>
      <c r="AA782" s="133"/>
      <c r="AB782" s="133"/>
      <c r="AC782" s="133"/>
      <c r="AD782" s="133"/>
      <c r="AE782" s="133"/>
      <c r="AF782" s="133"/>
      <c r="AG782" s="133"/>
      <c r="AH782" s="133"/>
      <c r="AI782" s="133"/>
      <c r="AJ782" s="133"/>
      <c r="AK782" s="133"/>
      <c r="AL782" s="133"/>
      <c r="AM782" s="139"/>
      <c r="BF782" s="13" t="b">
        <f>IF($Y781="○",TRUE,IF($Y781="",FALSE,"INPUT_ERROR"))</f>
        <v>0</v>
      </c>
      <c r="BG782" s="13" t="s">
        <v>511</v>
      </c>
      <c r="BH782" s="13">
        <v>79</v>
      </c>
      <c r="BI782" s="13" t="str">
        <f t="shared" si="9"/>
        <v>ITEM79#KBN3_8=FALSE</v>
      </c>
    </row>
    <row r="783" spans="1:61" ht="9.75" hidden="1" customHeight="1" x14ac:dyDescent="0.15">
      <c r="A783" s="99"/>
      <c r="B783" s="100"/>
      <c r="C783" s="100"/>
      <c r="D783" s="100"/>
      <c r="E783" s="100"/>
      <c r="F783" s="100"/>
      <c r="G783" s="100"/>
      <c r="H783" s="100"/>
      <c r="I783" s="100"/>
      <c r="J783" s="130" t="s">
        <v>127</v>
      </c>
      <c r="K783" s="132"/>
      <c r="L783" s="133" t="s">
        <v>240</v>
      </c>
      <c r="M783" s="133"/>
      <c r="N783" s="133"/>
      <c r="O783" s="133"/>
      <c r="P783" s="133"/>
      <c r="Q783" s="133"/>
      <c r="R783" s="133"/>
      <c r="S783" s="133"/>
      <c r="T783" s="133"/>
      <c r="U783" s="133"/>
      <c r="V783" s="133"/>
      <c r="W783" s="133"/>
      <c r="X783" s="134" t="s">
        <v>127</v>
      </c>
      <c r="Y783" s="132"/>
      <c r="Z783" s="133" t="s">
        <v>241</v>
      </c>
      <c r="AA783" s="133"/>
      <c r="AB783" s="133"/>
      <c r="AC783" s="133"/>
      <c r="AD783" s="133"/>
      <c r="AE783" s="133"/>
      <c r="AF783" s="133"/>
      <c r="AG783" s="133"/>
      <c r="AH783" s="133"/>
      <c r="AI783" s="133"/>
      <c r="AJ783" s="133"/>
      <c r="AK783" s="133"/>
      <c r="AL783" s="133"/>
      <c r="AM783" s="139"/>
      <c r="BF783" s="13" t="b">
        <f>IF($K783="○",TRUE,IF($K783="",FALSE,"INPUT_ERROR"))</f>
        <v>0</v>
      </c>
      <c r="BG783" s="13" t="s">
        <v>511</v>
      </c>
      <c r="BH783" s="13">
        <v>80</v>
      </c>
      <c r="BI783" s="13" t="str">
        <f t="shared" si="9"/>
        <v>ITEM80#KBN3_8=FALSE</v>
      </c>
    </row>
    <row r="784" spans="1:61" ht="9.75" hidden="1" customHeight="1" x14ac:dyDescent="0.15">
      <c r="A784" s="99"/>
      <c r="B784" s="100"/>
      <c r="C784" s="100"/>
      <c r="D784" s="100"/>
      <c r="E784" s="100"/>
      <c r="F784" s="100"/>
      <c r="G784" s="100"/>
      <c r="H784" s="100"/>
      <c r="I784" s="100"/>
      <c r="J784" s="130"/>
      <c r="K784" s="132"/>
      <c r="L784" s="133"/>
      <c r="M784" s="133"/>
      <c r="N784" s="133"/>
      <c r="O784" s="133"/>
      <c r="P784" s="133"/>
      <c r="Q784" s="133"/>
      <c r="R784" s="133"/>
      <c r="S784" s="133"/>
      <c r="T784" s="133"/>
      <c r="U784" s="133"/>
      <c r="V784" s="133"/>
      <c r="W784" s="133"/>
      <c r="X784" s="134"/>
      <c r="Y784" s="132"/>
      <c r="Z784" s="133"/>
      <c r="AA784" s="133"/>
      <c r="AB784" s="133"/>
      <c r="AC784" s="133"/>
      <c r="AD784" s="133"/>
      <c r="AE784" s="133"/>
      <c r="AF784" s="133"/>
      <c r="AG784" s="133"/>
      <c r="AH784" s="133"/>
      <c r="AI784" s="133"/>
      <c r="AJ784" s="133"/>
      <c r="AK784" s="133"/>
      <c r="AL784" s="133"/>
      <c r="AM784" s="139"/>
      <c r="BF784" s="13" t="b">
        <f>IF($Y783="○",TRUE,IF($Y783="",FALSE,"INPUT_ERROR"))</f>
        <v>0</v>
      </c>
      <c r="BG784" s="13" t="s">
        <v>511</v>
      </c>
      <c r="BH784" s="13">
        <v>81</v>
      </c>
      <c r="BI784" s="13" t="str">
        <f t="shared" si="9"/>
        <v>ITEM81#KBN3_8=FALSE</v>
      </c>
    </row>
    <row r="785" spans="1:61" ht="9.75" hidden="1" customHeight="1" x14ac:dyDescent="0.15">
      <c r="A785" s="99"/>
      <c r="B785" s="100"/>
      <c r="C785" s="100"/>
      <c r="D785" s="100"/>
      <c r="E785" s="100"/>
      <c r="F785" s="100"/>
      <c r="G785" s="100"/>
      <c r="H785" s="100"/>
      <c r="I785" s="100"/>
      <c r="J785" s="130" t="s">
        <v>127</v>
      </c>
      <c r="K785" s="132"/>
      <c r="L785" s="133" t="s">
        <v>125</v>
      </c>
      <c r="M785" s="133"/>
      <c r="N785" s="133"/>
      <c r="O785" s="134" t="s">
        <v>98</v>
      </c>
      <c r="P785" s="128"/>
      <c r="Q785" s="128"/>
      <c r="R785" s="128"/>
      <c r="S785" s="128"/>
      <c r="T785" s="128"/>
      <c r="U785" s="128"/>
      <c r="V785" s="128"/>
      <c r="W785" s="128"/>
      <c r="X785" s="128"/>
      <c r="Y785" s="128"/>
      <c r="Z785" s="128"/>
      <c r="AA785" s="128"/>
      <c r="AB785" s="128"/>
      <c r="AC785" s="128"/>
      <c r="AD785" s="128"/>
      <c r="AE785" s="128"/>
      <c r="AF785" s="128"/>
      <c r="AG785" s="128"/>
      <c r="AH785" s="128"/>
      <c r="AI785" s="128"/>
      <c r="AJ785" s="128"/>
      <c r="AK785" s="128"/>
      <c r="AL785" s="133" t="s">
        <v>188</v>
      </c>
      <c r="AM785" s="139"/>
      <c r="BF785" s="13" t="b">
        <f>IF($K785="○",TRUE,IF($K785="",FALSE,"INPUT_ERROR"))</f>
        <v>0</v>
      </c>
      <c r="BG785" s="13" t="s">
        <v>511</v>
      </c>
      <c r="BH785" s="13">
        <v>82</v>
      </c>
      <c r="BI785" s="13" t="str">
        <f t="shared" si="9"/>
        <v>ITEM82#KBN3_8=FALSE</v>
      </c>
    </row>
    <row r="786" spans="1:61" ht="9.75" hidden="1" customHeight="1" x14ac:dyDescent="0.15">
      <c r="A786" s="99"/>
      <c r="B786" s="100"/>
      <c r="C786" s="100"/>
      <c r="D786" s="100"/>
      <c r="E786" s="100"/>
      <c r="F786" s="100"/>
      <c r="G786" s="100"/>
      <c r="H786" s="100"/>
      <c r="I786" s="100"/>
      <c r="J786" s="135"/>
      <c r="K786" s="136"/>
      <c r="L786" s="137"/>
      <c r="M786" s="137"/>
      <c r="N786" s="137"/>
      <c r="O786" s="138"/>
      <c r="P786" s="90"/>
      <c r="Q786" s="90"/>
      <c r="R786" s="90"/>
      <c r="S786" s="90"/>
      <c r="T786" s="90"/>
      <c r="U786" s="90"/>
      <c r="V786" s="90"/>
      <c r="W786" s="90"/>
      <c r="X786" s="90"/>
      <c r="Y786" s="90"/>
      <c r="Z786" s="90"/>
      <c r="AA786" s="90"/>
      <c r="AB786" s="90"/>
      <c r="AC786" s="90"/>
      <c r="AD786" s="90"/>
      <c r="AE786" s="90"/>
      <c r="AF786" s="90"/>
      <c r="AG786" s="90"/>
      <c r="AH786" s="90"/>
      <c r="AI786" s="90"/>
      <c r="AJ786" s="90"/>
      <c r="AK786" s="90"/>
      <c r="AL786" s="137"/>
      <c r="AM786" s="140"/>
      <c r="BG786" s="13" t="s">
        <v>511</v>
      </c>
      <c r="BH786" s="13">
        <v>83</v>
      </c>
      <c r="BI786" s="13" t="str">
        <f>"ITEM"&amp;BH786&amp; BG786 &amp;"="&amp;IF(TRIM($P785)="","",$P785)</f>
        <v>ITEM83#KBN3_8=</v>
      </c>
    </row>
    <row r="787" spans="1:61" ht="9.75" hidden="1" customHeight="1" x14ac:dyDescent="0.15">
      <c r="A787" s="96" t="s">
        <v>290</v>
      </c>
      <c r="B787" s="97"/>
      <c r="C787" s="97"/>
      <c r="D787" s="97"/>
      <c r="E787" s="97"/>
      <c r="F787" s="97"/>
      <c r="G787" s="97"/>
      <c r="H787" s="97"/>
      <c r="I787" s="97"/>
      <c r="J787" s="102"/>
      <c r="K787" s="102"/>
      <c r="L787" s="102"/>
      <c r="M787" s="102"/>
      <c r="N787" s="102"/>
      <c r="O787" s="102"/>
      <c r="P787" s="102"/>
      <c r="Q787" s="102"/>
      <c r="R787" s="102"/>
      <c r="S787" s="102"/>
      <c r="T787" s="102"/>
      <c r="U787" s="102"/>
      <c r="V787" s="102"/>
      <c r="W787" s="102"/>
      <c r="X787" s="102"/>
      <c r="Y787" s="102"/>
      <c r="Z787" s="102"/>
      <c r="AA787" s="102"/>
      <c r="AB787" s="102"/>
      <c r="AC787" s="102"/>
      <c r="AD787" s="102"/>
      <c r="AE787" s="102"/>
      <c r="AF787" s="102"/>
      <c r="AG787" s="102"/>
      <c r="AH787" s="102"/>
      <c r="AI787" s="102"/>
      <c r="AJ787" s="102"/>
      <c r="AK787" s="102"/>
      <c r="AL787" s="102"/>
      <c r="AM787" s="102"/>
      <c r="BG787" s="13" t="s">
        <v>471</v>
      </c>
      <c r="BH787" s="13">
        <v>84</v>
      </c>
      <c r="BI787" s="13" t="str">
        <f>"ITEM"&amp;BH787&amp; BG787 &amp;"="&amp;IF(TRIM($J787)="","",TEXT(J787,"yyyymmdd"))</f>
        <v>ITEM84#KBN2_8=</v>
      </c>
    </row>
    <row r="788" spans="1:61" ht="9.75" hidden="1" customHeight="1" x14ac:dyDescent="0.15">
      <c r="A788" s="99"/>
      <c r="B788" s="100"/>
      <c r="C788" s="100"/>
      <c r="D788" s="100"/>
      <c r="E788" s="100"/>
      <c r="F788" s="100"/>
      <c r="G788" s="100"/>
      <c r="H788" s="100"/>
      <c r="I788" s="100"/>
      <c r="J788" s="102"/>
      <c r="K788" s="102"/>
      <c r="L788" s="102"/>
      <c r="M788" s="102"/>
      <c r="N788" s="102"/>
      <c r="O788" s="102"/>
      <c r="P788" s="102"/>
      <c r="Q788" s="102"/>
      <c r="R788" s="102"/>
      <c r="S788" s="102"/>
      <c r="T788" s="102"/>
      <c r="U788" s="102"/>
      <c r="V788" s="102"/>
      <c r="W788" s="102"/>
      <c r="X788" s="102"/>
      <c r="Y788" s="102"/>
      <c r="Z788" s="102"/>
      <c r="AA788" s="102"/>
      <c r="AB788" s="102"/>
      <c r="AC788" s="102"/>
      <c r="AD788" s="102"/>
      <c r="AE788" s="102"/>
      <c r="AF788" s="102"/>
      <c r="AG788" s="102"/>
      <c r="AH788" s="102"/>
      <c r="AI788" s="102"/>
      <c r="AJ788" s="102"/>
      <c r="AK788" s="102"/>
      <c r="AL788" s="102"/>
      <c r="AM788" s="102"/>
      <c r="BG788" s="13" t="s">
        <v>432</v>
      </c>
      <c r="BH788" s="13" t="s">
        <v>432</v>
      </c>
    </row>
    <row r="789" spans="1:61" ht="9.75" hidden="1" customHeight="1" thickBot="1" x14ac:dyDescent="0.2">
      <c r="A789" s="106"/>
      <c r="B789" s="107"/>
      <c r="C789" s="107"/>
      <c r="D789" s="107"/>
      <c r="E789" s="107"/>
      <c r="F789" s="107"/>
      <c r="G789" s="107"/>
      <c r="H789" s="107"/>
      <c r="I789" s="107"/>
      <c r="J789" s="102"/>
      <c r="K789" s="102"/>
      <c r="L789" s="102"/>
      <c r="M789" s="102"/>
      <c r="N789" s="102"/>
      <c r="O789" s="102"/>
      <c r="P789" s="102"/>
      <c r="Q789" s="102"/>
      <c r="R789" s="102"/>
      <c r="S789" s="102"/>
      <c r="T789" s="102"/>
      <c r="U789" s="102"/>
      <c r="V789" s="102"/>
      <c r="W789" s="102"/>
      <c r="X789" s="102"/>
      <c r="Y789" s="102"/>
      <c r="Z789" s="102"/>
      <c r="AA789" s="102"/>
      <c r="AB789" s="102"/>
      <c r="AC789" s="102"/>
      <c r="AD789" s="102"/>
      <c r="AE789" s="102"/>
      <c r="AF789" s="102"/>
      <c r="AG789" s="102"/>
      <c r="AH789" s="102"/>
      <c r="AI789" s="102"/>
      <c r="AJ789" s="102"/>
      <c r="AK789" s="102"/>
      <c r="AL789" s="102"/>
      <c r="AM789" s="102"/>
      <c r="BG789" s="13" t="s">
        <v>432</v>
      </c>
      <c r="BH789" s="13" t="s">
        <v>432</v>
      </c>
    </row>
    <row r="790" spans="1:61" ht="9.75" hidden="1" customHeight="1" x14ac:dyDescent="0.15">
      <c r="A790" s="295" t="s">
        <v>372</v>
      </c>
      <c r="B790" s="296"/>
      <c r="C790" s="296"/>
      <c r="D790" s="296"/>
      <c r="E790" s="296"/>
      <c r="F790" s="296"/>
      <c r="G790" s="296"/>
      <c r="H790" s="296"/>
      <c r="I790" s="297"/>
      <c r="J790" s="273"/>
      <c r="K790" s="274"/>
      <c r="L790" s="274"/>
      <c r="M790" s="274"/>
      <c r="N790" s="274"/>
      <c r="O790" s="274"/>
      <c r="P790" s="274"/>
      <c r="Q790" s="274"/>
      <c r="R790" s="274"/>
      <c r="S790" s="274"/>
      <c r="T790" s="274"/>
      <c r="U790" s="274"/>
      <c r="V790" s="274"/>
      <c r="W790" s="274"/>
      <c r="X790" s="274"/>
      <c r="Y790" s="274"/>
      <c r="Z790" s="274"/>
      <c r="AA790" s="274"/>
      <c r="AB790" s="274"/>
      <c r="AC790" s="274"/>
      <c r="AD790" s="274"/>
      <c r="AE790" s="274"/>
      <c r="AF790" s="274"/>
      <c r="AG790" s="274"/>
      <c r="AH790" s="274"/>
      <c r="AI790" s="274"/>
      <c r="AJ790" s="274"/>
      <c r="AK790" s="274"/>
      <c r="AL790" s="274"/>
      <c r="AM790" s="275"/>
      <c r="BG790" s="13" t="s">
        <v>512</v>
      </c>
      <c r="BH790" s="13">
        <v>70</v>
      </c>
      <c r="BI790" s="13" t="str">
        <f>"ITEM"&amp;BH790&amp;BG790&amp;"="&amp;IF(TRIM($J790)="","",$J790)</f>
        <v>ITEM70#KBN3_9=</v>
      </c>
    </row>
    <row r="791" spans="1:61" ht="9.75" hidden="1" customHeight="1" thickBot="1" x14ac:dyDescent="0.2">
      <c r="A791" s="298"/>
      <c r="B791" s="299"/>
      <c r="C791" s="299"/>
      <c r="D791" s="299"/>
      <c r="E791" s="299"/>
      <c r="F791" s="299"/>
      <c r="G791" s="299"/>
      <c r="H791" s="299"/>
      <c r="I791" s="300"/>
      <c r="J791" s="301"/>
      <c r="K791" s="302"/>
      <c r="L791" s="302"/>
      <c r="M791" s="302"/>
      <c r="N791" s="302"/>
      <c r="O791" s="302"/>
      <c r="P791" s="302"/>
      <c r="Q791" s="302"/>
      <c r="R791" s="302"/>
      <c r="S791" s="302"/>
      <c r="T791" s="302"/>
      <c r="U791" s="302"/>
      <c r="V791" s="302"/>
      <c r="W791" s="302"/>
      <c r="X791" s="302"/>
      <c r="Y791" s="302"/>
      <c r="Z791" s="302"/>
      <c r="AA791" s="302"/>
      <c r="AB791" s="302"/>
      <c r="AC791" s="302"/>
      <c r="AD791" s="302"/>
      <c r="AE791" s="302"/>
      <c r="AF791" s="302"/>
      <c r="AG791" s="302"/>
      <c r="AH791" s="302"/>
      <c r="AI791" s="302"/>
      <c r="AJ791" s="302"/>
      <c r="AK791" s="302"/>
      <c r="AL791" s="302"/>
      <c r="AM791" s="303"/>
    </row>
    <row r="792" spans="1:61" ht="9.75" hidden="1" customHeight="1" x14ac:dyDescent="0.15">
      <c r="A792" s="99" t="s">
        <v>96</v>
      </c>
      <c r="B792" s="100"/>
      <c r="C792" s="100"/>
      <c r="D792" s="100"/>
      <c r="E792" s="100"/>
      <c r="F792" s="100"/>
      <c r="G792" s="100"/>
      <c r="H792" s="100"/>
      <c r="I792" s="100"/>
      <c r="J792" s="102"/>
      <c r="K792" s="102"/>
      <c r="L792" s="102"/>
      <c r="M792" s="102"/>
      <c r="N792" s="102"/>
      <c r="O792" s="102"/>
      <c r="P792" s="102"/>
      <c r="Q792" s="102"/>
      <c r="R792" s="102"/>
      <c r="S792" s="102"/>
      <c r="T792" s="102"/>
      <c r="U792" s="102"/>
      <c r="V792" s="102"/>
      <c r="W792" s="102"/>
      <c r="X792" s="102"/>
      <c r="Y792" s="102"/>
      <c r="Z792" s="102"/>
      <c r="AA792" s="102"/>
      <c r="AB792" s="102"/>
      <c r="AC792" s="102"/>
      <c r="AD792" s="102"/>
      <c r="AE792" s="102"/>
      <c r="AF792" s="102"/>
      <c r="AG792" s="102"/>
      <c r="AH792" s="102"/>
      <c r="AI792" s="102"/>
      <c r="AJ792" s="102"/>
      <c r="AK792" s="102"/>
      <c r="AL792" s="102"/>
      <c r="AM792" s="102"/>
      <c r="BG792" s="13" t="s">
        <v>512</v>
      </c>
      <c r="BH792" s="13">
        <v>71</v>
      </c>
      <c r="BI792" s="13" t="str">
        <f>"ITEM"&amp;BH792&amp; BG792 &amp;"="&amp; IF(TRIM($J792)="","",$J792)</f>
        <v>ITEM71#KBN3_9=</v>
      </c>
    </row>
    <row r="793" spans="1:61" ht="9.75" hidden="1" customHeight="1" x14ac:dyDescent="0.15">
      <c r="A793" s="106"/>
      <c r="B793" s="107"/>
      <c r="C793" s="107"/>
      <c r="D793" s="107"/>
      <c r="E793" s="107"/>
      <c r="F793" s="107"/>
      <c r="G793" s="107"/>
      <c r="H793" s="107"/>
      <c r="I793" s="107"/>
      <c r="J793" s="102"/>
      <c r="K793" s="102"/>
      <c r="L793" s="102"/>
      <c r="M793" s="102"/>
      <c r="N793" s="102"/>
      <c r="O793" s="102"/>
      <c r="P793" s="102"/>
      <c r="Q793" s="102"/>
      <c r="R793" s="102"/>
      <c r="S793" s="102"/>
      <c r="T793" s="102"/>
      <c r="U793" s="102"/>
      <c r="V793" s="102"/>
      <c r="W793" s="102"/>
      <c r="X793" s="102"/>
      <c r="Y793" s="102"/>
      <c r="Z793" s="102"/>
      <c r="AA793" s="102"/>
      <c r="AB793" s="102"/>
      <c r="AC793" s="102"/>
      <c r="AD793" s="102"/>
      <c r="AE793" s="102"/>
      <c r="AF793" s="102"/>
      <c r="AG793" s="102"/>
      <c r="AH793" s="102"/>
      <c r="AI793" s="102"/>
      <c r="AJ793" s="102"/>
      <c r="AK793" s="102"/>
      <c r="AL793" s="102"/>
      <c r="AM793" s="102"/>
    </row>
    <row r="794" spans="1:61" ht="9.75" hidden="1" customHeight="1" x14ac:dyDescent="0.15">
      <c r="A794" s="96" t="s">
        <v>285</v>
      </c>
      <c r="B794" s="97"/>
      <c r="C794" s="97"/>
      <c r="D794" s="97"/>
      <c r="E794" s="97"/>
      <c r="F794" s="97"/>
      <c r="G794" s="97"/>
      <c r="H794" s="97"/>
      <c r="I794" s="97"/>
      <c r="J794" s="102"/>
      <c r="K794" s="102"/>
      <c r="L794" s="102"/>
      <c r="M794" s="102"/>
      <c r="N794" s="102"/>
      <c r="O794" s="102"/>
      <c r="P794" s="102"/>
      <c r="Q794" s="102"/>
      <c r="R794" s="102"/>
      <c r="S794" s="102"/>
      <c r="T794" s="102"/>
      <c r="U794" s="102"/>
      <c r="V794" s="102"/>
      <c r="W794" s="102"/>
      <c r="X794" s="102"/>
      <c r="Y794" s="102"/>
      <c r="Z794" s="102"/>
      <c r="AA794" s="102"/>
      <c r="AB794" s="102"/>
      <c r="AC794" s="102"/>
      <c r="AD794" s="102"/>
      <c r="AE794" s="102"/>
      <c r="AF794" s="102"/>
      <c r="AG794" s="102"/>
      <c r="AH794" s="102"/>
      <c r="AI794" s="102"/>
      <c r="AJ794" s="102"/>
      <c r="AK794" s="102"/>
      <c r="AL794" s="102"/>
      <c r="AM794" s="102"/>
      <c r="BG794" s="13" t="s">
        <v>512</v>
      </c>
      <c r="BH794" s="13">
        <v>72</v>
      </c>
      <c r="BI794" s="13" t="str">
        <f>"ITEM"&amp;BH794&amp; BG794 &amp;"="&amp; IF(TRIM($J794)="","",$J794)</f>
        <v>ITEM72#KBN3_9=</v>
      </c>
    </row>
    <row r="795" spans="1:61" ht="9.75" hidden="1" customHeight="1" x14ac:dyDescent="0.15">
      <c r="A795" s="99"/>
      <c r="B795" s="100"/>
      <c r="C795" s="100"/>
      <c r="D795" s="100"/>
      <c r="E795" s="100"/>
      <c r="F795" s="100"/>
      <c r="G795" s="100"/>
      <c r="H795" s="100"/>
      <c r="I795" s="100"/>
      <c r="J795" s="102"/>
      <c r="K795" s="102"/>
      <c r="L795" s="102"/>
      <c r="M795" s="102"/>
      <c r="N795" s="102"/>
      <c r="O795" s="102"/>
      <c r="P795" s="102"/>
      <c r="Q795" s="102"/>
      <c r="R795" s="102"/>
      <c r="S795" s="102"/>
      <c r="T795" s="102"/>
      <c r="U795" s="102"/>
      <c r="V795" s="102"/>
      <c r="W795" s="102"/>
      <c r="X795" s="102"/>
      <c r="Y795" s="102"/>
      <c r="Z795" s="102"/>
      <c r="AA795" s="102"/>
      <c r="AB795" s="102"/>
      <c r="AC795" s="102"/>
      <c r="AD795" s="102"/>
      <c r="AE795" s="102"/>
      <c r="AF795" s="102"/>
      <c r="AG795" s="102"/>
      <c r="AH795" s="102"/>
      <c r="AI795" s="102"/>
      <c r="AJ795" s="102"/>
      <c r="AK795" s="102"/>
      <c r="AL795" s="102"/>
      <c r="AM795" s="102"/>
      <c r="BG795" s="13" t="s">
        <v>432</v>
      </c>
      <c r="BH795" s="13" t="s">
        <v>432</v>
      </c>
    </row>
    <row r="796" spans="1:61" ht="9.75" hidden="1" customHeight="1" x14ac:dyDescent="0.15">
      <c r="A796" s="106"/>
      <c r="B796" s="107"/>
      <c r="C796" s="107"/>
      <c r="D796" s="107"/>
      <c r="E796" s="107"/>
      <c r="F796" s="107"/>
      <c r="G796" s="107"/>
      <c r="H796" s="107"/>
      <c r="I796" s="107"/>
      <c r="J796" s="102"/>
      <c r="K796" s="102"/>
      <c r="L796" s="102"/>
      <c r="M796" s="102"/>
      <c r="N796" s="102"/>
      <c r="O796" s="102"/>
      <c r="P796" s="102"/>
      <c r="Q796" s="102"/>
      <c r="R796" s="102"/>
      <c r="S796" s="102"/>
      <c r="T796" s="102"/>
      <c r="U796" s="102"/>
      <c r="V796" s="102"/>
      <c r="W796" s="102"/>
      <c r="X796" s="102"/>
      <c r="Y796" s="102"/>
      <c r="Z796" s="102"/>
      <c r="AA796" s="102"/>
      <c r="AB796" s="102"/>
      <c r="AC796" s="102"/>
      <c r="AD796" s="102"/>
      <c r="AE796" s="102"/>
      <c r="AF796" s="102"/>
      <c r="AG796" s="102"/>
      <c r="AH796" s="102"/>
      <c r="AI796" s="102"/>
      <c r="AJ796" s="102"/>
      <c r="AK796" s="102"/>
      <c r="AL796" s="102"/>
      <c r="AM796" s="102"/>
      <c r="BG796" s="13" t="s">
        <v>432</v>
      </c>
      <c r="BH796" s="13" t="s">
        <v>432</v>
      </c>
    </row>
    <row r="797" spans="1:61" ht="9.75" hidden="1" customHeight="1" x14ac:dyDescent="0.15">
      <c r="A797" s="96" t="s">
        <v>286</v>
      </c>
      <c r="B797" s="97"/>
      <c r="C797" s="97"/>
      <c r="D797" s="97"/>
      <c r="E797" s="97"/>
      <c r="F797" s="97"/>
      <c r="G797" s="97"/>
      <c r="H797" s="97"/>
      <c r="I797" s="97"/>
      <c r="J797" s="102"/>
      <c r="K797" s="102"/>
      <c r="L797" s="102"/>
      <c r="M797" s="102"/>
      <c r="N797" s="102"/>
      <c r="O797" s="102"/>
      <c r="P797" s="102"/>
      <c r="Q797" s="102"/>
      <c r="R797" s="102"/>
      <c r="S797" s="102"/>
      <c r="T797" s="102"/>
      <c r="U797" s="102"/>
      <c r="V797" s="102"/>
      <c r="W797" s="102"/>
      <c r="X797" s="102"/>
      <c r="Y797" s="102"/>
      <c r="Z797" s="102"/>
      <c r="AA797" s="102"/>
      <c r="AB797" s="102"/>
      <c r="AC797" s="102"/>
      <c r="AD797" s="102"/>
      <c r="AE797" s="102"/>
      <c r="AF797" s="102"/>
      <c r="AG797" s="102"/>
      <c r="AH797" s="102"/>
      <c r="AI797" s="102"/>
      <c r="AJ797" s="102"/>
      <c r="AK797" s="102"/>
      <c r="AL797" s="102"/>
      <c r="AM797" s="102"/>
      <c r="BG797" s="13" t="s">
        <v>512</v>
      </c>
      <c r="BH797" s="13">
        <v>73</v>
      </c>
      <c r="BI797" s="13" t="str">
        <f>"ITEM"&amp;BH797&amp; BG797 &amp;"="&amp; IF(TRIM($J797)="","",$J797)</f>
        <v>ITEM73#KBN3_9=</v>
      </c>
    </row>
    <row r="798" spans="1:61" ht="9.75" hidden="1" customHeight="1" x14ac:dyDescent="0.15">
      <c r="A798" s="106"/>
      <c r="B798" s="107"/>
      <c r="C798" s="107"/>
      <c r="D798" s="107"/>
      <c r="E798" s="107"/>
      <c r="F798" s="107"/>
      <c r="G798" s="107"/>
      <c r="H798" s="107"/>
      <c r="I798" s="107"/>
      <c r="J798" s="102"/>
      <c r="K798" s="102"/>
      <c r="L798" s="102"/>
      <c r="M798" s="102"/>
      <c r="N798" s="102"/>
      <c r="O798" s="102"/>
      <c r="P798" s="102"/>
      <c r="Q798" s="102"/>
      <c r="R798" s="102"/>
      <c r="S798" s="102"/>
      <c r="T798" s="102"/>
      <c r="U798" s="102"/>
      <c r="V798" s="102"/>
      <c r="W798" s="102"/>
      <c r="X798" s="102"/>
      <c r="Y798" s="102"/>
      <c r="Z798" s="102"/>
      <c r="AA798" s="102"/>
      <c r="AB798" s="102"/>
      <c r="AC798" s="102"/>
      <c r="AD798" s="102"/>
      <c r="AE798" s="102"/>
      <c r="AF798" s="102"/>
      <c r="AG798" s="102"/>
      <c r="AH798" s="102"/>
      <c r="AI798" s="102"/>
      <c r="AJ798" s="102"/>
      <c r="AK798" s="102"/>
      <c r="AL798" s="102"/>
      <c r="AM798" s="102"/>
      <c r="BG798" s="13" t="s">
        <v>432</v>
      </c>
      <c r="BH798" s="13" t="s">
        <v>432</v>
      </c>
    </row>
    <row r="799" spans="1:61" ht="9.75" hidden="1" customHeight="1" x14ac:dyDescent="0.15">
      <c r="A799" s="96" t="s">
        <v>287</v>
      </c>
      <c r="B799" s="97"/>
      <c r="C799" s="97"/>
      <c r="D799" s="97"/>
      <c r="E799" s="97"/>
      <c r="F799" s="97"/>
      <c r="G799" s="97"/>
      <c r="H799" s="97"/>
      <c r="I799" s="97"/>
      <c r="J799" s="167"/>
      <c r="K799" s="162"/>
      <c r="L799" s="162"/>
      <c r="M799" s="162"/>
      <c r="N799" s="162"/>
      <c r="O799" s="162"/>
      <c r="P799" s="162"/>
      <c r="Q799" s="162"/>
      <c r="R799" s="162"/>
      <c r="S799" s="162"/>
      <c r="T799" s="162"/>
      <c r="U799" s="162"/>
      <c r="V799" s="170" t="s">
        <v>116</v>
      </c>
      <c r="W799" s="170"/>
      <c r="X799" s="170"/>
      <c r="Y799" s="170"/>
      <c r="Z799" s="170"/>
      <c r="AA799" s="170"/>
      <c r="AB799" s="170"/>
      <c r="AC799" s="170"/>
      <c r="AD799" s="170"/>
      <c r="AE799" s="170"/>
      <c r="AF799" s="170"/>
      <c r="AG799" s="170"/>
      <c r="AH799" s="170"/>
      <c r="AI799" s="170"/>
      <c r="AJ799" s="170"/>
      <c r="AK799" s="170"/>
      <c r="AL799" s="170"/>
      <c r="AM799" s="171"/>
      <c r="BE799" s="13" t="str">
        <f ca="1">MID(CELL("address",$CB$2),2,2)</f>
        <v>CB</v>
      </c>
      <c r="BF799" s="13" t="str">
        <f>IF(TRIM($K801)="","",IF(ISERROR(MATCH($K801,$CB$3:$CB$7,0)),"INPUT_ERROR",MATCH($K801,$CB$3:$CB$7,0)))</f>
        <v/>
      </c>
      <c r="BG799" s="13" t="s">
        <v>512</v>
      </c>
      <c r="BH799" s="13">
        <v>74</v>
      </c>
      <c r="BI799" s="13" t="str">
        <f>"ITEM"&amp; BH799&amp; BG799 &amp;"="&amp; $BF799</f>
        <v>ITEM74#KBN3_9=</v>
      </c>
    </row>
    <row r="800" spans="1:61" ht="9.75" hidden="1" customHeight="1" x14ac:dyDescent="0.15">
      <c r="A800" s="99"/>
      <c r="B800" s="100"/>
      <c r="C800" s="100"/>
      <c r="D800" s="100"/>
      <c r="E800" s="100"/>
      <c r="F800" s="100"/>
      <c r="G800" s="100"/>
      <c r="H800" s="100"/>
      <c r="I800" s="100"/>
      <c r="J800" s="186"/>
      <c r="K800" s="133"/>
      <c r="L800" s="133"/>
      <c r="M800" s="133"/>
      <c r="N800" s="133"/>
      <c r="O800" s="133"/>
      <c r="P800" s="133"/>
      <c r="Q800" s="133"/>
      <c r="R800" s="133"/>
      <c r="S800" s="133"/>
      <c r="T800" s="133"/>
      <c r="U800" s="133"/>
      <c r="V800" s="169" t="s">
        <v>180</v>
      </c>
      <c r="W800" s="169"/>
      <c r="X800" s="169"/>
      <c r="Y800" s="169"/>
      <c r="Z800" s="169"/>
      <c r="AA800" s="169"/>
      <c r="AB800" s="169"/>
      <c r="AC800" s="169"/>
      <c r="AD800" s="169"/>
      <c r="AE800" s="169"/>
      <c r="AF800" s="169"/>
      <c r="AG800" s="169"/>
      <c r="AH800" s="169"/>
      <c r="AI800" s="169"/>
      <c r="AJ800" s="169"/>
      <c r="AK800" s="169"/>
      <c r="AL800" s="169"/>
      <c r="AM800" s="172"/>
      <c r="BG800" s="13" t="s">
        <v>432</v>
      </c>
      <c r="BH800" s="13" t="s">
        <v>432</v>
      </c>
    </row>
    <row r="801" spans="1:61" ht="9.75" hidden="1" customHeight="1" x14ac:dyDescent="0.15">
      <c r="A801" s="99"/>
      <c r="B801" s="100"/>
      <c r="C801" s="100"/>
      <c r="D801" s="100"/>
      <c r="E801" s="100"/>
      <c r="F801" s="100"/>
      <c r="G801" s="100"/>
      <c r="H801" s="100"/>
      <c r="I801" s="100"/>
      <c r="J801" s="130" t="s">
        <v>444</v>
      </c>
      <c r="K801" s="131"/>
      <c r="L801" s="131"/>
      <c r="M801" s="131"/>
      <c r="N801" s="131"/>
      <c r="O801" s="131"/>
      <c r="P801" s="131"/>
      <c r="Q801" s="131"/>
      <c r="R801" s="131"/>
      <c r="S801" s="131"/>
      <c r="T801" s="133" t="s">
        <v>442</v>
      </c>
      <c r="U801" s="133"/>
      <c r="V801" s="169" t="s">
        <v>236</v>
      </c>
      <c r="W801" s="169"/>
      <c r="X801" s="169"/>
      <c r="Y801" s="169"/>
      <c r="Z801" s="169"/>
      <c r="AA801" s="169"/>
      <c r="AB801" s="169"/>
      <c r="AC801" s="169"/>
      <c r="AD801" s="169"/>
      <c r="AE801" s="169"/>
      <c r="AF801" s="169"/>
      <c r="AG801" s="169"/>
      <c r="AH801" s="169"/>
      <c r="AI801" s="169"/>
      <c r="AJ801" s="169"/>
      <c r="AK801" s="169"/>
      <c r="AL801" s="169"/>
      <c r="AM801" s="172"/>
      <c r="BG801" s="13" t="s">
        <v>432</v>
      </c>
      <c r="BH801" s="13" t="s">
        <v>432</v>
      </c>
    </row>
    <row r="802" spans="1:61" ht="9.75" hidden="1" customHeight="1" x14ac:dyDescent="0.15">
      <c r="A802" s="99"/>
      <c r="B802" s="100"/>
      <c r="C802" s="100"/>
      <c r="D802" s="100"/>
      <c r="E802" s="100"/>
      <c r="F802" s="100"/>
      <c r="G802" s="100"/>
      <c r="H802" s="100"/>
      <c r="I802" s="100"/>
      <c r="J802" s="130"/>
      <c r="K802" s="131"/>
      <c r="L802" s="131"/>
      <c r="M802" s="131"/>
      <c r="N802" s="131"/>
      <c r="O802" s="131"/>
      <c r="P802" s="131"/>
      <c r="Q802" s="131"/>
      <c r="R802" s="131"/>
      <c r="S802" s="131"/>
      <c r="T802" s="133"/>
      <c r="U802" s="133"/>
      <c r="V802" s="169" t="s">
        <v>237</v>
      </c>
      <c r="W802" s="169"/>
      <c r="X802" s="169"/>
      <c r="Y802" s="169"/>
      <c r="Z802" s="169"/>
      <c r="AA802" s="169"/>
      <c r="AB802" s="169"/>
      <c r="AC802" s="169"/>
      <c r="AD802" s="169"/>
      <c r="AE802" s="169"/>
      <c r="AF802" s="169"/>
      <c r="AG802" s="169"/>
      <c r="AH802" s="169"/>
      <c r="AI802" s="169"/>
      <c r="AJ802" s="169"/>
      <c r="AK802" s="169"/>
      <c r="AL802" s="169"/>
      <c r="AM802" s="172"/>
      <c r="BG802" s="13" t="s">
        <v>432</v>
      </c>
      <c r="BH802" s="13" t="s">
        <v>432</v>
      </c>
    </row>
    <row r="803" spans="1:61" ht="9.75" hidden="1" customHeight="1" x14ac:dyDescent="0.15">
      <c r="A803" s="99"/>
      <c r="B803" s="100"/>
      <c r="C803" s="100"/>
      <c r="D803" s="100"/>
      <c r="E803" s="100"/>
      <c r="F803" s="100"/>
      <c r="G803" s="100"/>
      <c r="H803" s="100"/>
      <c r="I803" s="100"/>
      <c r="J803" s="186"/>
      <c r="K803" s="133"/>
      <c r="L803" s="133"/>
      <c r="M803" s="133"/>
      <c r="N803" s="133"/>
      <c r="O803" s="133"/>
      <c r="P803" s="133"/>
      <c r="Q803" s="133"/>
      <c r="R803" s="133"/>
      <c r="S803" s="133"/>
      <c r="T803" s="133"/>
      <c r="U803" s="133"/>
      <c r="V803" s="169" t="s">
        <v>445</v>
      </c>
      <c r="W803" s="169"/>
      <c r="X803" s="169"/>
      <c r="Y803" s="169"/>
      <c r="Z803" s="169"/>
      <c r="AA803" s="169"/>
      <c r="AB803" s="169"/>
      <c r="AC803" s="169"/>
      <c r="AD803" s="169"/>
      <c r="AE803" s="169"/>
      <c r="AF803" s="169"/>
      <c r="AG803" s="169"/>
      <c r="AH803" s="169"/>
      <c r="AI803" s="169"/>
      <c r="AJ803" s="169"/>
      <c r="AK803" s="169"/>
      <c r="AL803" s="169"/>
      <c r="AM803" s="172"/>
      <c r="BG803" s="13" t="s">
        <v>432</v>
      </c>
      <c r="BH803" s="13" t="s">
        <v>432</v>
      </c>
    </row>
    <row r="804" spans="1:61" ht="9.75" hidden="1" customHeight="1" x14ac:dyDescent="0.15">
      <c r="A804" s="106"/>
      <c r="B804" s="107"/>
      <c r="C804" s="107"/>
      <c r="D804" s="107"/>
      <c r="E804" s="107"/>
      <c r="F804" s="107"/>
      <c r="G804" s="107"/>
      <c r="H804" s="107"/>
      <c r="I804" s="107"/>
      <c r="J804" s="168"/>
      <c r="K804" s="137"/>
      <c r="L804" s="137"/>
      <c r="M804" s="137"/>
      <c r="N804" s="137"/>
      <c r="O804" s="137"/>
      <c r="P804" s="137"/>
      <c r="Q804" s="137"/>
      <c r="R804" s="137"/>
      <c r="S804" s="137"/>
      <c r="T804" s="137"/>
      <c r="U804" s="137"/>
      <c r="V804" s="174" t="s">
        <v>238</v>
      </c>
      <c r="W804" s="174"/>
      <c r="X804" s="174"/>
      <c r="Y804" s="174"/>
      <c r="Z804" s="174"/>
      <c r="AA804" s="174"/>
      <c r="AB804" s="174"/>
      <c r="AC804" s="174"/>
      <c r="AD804" s="174"/>
      <c r="AE804" s="174"/>
      <c r="AF804" s="174"/>
      <c r="AG804" s="174"/>
      <c r="AH804" s="174"/>
      <c r="AI804" s="174"/>
      <c r="AJ804" s="174"/>
      <c r="AK804" s="174"/>
      <c r="AL804" s="174"/>
      <c r="AM804" s="175"/>
      <c r="BG804" s="13" t="s">
        <v>432</v>
      </c>
      <c r="BH804" s="13" t="s">
        <v>432</v>
      </c>
    </row>
    <row r="805" spans="1:61" ht="9.75" hidden="1" customHeight="1" x14ac:dyDescent="0.15">
      <c r="A805" s="96" t="s">
        <v>288</v>
      </c>
      <c r="B805" s="97"/>
      <c r="C805" s="97"/>
      <c r="D805" s="97"/>
      <c r="E805" s="97"/>
      <c r="F805" s="97"/>
      <c r="G805" s="97"/>
      <c r="H805" s="97"/>
      <c r="I805" s="97"/>
      <c r="J805" s="115"/>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7"/>
      <c r="BG805" s="13" t="s">
        <v>512</v>
      </c>
      <c r="BH805" s="13">
        <v>75</v>
      </c>
      <c r="BI805" s="13" t="str">
        <f>"ITEM"&amp;BH805&amp; BG805 &amp;"="&amp; IF(TRIM($J805)="","",$J805)</f>
        <v>ITEM75#KBN3_9=</v>
      </c>
    </row>
    <row r="806" spans="1:61" ht="9.75" hidden="1" customHeight="1" x14ac:dyDescent="0.15">
      <c r="A806" s="99"/>
      <c r="B806" s="100"/>
      <c r="C806" s="100"/>
      <c r="D806" s="100"/>
      <c r="E806" s="100"/>
      <c r="F806" s="100"/>
      <c r="G806" s="100"/>
      <c r="H806" s="100"/>
      <c r="I806" s="100"/>
      <c r="J806" s="109"/>
      <c r="K806" s="110"/>
      <c r="L806" s="110"/>
      <c r="M806" s="110"/>
      <c r="N806" s="110"/>
      <c r="O806" s="110"/>
      <c r="P806" s="110"/>
      <c r="Q806" s="110"/>
      <c r="R806" s="110"/>
      <c r="S806" s="110"/>
      <c r="T806" s="110"/>
      <c r="U806" s="110"/>
      <c r="V806" s="110"/>
      <c r="W806" s="110"/>
      <c r="X806" s="110"/>
      <c r="Y806" s="110"/>
      <c r="Z806" s="110"/>
      <c r="AA806" s="110"/>
      <c r="AB806" s="110"/>
      <c r="AC806" s="110"/>
      <c r="AD806" s="110"/>
      <c r="AE806" s="110"/>
      <c r="AF806" s="110"/>
      <c r="AG806" s="110"/>
      <c r="AH806" s="110"/>
      <c r="AI806" s="110"/>
      <c r="AJ806" s="110"/>
      <c r="AK806" s="110"/>
      <c r="AL806" s="110"/>
      <c r="AM806" s="111"/>
      <c r="BG806" s="13" t="s">
        <v>432</v>
      </c>
      <c r="BH806" s="13" t="s">
        <v>432</v>
      </c>
    </row>
    <row r="807" spans="1:61" ht="9.75" hidden="1" customHeight="1" x14ac:dyDescent="0.15">
      <c r="A807" s="106"/>
      <c r="B807" s="107"/>
      <c r="C807" s="107"/>
      <c r="D807" s="107"/>
      <c r="E807" s="107"/>
      <c r="F807" s="107"/>
      <c r="G807" s="107"/>
      <c r="H807" s="107"/>
      <c r="I807" s="107"/>
      <c r="J807" s="112"/>
      <c r="K807" s="113"/>
      <c r="L807" s="113"/>
      <c r="M807" s="113"/>
      <c r="N807" s="113"/>
      <c r="O807" s="113"/>
      <c r="P807" s="113"/>
      <c r="Q807" s="113"/>
      <c r="R807" s="113"/>
      <c r="S807" s="113"/>
      <c r="T807" s="113"/>
      <c r="U807" s="113"/>
      <c r="V807" s="113"/>
      <c r="W807" s="113"/>
      <c r="X807" s="113"/>
      <c r="Y807" s="113"/>
      <c r="Z807" s="113"/>
      <c r="AA807" s="113"/>
      <c r="AB807" s="113"/>
      <c r="AC807" s="113"/>
      <c r="AD807" s="113"/>
      <c r="AE807" s="113"/>
      <c r="AF807" s="113"/>
      <c r="AG807" s="113"/>
      <c r="AH807" s="113"/>
      <c r="AI807" s="113"/>
      <c r="AJ807" s="113"/>
      <c r="AK807" s="113"/>
      <c r="AL807" s="113"/>
      <c r="AM807" s="114"/>
      <c r="BG807" s="13" t="s">
        <v>432</v>
      </c>
      <c r="BH807" s="13" t="s">
        <v>432</v>
      </c>
    </row>
    <row r="808" spans="1:61" ht="9.75" hidden="1" customHeight="1" x14ac:dyDescent="0.15">
      <c r="A808" s="96" t="s">
        <v>289</v>
      </c>
      <c r="B808" s="97"/>
      <c r="C808" s="97"/>
      <c r="D808" s="97"/>
      <c r="E808" s="97"/>
      <c r="F808" s="97"/>
      <c r="G808" s="97"/>
      <c r="H808" s="97"/>
      <c r="I808" s="97"/>
      <c r="J808" s="224" t="s">
        <v>127</v>
      </c>
      <c r="K808" s="225"/>
      <c r="L808" s="162" t="s">
        <v>121</v>
      </c>
      <c r="M808" s="162"/>
      <c r="N808" s="162"/>
      <c r="O808" s="162"/>
      <c r="P808" s="162"/>
      <c r="Q808" s="162"/>
      <c r="R808" s="162"/>
      <c r="S808" s="162"/>
      <c r="T808" s="162"/>
      <c r="U808" s="162"/>
      <c r="V808" s="162"/>
      <c r="W808" s="162"/>
      <c r="X808" s="227" t="s">
        <v>127</v>
      </c>
      <c r="Y808" s="225"/>
      <c r="Z808" s="162" t="s">
        <v>160</v>
      </c>
      <c r="AA808" s="162"/>
      <c r="AB808" s="162"/>
      <c r="AC808" s="162"/>
      <c r="AD808" s="162"/>
      <c r="AE808" s="162"/>
      <c r="AF808" s="162"/>
      <c r="AG808" s="162"/>
      <c r="AH808" s="162"/>
      <c r="AI808" s="162"/>
      <c r="AJ808" s="162"/>
      <c r="AK808" s="162"/>
      <c r="AL808" s="162"/>
      <c r="AM808" s="163"/>
      <c r="BF808" s="13" t="b">
        <f>IF($K808="○",TRUE,IF($K808="",FALSE,"INPUT_ERROR"))</f>
        <v>0</v>
      </c>
      <c r="BG808" s="13" t="s">
        <v>512</v>
      </c>
      <c r="BH808" s="13">
        <v>76</v>
      </c>
      <c r="BI808" s="13" t="str">
        <f t="shared" ref="BI808:BI814" si="10">"ITEM"&amp;BH808&amp; BG808 &amp;"="&amp; BF808</f>
        <v>ITEM76#KBN3_9=FALSE</v>
      </c>
    </row>
    <row r="809" spans="1:61" ht="9.75" hidden="1" customHeight="1" x14ac:dyDescent="0.15">
      <c r="A809" s="99"/>
      <c r="B809" s="100"/>
      <c r="C809" s="100"/>
      <c r="D809" s="100"/>
      <c r="E809" s="100"/>
      <c r="F809" s="100"/>
      <c r="G809" s="100"/>
      <c r="H809" s="100"/>
      <c r="I809" s="100"/>
      <c r="J809" s="130"/>
      <c r="K809" s="132"/>
      <c r="L809" s="133"/>
      <c r="M809" s="133"/>
      <c r="N809" s="133"/>
      <c r="O809" s="133"/>
      <c r="P809" s="133"/>
      <c r="Q809" s="133"/>
      <c r="R809" s="133"/>
      <c r="S809" s="133"/>
      <c r="T809" s="133"/>
      <c r="U809" s="133"/>
      <c r="V809" s="133"/>
      <c r="W809" s="133"/>
      <c r="X809" s="134"/>
      <c r="Y809" s="132"/>
      <c r="Z809" s="133"/>
      <c r="AA809" s="133"/>
      <c r="AB809" s="133"/>
      <c r="AC809" s="133"/>
      <c r="AD809" s="133"/>
      <c r="AE809" s="133"/>
      <c r="AF809" s="133"/>
      <c r="AG809" s="133"/>
      <c r="AH809" s="133"/>
      <c r="AI809" s="133"/>
      <c r="AJ809" s="133"/>
      <c r="AK809" s="133"/>
      <c r="AL809" s="133"/>
      <c r="AM809" s="139"/>
      <c r="BF809" s="13" t="b">
        <f>IF($Y808="○",TRUE,IF($Y808="",FALSE,"INPUT_ERROR"))</f>
        <v>0</v>
      </c>
      <c r="BG809" s="13" t="s">
        <v>512</v>
      </c>
      <c r="BH809" s="13">
        <v>77</v>
      </c>
      <c r="BI809" s="13" t="str">
        <f t="shared" si="10"/>
        <v>ITEM77#KBN3_9=FALSE</v>
      </c>
    </row>
    <row r="810" spans="1:61" ht="9.75" hidden="1" customHeight="1" x14ac:dyDescent="0.15">
      <c r="A810" s="99"/>
      <c r="B810" s="100"/>
      <c r="C810" s="100"/>
      <c r="D810" s="100"/>
      <c r="E810" s="100"/>
      <c r="F810" s="100"/>
      <c r="G810" s="100"/>
      <c r="H810" s="100"/>
      <c r="I810" s="100"/>
      <c r="J810" s="130" t="s">
        <v>127</v>
      </c>
      <c r="K810" s="132"/>
      <c r="L810" s="133" t="s">
        <v>161</v>
      </c>
      <c r="M810" s="133"/>
      <c r="N810" s="133"/>
      <c r="O810" s="133"/>
      <c r="P810" s="133"/>
      <c r="Q810" s="133"/>
      <c r="R810" s="133"/>
      <c r="S810" s="133"/>
      <c r="T810" s="133"/>
      <c r="U810" s="133"/>
      <c r="V810" s="133"/>
      <c r="W810" s="133"/>
      <c r="X810" s="134" t="s">
        <v>127</v>
      </c>
      <c r="Y810" s="132"/>
      <c r="Z810" s="133" t="s">
        <v>332</v>
      </c>
      <c r="AA810" s="133"/>
      <c r="AB810" s="133"/>
      <c r="AC810" s="133"/>
      <c r="AD810" s="133"/>
      <c r="AE810" s="133"/>
      <c r="AF810" s="133"/>
      <c r="AG810" s="133"/>
      <c r="AH810" s="133"/>
      <c r="AI810" s="133"/>
      <c r="AJ810" s="133"/>
      <c r="AK810" s="133"/>
      <c r="AL810" s="133"/>
      <c r="AM810" s="139"/>
      <c r="BF810" s="13" t="b">
        <f>IF($K810="○",TRUE,IF($K810="",FALSE,"INPUT_ERROR"))</f>
        <v>0</v>
      </c>
      <c r="BG810" s="13" t="s">
        <v>512</v>
      </c>
      <c r="BH810" s="13">
        <v>78</v>
      </c>
      <c r="BI810" s="13" t="str">
        <f t="shared" si="10"/>
        <v>ITEM78#KBN3_9=FALSE</v>
      </c>
    </row>
    <row r="811" spans="1:61" ht="9.75" hidden="1" customHeight="1" x14ac:dyDescent="0.15">
      <c r="A811" s="99"/>
      <c r="B811" s="100"/>
      <c r="C811" s="100"/>
      <c r="D811" s="100"/>
      <c r="E811" s="100"/>
      <c r="F811" s="100"/>
      <c r="G811" s="100"/>
      <c r="H811" s="100"/>
      <c r="I811" s="100"/>
      <c r="J811" s="130"/>
      <c r="K811" s="132"/>
      <c r="L811" s="133"/>
      <c r="M811" s="133"/>
      <c r="N811" s="133"/>
      <c r="O811" s="133"/>
      <c r="P811" s="133"/>
      <c r="Q811" s="133"/>
      <c r="R811" s="133"/>
      <c r="S811" s="133"/>
      <c r="T811" s="133"/>
      <c r="U811" s="133"/>
      <c r="V811" s="133"/>
      <c r="W811" s="133"/>
      <c r="X811" s="134"/>
      <c r="Y811" s="132"/>
      <c r="Z811" s="133"/>
      <c r="AA811" s="133"/>
      <c r="AB811" s="133"/>
      <c r="AC811" s="133"/>
      <c r="AD811" s="133"/>
      <c r="AE811" s="133"/>
      <c r="AF811" s="133"/>
      <c r="AG811" s="133"/>
      <c r="AH811" s="133"/>
      <c r="AI811" s="133"/>
      <c r="AJ811" s="133"/>
      <c r="AK811" s="133"/>
      <c r="AL811" s="133"/>
      <c r="AM811" s="139"/>
      <c r="BF811" s="13" t="b">
        <f>IF($Y810="○",TRUE,IF($Y810="",FALSE,"INPUT_ERROR"))</f>
        <v>0</v>
      </c>
      <c r="BG811" s="13" t="s">
        <v>512</v>
      </c>
      <c r="BH811" s="13">
        <v>79</v>
      </c>
      <c r="BI811" s="13" t="str">
        <f t="shared" si="10"/>
        <v>ITEM79#KBN3_9=FALSE</v>
      </c>
    </row>
    <row r="812" spans="1:61" ht="9.75" hidden="1" customHeight="1" x14ac:dyDescent="0.15">
      <c r="A812" s="99"/>
      <c r="B812" s="100"/>
      <c r="C812" s="100"/>
      <c r="D812" s="100"/>
      <c r="E812" s="100"/>
      <c r="F812" s="100"/>
      <c r="G812" s="100"/>
      <c r="H812" s="100"/>
      <c r="I812" s="100"/>
      <c r="J812" s="130" t="s">
        <v>127</v>
      </c>
      <c r="K812" s="132"/>
      <c r="L812" s="133" t="s">
        <v>240</v>
      </c>
      <c r="M812" s="133"/>
      <c r="N812" s="133"/>
      <c r="O812" s="133"/>
      <c r="P812" s="133"/>
      <c r="Q812" s="133"/>
      <c r="R812" s="133"/>
      <c r="S812" s="133"/>
      <c r="T812" s="133"/>
      <c r="U812" s="133"/>
      <c r="V812" s="133"/>
      <c r="W812" s="133"/>
      <c r="X812" s="134" t="s">
        <v>127</v>
      </c>
      <c r="Y812" s="132"/>
      <c r="Z812" s="133" t="s">
        <v>241</v>
      </c>
      <c r="AA812" s="133"/>
      <c r="AB812" s="133"/>
      <c r="AC812" s="133"/>
      <c r="AD812" s="133"/>
      <c r="AE812" s="133"/>
      <c r="AF812" s="133"/>
      <c r="AG812" s="133"/>
      <c r="AH812" s="133"/>
      <c r="AI812" s="133"/>
      <c r="AJ812" s="133"/>
      <c r="AK812" s="133"/>
      <c r="AL812" s="133"/>
      <c r="AM812" s="139"/>
      <c r="BF812" s="13" t="b">
        <f>IF($K812="○",TRUE,IF($K812="",FALSE,"INPUT_ERROR"))</f>
        <v>0</v>
      </c>
      <c r="BG812" s="13" t="s">
        <v>512</v>
      </c>
      <c r="BH812" s="13">
        <v>80</v>
      </c>
      <c r="BI812" s="13" t="str">
        <f t="shared" si="10"/>
        <v>ITEM80#KBN3_9=FALSE</v>
      </c>
    </row>
    <row r="813" spans="1:61" ht="9.75" hidden="1" customHeight="1" x14ac:dyDescent="0.15">
      <c r="A813" s="99"/>
      <c r="B813" s="100"/>
      <c r="C813" s="100"/>
      <c r="D813" s="100"/>
      <c r="E813" s="100"/>
      <c r="F813" s="100"/>
      <c r="G813" s="100"/>
      <c r="H813" s="100"/>
      <c r="I813" s="100"/>
      <c r="J813" s="130"/>
      <c r="K813" s="132"/>
      <c r="L813" s="133"/>
      <c r="M813" s="133"/>
      <c r="N813" s="133"/>
      <c r="O813" s="133"/>
      <c r="P813" s="133"/>
      <c r="Q813" s="133"/>
      <c r="R813" s="133"/>
      <c r="S813" s="133"/>
      <c r="T813" s="133"/>
      <c r="U813" s="133"/>
      <c r="V813" s="133"/>
      <c r="W813" s="133"/>
      <c r="X813" s="134"/>
      <c r="Y813" s="132"/>
      <c r="Z813" s="133"/>
      <c r="AA813" s="133"/>
      <c r="AB813" s="133"/>
      <c r="AC813" s="133"/>
      <c r="AD813" s="133"/>
      <c r="AE813" s="133"/>
      <c r="AF813" s="133"/>
      <c r="AG813" s="133"/>
      <c r="AH813" s="133"/>
      <c r="AI813" s="133"/>
      <c r="AJ813" s="133"/>
      <c r="AK813" s="133"/>
      <c r="AL813" s="133"/>
      <c r="AM813" s="139"/>
      <c r="BF813" s="13" t="b">
        <f>IF($Y812="○",TRUE,IF($Y812="",FALSE,"INPUT_ERROR"))</f>
        <v>0</v>
      </c>
      <c r="BG813" s="13" t="s">
        <v>512</v>
      </c>
      <c r="BH813" s="13">
        <v>81</v>
      </c>
      <c r="BI813" s="13" t="str">
        <f t="shared" si="10"/>
        <v>ITEM81#KBN3_9=FALSE</v>
      </c>
    </row>
    <row r="814" spans="1:61" ht="9.75" hidden="1" customHeight="1" x14ac:dyDescent="0.15">
      <c r="A814" s="99"/>
      <c r="B814" s="100"/>
      <c r="C814" s="100"/>
      <c r="D814" s="100"/>
      <c r="E814" s="100"/>
      <c r="F814" s="100"/>
      <c r="G814" s="100"/>
      <c r="H814" s="100"/>
      <c r="I814" s="100"/>
      <c r="J814" s="130" t="s">
        <v>127</v>
      </c>
      <c r="K814" s="132"/>
      <c r="L814" s="133" t="s">
        <v>125</v>
      </c>
      <c r="M814" s="133"/>
      <c r="N814" s="133"/>
      <c r="O814" s="134" t="s">
        <v>98</v>
      </c>
      <c r="P814" s="128"/>
      <c r="Q814" s="128"/>
      <c r="R814" s="128"/>
      <c r="S814" s="128"/>
      <c r="T814" s="128"/>
      <c r="U814" s="128"/>
      <c r="V814" s="128"/>
      <c r="W814" s="128"/>
      <c r="X814" s="128"/>
      <c r="Y814" s="128"/>
      <c r="Z814" s="128"/>
      <c r="AA814" s="128"/>
      <c r="AB814" s="128"/>
      <c r="AC814" s="128"/>
      <c r="AD814" s="128"/>
      <c r="AE814" s="128"/>
      <c r="AF814" s="128"/>
      <c r="AG814" s="128"/>
      <c r="AH814" s="128"/>
      <c r="AI814" s="128"/>
      <c r="AJ814" s="128"/>
      <c r="AK814" s="128"/>
      <c r="AL814" s="133" t="s">
        <v>188</v>
      </c>
      <c r="AM814" s="139"/>
      <c r="BF814" s="13" t="b">
        <f>IF($K814="○",TRUE,IF($K814="",FALSE,"INPUT_ERROR"))</f>
        <v>0</v>
      </c>
      <c r="BG814" s="13" t="s">
        <v>512</v>
      </c>
      <c r="BH814" s="13">
        <v>82</v>
      </c>
      <c r="BI814" s="13" t="str">
        <f t="shared" si="10"/>
        <v>ITEM82#KBN3_9=FALSE</v>
      </c>
    </row>
    <row r="815" spans="1:61" ht="9.75" hidden="1" customHeight="1" x14ac:dyDescent="0.15">
      <c r="A815" s="99"/>
      <c r="B815" s="100"/>
      <c r="C815" s="100"/>
      <c r="D815" s="100"/>
      <c r="E815" s="100"/>
      <c r="F815" s="100"/>
      <c r="G815" s="100"/>
      <c r="H815" s="100"/>
      <c r="I815" s="100"/>
      <c r="J815" s="135"/>
      <c r="K815" s="136"/>
      <c r="L815" s="137"/>
      <c r="M815" s="137"/>
      <c r="N815" s="137"/>
      <c r="O815" s="138"/>
      <c r="P815" s="90"/>
      <c r="Q815" s="90"/>
      <c r="R815" s="90"/>
      <c r="S815" s="90"/>
      <c r="T815" s="90"/>
      <c r="U815" s="90"/>
      <c r="V815" s="90"/>
      <c r="W815" s="90"/>
      <c r="X815" s="90"/>
      <c r="Y815" s="90"/>
      <c r="Z815" s="90"/>
      <c r="AA815" s="90"/>
      <c r="AB815" s="90"/>
      <c r="AC815" s="90"/>
      <c r="AD815" s="90"/>
      <c r="AE815" s="90"/>
      <c r="AF815" s="90"/>
      <c r="AG815" s="90"/>
      <c r="AH815" s="90"/>
      <c r="AI815" s="90"/>
      <c r="AJ815" s="90"/>
      <c r="AK815" s="90"/>
      <c r="AL815" s="137"/>
      <c r="AM815" s="140"/>
      <c r="BG815" s="13" t="s">
        <v>512</v>
      </c>
      <c r="BH815" s="13">
        <v>83</v>
      </c>
      <c r="BI815" s="13" t="str">
        <f>"ITEM"&amp;BH815&amp; BG815 &amp;"="&amp;IF(TRIM($P814)="","",$P814)</f>
        <v>ITEM83#KBN3_9=</v>
      </c>
    </row>
    <row r="816" spans="1:61" ht="9.75" hidden="1" customHeight="1" x14ac:dyDescent="0.15">
      <c r="A816" s="96" t="s">
        <v>290</v>
      </c>
      <c r="B816" s="97"/>
      <c r="C816" s="97"/>
      <c r="D816" s="97"/>
      <c r="E816" s="97"/>
      <c r="F816" s="97"/>
      <c r="G816" s="97"/>
      <c r="H816" s="97"/>
      <c r="I816" s="97"/>
      <c r="J816" s="102"/>
      <c r="K816" s="102"/>
      <c r="L816" s="102"/>
      <c r="M816" s="102"/>
      <c r="N816" s="102"/>
      <c r="O816" s="102"/>
      <c r="P816" s="102"/>
      <c r="Q816" s="102"/>
      <c r="R816" s="102"/>
      <c r="S816" s="102"/>
      <c r="T816" s="102"/>
      <c r="U816" s="102"/>
      <c r="V816" s="102"/>
      <c r="W816" s="102"/>
      <c r="X816" s="102"/>
      <c r="Y816" s="102"/>
      <c r="Z816" s="102"/>
      <c r="AA816" s="102"/>
      <c r="AB816" s="102"/>
      <c r="AC816" s="102"/>
      <c r="AD816" s="102"/>
      <c r="AE816" s="102"/>
      <c r="AF816" s="102"/>
      <c r="AG816" s="102"/>
      <c r="AH816" s="102"/>
      <c r="AI816" s="102"/>
      <c r="AJ816" s="102"/>
      <c r="AK816" s="102"/>
      <c r="AL816" s="102"/>
      <c r="AM816" s="102"/>
      <c r="BG816" s="13" t="s">
        <v>512</v>
      </c>
      <c r="BH816" s="13">
        <v>84</v>
      </c>
      <c r="BI816" s="13" t="str">
        <f>"ITEM"&amp;BH816&amp; BG816 &amp;"="&amp;IF(TRIM($J816)="","",TEXT(J816,"yyyymmdd"))</f>
        <v>ITEM84#KBN3_9=</v>
      </c>
    </row>
    <row r="817" spans="1:61" ht="9.75" hidden="1" customHeight="1" x14ac:dyDescent="0.15">
      <c r="A817" s="99"/>
      <c r="B817" s="100"/>
      <c r="C817" s="100"/>
      <c r="D817" s="100"/>
      <c r="E817" s="100"/>
      <c r="F817" s="100"/>
      <c r="G817" s="100"/>
      <c r="H817" s="100"/>
      <c r="I817" s="100"/>
      <c r="J817" s="102"/>
      <c r="K817" s="102"/>
      <c r="L817" s="102"/>
      <c r="M817" s="102"/>
      <c r="N817" s="102"/>
      <c r="O817" s="102"/>
      <c r="P817" s="102"/>
      <c r="Q817" s="102"/>
      <c r="R817" s="102"/>
      <c r="S817" s="102"/>
      <c r="T817" s="102"/>
      <c r="U817" s="102"/>
      <c r="V817" s="102"/>
      <c r="W817" s="102"/>
      <c r="X817" s="102"/>
      <c r="Y817" s="102"/>
      <c r="Z817" s="102"/>
      <c r="AA817" s="102"/>
      <c r="AB817" s="102"/>
      <c r="AC817" s="102"/>
      <c r="AD817" s="102"/>
      <c r="AE817" s="102"/>
      <c r="AF817" s="102"/>
      <c r="AG817" s="102"/>
      <c r="AH817" s="102"/>
      <c r="AI817" s="102"/>
      <c r="AJ817" s="102"/>
      <c r="AK817" s="102"/>
      <c r="AL817" s="102"/>
      <c r="AM817" s="102"/>
      <c r="BG817" s="13" t="s">
        <v>432</v>
      </c>
      <c r="BH817" s="13" t="s">
        <v>432</v>
      </c>
    </row>
    <row r="818" spans="1:61" ht="9.75" hidden="1" customHeight="1" thickBot="1" x14ac:dyDescent="0.2">
      <c r="A818" s="106"/>
      <c r="B818" s="107"/>
      <c r="C818" s="107"/>
      <c r="D818" s="107"/>
      <c r="E818" s="107"/>
      <c r="F818" s="107"/>
      <c r="G818" s="107"/>
      <c r="H818" s="107"/>
      <c r="I818" s="107"/>
      <c r="J818" s="102"/>
      <c r="K818" s="102"/>
      <c r="L818" s="102"/>
      <c r="M818" s="102"/>
      <c r="N818" s="102"/>
      <c r="O818" s="102"/>
      <c r="P818" s="102"/>
      <c r="Q818" s="102"/>
      <c r="R818" s="102"/>
      <c r="S818" s="102"/>
      <c r="T818" s="102"/>
      <c r="U818" s="102"/>
      <c r="V818" s="102"/>
      <c r="W818" s="102"/>
      <c r="X818" s="102"/>
      <c r="Y818" s="102"/>
      <c r="Z818" s="102"/>
      <c r="AA818" s="102"/>
      <c r="AB818" s="102"/>
      <c r="AC818" s="102"/>
      <c r="AD818" s="102"/>
      <c r="AE818" s="102"/>
      <c r="AF818" s="102"/>
      <c r="AG818" s="102"/>
      <c r="AH818" s="102"/>
      <c r="AI818" s="102"/>
      <c r="AJ818" s="102"/>
      <c r="AK818" s="102"/>
      <c r="AL818" s="102"/>
      <c r="AM818" s="102"/>
      <c r="BG818" s="13" t="s">
        <v>432</v>
      </c>
      <c r="BH818" s="13" t="s">
        <v>432</v>
      </c>
    </row>
    <row r="819" spans="1:61" ht="9.75" hidden="1" customHeight="1" x14ac:dyDescent="0.15">
      <c r="A819" s="295" t="s">
        <v>373</v>
      </c>
      <c r="B819" s="296"/>
      <c r="C819" s="296"/>
      <c r="D819" s="296"/>
      <c r="E819" s="296"/>
      <c r="F819" s="296"/>
      <c r="G819" s="296"/>
      <c r="H819" s="296"/>
      <c r="I819" s="297"/>
      <c r="J819" s="273"/>
      <c r="K819" s="274"/>
      <c r="L819" s="274"/>
      <c r="M819" s="274"/>
      <c r="N819" s="274"/>
      <c r="O819" s="274"/>
      <c r="P819" s="274"/>
      <c r="Q819" s="274"/>
      <c r="R819" s="274"/>
      <c r="S819" s="274"/>
      <c r="T819" s="274"/>
      <c r="U819" s="274"/>
      <c r="V819" s="274"/>
      <c r="W819" s="274"/>
      <c r="X819" s="274"/>
      <c r="Y819" s="274"/>
      <c r="Z819" s="274"/>
      <c r="AA819" s="274"/>
      <c r="AB819" s="274"/>
      <c r="AC819" s="274"/>
      <c r="AD819" s="274"/>
      <c r="AE819" s="274"/>
      <c r="AF819" s="274"/>
      <c r="AG819" s="274"/>
      <c r="AH819" s="274"/>
      <c r="AI819" s="274"/>
      <c r="AJ819" s="274"/>
      <c r="AK819" s="274"/>
      <c r="AL819" s="274"/>
      <c r="AM819" s="275"/>
      <c r="BG819" s="13" t="s">
        <v>513</v>
      </c>
      <c r="BH819" s="13">
        <v>70</v>
      </c>
      <c r="BI819" s="13" t="str">
        <f>"ITEM"&amp;BH819&amp;BG819&amp;"="&amp;IF(TRIM($J819)="","",$J819)</f>
        <v>ITEM70#KBN3_10=</v>
      </c>
    </row>
    <row r="820" spans="1:61" ht="9.75" hidden="1" customHeight="1" thickBot="1" x14ac:dyDescent="0.2">
      <c r="A820" s="298"/>
      <c r="B820" s="299"/>
      <c r="C820" s="299"/>
      <c r="D820" s="299"/>
      <c r="E820" s="299"/>
      <c r="F820" s="299"/>
      <c r="G820" s="299"/>
      <c r="H820" s="299"/>
      <c r="I820" s="300"/>
      <c r="J820" s="301"/>
      <c r="K820" s="302"/>
      <c r="L820" s="302"/>
      <c r="M820" s="302"/>
      <c r="N820" s="302"/>
      <c r="O820" s="302"/>
      <c r="P820" s="302"/>
      <c r="Q820" s="302"/>
      <c r="R820" s="302"/>
      <c r="S820" s="302"/>
      <c r="T820" s="302"/>
      <c r="U820" s="302"/>
      <c r="V820" s="302"/>
      <c r="W820" s="302"/>
      <c r="X820" s="302"/>
      <c r="Y820" s="302"/>
      <c r="Z820" s="302"/>
      <c r="AA820" s="302"/>
      <c r="AB820" s="302"/>
      <c r="AC820" s="302"/>
      <c r="AD820" s="302"/>
      <c r="AE820" s="302"/>
      <c r="AF820" s="302"/>
      <c r="AG820" s="302"/>
      <c r="AH820" s="302"/>
      <c r="AI820" s="302"/>
      <c r="AJ820" s="302"/>
      <c r="AK820" s="302"/>
      <c r="AL820" s="302"/>
      <c r="AM820" s="303"/>
    </row>
    <row r="821" spans="1:61" ht="9.75" hidden="1" customHeight="1" x14ac:dyDescent="0.15">
      <c r="A821" s="99" t="s">
        <v>96</v>
      </c>
      <c r="B821" s="100"/>
      <c r="C821" s="100"/>
      <c r="D821" s="100"/>
      <c r="E821" s="100"/>
      <c r="F821" s="100"/>
      <c r="G821" s="100"/>
      <c r="H821" s="100"/>
      <c r="I821" s="100"/>
      <c r="J821" s="102"/>
      <c r="K821" s="102"/>
      <c r="L821" s="102"/>
      <c r="M821" s="102"/>
      <c r="N821" s="102"/>
      <c r="O821" s="102"/>
      <c r="P821" s="102"/>
      <c r="Q821" s="102"/>
      <c r="R821" s="102"/>
      <c r="S821" s="102"/>
      <c r="T821" s="102"/>
      <c r="U821" s="102"/>
      <c r="V821" s="102"/>
      <c r="W821" s="102"/>
      <c r="X821" s="102"/>
      <c r="Y821" s="102"/>
      <c r="Z821" s="102"/>
      <c r="AA821" s="102"/>
      <c r="AB821" s="102"/>
      <c r="AC821" s="102"/>
      <c r="AD821" s="102"/>
      <c r="AE821" s="102"/>
      <c r="AF821" s="102"/>
      <c r="AG821" s="102"/>
      <c r="AH821" s="102"/>
      <c r="AI821" s="102"/>
      <c r="AJ821" s="102"/>
      <c r="AK821" s="102"/>
      <c r="AL821" s="102"/>
      <c r="AM821" s="102"/>
      <c r="BG821" s="13" t="s">
        <v>513</v>
      </c>
      <c r="BH821" s="13">
        <v>71</v>
      </c>
      <c r="BI821" s="13" t="str">
        <f>"ITEM"&amp;BH821&amp; BG821 &amp;"="&amp; IF(TRIM($J821)="","",$J821)</f>
        <v>ITEM71#KBN3_10=</v>
      </c>
    </row>
    <row r="822" spans="1:61" ht="9.75" hidden="1" customHeight="1" x14ac:dyDescent="0.15">
      <c r="A822" s="106"/>
      <c r="B822" s="107"/>
      <c r="C822" s="107"/>
      <c r="D822" s="107"/>
      <c r="E822" s="107"/>
      <c r="F822" s="107"/>
      <c r="G822" s="107"/>
      <c r="H822" s="107"/>
      <c r="I822" s="107"/>
      <c r="J822" s="102"/>
      <c r="K822" s="102"/>
      <c r="L822" s="102"/>
      <c r="M822" s="102"/>
      <c r="N822" s="102"/>
      <c r="O822" s="102"/>
      <c r="P822" s="102"/>
      <c r="Q822" s="102"/>
      <c r="R822" s="102"/>
      <c r="S822" s="102"/>
      <c r="T822" s="102"/>
      <c r="U822" s="102"/>
      <c r="V822" s="102"/>
      <c r="W822" s="102"/>
      <c r="X822" s="102"/>
      <c r="Y822" s="102"/>
      <c r="Z822" s="102"/>
      <c r="AA822" s="102"/>
      <c r="AB822" s="102"/>
      <c r="AC822" s="102"/>
      <c r="AD822" s="102"/>
      <c r="AE822" s="102"/>
      <c r="AF822" s="102"/>
      <c r="AG822" s="102"/>
      <c r="AH822" s="102"/>
      <c r="AI822" s="102"/>
      <c r="AJ822" s="102"/>
      <c r="AK822" s="102"/>
      <c r="AL822" s="102"/>
      <c r="AM822" s="102"/>
    </row>
    <row r="823" spans="1:61" ht="9.75" hidden="1" customHeight="1" x14ac:dyDescent="0.15">
      <c r="A823" s="96" t="s">
        <v>285</v>
      </c>
      <c r="B823" s="97"/>
      <c r="C823" s="97"/>
      <c r="D823" s="97"/>
      <c r="E823" s="97"/>
      <c r="F823" s="97"/>
      <c r="G823" s="97"/>
      <c r="H823" s="97"/>
      <c r="I823" s="97"/>
      <c r="J823" s="102"/>
      <c r="K823" s="102"/>
      <c r="L823" s="102"/>
      <c r="M823" s="102"/>
      <c r="N823" s="102"/>
      <c r="O823" s="102"/>
      <c r="P823" s="102"/>
      <c r="Q823" s="102"/>
      <c r="R823" s="102"/>
      <c r="S823" s="102"/>
      <c r="T823" s="102"/>
      <c r="U823" s="102"/>
      <c r="V823" s="102"/>
      <c r="W823" s="102"/>
      <c r="X823" s="102"/>
      <c r="Y823" s="102"/>
      <c r="Z823" s="102"/>
      <c r="AA823" s="102"/>
      <c r="AB823" s="102"/>
      <c r="AC823" s="102"/>
      <c r="AD823" s="102"/>
      <c r="AE823" s="102"/>
      <c r="AF823" s="102"/>
      <c r="AG823" s="102"/>
      <c r="AH823" s="102"/>
      <c r="AI823" s="102"/>
      <c r="AJ823" s="102"/>
      <c r="AK823" s="102"/>
      <c r="AL823" s="102"/>
      <c r="AM823" s="102"/>
      <c r="BG823" s="13" t="s">
        <v>513</v>
      </c>
      <c r="BH823" s="13">
        <v>72</v>
      </c>
      <c r="BI823" s="13" t="str">
        <f>"ITEM"&amp;BH823&amp; BG823 &amp;"="&amp; IF(TRIM($J823)="","",$J823)</f>
        <v>ITEM72#KBN3_10=</v>
      </c>
    </row>
    <row r="824" spans="1:61" ht="9.75" hidden="1" customHeight="1" x14ac:dyDescent="0.15">
      <c r="A824" s="99"/>
      <c r="B824" s="100"/>
      <c r="C824" s="100"/>
      <c r="D824" s="100"/>
      <c r="E824" s="100"/>
      <c r="F824" s="100"/>
      <c r="G824" s="100"/>
      <c r="H824" s="100"/>
      <c r="I824" s="100"/>
      <c r="J824" s="102"/>
      <c r="K824" s="102"/>
      <c r="L824" s="102"/>
      <c r="M824" s="102"/>
      <c r="N824" s="102"/>
      <c r="O824" s="102"/>
      <c r="P824" s="102"/>
      <c r="Q824" s="102"/>
      <c r="R824" s="102"/>
      <c r="S824" s="102"/>
      <c r="T824" s="102"/>
      <c r="U824" s="102"/>
      <c r="V824" s="102"/>
      <c r="W824" s="102"/>
      <c r="X824" s="102"/>
      <c r="Y824" s="102"/>
      <c r="Z824" s="102"/>
      <c r="AA824" s="102"/>
      <c r="AB824" s="102"/>
      <c r="AC824" s="102"/>
      <c r="AD824" s="102"/>
      <c r="AE824" s="102"/>
      <c r="AF824" s="102"/>
      <c r="AG824" s="102"/>
      <c r="AH824" s="102"/>
      <c r="AI824" s="102"/>
      <c r="AJ824" s="102"/>
      <c r="AK824" s="102"/>
      <c r="AL824" s="102"/>
      <c r="AM824" s="102"/>
      <c r="BG824" s="13" t="s">
        <v>432</v>
      </c>
      <c r="BH824" s="13" t="s">
        <v>432</v>
      </c>
    </row>
    <row r="825" spans="1:61" ht="9.75" hidden="1" customHeight="1" x14ac:dyDescent="0.15">
      <c r="A825" s="106"/>
      <c r="B825" s="107"/>
      <c r="C825" s="107"/>
      <c r="D825" s="107"/>
      <c r="E825" s="107"/>
      <c r="F825" s="107"/>
      <c r="G825" s="107"/>
      <c r="H825" s="107"/>
      <c r="I825" s="107"/>
      <c r="J825" s="102"/>
      <c r="K825" s="102"/>
      <c r="L825" s="102"/>
      <c r="M825" s="102"/>
      <c r="N825" s="102"/>
      <c r="O825" s="102"/>
      <c r="P825" s="102"/>
      <c r="Q825" s="102"/>
      <c r="R825" s="102"/>
      <c r="S825" s="102"/>
      <c r="T825" s="102"/>
      <c r="U825" s="102"/>
      <c r="V825" s="102"/>
      <c r="W825" s="102"/>
      <c r="X825" s="102"/>
      <c r="Y825" s="102"/>
      <c r="Z825" s="102"/>
      <c r="AA825" s="102"/>
      <c r="AB825" s="102"/>
      <c r="AC825" s="102"/>
      <c r="AD825" s="102"/>
      <c r="AE825" s="102"/>
      <c r="AF825" s="102"/>
      <c r="AG825" s="102"/>
      <c r="AH825" s="102"/>
      <c r="AI825" s="102"/>
      <c r="AJ825" s="102"/>
      <c r="AK825" s="102"/>
      <c r="AL825" s="102"/>
      <c r="AM825" s="102"/>
      <c r="BG825" s="13" t="s">
        <v>432</v>
      </c>
      <c r="BH825" s="13" t="s">
        <v>432</v>
      </c>
    </row>
    <row r="826" spans="1:61" ht="9.75" hidden="1" customHeight="1" x14ac:dyDescent="0.15">
      <c r="A826" s="96" t="s">
        <v>286</v>
      </c>
      <c r="B826" s="97"/>
      <c r="C826" s="97"/>
      <c r="D826" s="97"/>
      <c r="E826" s="97"/>
      <c r="F826" s="97"/>
      <c r="G826" s="97"/>
      <c r="H826" s="97"/>
      <c r="I826" s="97"/>
      <c r="J826" s="102"/>
      <c r="K826" s="102"/>
      <c r="L826" s="102"/>
      <c r="M826" s="102"/>
      <c r="N826" s="102"/>
      <c r="O826" s="102"/>
      <c r="P826" s="102"/>
      <c r="Q826" s="102"/>
      <c r="R826" s="102"/>
      <c r="S826" s="102"/>
      <c r="T826" s="102"/>
      <c r="U826" s="102"/>
      <c r="V826" s="102"/>
      <c r="W826" s="102"/>
      <c r="X826" s="102"/>
      <c r="Y826" s="102"/>
      <c r="Z826" s="102"/>
      <c r="AA826" s="102"/>
      <c r="AB826" s="102"/>
      <c r="AC826" s="102"/>
      <c r="AD826" s="102"/>
      <c r="AE826" s="102"/>
      <c r="AF826" s="102"/>
      <c r="AG826" s="102"/>
      <c r="AH826" s="102"/>
      <c r="AI826" s="102"/>
      <c r="AJ826" s="102"/>
      <c r="AK826" s="102"/>
      <c r="AL826" s="102"/>
      <c r="AM826" s="102"/>
      <c r="BG826" s="13" t="s">
        <v>513</v>
      </c>
      <c r="BH826" s="13">
        <v>73</v>
      </c>
      <c r="BI826" s="13" t="str">
        <f>"ITEM"&amp;BH826&amp; BG826 &amp;"="&amp; IF(TRIM($J826)="","",$J826)</f>
        <v>ITEM73#KBN3_10=</v>
      </c>
    </row>
    <row r="827" spans="1:61" ht="9.75" hidden="1" customHeight="1" x14ac:dyDescent="0.15">
      <c r="A827" s="106"/>
      <c r="B827" s="107"/>
      <c r="C827" s="107"/>
      <c r="D827" s="107"/>
      <c r="E827" s="107"/>
      <c r="F827" s="107"/>
      <c r="G827" s="107"/>
      <c r="H827" s="107"/>
      <c r="I827" s="107"/>
      <c r="J827" s="102"/>
      <c r="K827" s="102"/>
      <c r="L827" s="102"/>
      <c r="M827" s="102"/>
      <c r="N827" s="102"/>
      <c r="O827" s="102"/>
      <c r="P827" s="102"/>
      <c r="Q827" s="102"/>
      <c r="R827" s="102"/>
      <c r="S827" s="102"/>
      <c r="T827" s="102"/>
      <c r="U827" s="102"/>
      <c r="V827" s="102"/>
      <c r="W827" s="102"/>
      <c r="X827" s="102"/>
      <c r="Y827" s="102"/>
      <c r="Z827" s="102"/>
      <c r="AA827" s="102"/>
      <c r="AB827" s="102"/>
      <c r="AC827" s="102"/>
      <c r="AD827" s="102"/>
      <c r="AE827" s="102"/>
      <c r="AF827" s="102"/>
      <c r="AG827" s="102"/>
      <c r="AH827" s="102"/>
      <c r="AI827" s="102"/>
      <c r="AJ827" s="102"/>
      <c r="AK827" s="102"/>
      <c r="AL827" s="102"/>
      <c r="AM827" s="102"/>
      <c r="BG827" s="13" t="s">
        <v>432</v>
      </c>
      <c r="BH827" s="13" t="s">
        <v>432</v>
      </c>
    </row>
    <row r="828" spans="1:61" ht="9.75" hidden="1" customHeight="1" x14ac:dyDescent="0.15">
      <c r="A828" s="96" t="s">
        <v>287</v>
      </c>
      <c r="B828" s="97"/>
      <c r="C828" s="97"/>
      <c r="D828" s="97"/>
      <c r="E828" s="97"/>
      <c r="F828" s="97"/>
      <c r="G828" s="97"/>
      <c r="H828" s="97"/>
      <c r="I828" s="97"/>
      <c r="J828" s="167"/>
      <c r="K828" s="162"/>
      <c r="L828" s="162"/>
      <c r="M828" s="162"/>
      <c r="N828" s="162"/>
      <c r="O828" s="162"/>
      <c r="P828" s="162"/>
      <c r="Q828" s="162"/>
      <c r="R828" s="162"/>
      <c r="S828" s="162"/>
      <c r="T828" s="162"/>
      <c r="U828" s="162"/>
      <c r="V828" s="170" t="s">
        <v>116</v>
      </c>
      <c r="W828" s="170"/>
      <c r="X828" s="170"/>
      <c r="Y828" s="170"/>
      <c r="Z828" s="170"/>
      <c r="AA828" s="170"/>
      <c r="AB828" s="170"/>
      <c r="AC828" s="170"/>
      <c r="AD828" s="170"/>
      <c r="AE828" s="170"/>
      <c r="AF828" s="170"/>
      <c r="AG828" s="170"/>
      <c r="AH828" s="170"/>
      <c r="AI828" s="170"/>
      <c r="AJ828" s="170"/>
      <c r="AK828" s="170"/>
      <c r="AL828" s="170"/>
      <c r="AM828" s="171"/>
      <c r="BE828" s="13" t="str">
        <f ca="1">MID(CELL("address",$CB$2),2,2)</f>
        <v>CB</v>
      </c>
      <c r="BF828" s="13" t="str">
        <f>IF(TRIM($K830)="","",IF(ISERROR(MATCH($K830,$CB$3:$CB$7,0)),"INPUT_ERROR",MATCH($K830,$CB$3:$CB$7,0)))</f>
        <v/>
      </c>
      <c r="BG828" s="13" t="s">
        <v>513</v>
      </c>
      <c r="BH828" s="13">
        <v>74</v>
      </c>
      <c r="BI828" s="13" t="str">
        <f>"ITEM"&amp; BH828&amp; BG828 &amp;"="&amp; $BF828</f>
        <v>ITEM74#KBN3_10=</v>
      </c>
    </row>
    <row r="829" spans="1:61" ht="9.75" hidden="1" customHeight="1" x14ac:dyDescent="0.15">
      <c r="A829" s="99"/>
      <c r="B829" s="100"/>
      <c r="C829" s="100"/>
      <c r="D829" s="100"/>
      <c r="E829" s="100"/>
      <c r="F829" s="100"/>
      <c r="G829" s="100"/>
      <c r="H829" s="100"/>
      <c r="I829" s="100"/>
      <c r="J829" s="186"/>
      <c r="K829" s="133"/>
      <c r="L829" s="133"/>
      <c r="M829" s="133"/>
      <c r="N829" s="133"/>
      <c r="O829" s="133"/>
      <c r="P829" s="133"/>
      <c r="Q829" s="133"/>
      <c r="R829" s="133"/>
      <c r="S829" s="133"/>
      <c r="T829" s="133"/>
      <c r="U829" s="133"/>
      <c r="V829" s="169" t="s">
        <v>180</v>
      </c>
      <c r="W829" s="169"/>
      <c r="X829" s="169"/>
      <c r="Y829" s="169"/>
      <c r="Z829" s="169"/>
      <c r="AA829" s="169"/>
      <c r="AB829" s="169"/>
      <c r="AC829" s="169"/>
      <c r="AD829" s="169"/>
      <c r="AE829" s="169"/>
      <c r="AF829" s="169"/>
      <c r="AG829" s="169"/>
      <c r="AH829" s="169"/>
      <c r="AI829" s="169"/>
      <c r="AJ829" s="169"/>
      <c r="AK829" s="169"/>
      <c r="AL829" s="169"/>
      <c r="AM829" s="172"/>
      <c r="BG829" s="13" t="s">
        <v>432</v>
      </c>
      <c r="BH829" s="13" t="s">
        <v>432</v>
      </c>
    </row>
    <row r="830" spans="1:61" ht="9.75" hidden="1" customHeight="1" x14ac:dyDescent="0.15">
      <c r="A830" s="99"/>
      <c r="B830" s="100"/>
      <c r="C830" s="100"/>
      <c r="D830" s="100"/>
      <c r="E830" s="100"/>
      <c r="F830" s="100"/>
      <c r="G830" s="100"/>
      <c r="H830" s="100"/>
      <c r="I830" s="100"/>
      <c r="J830" s="130" t="s">
        <v>444</v>
      </c>
      <c r="K830" s="131"/>
      <c r="L830" s="131"/>
      <c r="M830" s="131"/>
      <c r="N830" s="131"/>
      <c r="O830" s="131"/>
      <c r="P830" s="131"/>
      <c r="Q830" s="131"/>
      <c r="R830" s="131"/>
      <c r="S830" s="131"/>
      <c r="T830" s="133" t="s">
        <v>442</v>
      </c>
      <c r="U830" s="133"/>
      <c r="V830" s="169" t="s">
        <v>236</v>
      </c>
      <c r="W830" s="169"/>
      <c r="X830" s="169"/>
      <c r="Y830" s="169"/>
      <c r="Z830" s="169"/>
      <c r="AA830" s="169"/>
      <c r="AB830" s="169"/>
      <c r="AC830" s="169"/>
      <c r="AD830" s="169"/>
      <c r="AE830" s="169"/>
      <c r="AF830" s="169"/>
      <c r="AG830" s="169"/>
      <c r="AH830" s="169"/>
      <c r="AI830" s="169"/>
      <c r="AJ830" s="169"/>
      <c r="AK830" s="169"/>
      <c r="AL830" s="169"/>
      <c r="AM830" s="172"/>
      <c r="BG830" s="13" t="s">
        <v>432</v>
      </c>
      <c r="BH830" s="13" t="s">
        <v>432</v>
      </c>
    </row>
    <row r="831" spans="1:61" ht="9.75" hidden="1" customHeight="1" x14ac:dyDescent="0.15">
      <c r="A831" s="99"/>
      <c r="B831" s="100"/>
      <c r="C831" s="100"/>
      <c r="D831" s="100"/>
      <c r="E831" s="100"/>
      <c r="F831" s="100"/>
      <c r="G831" s="100"/>
      <c r="H831" s="100"/>
      <c r="I831" s="100"/>
      <c r="J831" s="130"/>
      <c r="K831" s="131"/>
      <c r="L831" s="131"/>
      <c r="M831" s="131"/>
      <c r="N831" s="131"/>
      <c r="O831" s="131"/>
      <c r="P831" s="131"/>
      <c r="Q831" s="131"/>
      <c r="R831" s="131"/>
      <c r="S831" s="131"/>
      <c r="T831" s="133"/>
      <c r="U831" s="133"/>
      <c r="V831" s="169" t="s">
        <v>237</v>
      </c>
      <c r="W831" s="169"/>
      <c r="X831" s="169"/>
      <c r="Y831" s="169"/>
      <c r="Z831" s="169"/>
      <c r="AA831" s="169"/>
      <c r="AB831" s="169"/>
      <c r="AC831" s="169"/>
      <c r="AD831" s="169"/>
      <c r="AE831" s="169"/>
      <c r="AF831" s="169"/>
      <c r="AG831" s="169"/>
      <c r="AH831" s="169"/>
      <c r="AI831" s="169"/>
      <c r="AJ831" s="169"/>
      <c r="AK831" s="169"/>
      <c r="AL831" s="169"/>
      <c r="AM831" s="172"/>
      <c r="BG831" s="13" t="s">
        <v>432</v>
      </c>
      <c r="BH831" s="13" t="s">
        <v>432</v>
      </c>
    </row>
    <row r="832" spans="1:61" ht="9.75" hidden="1" customHeight="1" x14ac:dyDescent="0.15">
      <c r="A832" s="99"/>
      <c r="B832" s="100"/>
      <c r="C832" s="100"/>
      <c r="D832" s="100"/>
      <c r="E832" s="100"/>
      <c r="F832" s="100"/>
      <c r="G832" s="100"/>
      <c r="H832" s="100"/>
      <c r="I832" s="100"/>
      <c r="J832" s="186"/>
      <c r="K832" s="133"/>
      <c r="L832" s="133"/>
      <c r="M832" s="133"/>
      <c r="N832" s="133"/>
      <c r="O832" s="133"/>
      <c r="P832" s="133"/>
      <c r="Q832" s="133"/>
      <c r="R832" s="133"/>
      <c r="S832" s="133"/>
      <c r="T832" s="133"/>
      <c r="U832" s="133"/>
      <c r="V832" s="169" t="s">
        <v>445</v>
      </c>
      <c r="W832" s="169"/>
      <c r="X832" s="169"/>
      <c r="Y832" s="169"/>
      <c r="Z832" s="169"/>
      <c r="AA832" s="169"/>
      <c r="AB832" s="169"/>
      <c r="AC832" s="169"/>
      <c r="AD832" s="169"/>
      <c r="AE832" s="169"/>
      <c r="AF832" s="169"/>
      <c r="AG832" s="169"/>
      <c r="AH832" s="169"/>
      <c r="AI832" s="169"/>
      <c r="AJ832" s="169"/>
      <c r="AK832" s="169"/>
      <c r="AL832" s="169"/>
      <c r="AM832" s="172"/>
      <c r="BG832" s="13" t="s">
        <v>432</v>
      </c>
      <c r="BH832" s="13" t="s">
        <v>432</v>
      </c>
    </row>
    <row r="833" spans="1:61" ht="9.75" hidden="1" customHeight="1" x14ac:dyDescent="0.15">
      <c r="A833" s="106"/>
      <c r="B833" s="107"/>
      <c r="C833" s="107"/>
      <c r="D833" s="107"/>
      <c r="E833" s="107"/>
      <c r="F833" s="107"/>
      <c r="G833" s="107"/>
      <c r="H833" s="107"/>
      <c r="I833" s="107"/>
      <c r="J833" s="168"/>
      <c r="K833" s="137"/>
      <c r="L833" s="137"/>
      <c r="M833" s="137"/>
      <c r="N833" s="137"/>
      <c r="O833" s="137"/>
      <c r="P833" s="137"/>
      <c r="Q833" s="137"/>
      <c r="R833" s="137"/>
      <c r="S833" s="137"/>
      <c r="T833" s="137"/>
      <c r="U833" s="137"/>
      <c r="V833" s="174" t="s">
        <v>238</v>
      </c>
      <c r="W833" s="174"/>
      <c r="X833" s="174"/>
      <c r="Y833" s="174"/>
      <c r="Z833" s="174"/>
      <c r="AA833" s="174"/>
      <c r="AB833" s="174"/>
      <c r="AC833" s="174"/>
      <c r="AD833" s="174"/>
      <c r="AE833" s="174"/>
      <c r="AF833" s="174"/>
      <c r="AG833" s="174"/>
      <c r="AH833" s="174"/>
      <c r="AI833" s="174"/>
      <c r="AJ833" s="174"/>
      <c r="AK833" s="174"/>
      <c r="AL833" s="174"/>
      <c r="AM833" s="175"/>
      <c r="BG833" s="13" t="s">
        <v>432</v>
      </c>
      <c r="BH833" s="13" t="s">
        <v>432</v>
      </c>
    </row>
    <row r="834" spans="1:61" ht="9.75" hidden="1" customHeight="1" x14ac:dyDescent="0.15">
      <c r="A834" s="96" t="s">
        <v>288</v>
      </c>
      <c r="B834" s="97"/>
      <c r="C834" s="97"/>
      <c r="D834" s="97"/>
      <c r="E834" s="97"/>
      <c r="F834" s="97"/>
      <c r="G834" s="97"/>
      <c r="H834" s="97"/>
      <c r="I834" s="97"/>
      <c r="J834" s="115"/>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7"/>
      <c r="BG834" s="13" t="s">
        <v>513</v>
      </c>
      <c r="BH834" s="13">
        <v>75</v>
      </c>
      <c r="BI834" s="13" t="str">
        <f>"ITEM"&amp;BH834&amp; BG834 &amp;"="&amp; IF(TRIM($J834)="","",$J834)</f>
        <v>ITEM75#KBN3_10=</v>
      </c>
    </row>
    <row r="835" spans="1:61" ht="9.75" hidden="1" customHeight="1" x14ac:dyDescent="0.15">
      <c r="A835" s="99"/>
      <c r="B835" s="100"/>
      <c r="C835" s="100"/>
      <c r="D835" s="100"/>
      <c r="E835" s="100"/>
      <c r="F835" s="100"/>
      <c r="G835" s="100"/>
      <c r="H835" s="100"/>
      <c r="I835" s="100"/>
      <c r="J835" s="109"/>
      <c r="K835" s="110"/>
      <c r="L835" s="110"/>
      <c r="M835" s="110"/>
      <c r="N835" s="110"/>
      <c r="O835" s="110"/>
      <c r="P835" s="110"/>
      <c r="Q835" s="110"/>
      <c r="R835" s="110"/>
      <c r="S835" s="110"/>
      <c r="T835" s="110"/>
      <c r="U835" s="110"/>
      <c r="V835" s="110"/>
      <c r="W835" s="110"/>
      <c r="X835" s="110"/>
      <c r="Y835" s="110"/>
      <c r="Z835" s="110"/>
      <c r="AA835" s="110"/>
      <c r="AB835" s="110"/>
      <c r="AC835" s="110"/>
      <c r="AD835" s="110"/>
      <c r="AE835" s="110"/>
      <c r="AF835" s="110"/>
      <c r="AG835" s="110"/>
      <c r="AH835" s="110"/>
      <c r="AI835" s="110"/>
      <c r="AJ835" s="110"/>
      <c r="AK835" s="110"/>
      <c r="AL835" s="110"/>
      <c r="AM835" s="111"/>
      <c r="BG835" s="13" t="s">
        <v>432</v>
      </c>
      <c r="BH835" s="13" t="s">
        <v>432</v>
      </c>
    </row>
    <row r="836" spans="1:61" ht="9.75" hidden="1" customHeight="1" x14ac:dyDescent="0.15">
      <c r="A836" s="106"/>
      <c r="B836" s="107"/>
      <c r="C836" s="107"/>
      <c r="D836" s="107"/>
      <c r="E836" s="107"/>
      <c r="F836" s="107"/>
      <c r="G836" s="107"/>
      <c r="H836" s="107"/>
      <c r="I836" s="107"/>
      <c r="J836" s="112"/>
      <c r="K836" s="113"/>
      <c r="L836" s="113"/>
      <c r="M836" s="113"/>
      <c r="N836" s="113"/>
      <c r="O836" s="113"/>
      <c r="P836" s="113"/>
      <c r="Q836" s="113"/>
      <c r="R836" s="113"/>
      <c r="S836" s="113"/>
      <c r="T836" s="113"/>
      <c r="U836" s="113"/>
      <c r="V836" s="113"/>
      <c r="W836" s="113"/>
      <c r="X836" s="113"/>
      <c r="Y836" s="113"/>
      <c r="Z836" s="113"/>
      <c r="AA836" s="113"/>
      <c r="AB836" s="113"/>
      <c r="AC836" s="113"/>
      <c r="AD836" s="113"/>
      <c r="AE836" s="113"/>
      <c r="AF836" s="113"/>
      <c r="AG836" s="113"/>
      <c r="AH836" s="113"/>
      <c r="AI836" s="113"/>
      <c r="AJ836" s="113"/>
      <c r="AK836" s="113"/>
      <c r="AL836" s="113"/>
      <c r="AM836" s="114"/>
      <c r="BG836" s="13" t="s">
        <v>432</v>
      </c>
      <c r="BH836" s="13" t="s">
        <v>432</v>
      </c>
    </row>
    <row r="837" spans="1:61" ht="9.75" hidden="1" customHeight="1" x14ac:dyDescent="0.15">
      <c r="A837" s="96" t="s">
        <v>289</v>
      </c>
      <c r="B837" s="97"/>
      <c r="C837" s="97"/>
      <c r="D837" s="97"/>
      <c r="E837" s="97"/>
      <c r="F837" s="97"/>
      <c r="G837" s="97"/>
      <c r="H837" s="97"/>
      <c r="I837" s="97"/>
      <c r="J837" s="224" t="s">
        <v>127</v>
      </c>
      <c r="K837" s="225"/>
      <c r="L837" s="162" t="s">
        <v>121</v>
      </c>
      <c r="M837" s="162"/>
      <c r="N837" s="162"/>
      <c r="O837" s="162"/>
      <c r="P837" s="162"/>
      <c r="Q837" s="162"/>
      <c r="R837" s="162"/>
      <c r="S837" s="162"/>
      <c r="T837" s="162"/>
      <c r="U837" s="162"/>
      <c r="V837" s="162"/>
      <c r="W837" s="162"/>
      <c r="X837" s="227" t="s">
        <v>127</v>
      </c>
      <c r="Y837" s="225"/>
      <c r="Z837" s="162" t="s">
        <v>160</v>
      </c>
      <c r="AA837" s="162"/>
      <c r="AB837" s="162"/>
      <c r="AC837" s="162"/>
      <c r="AD837" s="162"/>
      <c r="AE837" s="162"/>
      <c r="AF837" s="162"/>
      <c r="AG837" s="162"/>
      <c r="AH837" s="162"/>
      <c r="AI837" s="162"/>
      <c r="AJ837" s="162"/>
      <c r="AK837" s="162"/>
      <c r="AL837" s="162"/>
      <c r="AM837" s="163"/>
      <c r="BF837" s="13" t="b">
        <f>IF($K837="○",TRUE,IF($K837="",FALSE,"INPUT_ERROR"))</f>
        <v>0</v>
      </c>
      <c r="BG837" s="13" t="s">
        <v>513</v>
      </c>
      <c r="BH837" s="13">
        <v>76</v>
      </c>
      <c r="BI837" s="13" t="str">
        <f t="shared" ref="BI837:BI843" si="11">"ITEM"&amp;BH837&amp; BG837 &amp;"="&amp; BF837</f>
        <v>ITEM76#KBN3_10=FALSE</v>
      </c>
    </row>
    <row r="838" spans="1:61" ht="9.75" hidden="1" customHeight="1" x14ac:dyDescent="0.15">
      <c r="A838" s="99"/>
      <c r="B838" s="100"/>
      <c r="C838" s="100"/>
      <c r="D838" s="100"/>
      <c r="E838" s="100"/>
      <c r="F838" s="100"/>
      <c r="G838" s="100"/>
      <c r="H838" s="100"/>
      <c r="I838" s="100"/>
      <c r="J838" s="130"/>
      <c r="K838" s="132"/>
      <c r="L838" s="133"/>
      <c r="M838" s="133"/>
      <c r="N838" s="133"/>
      <c r="O838" s="133"/>
      <c r="P838" s="133"/>
      <c r="Q838" s="133"/>
      <c r="R838" s="133"/>
      <c r="S838" s="133"/>
      <c r="T838" s="133"/>
      <c r="U838" s="133"/>
      <c r="V838" s="133"/>
      <c r="W838" s="133"/>
      <c r="X838" s="134"/>
      <c r="Y838" s="132"/>
      <c r="Z838" s="133"/>
      <c r="AA838" s="133"/>
      <c r="AB838" s="133"/>
      <c r="AC838" s="133"/>
      <c r="AD838" s="133"/>
      <c r="AE838" s="133"/>
      <c r="AF838" s="133"/>
      <c r="AG838" s="133"/>
      <c r="AH838" s="133"/>
      <c r="AI838" s="133"/>
      <c r="AJ838" s="133"/>
      <c r="AK838" s="133"/>
      <c r="AL838" s="133"/>
      <c r="AM838" s="139"/>
      <c r="BF838" s="13" t="b">
        <f>IF($Y837="○",TRUE,IF($Y837="",FALSE,"INPUT_ERROR"))</f>
        <v>0</v>
      </c>
      <c r="BG838" s="13" t="s">
        <v>513</v>
      </c>
      <c r="BH838" s="13">
        <v>77</v>
      </c>
      <c r="BI838" s="13" t="str">
        <f t="shared" si="11"/>
        <v>ITEM77#KBN3_10=FALSE</v>
      </c>
    </row>
    <row r="839" spans="1:61" ht="9.75" hidden="1" customHeight="1" x14ac:dyDescent="0.15">
      <c r="A839" s="99"/>
      <c r="B839" s="100"/>
      <c r="C839" s="100"/>
      <c r="D839" s="100"/>
      <c r="E839" s="100"/>
      <c r="F839" s="100"/>
      <c r="G839" s="100"/>
      <c r="H839" s="100"/>
      <c r="I839" s="100"/>
      <c r="J839" s="130" t="s">
        <v>127</v>
      </c>
      <c r="K839" s="132"/>
      <c r="L839" s="133" t="s">
        <v>161</v>
      </c>
      <c r="M839" s="133"/>
      <c r="N839" s="133"/>
      <c r="O839" s="133"/>
      <c r="P839" s="133"/>
      <c r="Q839" s="133"/>
      <c r="R839" s="133"/>
      <c r="S839" s="133"/>
      <c r="T839" s="133"/>
      <c r="U839" s="133"/>
      <c r="V839" s="133"/>
      <c r="W839" s="133"/>
      <c r="X839" s="134" t="s">
        <v>127</v>
      </c>
      <c r="Y839" s="132"/>
      <c r="Z839" s="133" t="s">
        <v>332</v>
      </c>
      <c r="AA839" s="133"/>
      <c r="AB839" s="133"/>
      <c r="AC839" s="133"/>
      <c r="AD839" s="133"/>
      <c r="AE839" s="133"/>
      <c r="AF839" s="133"/>
      <c r="AG839" s="133"/>
      <c r="AH839" s="133"/>
      <c r="AI839" s="133"/>
      <c r="AJ839" s="133"/>
      <c r="AK839" s="133"/>
      <c r="AL839" s="133"/>
      <c r="AM839" s="139"/>
      <c r="BF839" s="13" t="b">
        <f>IF($K839="○",TRUE,IF($K839="",FALSE,"INPUT_ERROR"))</f>
        <v>0</v>
      </c>
      <c r="BG839" s="13" t="s">
        <v>513</v>
      </c>
      <c r="BH839" s="13">
        <v>78</v>
      </c>
      <c r="BI839" s="13" t="str">
        <f t="shared" si="11"/>
        <v>ITEM78#KBN3_10=FALSE</v>
      </c>
    </row>
    <row r="840" spans="1:61" ht="9.75" hidden="1" customHeight="1" x14ac:dyDescent="0.15">
      <c r="A840" s="99"/>
      <c r="B840" s="100"/>
      <c r="C840" s="100"/>
      <c r="D840" s="100"/>
      <c r="E840" s="100"/>
      <c r="F840" s="100"/>
      <c r="G840" s="100"/>
      <c r="H840" s="100"/>
      <c r="I840" s="100"/>
      <c r="J840" s="130"/>
      <c r="K840" s="132"/>
      <c r="L840" s="133"/>
      <c r="M840" s="133"/>
      <c r="N840" s="133"/>
      <c r="O840" s="133"/>
      <c r="P840" s="133"/>
      <c r="Q840" s="133"/>
      <c r="R840" s="133"/>
      <c r="S840" s="133"/>
      <c r="T840" s="133"/>
      <c r="U840" s="133"/>
      <c r="V840" s="133"/>
      <c r="W840" s="133"/>
      <c r="X840" s="134"/>
      <c r="Y840" s="132"/>
      <c r="Z840" s="133"/>
      <c r="AA840" s="133"/>
      <c r="AB840" s="133"/>
      <c r="AC840" s="133"/>
      <c r="AD840" s="133"/>
      <c r="AE840" s="133"/>
      <c r="AF840" s="133"/>
      <c r="AG840" s="133"/>
      <c r="AH840" s="133"/>
      <c r="AI840" s="133"/>
      <c r="AJ840" s="133"/>
      <c r="AK840" s="133"/>
      <c r="AL840" s="133"/>
      <c r="AM840" s="139"/>
      <c r="BF840" s="13" t="b">
        <f>IF($Y839="○",TRUE,IF($Y839="",FALSE,"INPUT_ERROR"))</f>
        <v>0</v>
      </c>
      <c r="BG840" s="13" t="s">
        <v>513</v>
      </c>
      <c r="BH840" s="13">
        <v>79</v>
      </c>
      <c r="BI840" s="13" t="str">
        <f t="shared" si="11"/>
        <v>ITEM79#KBN3_10=FALSE</v>
      </c>
    </row>
    <row r="841" spans="1:61" ht="9.75" hidden="1" customHeight="1" x14ac:dyDescent="0.15">
      <c r="A841" s="99"/>
      <c r="B841" s="100"/>
      <c r="C841" s="100"/>
      <c r="D841" s="100"/>
      <c r="E841" s="100"/>
      <c r="F841" s="100"/>
      <c r="G841" s="100"/>
      <c r="H841" s="100"/>
      <c r="I841" s="100"/>
      <c r="J841" s="130" t="s">
        <v>127</v>
      </c>
      <c r="K841" s="132"/>
      <c r="L841" s="133" t="s">
        <v>240</v>
      </c>
      <c r="M841" s="133"/>
      <c r="N841" s="133"/>
      <c r="O841" s="133"/>
      <c r="P841" s="133"/>
      <c r="Q841" s="133"/>
      <c r="R841" s="133"/>
      <c r="S841" s="133"/>
      <c r="T841" s="133"/>
      <c r="U841" s="133"/>
      <c r="V841" s="133"/>
      <c r="W841" s="133"/>
      <c r="X841" s="134" t="s">
        <v>127</v>
      </c>
      <c r="Y841" s="132"/>
      <c r="Z841" s="133" t="s">
        <v>241</v>
      </c>
      <c r="AA841" s="133"/>
      <c r="AB841" s="133"/>
      <c r="AC841" s="133"/>
      <c r="AD841" s="133"/>
      <c r="AE841" s="133"/>
      <c r="AF841" s="133"/>
      <c r="AG841" s="133"/>
      <c r="AH841" s="133"/>
      <c r="AI841" s="133"/>
      <c r="AJ841" s="133"/>
      <c r="AK841" s="133"/>
      <c r="AL841" s="133"/>
      <c r="AM841" s="139"/>
      <c r="BF841" s="13" t="b">
        <f>IF($K841="○",TRUE,IF($K841="",FALSE,"INPUT_ERROR"))</f>
        <v>0</v>
      </c>
      <c r="BG841" s="13" t="s">
        <v>513</v>
      </c>
      <c r="BH841" s="13">
        <v>80</v>
      </c>
      <c r="BI841" s="13" t="str">
        <f t="shared" si="11"/>
        <v>ITEM80#KBN3_10=FALSE</v>
      </c>
    </row>
    <row r="842" spans="1:61" ht="9.75" hidden="1" customHeight="1" x14ac:dyDescent="0.15">
      <c r="A842" s="99"/>
      <c r="B842" s="100"/>
      <c r="C842" s="100"/>
      <c r="D842" s="100"/>
      <c r="E842" s="100"/>
      <c r="F842" s="100"/>
      <c r="G842" s="100"/>
      <c r="H842" s="100"/>
      <c r="I842" s="100"/>
      <c r="J842" s="130"/>
      <c r="K842" s="132"/>
      <c r="L842" s="133"/>
      <c r="M842" s="133"/>
      <c r="N842" s="133"/>
      <c r="O842" s="133"/>
      <c r="P842" s="133"/>
      <c r="Q842" s="133"/>
      <c r="R842" s="133"/>
      <c r="S842" s="133"/>
      <c r="T842" s="133"/>
      <c r="U842" s="133"/>
      <c r="V842" s="133"/>
      <c r="W842" s="133"/>
      <c r="X842" s="134"/>
      <c r="Y842" s="132"/>
      <c r="Z842" s="133"/>
      <c r="AA842" s="133"/>
      <c r="AB842" s="133"/>
      <c r="AC842" s="133"/>
      <c r="AD842" s="133"/>
      <c r="AE842" s="133"/>
      <c r="AF842" s="133"/>
      <c r="AG842" s="133"/>
      <c r="AH842" s="133"/>
      <c r="AI842" s="133"/>
      <c r="AJ842" s="133"/>
      <c r="AK842" s="133"/>
      <c r="AL842" s="133"/>
      <c r="AM842" s="139"/>
      <c r="BF842" s="13" t="b">
        <f>IF($Y841="○",TRUE,IF($Y841="",FALSE,"INPUT_ERROR"))</f>
        <v>0</v>
      </c>
      <c r="BG842" s="13" t="s">
        <v>513</v>
      </c>
      <c r="BH842" s="13">
        <v>81</v>
      </c>
      <c r="BI842" s="13" t="str">
        <f t="shared" si="11"/>
        <v>ITEM81#KBN3_10=FALSE</v>
      </c>
    </row>
    <row r="843" spans="1:61" ht="9.75" hidden="1" customHeight="1" x14ac:dyDescent="0.15">
      <c r="A843" s="99"/>
      <c r="B843" s="100"/>
      <c r="C843" s="100"/>
      <c r="D843" s="100"/>
      <c r="E843" s="100"/>
      <c r="F843" s="100"/>
      <c r="G843" s="100"/>
      <c r="H843" s="100"/>
      <c r="I843" s="100"/>
      <c r="J843" s="130" t="s">
        <v>127</v>
      </c>
      <c r="K843" s="132"/>
      <c r="L843" s="133" t="s">
        <v>125</v>
      </c>
      <c r="M843" s="133"/>
      <c r="N843" s="133"/>
      <c r="O843" s="134" t="s">
        <v>98</v>
      </c>
      <c r="P843" s="128"/>
      <c r="Q843" s="128"/>
      <c r="R843" s="128"/>
      <c r="S843" s="128"/>
      <c r="T843" s="128"/>
      <c r="U843" s="128"/>
      <c r="V843" s="128"/>
      <c r="W843" s="128"/>
      <c r="X843" s="128"/>
      <c r="Y843" s="128"/>
      <c r="Z843" s="128"/>
      <c r="AA843" s="128"/>
      <c r="AB843" s="128"/>
      <c r="AC843" s="128"/>
      <c r="AD843" s="128"/>
      <c r="AE843" s="128"/>
      <c r="AF843" s="128"/>
      <c r="AG843" s="128"/>
      <c r="AH843" s="128"/>
      <c r="AI843" s="128"/>
      <c r="AJ843" s="128"/>
      <c r="AK843" s="128"/>
      <c r="AL843" s="133" t="s">
        <v>188</v>
      </c>
      <c r="AM843" s="139"/>
      <c r="BF843" s="13" t="b">
        <f>IF($K843="○",TRUE,IF($K843="",FALSE,"INPUT_ERROR"))</f>
        <v>0</v>
      </c>
      <c r="BG843" s="13" t="s">
        <v>513</v>
      </c>
      <c r="BH843" s="13">
        <v>82</v>
      </c>
      <c r="BI843" s="13" t="str">
        <f t="shared" si="11"/>
        <v>ITEM82#KBN3_10=FALSE</v>
      </c>
    </row>
    <row r="844" spans="1:61" ht="9.75" hidden="1" customHeight="1" x14ac:dyDescent="0.15">
      <c r="A844" s="99"/>
      <c r="B844" s="100"/>
      <c r="C844" s="100"/>
      <c r="D844" s="100"/>
      <c r="E844" s="100"/>
      <c r="F844" s="100"/>
      <c r="G844" s="100"/>
      <c r="H844" s="100"/>
      <c r="I844" s="100"/>
      <c r="J844" s="135"/>
      <c r="K844" s="136"/>
      <c r="L844" s="137"/>
      <c r="M844" s="137"/>
      <c r="N844" s="137"/>
      <c r="O844" s="138"/>
      <c r="P844" s="90"/>
      <c r="Q844" s="90"/>
      <c r="R844" s="90"/>
      <c r="S844" s="90"/>
      <c r="T844" s="90"/>
      <c r="U844" s="90"/>
      <c r="V844" s="90"/>
      <c r="W844" s="90"/>
      <c r="X844" s="90"/>
      <c r="Y844" s="90"/>
      <c r="Z844" s="90"/>
      <c r="AA844" s="90"/>
      <c r="AB844" s="90"/>
      <c r="AC844" s="90"/>
      <c r="AD844" s="90"/>
      <c r="AE844" s="90"/>
      <c r="AF844" s="90"/>
      <c r="AG844" s="90"/>
      <c r="AH844" s="90"/>
      <c r="AI844" s="90"/>
      <c r="AJ844" s="90"/>
      <c r="AK844" s="90"/>
      <c r="AL844" s="137"/>
      <c r="AM844" s="140"/>
      <c r="BG844" s="13" t="s">
        <v>513</v>
      </c>
      <c r="BH844" s="13">
        <v>83</v>
      </c>
      <c r="BI844" s="13" t="str">
        <f>"ITEM"&amp;BH844&amp; BG844 &amp;"="&amp;IF(TRIM($P843)="","",$P843)</f>
        <v>ITEM83#KBN3_10=</v>
      </c>
    </row>
    <row r="845" spans="1:61" ht="9.75" hidden="1" customHeight="1" x14ac:dyDescent="0.15">
      <c r="A845" s="96" t="s">
        <v>290</v>
      </c>
      <c r="B845" s="97"/>
      <c r="C845" s="97"/>
      <c r="D845" s="97"/>
      <c r="E845" s="97"/>
      <c r="F845" s="97"/>
      <c r="G845" s="97"/>
      <c r="H845" s="97"/>
      <c r="I845" s="97"/>
      <c r="J845" s="102"/>
      <c r="K845" s="102"/>
      <c r="L845" s="102"/>
      <c r="M845" s="102"/>
      <c r="N845" s="102"/>
      <c r="O845" s="102"/>
      <c r="P845" s="102"/>
      <c r="Q845" s="102"/>
      <c r="R845" s="102"/>
      <c r="S845" s="102"/>
      <c r="T845" s="102"/>
      <c r="U845" s="102"/>
      <c r="V845" s="102"/>
      <c r="W845" s="102"/>
      <c r="X845" s="102"/>
      <c r="Y845" s="102"/>
      <c r="Z845" s="102"/>
      <c r="AA845" s="102"/>
      <c r="AB845" s="102"/>
      <c r="AC845" s="102"/>
      <c r="AD845" s="102"/>
      <c r="AE845" s="102"/>
      <c r="AF845" s="102"/>
      <c r="AG845" s="102"/>
      <c r="AH845" s="102"/>
      <c r="AI845" s="102"/>
      <c r="AJ845" s="102"/>
      <c r="AK845" s="102"/>
      <c r="AL845" s="102"/>
      <c r="AM845" s="102"/>
      <c r="BG845" s="13" t="s">
        <v>513</v>
      </c>
      <c r="BH845" s="13">
        <v>84</v>
      </c>
      <c r="BI845" s="13" t="str">
        <f>"ITEM"&amp;BH845&amp; BG845 &amp;"="&amp;IF(TRIM($J845)="","",TEXT(J845,"yyyymmdd"))</f>
        <v>ITEM84#KBN3_10=</v>
      </c>
    </row>
    <row r="846" spans="1:61" ht="9.75" hidden="1" customHeight="1" x14ac:dyDescent="0.15">
      <c r="A846" s="99"/>
      <c r="B846" s="100"/>
      <c r="C846" s="100"/>
      <c r="D846" s="100"/>
      <c r="E846" s="100"/>
      <c r="F846" s="100"/>
      <c r="G846" s="100"/>
      <c r="H846" s="100"/>
      <c r="I846" s="100"/>
      <c r="J846" s="102"/>
      <c r="K846" s="102"/>
      <c r="L846" s="102"/>
      <c r="M846" s="102"/>
      <c r="N846" s="102"/>
      <c r="O846" s="102"/>
      <c r="P846" s="102"/>
      <c r="Q846" s="102"/>
      <c r="R846" s="102"/>
      <c r="S846" s="102"/>
      <c r="T846" s="102"/>
      <c r="U846" s="102"/>
      <c r="V846" s="102"/>
      <c r="W846" s="102"/>
      <c r="X846" s="102"/>
      <c r="Y846" s="102"/>
      <c r="Z846" s="102"/>
      <c r="AA846" s="102"/>
      <c r="AB846" s="102"/>
      <c r="AC846" s="102"/>
      <c r="AD846" s="102"/>
      <c r="AE846" s="102"/>
      <c r="AF846" s="102"/>
      <c r="AG846" s="102"/>
      <c r="AH846" s="102"/>
      <c r="AI846" s="102"/>
      <c r="AJ846" s="102"/>
      <c r="AK846" s="102"/>
      <c r="AL846" s="102"/>
      <c r="AM846" s="102"/>
      <c r="BG846" s="13" t="s">
        <v>432</v>
      </c>
      <c r="BH846" s="13" t="s">
        <v>432</v>
      </c>
    </row>
    <row r="847" spans="1:61" ht="9.75" hidden="1" customHeight="1" x14ac:dyDescent="0.15">
      <c r="A847" s="106"/>
      <c r="B847" s="107"/>
      <c r="C847" s="107"/>
      <c r="D847" s="107"/>
      <c r="E847" s="107"/>
      <c r="F847" s="107"/>
      <c r="G847" s="107"/>
      <c r="H847" s="107"/>
      <c r="I847" s="107"/>
      <c r="J847" s="102"/>
      <c r="K847" s="102"/>
      <c r="L847" s="102"/>
      <c r="M847" s="102"/>
      <c r="N847" s="102"/>
      <c r="O847" s="102"/>
      <c r="P847" s="102"/>
      <c r="Q847" s="102"/>
      <c r="R847" s="102"/>
      <c r="S847" s="102"/>
      <c r="T847" s="102"/>
      <c r="U847" s="102"/>
      <c r="V847" s="102"/>
      <c r="W847" s="102"/>
      <c r="X847" s="102"/>
      <c r="Y847" s="102"/>
      <c r="Z847" s="102"/>
      <c r="AA847" s="102"/>
      <c r="AB847" s="102"/>
      <c r="AC847" s="102"/>
      <c r="AD847" s="102"/>
      <c r="AE847" s="102"/>
      <c r="AF847" s="102"/>
      <c r="AG847" s="102"/>
      <c r="AH847" s="102"/>
      <c r="AI847" s="102"/>
      <c r="AJ847" s="102"/>
      <c r="AK847" s="102"/>
      <c r="AL847" s="102"/>
      <c r="AM847" s="102"/>
      <c r="BG847" s="13" t="s">
        <v>432</v>
      </c>
      <c r="BH847" s="13" t="s">
        <v>432</v>
      </c>
    </row>
    <row r="848" spans="1:61" ht="9.75" customHeight="1" x14ac:dyDescent="0.15">
      <c r="A848" s="141" t="s">
        <v>374</v>
      </c>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c r="AA848" s="142"/>
      <c r="AB848" s="142"/>
      <c r="AC848" s="142"/>
      <c r="AD848" s="142"/>
      <c r="AE848" s="142"/>
      <c r="AF848" s="142"/>
      <c r="AG848" s="142"/>
      <c r="AH848" s="142"/>
      <c r="AI848" s="142"/>
      <c r="AJ848" s="142"/>
      <c r="AK848" s="142"/>
      <c r="AL848" s="142"/>
      <c r="AM848" s="143"/>
      <c r="BG848" s="13" t="s">
        <v>432</v>
      </c>
      <c r="BH848" s="13" t="s">
        <v>432</v>
      </c>
    </row>
    <row r="849" spans="1:61" ht="9.75" customHeight="1" x14ac:dyDescent="0.15">
      <c r="A849" s="164"/>
      <c r="B849" s="165"/>
      <c r="C849" s="165"/>
      <c r="D849" s="165"/>
      <c r="E849" s="165"/>
      <c r="F849" s="165"/>
      <c r="G849" s="165"/>
      <c r="H849" s="165"/>
      <c r="I849" s="165"/>
      <c r="J849" s="165"/>
      <c r="K849" s="165"/>
      <c r="L849" s="165"/>
      <c r="M849" s="165"/>
      <c r="N849" s="165"/>
      <c r="O849" s="165"/>
      <c r="P849" s="165"/>
      <c r="Q849" s="165"/>
      <c r="R849" s="165"/>
      <c r="S849" s="165"/>
      <c r="T849" s="165"/>
      <c r="U849" s="165"/>
      <c r="V849" s="165"/>
      <c r="W849" s="165"/>
      <c r="X849" s="165"/>
      <c r="Y849" s="165"/>
      <c r="Z849" s="165"/>
      <c r="AA849" s="165"/>
      <c r="AB849" s="165"/>
      <c r="AC849" s="165"/>
      <c r="AD849" s="165"/>
      <c r="AE849" s="165"/>
      <c r="AF849" s="165"/>
      <c r="AG849" s="165"/>
      <c r="AH849" s="165"/>
      <c r="AI849" s="165"/>
      <c r="AJ849" s="165"/>
      <c r="AK849" s="165"/>
      <c r="AL849" s="165"/>
      <c r="AM849" s="166"/>
      <c r="BG849" s="13" t="s">
        <v>432</v>
      </c>
      <c r="BH849" s="13" t="s">
        <v>432</v>
      </c>
    </row>
    <row r="850" spans="1:61" ht="9.75" hidden="1" customHeight="1" x14ac:dyDescent="0.15">
      <c r="A850" s="295" t="s">
        <v>375</v>
      </c>
      <c r="B850" s="296"/>
      <c r="C850" s="296"/>
      <c r="D850" s="296"/>
      <c r="E850" s="296"/>
      <c r="F850" s="296"/>
      <c r="G850" s="296"/>
      <c r="H850" s="296"/>
      <c r="I850" s="297"/>
      <c r="J850" s="273"/>
      <c r="K850" s="274"/>
      <c r="L850" s="274"/>
      <c r="M850" s="274"/>
      <c r="N850" s="274"/>
      <c r="O850" s="274"/>
      <c r="P850" s="274"/>
      <c r="Q850" s="274"/>
      <c r="R850" s="274"/>
      <c r="S850" s="274"/>
      <c r="T850" s="274"/>
      <c r="U850" s="274"/>
      <c r="V850" s="274"/>
      <c r="W850" s="274"/>
      <c r="X850" s="274"/>
      <c r="Y850" s="274"/>
      <c r="Z850" s="274"/>
      <c r="AA850" s="274"/>
      <c r="AB850" s="274"/>
      <c r="AC850" s="274"/>
      <c r="AD850" s="274"/>
      <c r="AE850" s="274"/>
      <c r="AF850" s="274"/>
      <c r="AG850" s="274"/>
      <c r="AH850" s="274"/>
      <c r="AI850" s="274"/>
      <c r="AJ850" s="274"/>
      <c r="AK850" s="274"/>
      <c r="AL850" s="274"/>
      <c r="AM850" s="275"/>
      <c r="BG850" s="13" t="s">
        <v>514</v>
      </c>
      <c r="BH850" s="13">
        <v>70</v>
      </c>
      <c r="BI850" s="13" t="str">
        <f>"ITEM"&amp;BH850&amp;BG850&amp;"="&amp;IF(TRIM($J850)="","",$J850)</f>
        <v>ITEM70#KBN3_11=</v>
      </c>
    </row>
    <row r="851" spans="1:61" ht="9.75" hidden="1" customHeight="1" thickBot="1" x14ac:dyDescent="0.2">
      <c r="A851" s="298"/>
      <c r="B851" s="299"/>
      <c r="C851" s="299"/>
      <c r="D851" s="299"/>
      <c r="E851" s="299"/>
      <c r="F851" s="299"/>
      <c r="G851" s="299"/>
      <c r="H851" s="299"/>
      <c r="I851" s="300"/>
      <c r="J851" s="301"/>
      <c r="K851" s="302"/>
      <c r="L851" s="302"/>
      <c r="M851" s="302"/>
      <c r="N851" s="302"/>
      <c r="O851" s="302"/>
      <c r="P851" s="302"/>
      <c r="Q851" s="302"/>
      <c r="R851" s="302"/>
      <c r="S851" s="302"/>
      <c r="T851" s="302"/>
      <c r="U851" s="302"/>
      <c r="V851" s="302"/>
      <c r="W851" s="302"/>
      <c r="X851" s="302"/>
      <c r="Y851" s="302"/>
      <c r="Z851" s="302"/>
      <c r="AA851" s="302"/>
      <c r="AB851" s="302"/>
      <c r="AC851" s="302"/>
      <c r="AD851" s="302"/>
      <c r="AE851" s="302"/>
      <c r="AF851" s="302"/>
      <c r="AG851" s="302"/>
      <c r="AH851" s="302"/>
      <c r="AI851" s="302"/>
      <c r="AJ851" s="302"/>
      <c r="AK851" s="302"/>
      <c r="AL851" s="302"/>
      <c r="AM851" s="303"/>
    </row>
    <row r="852" spans="1:61" ht="9.75" hidden="1" customHeight="1" x14ac:dyDescent="0.15">
      <c r="A852" s="99" t="s">
        <v>96</v>
      </c>
      <c r="B852" s="100"/>
      <c r="C852" s="100"/>
      <c r="D852" s="100"/>
      <c r="E852" s="100"/>
      <c r="F852" s="100"/>
      <c r="G852" s="100"/>
      <c r="H852" s="100"/>
      <c r="I852" s="100"/>
      <c r="J852" s="102"/>
      <c r="K852" s="102"/>
      <c r="L852" s="102"/>
      <c r="M852" s="102"/>
      <c r="N852" s="102"/>
      <c r="O852" s="102"/>
      <c r="P852" s="102"/>
      <c r="Q852" s="102"/>
      <c r="R852" s="102"/>
      <c r="S852" s="102"/>
      <c r="T852" s="102"/>
      <c r="U852" s="102"/>
      <c r="V852" s="102"/>
      <c r="W852" s="102"/>
      <c r="X852" s="102"/>
      <c r="Y852" s="102"/>
      <c r="Z852" s="102"/>
      <c r="AA852" s="102"/>
      <c r="AB852" s="102"/>
      <c r="AC852" s="102"/>
      <c r="AD852" s="102"/>
      <c r="AE852" s="102"/>
      <c r="AF852" s="102"/>
      <c r="AG852" s="102"/>
      <c r="AH852" s="102"/>
      <c r="AI852" s="102"/>
      <c r="AJ852" s="102"/>
      <c r="AK852" s="102"/>
      <c r="AL852" s="102"/>
      <c r="AM852" s="102"/>
      <c r="BG852" s="13" t="s">
        <v>514</v>
      </c>
      <c r="BH852" s="13">
        <v>71</v>
      </c>
      <c r="BI852" s="13" t="str">
        <f>"ITEM"&amp;BH852&amp; BG852 &amp;"="&amp; IF(TRIM($J852)="","",$J852)</f>
        <v>ITEM71#KBN3_11=</v>
      </c>
    </row>
    <row r="853" spans="1:61" ht="9.75" hidden="1" customHeight="1" x14ac:dyDescent="0.15">
      <c r="A853" s="106"/>
      <c r="B853" s="107"/>
      <c r="C853" s="107"/>
      <c r="D853" s="107"/>
      <c r="E853" s="107"/>
      <c r="F853" s="107"/>
      <c r="G853" s="107"/>
      <c r="H853" s="107"/>
      <c r="I853" s="107"/>
      <c r="J853" s="102"/>
      <c r="K853" s="102"/>
      <c r="L853" s="102"/>
      <c r="M853" s="102"/>
      <c r="N853" s="102"/>
      <c r="O853" s="102"/>
      <c r="P853" s="102"/>
      <c r="Q853" s="102"/>
      <c r="R853" s="102"/>
      <c r="S853" s="102"/>
      <c r="T853" s="102"/>
      <c r="U853" s="102"/>
      <c r="V853" s="102"/>
      <c r="W853" s="102"/>
      <c r="X853" s="102"/>
      <c r="Y853" s="102"/>
      <c r="Z853" s="102"/>
      <c r="AA853" s="102"/>
      <c r="AB853" s="102"/>
      <c r="AC853" s="102"/>
      <c r="AD853" s="102"/>
      <c r="AE853" s="102"/>
      <c r="AF853" s="102"/>
      <c r="AG853" s="102"/>
      <c r="AH853" s="102"/>
      <c r="AI853" s="102"/>
      <c r="AJ853" s="102"/>
      <c r="AK853" s="102"/>
      <c r="AL853" s="102"/>
      <c r="AM853" s="102"/>
    </row>
    <row r="854" spans="1:61" ht="9.75" hidden="1" customHeight="1" x14ac:dyDescent="0.15">
      <c r="A854" s="96" t="s">
        <v>285</v>
      </c>
      <c r="B854" s="97"/>
      <c r="C854" s="97"/>
      <c r="D854" s="97"/>
      <c r="E854" s="97"/>
      <c r="F854" s="97"/>
      <c r="G854" s="97"/>
      <c r="H854" s="97"/>
      <c r="I854" s="97"/>
      <c r="J854" s="102"/>
      <c r="K854" s="102"/>
      <c r="L854" s="102"/>
      <c r="M854" s="102"/>
      <c r="N854" s="102"/>
      <c r="O854" s="102"/>
      <c r="P854" s="102"/>
      <c r="Q854" s="102"/>
      <c r="R854" s="102"/>
      <c r="S854" s="102"/>
      <c r="T854" s="102"/>
      <c r="U854" s="102"/>
      <c r="V854" s="102"/>
      <c r="W854" s="102"/>
      <c r="X854" s="102"/>
      <c r="Y854" s="102"/>
      <c r="Z854" s="102"/>
      <c r="AA854" s="102"/>
      <c r="AB854" s="102"/>
      <c r="AC854" s="102"/>
      <c r="AD854" s="102"/>
      <c r="AE854" s="102"/>
      <c r="AF854" s="102"/>
      <c r="AG854" s="102"/>
      <c r="AH854" s="102"/>
      <c r="AI854" s="102"/>
      <c r="AJ854" s="102"/>
      <c r="AK854" s="102"/>
      <c r="AL854" s="102"/>
      <c r="AM854" s="102"/>
      <c r="BG854" s="13" t="s">
        <v>514</v>
      </c>
      <c r="BH854" s="13">
        <v>72</v>
      </c>
      <c r="BI854" s="13" t="str">
        <f>"ITEM"&amp;BH854&amp; BG854 &amp;"="&amp; IF(TRIM($J854)="","",$J854)</f>
        <v>ITEM72#KBN3_11=</v>
      </c>
    </row>
    <row r="855" spans="1:61" ht="9.75" hidden="1" customHeight="1" x14ac:dyDescent="0.15">
      <c r="A855" s="99"/>
      <c r="B855" s="100"/>
      <c r="C855" s="100"/>
      <c r="D855" s="100"/>
      <c r="E855" s="100"/>
      <c r="F855" s="100"/>
      <c r="G855" s="100"/>
      <c r="H855" s="100"/>
      <c r="I855" s="100"/>
      <c r="J855" s="102"/>
      <c r="K855" s="102"/>
      <c r="L855" s="102"/>
      <c r="M855" s="102"/>
      <c r="N855" s="102"/>
      <c r="O855" s="102"/>
      <c r="P855" s="102"/>
      <c r="Q855" s="102"/>
      <c r="R855" s="102"/>
      <c r="S855" s="102"/>
      <c r="T855" s="102"/>
      <c r="U855" s="102"/>
      <c r="V855" s="102"/>
      <c r="W855" s="102"/>
      <c r="X855" s="102"/>
      <c r="Y855" s="102"/>
      <c r="Z855" s="102"/>
      <c r="AA855" s="102"/>
      <c r="AB855" s="102"/>
      <c r="AC855" s="102"/>
      <c r="AD855" s="102"/>
      <c r="AE855" s="102"/>
      <c r="AF855" s="102"/>
      <c r="AG855" s="102"/>
      <c r="AH855" s="102"/>
      <c r="AI855" s="102"/>
      <c r="AJ855" s="102"/>
      <c r="AK855" s="102"/>
      <c r="AL855" s="102"/>
      <c r="AM855" s="102"/>
      <c r="BG855" s="13" t="s">
        <v>432</v>
      </c>
      <c r="BH855" s="13" t="s">
        <v>432</v>
      </c>
    </row>
    <row r="856" spans="1:61" ht="9.75" hidden="1" customHeight="1" x14ac:dyDescent="0.15">
      <c r="A856" s="106"/>
      <c r="B856" s="107"/>
      <c r="C856" s="107"/>
      <c r="D856" s="107"/>
      <c r="E856" s="107"/>
      <c r="F856" s="107"/>
      <c r="G856" s="107"/>
      <c r="H856" s="107"/>
      <c r="I856" s="107"/>
      <c r="J856" s="102"/>
      <c r="K856" s="102"/>
      <c r="L856" s="102"/>
      <c r="M856" s="102"/>
      <c r="N856" s="102"/>
      <c r="O856" s="102"/>
      <c r="P856" s="102"/>
      <c r="Q856" s="102"/>
      <c r="R856" s="102"/>
      <c r="S856" s="102"/>
      <c r="T856" s="102"/>
      <c r="U856" s="102"/>
      <c r="V856" s="102"/>
      <c r="W856" s="102"/>
      <c r="X856" s="102"/>
      <c r="Y856" s="102"/>
      <c r="Z856" s="102"/>
      <c r="AA856" s="102"/>
      <c r="AB856" s="102"/>
      <c r="AC856" s="102"/>
      <c r="AD856" s="102"/>
      <c r="AE856" s="102"/>
      <c r="AF856" s="102"/>
      <c r="AG856" s="102"/>
      <c r="AH856" s="102"/>
      <c r="AI856" s="102"/>
      <c r="AJ856" s="102"/>
      <c r="AK856" s="102"/>
      <c r="AL856" s="102"/>
      <c r="AM856" s="102"/>
      <c r="BG856" s="13" t="s">
        <v>432</v>
      </c>
      <c r="BH856" s="13" t="s">
        <v>432</v>
      </c>
    </row>
    <row r="857" spans="1:61" ht="9.75" hidden="1" customHeight="1" x14ac:dyDescent="0.15">
      <c r="A857" s="96" t="s">
        <v>286</v>
      </c>
      <c r="B857" s="97"/>
      <c r="C857" s="97"/>
      <c r="D857" s="97"/>
      <c r="E857" s="97"/>
      <c r="F857" s="97"/>
      <c r="G857" s="97"/>
      <c r="H857" s="97"/>
      <c r="I857" s="97"/>
      <c r="J857" s="102"/>
      <c r="K857" s="102"/>
      <c r="L857" s="102"/>
      <c r="M857" s="102"/>
      <c r="N857" s="102"/>
      <c r="O857" s="102"/>
      <c r="P857" s="102"/>
      <c r="Q857" s="102"/>
      <c r="R857" s="102"/>
      <c r="S857" s="102"/>
      <c r="T857" s="102"/>
      <c r="U857" s="102"/>
      <c r="V857" s="102"/>
      <c r="W857" s="102"/>
      <c r="X857" s="102"/>
      <c r="Y857" s="102"/>
      <c r="Z857" s="102"/>
      <c r="AA857" s="102"/>
      <c r="AB857" s="102"/>
      <c r="AC857" s="102"/>
      <c r="AD857" s="102"/>
      <c r="AE857" s="102"/>
      <c r="AF857" s="102"/>
      <c r="AG857" s="102"/>
      <c r="AH857" s="102"/>
      <c r="AI857" s="102"/>
      <c r="AJ857" s="102"/>
      <c r="AK857" s="102"/>
      <c r="AL857" s="102"/>
      <c r="AM857" s="102"/>
      <c r="BG857" s="13" t="s">
        <v>514</v>
      </c>
      <c r="BH857" s="13">
        <v>73</v>
      </c>
      <c r="BI857" s="13" t="str">
        <f>"ITEM"&amp;BH857&amp; BG857 &amp;"="&amp; IF(TRIM($J857)="","",$J857)</f>
        <v>ITEM73#KBN3_11=</v>
      </c>
    </row>
    <row r="858" spans="1:61" ht="9.75" hidden="1" customHeight="1" x14ac:dyDescent="0.15">
      <c r="A858" s="106"/>
      <c r="B858" s="107"/>
      <c r="C858" s="107"/>
      <c r="D858" s="107"/>
      <c r="E858" s="107"/>
      <c r="F858" s="107"/>
      <c r="G858" s="107"/>
      <c r="H858" s="107"/>
      <c r="I858" s="107"/>
      <c r="J858" s="102"/>
      <c r="K858" s="102"/>
      <c r="L858" s="102"/>
      <c r="M858" s="102"/>
      <c r="N858" s="102"/>
      <c r="O858" s="102"/>
      <c r="P858" s="102"/>
      <c r="Q858" s="102"/>
      <c r="R858" s="102"/>
      <c r="S858" s="102"/>
      <c r="T858" s="102"/>
      <c r="U858" s="102"/>
      <c r="V858" s="102"/>
      <c r="W858" s="102"/>
      <c r="X858" s="102"/>
      <c r="Y858" s="102"/>
      <c r="Z858" s="102"/>
      <c r="AA858" s="102"/>
      <c r="AB858" s="102"/>
      <c r="AC858" s="102"/>
      <c r="AD858" s="102"/>
      <c r="AE858" s="102"/>
      <c r="AF858" s="102"/>
      <c r="AG858" s="102"/>
      <c r="AH858" s="102"/>
      <c r="AI858" s="102"/>
      <c r="AJ858" s="102"/>
      <c r="AK858" s="102"/>
      <c r="AL858" s="102"/>
      <c r="AM858" s="102"/>
      <c r="BG858" s="13" t="s">
        <v>432</v>
      </c>
      <c r="BH858" s="13" t="s">
        <v>432</v>
      </c>
    </row>
    <row r="859" spans="1:61" ht="9.75" hidden="1" customHeight="1" x14ac:dyDescent="0.15">
      <c r="A859" s="96" t="s">
        <v>287</v>
      </c>
      <c r="B859" s="97"/>
      <c r="C859" s="97"/>
      <c r="D859" s="97"/>
      <c r="E859" s="97"/>
      <c r="F859" s="97"/>
      <c r="G859" s="97"/>
      <c r="H859" s="97"/>
      <c r="I859" s="97"/>
      <c r="J859" s="167"/>
      <c r="K859" s="162"/>
      <c r="L859" s="162"/>
      <c r="M859" s="162"/>
      <c r="N859" s="162"/>
      <c r="O859" s="162"/>
      <c r="P859" s="162"/>
      <c r="Q859" s="162"/>
      <c r="R859" s="162"/>
      <c r="S859" s="162"/>
      <c r="T859" s="162"/>
      <c r="U859" s="162"/>
      <c r="V859" s="170" t="s">
        <v>116</v>
      </c>
      <c r="W859" s="170"/>
      <c r="X859" s="170"/>
      <c r="Y859" s="170"/>
      <c r="Z859" s="170"/>
      <c r="AA859" s="170"/>
      <c r="AB859" s="170"/>
      <c r="AC859" s="170"/>
      <c r="AD859" s="170"/>
      <c r="AE859" s="170"/>
      <c r="AF859" s="170"/>
      <c r="AG859" s="170"/>
      <c r="AH859" s="170"/>
      <c r="AI859" s="170"/>
      <c r="AJ859" s="170"/>
      <c r="AK859" s="170"/>
      <c r="AL859" s="170"/>
      <c r="AM859" s="171"/>
      <c r="BE859" s="13" t="str">
        <f ca="1">MID(CELL("address",$CB$2),2,2)</f>
        <v>CB</v>
      </c>
      <c r="BF859" s="13" t="str">
        <f>IF(TRIM($K861)="","",IF(ISERROR(MATCH($K861,$CB$3:$CB$7,0)),"INPUT_ERROR",MATCH($K861,$CB$3:$CB$7,0)))</f>
        <v/>
      </c>
      <c r="BG859" s="13" t="s">
        <v>514</v>
      </c>
      <c r="BH859" s="13">
        <v>74</v>
      </c>
      <c r="BI859" s="13" t="str">
        <f>"ITEM"&amp; BH859&amp; BG859 &amp;"="&amp; $BF859</f>
        <v>ITEM74#KBN3_11=</v>
      </c>
    </row>
    <row r="860" spans="1:61" ht="9.75" hidden="1" customHeight="1" x14ac:dyDescent="0.15">
      <c r="A860" s="99"/>
      <c r="B860" s="100"/>
      <c r="C860" s="100"/>
      <c r="D860" s="100"/>
      <c r="E860" s="100"/>
      <c r="F860" s="100"/>
      <c r="G860" s="100"/>
      <c r="H860" s="100"/>
      <c r="I860" s="100"/>
      <c r="J860" s="186"/>
      <c r="K860" s="133"/>
      <c r="L860" s="133"/>
      <c r="M860" s="133"/>
      <c r="N860" s="133"/>
      <c r="O860" s="133"/>
      <c r="P860" s="133"/>
      <c r="Q860" s="133"/>
      <c r="R860" s="133"/>
      <c r="S860" s="133"/>
      <c r="T860" s="133"/>
      <c r="U860" s="133"/>
      <c r="V860" s="169" t="s">
        <v>180</v>
      </c>
      <c r="W860" s="169"/>
      <c r="X860" s="169"/>
      <c r="Y860" s="169"/>
      <c r="Z860" s="169"/>
      <c r="AA860" s="169"/>
      <c r="AB860" s="169"/>
      <c r="AC860" s="169"/>
      <c r="AD860" s="169"/>
      <c r="AE860" s="169"/>
      <c r="AF860" s="169"/>
      <c r="AG860" s="169"/>
      <c r="AH860" s="169"/>
      <c r="AI860" s="169"/>
      <c r="AJ860" s="169"/>
      <c r="AK860" s="169"/>
      <c r="AL860" s="169"/>
      <c r="AM860" s="172"/>
      <c r="BG860" s="13" t="s">
        <v>432</v>
      </c>
      <c r="BH860" s="13" t="s">
        <v>432</v>
      </c>
    </row>
    <row r="861" spans="1:61" ht="9.75" hidden="1" customHeight="1" x14ac:dyDescent="0.15">
      <c r="A861" s="99"/>
      <c r="B861" s="100"/>
      <c r="C861" s="100"/>
      <c r="D861" s="100"/>
      <c r="E861" s="100"/>
      <c r="F861" s="100"/>
      <c r="G861" s="100"/>
      <c r="H861" s="100"/>
      <c r="I861" s="100"/>
      <c r="J861" s="130" t="s">
        <v>444</v>
      </c>
      <c r="K861" s="131"/>
      <c r="L861" s="131"/>
      <c r="M861" s="131"/>
      <c r="N861" s="131"/>
      <c r="O861" s="131"/>
      <c r="P861" s="131"/>
      <c r="Q861" s="131"/>
      <c r="R861" s="131"/>
      <c r="S861" s="131"/>
      <c r="T861" s="133" t="s">
        <v>442</v>
      </c>
      <c r="U861" s="133"/>
      <c r="V861" s="169" t="s">
        <v>236</v>
      </c>
      <c r="W861" s="169"/>
      <c r="X861" s="169"/>
      <c r="Y861" s="169"/>
      <c r="Z861" s="169"/>
      <c r="AA861" s="169"/>
      <c r="AB861" s="169"/>
      <c r="AC861" s="169"/>
      <c r="AD861" s="169"/>
      <c r="AE861" s="169"/>
      <c r="AF861" s="169"/>
      <c r="AG861" s="169"/>
      <c r="AH861" s="169"/>
      <c r="AI861" s="169"/>
      <c r="AJ861" s="169"/>
      <c r="AK861" s="169"/>
      <c r="AL861" s="169"/>
      <c r="AM861" s="172"/>
      <c r="BG861" s="13" t="s">
        <v>432</v>
      </c>
      <c r="BH861" s="13" t="s">
        <v>432</v>
      </c>
    </row>
    <row r="862" spans="1:61" ht="9.75" hidden="1" customHeight="1" x14ac:dyDescent="0.15">
      <c r="A862" s="99"/>
      <c r="B862" s="100"/>
      <c r="C862" s="100"/>
      <c r="D862" s="100"/>
      <c r="E862" s="100"/>
      <c r="F862" s="100"/>
      <c r="G862" s="100"/>
      <c r="H862" s="100"/>
      <c r="I862" s="100"/>
      <c r="J862" s="130"/>
      <c r="K862" s="131"/>
      <c r="L862" s="131"/>
      <c r="M862" s="131"/>
      <c r="N862" s="131"/>
      <c r="O862" s="131"/>
      <c r="P862" s="131"/>
      <c r="Q862" s="131"/>
      <c r="R862" s="131"/>
      <c r="S862" s="131"/>
      <c r="T862" s="133"/>
      <c r="U862" s="133"/>
      <c r="V862" s="169" t="s">
        <v>237</v>
      </c>
      <c r="W862" s="169"/>
      <c r="X862" s="169"/>
      <c r="Y862" s="169"/>
      <c r="Z862" s="169"/>
      <c r="AA862" s="169"/>
      <c r="AB862" s="169"/>
      <c r="AC862" s="169"/>
      <c r="AD862" s="169"/>
      <c r="AE862" s="169"/>
      <c r="AF862" s="169"/>
      <c r="AG862" s="169"/>
      <c r="AH862" s="169"/>
      <c r="AI862" s="169"/>
      <c r="AJ862" s="169"/>
      <c r="AK862" s="169"/>
      <c r="AL862" s="169"/>
      <c r="AM862" s="172"/>
      <c r="BG862" s="13" t="s">
        <v>432</v>
      </c>
      <c r="BH862" s="13" t="s">
        <v>432</v>
      </c>
    </row>
    <row r="863" spans="1:61" ht="9.75" hidden="1" customHeight="1" x14ac:dyDescent="0.15">
      <c r="A863" s="99"/>
      <c r="B863" s="100"/>
      <c r="C863" s="100"/>
      <c r="D863" s="100"/>
      <c r="E863" s="100"/>
      <c r="F863" s="100"/>
      <c r="G863" s="100"/>
      <c r="H863" s="100"/>
      <c r="I863" s="100"/>
      <c r="J863" s="186"/>
      <c r="K863" s="133"/>
      <c r="L863" s="133"/>
      <c r="M863" s="133"/>
      <c r="N863" s="133"/>
      <c r="O863" s="133"/>
      <c r="P863" s="133"/>
      <c r="Q863" s="133"/>
      <c r="R863" s="133"/>
      <c r="S863" s="133"/>
      <c r="T863" s="133"/>
      <c r="U863" s="133"/>
      <c r="V863" s="169" t="s">
        <v>445</v>
      </c>
      <c r="W863" s="169"/>
      <c r="X863" s="169"/>
      <c r="Y863" s="169"/>
      <c r="Z863" s="169"/>
      <c r="AA863" s="169"/>
      <c r="AB863" s="169"/>
      <c r="AC863" s="169"/>
      <c r="AD863" s="169"/>
      <c r="AE863" s="169"/>
      <c r="AF863" s="169"/>
      <c r="AG863" s="169"/>
      <c r="AH863" s="169"/>
      <c r="AI863" s="169"/>
      <c r="AJ863" s="169"/>
      <c r="AK863" s="169"/>
      <c r="AL863" s="169"/>
      <c r="AM863" s="172"/>
      <c r="BG863" s="13" t="s">
        <v>432</v>
      </c>
      <c r="BH863" s="13" t="s">
        <v>432</v>
      </c>
    </row>
    <row r="864" spans="1:61" ht="9.75" hidden="1" customHeight="1" x14ac:dyDescent="0.15">
      <c r="A864" s="106"/>
      <c r="B864" s="107"/>
      <c r="C864" s="107"/>
      <c r="D864" s="107"/>
      <c r="E864" s="107"/>
      <c r="F864" s="107"/>
      <c r="G864" s="107"/>
      <c r="H864" s="107"/>
      <c r="I864" s="107"/>
      <c r="J864" s="168"/>
      <c r="K864" s="137"/>
      <c r="L864" s="137"/>
      <c r="M864" s="137"/>
      <c r="N864" s="137"/>
      <c r="O864" s="137"/>
      <c r="P864" s="137"/>
      <c r="Q864" s="137"/>
      <c r="R864" s="137"/>
      <c r="S864" s="137"/>
      <c r="T864" s="137"/>
      <c r="U864" s="137"/>
      <c r="V864" s="174" t="s">
        <v>238</v>
      </c>
      <c r="W864" s="174"/>
      <c r="X864" s="174"/>
      <c r="Y864" s="174"/>
      <c r="Z864" s="174"/>
      <c r="AA864" s="174"/>
      <c r="AB864" s="174"/>
      <c r="AC864" s="174"/>
      <c r="AD864" s="174"/>
      <c r="AE864" s="174"/>
      <c r="AF864" s="174"/>
      <c r="AG864" s="174"/>
      <c r="AH864" s="174"/>
      <c r="AI864" s="174"/>
      <c r="AJ864" s="174"/>
      <c r="AK864" s="174"/>
      <c r="AL864" s="174"/>
      <c r="AM864" s="175"/>
      <c r="BG864" s="13" t="s">
        <v>432</v>
      </c>
      <c r="BH864" s="13" t="s">
        <v>432</v>
      </c>
    </row>
    <row r="865" spans="1:61" ht="9.75" hidden="1" customHeight="1" x14ac:dyDescent="0.15">
      <c r="A865" s="96" t="s">
        <v>288</v>
      </c>
      <c r="B865" s="97"/>
      <c r="C865" s="97"/>
      <c r="D865" s="97"/>
      <c r="E865" s="97"/>
      <c r="F865" s="97"/>
      <c r="G865" s="97"/>
      <c r="H865" s="97"/>
      <c r="I865" s="97"/>
      <c r="J865" s="115"/>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7"/>
      <c r="BG865" s="13" t="s">
        <v>514</v>
      </c>
      <c r="BH865" s="13">
        <v>75</v>
      </c>
      <c r="BI865" s="13" t="str">
        <f>"ITEM"&amp;BH865&amp; BG865 &amp;"="&amp; IF(TRIM($J865)="","",$J865)</f>
        <v>ITEM75#KBN3_11=</v>
      </c>
    </row>
    <row r="866" spans="1:61" ht="9.75" hidden="1" customHeight="1" x14ac:dyDescent="0.15">
      <c r="A866" s="99"/>
      <c r="B866" s="100"/>
      <c r="C866" s="100"/>
      <c r="D866" s="100"/>
      <c r="E866" s="100"/>
      <c r="F866" s="100"/>
      <c r="G866" s="100"/>
      <c r="H866" s="100"/>
      <c r="I866" s="100"/>
      <c r="J866" s="109"/>
      <c r="K866" s="110"/>
      <c r="L866" s="110"/>
      <c r="M866" s="110"/>
      <c r="N866" s="110"/>
      <c r="O866" s="110"/>
      <c r="P866" s="110"/>
      <c r="Q866" s="110"/>
      <c r="R866" s="110"/>
      <c r="S866" s="110"/>
      <c r="T866" s="110"/>
      <c r="U866" s="110"/>
      <c r="V866" s="110"/>
      <c r="W866" s="110"/>
      <c r="X866" s="110"/>
      <c r="Y866" s="110"/>
      <c r="Z866" s="110"/>
      <c r="AA866" s="110"/>
      <c r="AB866" s="110"/>
      <c r="AC866" s="110"/>
      <c r="AD866" s="110"/>
      <c r="AE866" s="110"/>
      <c r="AF866" s="110"/>
      <c r="AG866" s="110"/>
      <c r="AH866" s="110"/>
      <c r="AI866" s="110"/>
      <c r="AJ866" s="110"/>
      <c r="AK866" s="110"/>
      <c r="AL866" s="110"/>
      <c r="AM866" s="111"/>
      <c r="BG866" s="13" t="s">
        <v>432</v>
      </c>
      <c r="BH866" s="13" t="s">
        <v>432</v>
      </c>
    </row>
    <row r="867" spans="1:61" ht="9.75" hidden="1" customHeight="1" x14ac:dyDescent="0.15">
      <c r="A867" s="106"/>
      <c r="B867" s="107"/>
      <c r="C867" s="107"/>
      <c r="D867" s="107"/>
      <c r="E867" s="107"/>
      <c r="F867" s="107"/>
      <c r="G867" s="107"/>
      <c r="H867" s="107"/>
      <c r="I867" s="107"/>
      <c r="J867" s="112"/>
      <c r="K867" s="113"/>
      <c r="L867" s="113"/>
      <c r="M867" s="113"/>
      <c r="N867" s="113"/>
      <c r="O867" s="113"/>
      <c r="P867" s="113"/>
      <c r="Q867" s="113"/>
      <c r="R867" s="113"/>
      <c r="S867" s="113"/>
      <c r="T867" s="113"/>
      <c r="U867" s="113"/>
      <c r="V867" s="113"/>
      <c r="W867" s="113"/>
      <c r="X867" s="113"/>
      <c r="Y867" s="113"/>
      <c r="Z867" s="113"/>
      <c r="AA867" s="113"/>
      <c r="AB867" s="113"/>
      <c r="AC867" s="113"/>
      <c r="AD867" s="113"/>
      <c r="AE867" s="113"/>
      <c r="AF867" s="113"/>
      <c r="AG867" s="113"/>
      <c r="AH867" s="113"/>
      <c r="AI867" s="113"/>
      <c r="AJ867" s="113"/>
      <c r="AK867" s="113"/>
      <c r="AL867" s="113"/>
      <c r="AM867" s="114"/>
      <c r="BG867" s="13" t="s">
        <v>432</v>
      </c>
      <c r="BH867" s="13" t="s">
        <v>432</v>
      </c>
    </row>
    <row r="868" spans="1:61" ht="9.75" hidden="1" customHeight="1" x14ac:dyDescent="0.15">
      <c r="A868" s="96" t="s">
        <v>289</v>
      </c>
      <c r="B868" s="97"/>
      <c r="C868" s="97"/>
      <c r="D868" s="97"/>
      <c r="E868" s="97"/>
      <c r="F868" s="97"/>
      <c r="G868" s="97"/>
      <c r="H868" s="97"/>
      <c r="I868" s="97"/>
      <c r="J868" s="224" t="s">
        <v>127</v>
      </c>
      <c r="K868" s="225"/>
      <c r="L868" s="162" t="s">
        <v>121</v>
      </c>
      <c r="M868" s="162"/>
      <c r="N868" s="162"/>
      <c r="O868" s="162"/>
      <c r="P868" s="162"/>
      <c r="Q868" s="162"/>
      <c r="R868" s="162"/>
      <c r="S868" s="162"/>
      <c r="T868" s="162"/>
      <c r="U868" s="162"/>
      <c r="V868" s="162"/>
      <c r="W868" s="162"/>
      <c r="X868" s="227" t="s">
        <v>127</v>
      </c>
      <c r="Y868" s="225"/>
      <c r="Z868" s="162" t="s">
        <v>160</v>
      </c>
      <c r="AA868" s="162"/>
      <c r="AB868" s="162"/>
      <c r="AC868" s="162"/>
      <c r="AD868" s="162"/>
      <c r="AE868" s="162"/>
      <c r="AF868" s="162"/>
      <c r="AG868" s="162"/>
      <c r="AH868" s="162"/>
      <c r="AI868" s="162"/>
      <c r="AJ868" s="162"/>
      <c r="AK868" s="162"/>
      <c r="AL868" s="162"/>
      <c r="AM868" s="163"/>
      <c r="BF868" s="13" t="b">
        <f>IF($K868="○",TRUE,IF($K868="",FALSE,"INPUT_ERROR"))</f>
        <v>0</v>
      </c>
      <c r="BG868" s="13" t="s">
        <v>514</v>
      </c>
      <c r="BH868" s="13">
        <v>76</v>
      </c>
      <c r="BI868" s="13" t="str">
        <f t="shared" ref="BI868:BI874" si="12">"ITEM"&amp;BH868&amp; BG868 &amp;"="&amp; BF868</f>
        <v>ITEM76#KBN3_11=FALSE</v>
      </c>
    </row>
    <row r="869" spans="1:61" ht="9.75" hidden="1" customHeight="1" x14ac:dyDescent="0.15">
      <c r="A869" s="99"/>
      <c r="B869" s="100"/>
      <c r="C869" s="100"/>
      <c r="D869" s="100"/>
      <c r="E869" s="100"/>
      <c r="F869" s="100"/>
      <c r="G869" s="100"/>
      <c r="H869" s="100"/>
      <c r="I869" s="100"/>
      <c r="J869" s="130"/>
      <c r="K869" s="132"/>
      <c r="L869" s="133"/>
      <c r="M869" s="133"/>
      <c r="N869" s="133"/>
      <c r="O869" s="133"/>
      <c r="P869" s="133"/>
      <c r="Q869" s="133"/>
      <c r="R869" s="133"/>
      <c r="S869" s="133"/>
      <c r="T869" s="133"/>
      <c r="U869" s="133"/>
      <c r="V869" s="133"/>
      <c r="W869" s="133"/>
      <c r="X869" s="134"/>
      <c r="Y869" s="132"/>
      <c r="Z869" s="133"/>
      <c r="AA869" s="133"/>
      <c r="AB869" s="133"/>
      <c r="AC869" s="133"/>
      <c r="AD869" s="133"/>
      <c r="AE869" s="133"/>
      <c r="AF869" s="133"/>
      <c r="AG869" s="133"/>
      <c r="AH869" s="133"/>
      <c r="AI869" s="133"/>
      <c r="AJ869" s="133"/>
      <c r="AK869" s="133"/>
      <c r="AL869" s="133"/>
      <c r="AM869" s="139"/>
      <c r="BF869" s="13" t="b">
        <f>IF($Y868="○",TRUE,IF($Y868="",FALSE,"INPUT_ERROR"))</f>
        <v>0</v>
      </c>
      <c r="BG869" s="13" t="s">
        <v>514</v>
      </c>
      <c r="BH869" s="13">
        <v>77</v>
      </c>
      <c r="BI869" s="13" t="str">
        <f t="shared" si="12"/>
        <v>ITEM77#KBN3_11=FALSE</v>
      </c>
    </row>
    <row r="870" spans="1:61" ht="9.75" hidden="1" customHeight="1" x14ac:dyDescent="0.15">
      <c r="A870" s="99"/>
      <c r="B870" s="100"/>
      <c r="C870" s="100"/>
      <c r="D870" s="100"/>
      <c r="E870" s="100"/>
      <c r="F870" s="100"/>
      <c r="G870" s="100"/>
      <c r="H870" s="100"/>
      <c r="I870" s="100"/>
      <c r="J870" s="130" t="s">
        <v>127</v>
      </c>
      <c r="K870" s="132"/>
      <c r="L870" s="133" t="s">
        <v>161</v>
      </c>
      <c r="M870" s="133"/>
      <c r="N870" s="133"/>
      <c r="O870" s="133"/>
      <c r="P870" s="133"/>
      <c r="Q870" s="133"/>
      <c r="R870" s="133"/>
      <c r="S870" s="133"/>
      <c r="T870" s="133"/>
      <c r="U870" s="133"/>
      <c r="V870" s="133"/>
      <c r="W870" s="133"/>
      <c r="X870" s="134" t="s">
        <v>127</v>
      </c>
      <c r="Y870" s="132"/>
      <c r="Z870" s="133" t="s">
        <v>332</v>
      </c>
      <c r="AA870" s="133"/>
      <c r="AB870" s="133"/>
      <c r="AC870" s="133"/>
      <c r="AD870" s="133"/>
      <c r="AE870" s="133"/>
      <c r="AF870" s="133"/>
      <c r="AG870" s="133"/>
      <c r="AH870" s="133"/>
      <c r="AI870" s="133"/>
      <c r="AJ870" s="133"/>
      <c r="AK870" s="133"/>
      <c r="AL870" s="133"/>
      <c r="AM870" s="139"/>
      <c r="BF870" s="13" t="b">
        <f>IF($K870="○",TRUE,IF($K870="",FALSE,"INPUT_ERROR"))</f>
        <v>0</v>
      </c>
      <c r="BG870" s="13" t="s">
        <v>514</v>
      </c>
      <c r="BH870" s="13">
        <v>78</v>
      </c>
      <c r="BI870" s="13" t="str">
        <f t="shared" si="12"/>
        <v>ITEM78#KBN3_11=FALSE</v>
      </c>
    </row>
    <row r="871" spans="1:61" ht="9.75" hidden="1" customHeight="1" x14ac:dyDescent="0.15">
      <c r="A871" s="99"/>
      <c r="B871" s="100"/>
      <c r="C871" s="100"/>
      <c r="D871" s="100"/>
      <c r="E871" s="100"/>
      <c r="F871" s="100"/>
      <c r="G871" s="100"/>
      <c r="H871" s="100"/>
      <c r="I871" s="100"/>
      <c r="J871" s="130"/>
      <c r="K871" s="132"/>
      <c r="L871" s="133"/>
      <c r="M871" s="133"/>
      <c r="N871" s="133"/>
      <c r="O871" s="133"/>
      <c r="P871" s="133"/>
      <c r="Q871" s="133"/>
      <c r="R871" s="133"/>
      <c r="S871" s="133"/>
      <c r="T871" s="133"/>
      <c r="U871" s="133"/>
      <c r="V871" s="133"/>
      <c r="W871" s="133"/>
      <c r="X871" s="134"/>
      <c r="Y871" s="132"/>
      <c r="Z871" s="133"/>
      <c r="AA871" s="133"/>
      <c r="AB871" s="133"/>
      <c r="AC871" s="133"/>
      <c r="AD871" s="133"/>
      <c r="AE871" s="133"/>
      <c r="AF871" s="133"/>
      <c r="AG871" s="133"/>
      <c r="AH871" s="133"/>
      <c r="AI871" s="133"/>
      <c r="AJ871" s="133"/>
      <c r="AK871" s="133"/>
      <c r="AL871" s="133"/>
      <c r="AM871" s="139"/>
      <c r="BF871" s="13" t="b">
        <f>IF($Y870="○",TRUE,IF($Y870="",FALSE,"INPUT_ERROR"))</f>
        <v>0</v>
      </c>
      <c r="BG871" s="13" t="s">
        <v>514</v>
      </c>
      <c r="BH871" s="13">
        <v>79</v>
      </c>
      <c r="BI871" s="13" t="str">
        <f t="shared" si="12"/>
        <v>ITEM79#KBN3_11=FALSE</v>
      </c>
    </row>
    <row r="872" spans="1:61" ht="9.75" hidden="1" customHeight="1" x14ac:dyDescent="0.15">
      <c r="A872" s="99"/>
      <c r="B872" s="100"/>
      <c r="C872" s="100"/>
      <c r="D872" s="100"/>
      <c r="E872" s="100"/>
      <c r="F872" s="100"/>
      <c r="G872" s="100"/>
      <c r="H872" s="100"/>
      <c r="I872" s="100"/>
      <c r="J872" s="130" t="s">
        <v>127</v>
      </c>
      <c r="K872" s="132"/>
      <c r="L872" s="133" t="s">
        <v>240</v>
      </c>
      <c r="M872" s="133"/>
      <c r="N872" s="133"/>
      <c r="O872" s="133"/>
      <c r="P872" s="133"/>
      <c r="Q872" s="133"/>
      <c r="R872" s="133"/>
      <c r="S872" s="133"/>
      <c r="T872" s="133"/>
      <c r="U872" s="133"/>
      <c r="V872" s="133"/>
      <c r="W872" s="133"/>
      <c r="X872" s="134" t="s">
        <v>127</v>
      </c>
      <c r="Y872" s="132"/>
      <c r="Z872" s="133" t="s">
        <v>241</v>
      </c>
      <c r="AA872" s="133"/>
      <c r="AB872" s="133"/>
      <c r="AC872" s="133"/>
      <c r="AD872" s="133"/>
      <c r="AE872" s="133"/>
      <c r="AF872" s="133"/>
      <c r="AG872" s="133"/>
      <c r="AH872" s="133"/>
      <c r="AI872" s="133"/>
      <c r="AJ872" s="133"/>
      <c r="AK872" s="133"/>
      <c r="AL872" s="133"/>
      <c r="AM872" s="139"/>
      <c r="BF872" s="13" t="b">
        <f>IF($K872="○",TRUE,IF($K872="",FALSE,"INPUT_ERROR"))</f>
        <v>0</v>
      </c>
      <c r="BG872" s="13" t="s">
        <v>514</v>
      </c>
      <c r="BH872" s="13">
        <v>80</v>
      </c>
      <c r="BI872" s="13" t="str">
        <f t="shared" si="12"/>
        <v>ITEM80#KBN3_11=FALSE</v>
      </c>
    </row>
    <row r="873" spans="1:61" ht="9.75" hidden="1" customHeight="1" x14ac:dyDescent="0.15">
      <c r="A873" s="99"/>
      <c r="B873" s="100"/>
      <c r="C873" s="100"/>
      <c r="D873" s="100"/>
      <c r="E873" s="100"/>
      <c r="F873" s="100"/>
      <c r="G873" s="100"/>
      <c r="H873" s="100"/>
      <c r="I873" s="100"/>
      <c r="J873" s="130"/>
      <c r="K873" s="132"/>
      <c r="L873" s="133"/>
      <c r="M873" s="133"/>
      <c r="N873" s="133"/>
      <c r="O873" s="133"/>
      <c r="P873" s="133"/>
      <c r="Q873" s="133"/>
      <c r="R873" s="133"/>
      <c r="S873" s="133"/>
      <c r="T873" s="133"/>
      <c r="U873" s="133"/>
      <c r="V873" s="133"/>
      <c r="W873" s="133"/>
      <c r="X873" s="134"/>
      <c r="Y873" s="132"/>
      <c r="Z873" s="133"/>
      <c r="AA873" s="133"/>
      <c r="AB873" s="133"/>
      <c r="AC873" s="133"/>
      <c r="AD873" s="133"/>
      <c r="AE873" s="133"/>
      <c r="AF873" s="133"/>
      <c r="AG873" s="133"/>
      <c r="AH873" s="133"/>
      <c r="AI873" s="133"/>
      <c r="AJ873" s="133"/>
      <c r="AK873" s="133"/>
      <c r="AL873" s="133"/>
      <c r="AM873" s="139"/>
      <c r="BF873" s="13" t="b">
        <f>IF($Y872="○",TRUE,IF($Y872="",FALSE,"INPUT_ERROR"))</f>
        <v>0</v>
      </c>
      <c r="BG873" s="13" t="s">
        <v>514</v>
      </c>
      <c r="BH873" s="13">
        <v>81</v>
      </c>
      <c r="BI873" s="13" t="str">
        <f t="shared" si="12"/>
        <v>ITEM81#KBN3_11=FALSE</v>
      </c>
    </row>
    <row r="874" spans="1:61" ht="9.75" hidden="1" customHeight="1" x14ac:dyDescent="0.15">
      <c r="A874" s="99"/>
      <c r="B874" s="100"/>
      <c r="C874" s="100"/>
      <c r="D874" s="100"/>
      <c r="E874" s="100"/>
      <c r="F874" s="100"/>
      <c r="G874" s="100"/>
      <c r="H874" s="100"/>
      <c r="I874" s="100"/>
      <c r="J874" s="130" t="s">
        <v>127</v>
      </c>
      <c r="K874" s="132"/>
      <c r="L874" s="133" t="s">
        <v>125</v>
      </c>
      <c r="M874" s="133"/>
      <c r="N874" s="133"/>
      <c r="O874" s="134" t="s">
        <v>98</v>
      </c>
      <c r="P874" s="128"/>
      <c r="Q874" s="128"/>
      <c r="R874" s="128"/>
      <c r="S874" s="128"/>
      <c r="T874" s="128"/>
      <c r="U874" s="128"/>
      <c r="V874" s="128"/>
      <c r="W874" s="128"/>
      <c r="X874" s="128"/>
      <c r="Y874" s="128"/>
      <c r="Z874" s="128"/>
      <c r="AA874" s="128"/>
      <c r="AB874" s="128"/>
      <c r="AC874" s="128"/>
      <c r="AD874" s="128"/>
      <c r="AE874" s="128"/>
      <c r="AF874" s="128"/>
      <c r="AG874" s="128"/>
      <c r="AH874" s="128"/>
      <c r="AI874" s="128"/>
      <c r="AJ874" s="128"/>
      <c r="AK874" s="128"/>
      <c r="AL874" s="133" t="s">
        <v>188</v>
      </c>
      <c r="AM874" s="139"/>
      <c r="BF874" s="13" t="b">
        <f>IF($K874="○",TRUE,IF($K874="",FALSE,"INPUT_ERROR"))</f>
        <v>0</v>
      </c>
      <c r="BG874" s="13" t="s">
        <v>514</v>
      </c>
      <c r="BH874" s="13">
        <v>82</v>
      </c>
      <c r="BI874" s="13" t="str">
        <f t="shared" si="12"/>
        <v>ITEM82#KBN3_11=FALSE</v>
      </c>
    </row>
    <row r="875" spans="1:61" ht="9.75" hidden="1" customHeight="1" x14ac:dyDescent="0.15">
      <c r="A875" s="99"/>
      <c r="B875" s="100"/>
      <c r="C875" s="100"/>
      <c r="D875" s="100"/>
      <c r="E875" s="100"/>
      <c r="F875" s="100"/>
      <c r="G875" s="100"/>
      <c r="H875" s="100"/>
      <c r="I875" s="100"/>
      <c r="J875" s="135"/>
      <c r="K875" s="136"/>
      <c r="L875" s="137"/>
      <c r="M875" s="137"/>
      <c r="N875" s="137"/>
      <c r="O875" s="138"/>
      <c r="P875" s="90"/>
      <c r="Q875" s="90"/>
      <c r="R875" s="90"/>
      <c r="S875" s="90"/>
      <c r="T875" s="90"/>
      <c r="U875" s="90"/>
      <c r="V875" s="90"/>
      <c r="W875" s="90"/>
      <c r="X875" s="90"/>
      <c r="Y875" s="90"/>
      <c r="Z875" s="90"/>
      <c r="AA875" s="90"/>
      <c r="AB875" s="90"/>
      <c r="AC875" s="90"/>
      <c r="AD875" s="90"/>
      <c r="AE875" s="90"/>
      <c r="AF875" s="90"/>
      <c r="AG875" s="90"/>
      <c r="AH875" s="90"/>
      <c r="AI875" s="90"/>
      <c r="AJ875" s="90"/>
      <c r="AK875" s="90"/>
      <c r="AL875" s="137"/>
      <c r="AM875" s="140"/>
      <c r="BG875" s="13" t="s">
        <v>514</v>
      </c>
      <c r="BH875" s="13">
        <v>83</v>
      </c>
      <c r="BI875" s="13" t="str">
        <f>"ITEM"&amp;BH875&amp; BG875 &amp;"="&amp;IF(TRIM($P874)="","",$P874)</f>
        <v>ITEM83#KBN3_11=</v>
      </c>
    </row>
    <row r="876" spans="1:61" ht="9.75" hidden="1" customHeight="1" x14ac:dyDescent="0.15">
      <c r="A876" s="96" t="s">
        <v>290</v>
      </c>
      <c r="B876" s="97"/>
      <c r="C876" s="97"/>
      <c r="D876" s="97"/>
      <c r="E876" s="97"/>
      <c r="F876" s="97"/>
      <c r="G876" s="97"/>
      <c r="H876" s="97"/>
      <c r="I876" s="97"/>
      <c r="J876" s="102"/>
      <c r="K876" s="102"/>
      <c r="L876" s="102"/>
      <c r="M876" s="102"/>
      <c r="N876" s="102"/>
      <c r="O876" s="102"/>
      <c r="P876" s="102"/>
      <c r="Q876" s="102"/>
      <c r="R876" s="102"/>
      <c r="S876" s="102"/>
      <c r="T876" s="102"/>
      <c r="U876" s="102"/>
      <c r="V876" s="102"/>
      <c r="W876" s="102"/>
      <c r="X876" s="102"/>
      <c r="Y876" s="102"/>
      <c r="Z876" s="102"/>
      <c r="AA876" s="102"/>
      <c r="AB876" s="102"/>
      <c r="AC876" s="102"/>
      <c r="AD876" s="102"/>
      <c r="AE876" s="102"/>
      <c r="AF876" s="102"/>
      <c r="AG876" s="102"/>
      <c r="AH876" s="102"/>
      <c r="AI876" s="102"/>
      <c r="AJ876" s="102"/>
      <c r="AK876" s="102"/>
      <c r="AL876" s="102"/>
      <c r="AM876" s="102"/>
      <c r="BG876" s="13" t="s">
        <v>514</v>
      </c>
      <c r="BH876" s="13">
        <v>84</v>
      </c>
      <c r="BI876" s="13" t="str">
        <f>"ITEM"&amp;BH876&amp; BG876 &amp;"="&amp;IF(TRIM($J876)="","",TEXT(J876,"yyyymmdd"))</f>
        <v>ITEM84#KBN3_11=</v>
      </c>
    </row>
    <row r="877" spans="1:61" ht="9.75" hidden="1" customHeight="1" x14ac:dyDescent="0.15">
      <c r="A877" s="99"/>
      <c r="B877" s="100"/>
      <c r="C877" s="100"/>
      <c r="D877" s="100"/>
      <c r="E877" s="100"/>
      <c r="F877" s="100"/>
      <c r="G877" s="100"/>
      <c r="H877" s="100"/>
      <c r="I877" s="100"/>
      <c r="J877" s="102"/>
      <c r="K877" s="102"/>
      <c r="L877" s="102"/>
      <c r="M877" s="102"/>
      <c r="N877" s="102"/>
      <c r="O877" s="102"/>
      <c r="P877" s="102"/>
      <c r="Q877" s="102"/>
      <c r="R877" s="102"/>
      <c r="S877" s="102"/>
      <c r="T877" s="102"/>
      <c r="U877" s="102"/>
      <c r="V877" s="102"/>
      <c r="W877" s="102"/>
      <c r="X877" s="102"/>
      <c r="Y877" s="102"/>
      <c r="Z877" s="102"/>
      <c r="AA877" s="102"/>
      <c r="AB877" s="102"/>
      <c r="AC877" s="102"/>
      <c r="AD877" s="102"/>
      <c r="AE877" s="102"/>
      <c r="AF877" s="102"/>
      <c r="AG877" s="102"/>
      <c r="AH877" s="102"/>
      <c r="AI877" s="102"/>
      <c r="AJ877" s="102"/>
      <c r="AK877" s="102"/>
      <c r="AL877" s="102"/>
      <c r="AM877" s="102"/>
      <c r="BG877" s="13" t="s">
        <v>432</v>
      </c>
      <c r="BH877" s="13" t="s">
        <v>432</v>
      </c>
    </row>
    <row r="878" spans="1:61" ht="9.75" hidden="1" customHeight="1" thickBot="1" x14ac:dyDescent="0.2">
      <c r="A878" s="106"/>
      <c r="B878" s="107"/>
      <c r="C878" s="107"/>
      <c r="D878" s="107"/>
      <c r="E878" s="107"/>
      <c r="F878" s="107"/>
      <c r="G878" s="107"/>
      <c r="H878" s="107"/>
      <c r="I878" s="107"/>
      <c r="J878" s="102"/>
      <c r="K878" s="102"/>
      <c r="L878" s="102"/>
      <c r="M878" s="102"/>
      <c r="N878" s="102"/>
      <c r="O878" s="102"/>
      <c r="P878" s="102"/>
      <c r="Q878" s="102"/>
      <c r="R878" s="102"/>
      <c r="S878" s="102"/>
      <c r="T878" s="102"/>
      <c r="U878" s="102"/>
      <c r="V878" s="102"/>
      <c r="W878" s="102"/>
      <c r="X878" s="102"/>
      <c r="Y878" s="102"/>
      <c r="Z878" s="102"/>
      <c r="AA878" s="102"/>
      <c r="AB878" s="102"/>
      <c r="AC878" s="102"/>
      <c r="AD878" s="102"/>
      <c r="AE878" s="102"/>
      <c r="AF878" s="102"/>
      <c r="AG878" s="102"/>
      <c r="AH878" s="102"/>
      <c r="AI878" s="102"/>
      <c r="AJ878" s="102"/>
      <c r="AK878" s="102"/>
      <c r="AL878" s="102"/>
      <c r="AM878" s="102"/>
      <c r="BG878" s="13" t="s">
        <v>432</v>
      </c>
      <c r="BH878" s="13" t="s">
        <v>432</v>
      </c>
    </row>
    <row r="879" spans="1:61" ht="9.75" hidden="1" customHeight="1" x14ac:dyDescent="0.15">
      <c r="A879" s="295" t="s">
        <v>376</v>
      </c>
      <c r="B879" s="296"/>
      <c r="C879" s="296"/>
      <c r="D879" s="296"/>
      <c r="E879" s="296"/>
      <c r="F879" s="296"/>
      <c r="G879" s="296"/>
      <c r="H879" s="296"/>
      <c r="I879" s="297"/>
      <c r="J879" s="273"/>
      <c r="K879" s="274"/>
      <c r="L879" s="274"/>
      <c r="M879" s="274"/>
      <c r="N879" s="274"/>
      <c r="O879" s="274"/>
      <c r="P879" s="274"/>
      <c r="Q879" s="274"/>
      <c r="R879" s="274"/>
      <c r="S879" s="274"/>
      <c r="T879" s="274"/>
      <c r="U879" s="274"/>
      <c r="V879" s="274"/>
      <c r="W879" s="274"/>
      <c r="X879" s="274"/>
      <c r="Y879" s="274"/>
      <c r="Z879" s="274"/>
      <c r="AA879" s="274"/>
      <c r="AB879" s="274"/>
      <c r="AC879" s="274"/>
      <c r="AD879" s="274"/>
      <c r="AE879" s="274"/>
      <c r="AF879" s="274"/>
      <c r="AG879" s="274"/>
      <c r="AH879" s="274"/>
      <c r="AI879" s="274"/>
      <c r="AJ879" s="274"/>
      <c r="AK879" s="274"/>
      <c r="AL879" s="274"/>
      <c r="AM879" s="275"/>
      <c r="BG879" s="13" t="s">
        <v>515</v>
      </c>
      <c r="BH879" s="13">
        <v>70</v>
      </c>
      <c r="BI879" s="13" t="str">
        <f>"ITEM"&amp;BH879&amp;BG879&amp;"="&amp;IF(TRIM($J879)="","",$J879)</f>
        <v>ITEM70#KBN3_12=</v>
      </c>
    </row>
    <row r="880" spans="1:61" ht="9.75" hidden="1" customHeight="1" thickBot="1" x14ac:dyDescent="0.2">
      <c r="A880" s="298"/>
      <c r="B880" s="299"/>
      <c r="C880" s="299"/>
      <c r="D880" s="299"/>
      <c r="E880" s="299"/>
      <c r="F880" s="299"/>
      <c r="G880" s="299"/>
      <c r="H880" s="299"/>
      <c r="I880" s="300"/>
      <c r="J880" s="301"/>
      <c r="K880" s="302"/>
      <c r="L880" s="302"/>
      <c r="M880" s="302"/>
      <c r="N880" s="302"/>
      <c r="O880" s="302"/>
      <c r="P880" s="302"/>
      <c r="Q880" s="302"/>
      <c r="R880" s="302"/>
      <c r="S880" s="302"/>
      <c r="T880" s="302"/>
      <c r="U880" s="302"/>
      <c r="V880" s="302"/>
      <c r="W880" s="302"/>
      <c r="X880" s="302"/>
      <c r="Y880" s="302"/>
      <c r="Z880" s="302"/>
      <c r="AA880" s="302"/>
      <c r="AB880" s="302"/>
      <c r="AC880" s="302"/>
      <c r="AD880" s="302"/>
      <c r="AE880" s="302"/>
      <c r="AF880" s="302"/>
      <c r="AG880" s="302"/>
      <c r="AH880" s="302"/>
      <c r="AI880" s="302"/>
      <c r="AJ880" s="302"/>
      <c r="AK880" s="302"/>
      <c r="AL880" s="302"/>
      <c r="AM880" s="303"/>
    </row>
    <row r="881" spans="1:61" ht="9.75" hidden="1" customHeight="1" x14ac:dyDescent="0.15">
      <c r="A881" s="99" t="s">
        <v>96</v>
      </c>
      <c r="B881" s="100"/>
      <c r="C881" s="100"/>
      <c r="D881" s="100"/>
      <c r="E881" s="100"/>
      <c r="F881" s="100"/>
      <c r="G881" s="100"/>
      <c r="H881" s="100"/>
      <c r="I881" s="100"/>
      <c r="J881" s="102"/>
      <c r="K881" s="102"/>
      <c r="L881" s="102"/>
      <c r="M881" s="102"/>
      <c r="N881" s="102"/>
      <c r="O881" s="102"/>
      <c r="P881" s="102"/>
      <c r="Q881" s="102"/>
      <c r="R881" s="102"/>
      <c r="S881" s="102"/>
      <c r="T881" s="102"/>
      <c r="U881" s="102"/>
      <c r="V881" s="102"/>
      <c r="W881" s="102"/>
      <c r="X881" s="102"/>
      <c r="Y881" s="102"/>
      <c r="Z881" s="102"/>
      <c r="AA881" s="102"/>
      <c r="AB881" s="102"/>
      <c r="AC881" s="102"/>
      <c r="AD881" s="102"/>
      <c r="AE881" s="102"/>
      <c r="AF881" s="102"/>
      <c r="AG881" s="102"/>
      <c r="AH881" s="102"/>
      <c r="AI881" s="102"/>
      <c r="AJ881" s="102"/>
      <c r="AK881" s="102"/>
      <c r="AL881" s="102"/>
      <c r="AM881" s="102"/>
      <c r="BG881" s="13" t="s">
        <v>515</v>
      </c>
      <c r="BH881" s="13">
        <v>71</v>
      </c>
      <c r="BI881" s="13" t="str">
        <f>"ITEM"&amp;BH881&amp; BG881 &amp;"="&amp; IF(TRIM($J881)="","",$J881)</f>
        <v>ITEM71#KBN3_12=</v>
      </c>
    </row>
    <row r="882" spans="1:61" ht="9.75" hidden="1" customHeight="1" x14ac:dyDescent="0.15">
      <c r="A882" s="106"/>
      <c r="B882" s="107"/>
      <c r="C882" s="107"/>
      <c r="D882" s="107"/>
      <c r="E882" s="107"/>
      <c r="F882" s="107"/>
      <c r="G882" s="107"/>
      <c r="H882" s="107"/>
      <c r="I882" s="107"/>
      <c r="J882" s="102"/>
      <c r="K882" s="102"/>
      <c r="L882" s="102"/>
      <c r="M882" s="102"/>
      <c r="N882" s="102"/>
      <c r="O882" s="102"/>
      <c r="P882" s="102"/>
      <c r="Q882" s="102"/>
      <c r="R882" s="102"/>
      <c r="S882" s="102"/>
      <c r="T882" s="102"/>
      <c r="U882" s="102"/>
      <c r="V882" s="102"/>
      <c r="W882" s="102"/>
      <c r="X882" s="102"/>
      <c r="Y882" s="102"/>
      <c r="Z882" s="102"/>
      <c r="AA882" s="102"/>
      <c r="AB882" s="102"/>
      <c r="AC882" s="102"/>
      <c r="AD882" s="102"/>
      <c r="AE882" s="102"/>
      <c r="AF882" s="102"/>
      <c r="AG882" s="102"/>
      <c r="AH882" s="102"/>
      <c r="AI882" s="102"/>
      <c r="AJ882" s="102"/>
      <c r="AK882" s="102"/>
      <c r="AL882" s="102"/>
      <c r="AM882" s="102"/>
    </row>
    <row r="883" spans="1:61" ht="9.75" hidden="1" customHeight="1" x14ac:dyDescent="0.15">
      <c r="A883" s="96" t="s">
        <v>285</v>
      </c>
      <c r="B883" s="97"/>
      <c r="C883" s="97"/>
      <c r="D883" s="97"/>
      <c r="E883" s="97"/>
      <c r="F883" s="97"/>
      <c r="G883" s="97"/>
      <c r="H883" s="97"/>
      <c r="I883" s="97"/>
      <c r="J883" s="102"/>
      <c r="K883" s="102"/>
      <c r="L883" s="102"/>
      <c r="M883" s="102"/>
      <c r="N883" s="102"/>
      <c r="O883" s="102"/>
      <c r="P883" s="102"/>
      <c r="Q883" s="102"/>
      <c r="R883" s="102"/>
      <c r="S883" s="102"/>
      <c r="T883" s="102"/>
      <c r="U883" s="102"/>
      <c r="V883" s="102"/>
      <c r="W883" s="102"/>
      <c r="X883" s="102"/>
      <c r="Y883" s="102"/>
      <c r="Z883" s="102"/>
      <c r="AA883" s="102"/>
      <c r="AB883" s="102"/>
      <c r="AC883" s="102"/>
      <c r="AD883" s="102"/>
      <c r="AE883" s="102"/>
      <c r="AF883" s="102"/>
      <c r="AG883" s="102"/>
      <c r="AH883" s="102"/>
      <c r="AI883" s="102"/>
      <c r="AJ883" s="102"/>
      <c r="AK883" s="102"/>
      <c r="AL883" s="102"/>
      <c r="AM883" s="102"/>
      <c r="BG883" s="13" t="s">
        <v>515</v>
      </c>
      <c r="BH883" s="13">
        <v>72</v>
      </c>
      <c r="BI883" s="13" t="str">
        <f>"ITEM"&amp;BH883&amp; BG883 &amp;"="&amp; IF(TRIM($J883)="","",$J883)</f>
        <v>ITEM72#KBN3_12=</v>
      </c>
    </row>
    <row r="884" spans="1:61" ht="9.75" hidden="1" customHeight="1" x14ac:dyDescent="0.15">
      <c r="A884" s="99"/>
      <c r="B884" s="100"/>
      <c r="C884" s="100"/>
      <c r="D884" s="100"/>
      <c r="E884" s="100"/>
      <c r="F884" s="100"/>
      <c r="G884" s="100"/>
      <c r="H884" s="100"/>
      <c r="I884" s="100"/>
      <c r="J884" s="102"/>
      <c r="K884" s="102"/>
      <c r="L884" s="102"/>
      <c r="M884" s="102"/>
      <c r="N884" s="102"/>
      <c r="O884" s="102"/>
      <c r="P884" s="102"/>
      <c r="Q884" s="102"/>
      <c r="R884" s="102"/>
      <c r="S884" s="102"/>
      <c r="T884" s="102"/>
      <c r="U884" s="102"/>
      <c r="V884" s="102"/>
      <c r="W884" s="102"/>
      <c r="X884" s="102"/>
      <c r="Y884" s="102"/>
      <c r="Z884" s="102"/>
      <c r="AA884" s="102"/>
      <c r="AB884" s="102"/>
      <c r="AC884" s="102"/>
      <c r="AD884" s="102"/>
      <c r="AE884" s="102"/>
      <c r="AF884" s="102"/>
      <c r="AG884" s="102"/>
      <c r="AH884" s="102"/>
      <c r="AI884" s="102"/>
      <c r="AJ884" s="102"/>
      <c r="AK884" s="102"/>
      <c r="AL884" s="102"/>
      <c r="AM884" s="102"/>
      <c r="BG884" s="13" t="s">
        <v>432</v>
      </c>
      <c r="BH884" s="13" t="s">
        <v>432</v>
      </c>
    </row>
    <row r="885" spans="1:61" ht="9.75" hidden="1" customHeight="1" x14ac:dyDescent="0.15">
      <c r="A885" s="106"/>
      <c r="B885" s="107"/>
      <c r="C885" s="107"/>
      <c r="D885" s="107"/>
      <c r="E885" s="107"/>
      <c r="F885" s="107"/>
      <c r="G885" s="107"/>
      <c r="H885" s="107"/>
      <c r="I885" s="107"/>
      <c r="J885" s="102"/>
      <c r="K885" s="102"/>
      <c r="L885" s="102"/>
      <c r="M885" s="102"/>
      <c r="N885" s="102"/>
      <c r="O885" s="102"/>
      <c r="P885" s="102"/>
      <c r="Q885" s="102"/>
      <c r="R885" s="102"/>
      <c r="S885" s="102"/>
      <c r="T885" s="102"/>
      <c r="U885" s="102"/>
      <c r="V885" s="102"/>
      <c r="W885" s="102"/>
      <c r="X885" s="102"/>
      <c r="Y885" s="102"/>
      <c r="Z885" s="102"/>
      <c r="AA885" s="102"/>
      <c r="AB885" s="102"/>
      <c r="AC885" s="102"/>
      <c r="AD885" s="102"/>
      <c r="AE885" s="102"/>
      <c r="AF885" s="102"/>
      <c r="AG885" s="102"/>
      <c r="AH885" s="102"/>
      <c r="AI885" s="102"/>
      <c r="AJ885" s="102"/>
      <c r="AK885" s="102"/>
      <c r="AL885" s="102"/>
      <c r="AM885" s="102"/>
      <c r="BG885" s="13" t="s">
        <v>432</v>
      </c>
      <c r="BH885" s="13" t="s">
        <v>432</v>
      </c>
    </row>
    <row r="886" spans="1:61" ht="9.75" hidden="1" customHeight="1" x14ac:dyDescent="0.15">
      <c r="A886" s="96" t="s">
        <v>286</v>
      </c>
      <c r="B886" s="97"/>
      <c r="C886" s="97"/>
      <c r="D886" s="97"/>
      <c r="E886" s="97"/>
      <c r="F886" s="97"/>
      <c r="G886" s="97"/>
      <c r="H886" s="97"/>
      <c r="I886" s="97"/>
      <c r="J886" s="102"/>
      <c r="K886" s="102"/>
      <c r="L886" s="102"/>
      <c r="M886" s="102"/>
      <c r="N886" s="102"/>
      <c r="O886" s="102"/>
      <c r="P886" s="102"/>
      <c r="Q886" s="102"/>
      <c r="R886" s="102"/>
      <c r="S886" s="102"/>
      <c r="T886" s="102"/>
      <c r="U886" s="102"/>
      <c r="V886" s="102"/>
      <c r="W886" s="102"/>
      <c r="X886" s="102"/>
      <c r="Y886" s="102"/>
      <c r="Z886" s="102"/>
      <c r="AA886" s="102"/>
      <c r="AB886" s="102"/>
      <c r="AC886" s="102"/>
      <c r="AD886" s="102"/>
      <c r="AE886" s="102"/>
      <c r="AF886" s="102"/>
      <c r="AG886" s="102"/>
      <c r="AH886" s="102"/>
      <c r="AI886" s="102"/>
      <c r="AJ886" s="102"/>
      <c r="AK886" s="102"/>
      <c r="AL886" s="102"/>
      <c r="AM886" s="102"/>
      <c r="BG886" s="13" t="s">
        <v>515</v>
      </c>
      <c r="BH886" s="13">
        <v>73</v>
      </c>
      <c r="BI886" s="13" t="str">
        <f>"ITEM"&amp;BH886&amp; BG886 &amp;"="&amp; IF(TRIM($J886)="","",$J886)</f>
        <v>ITEM73#KBN3_12=</v>
      </c>
    </row>
    <row r="887" spans="1:61" ht="9.75" hidden="1" customHeight="1" x14ac:dyDescent="0.15">
      <c r="A887" s="106"/>
      <c r="B887" s="107"/>
      <c r="C887" s="107"/>
      <c r="D887" s="107"/>
      <c r="E887" s="107"/>
      <c r="F887" s="107"/>
      <c r="G887" s="107"/>
      <c r="H887" s="107"/>
      <c r="I887" s="107"/>
      <c r="J887" s="102"/>
      <c r="K887" s="102"/>
      <c r="L887" s="102"/>
      <c r="M887" s="102"/>
      <c r="N887" s="102"/>
      <c r="O887" s="102"/>
      <c r="P887" s="102"/>
      <c r="Q887" s="102"/>
      <c r="R887" s="102"/>
      <c r="S887" s="102"/>
      <c r="T887" s="102"/>
      <c r="U887" s="102"/>
      <c r="V887" s="102"/>
      <c r="W887" s="102"/>
      <c r="X887" s="102"/>
      <c r="Y887" s="102"/>
      <c r="Z887" s="102"/>
      <c r="AA887" s="102"/>
      <c r="AB887" s="102"/>
      <c r="AC887" s="102"/>
      <c r="AD887" s="102"/>
      <c r="AE887" s="102"/>
      <c r="AF887" s="102"/>
      <c r="AG887" s="102"/>
      <c r="AH887" s="102"/>
      <c r="AI887" s="102"/>
      <c r="AJ887" s="102"/>
      <c r="AK887" s="102"/>
      <c r="AL887" s="102"/>
      <c r="AM887" s="102"/>
      <c r="BG887" s="13" t="s">
        <v>432</v>
      </c>
      <c r="BH887" s="13" t="s">
        <v>432</v>
      </c>
    </row>
    <row r="888" spans="1:61" ht="9.75" hidden="1" customHeight="1" x14ac:dyDescent="0.15">
      <c r="A888" s="96" t="s">
        <v>287</v>
      </c>
      <c r="B888" s="97"/>
      <c r="C888" s="97"/>
      <c r="D888" s="97"/>
      <c r="E888" s="97"/>
      <c r="F888" s="97"/>
      <c r="G888" s="97"/>
      <c r="H888" s="97"/>
      <c r="I888" s="97"/>
      <c r="J888" s="167"/>
      <c r="K888" s="162"/>
      <c r="L888" s="162"/>
      <c r="M888" s="162"/>
      <c r="N888" s="162"/>
      <c r="O888" s="162"/>
      <c r="P888" s="162"/>
      <c r="Q888" s="162"/>
      <c r="R888" s="162"/>
      <c r="S888" s="162"/>
      <c r="T888" s="162"/>
      <c r="U888" s="162"/>
      <c r="V888" s="170" t="s">
        <v>116</v>
      </c>
      <c r="W888" s="170"/>
      <c r="X888" s="170"/>
      <c r="Y888" s="170"/>
      <c r="Z888" s="170"/>
      <c r="AA888" s="170"/>
      <c r="AB888" s="170"/>
      <c r="AC888" s="170"/>
      <c r="AD888" s="170"/>
      <c r="AE888" s="170"/>
      <c r="AF888" s="170"/>
      <c r="AG888" s="170"/>
      <c r="AH888" s="170"/>
      <c r="AI888" s="170"/>
      <c r="AJ888" s="170"/>
      <c r="AK888" s="170"/>
      <c r="AL888" s="170"/>
      <c r="AM888" s="171"/>
      <c r="BE888" s="13" t="str">
        <f ca="1">MID(CELL("address",$CB$2),2,2)</f>
        <v>CB</v>
      </c>
      <c r="BF888" s="13" t="str">
        <f>IF(TRIM($K890)="","",IF(ISERROR(MATCH($K890,$CB$3:$CB$7,0)),"INPUT_ERROR",MATCH($K890,$CB$3:$CB$7,0)))</f>
        <v/>
      </c>
      <c r="BG888" s="13" t="s">
        <v>515</v>
      </c>
      <c r="BH888" s="13">
        <v>74</v>
      </c>
      <c r="BI888" s="13" t="str">
        <f>"ITEM"&amp; BH888&amp; BG888 &amp;"="&amp; $BF888</f>
        <v>ITEM74#KBN3_12=</v>
      </c>
    </row>
    <row r="889" spans="1:61" ht="9.75" hidden="1" customHeight="1" x14ac:dyDescent="0.15">
      <c r="A889" s="99"/>
      <c r="B889" s="100"/>
      <c r="C889" s="100"/>
      <c r="D889" s="100"/>
      <c r="E889" s="100"/>
      <c r="F889" s="100"/>
      <c r="G889" s="100"/>
      <c r="H889" s="100"/>
      <c r="I889" s="100"/>
      <c r="J889" s="186"/>
      <c r="K889" s="133"/>
      <c r="L889" s="133"/>
      <c r="M889" s="133"/>
      <c r="N889" s="133"/>
      <c r="O889" s="133"/>
      <c r="P889" s="133"/>
      <c r="Q889" s="133"/>
      <c r="R889" s="133"/>
      <c r="S889" s="133"/>
      <c r="T889" s="133"/>
      <c r="U889" s="133"/>
      <c r="V889" s="169" t="s">
        <v>180</v>
      </c>
      <c r="W889" s="169"/>
      <c r="X889" s="169"/>
      <c r="Y889" s="169"/>
      <c r="Z889" s="169"/>
      <c r="AA889" s="169"/>
      <c r="AB889" s="169"/>
      <c r="AC889" s="169"/>
      <c r="AD889" s="169"/>
      <c r="AE889" s="169"/>
      <c r="AF889" s="169"/>
      <c r="AG889" s="169"/>
      <c r="AH889" s="169"/>
      <c r="AI889" s="169"/>
      <c r="AJ889" s="169"/>
      <c r="AK889" s="169"/>
      <c r="AL889" s="169"/>
      <c r="AM889" s="172"/>
      <c r="BG889" s="13" t="s">
        <v>432</v>
      </c>
      <c r="BH889" s="13" t="s">
        <v>432</v>
      </c>
    </row>
    <row r="890" spans="1:61" ht="9.75" hidden="1" customHeight="1" x14ac:dyDescent="0.15">
      <c r="A890" s="99"/>
      <c r="B890" s="100"/>
      <c r="C890" s="100"/>
      <c r="D890" s="100"/>
      <c r="E890" s="100"/>
      <c r="F890" s="100"/>
      <c r="G890" s="100"/>
      <c r="H890" s="100"/>
      <c r="I890" s="100"/>
      <c r="J890" s="130" t="s">
        <v>444</v>
      </c>
      <c r="K890" s="131"/>
      <c r="L890" s="131"/>
      <c r="M890" s="131"/>
      <c r="N890" s="131"/>
      <c r="O890" s="131"/>
      <c r="P890" s="131"/>
      <c r="Q890" s="131"/>
      <c r="R890" s="131"/>
      <c r="S890" s="131"/>
      <c r="T890" s="133" t="s">
        <v>442</v>
      </c>
      <c r="U890" s="133"/>
      <c r="V890" s="169" t="s">
        <v>236</v>
      </c>
      <c r="W890" s="169"/>
      <c r="X890" s="169"/>
      <c r="Y890" s="169"/>
      <c r="Z890" s="169"/>
      <c r="AA890" s="169"/>
      <c r="AB890" s="169"/>
      <c r="AC890" s="169"/>
      <c r="AD890" s="169"/>
      <c r="AE890" s="169"/>
      <c r="AF890" s="169"/>
      <c r="AG890" s="169"/>
      <c r="AH890" s="169"/>
      <c r="AI890" s="169"/>
      <c r="AJ890" s="169"/>
      <c r="AK890" s="169"/>
      <c r="AL890" s="169"/>
      <c r="AM890" s="172"/>
      <c r="BG890" s="13" t="s">
        <v>432</v>
      </c>
      <c r="BH890" s="13" t="s">
        <v>432</v>
      </c>
    </row>
    <row r="891" spans="1:61" ht="9.75" hidden="1" customHeight="1" x14ac:dyDescent="0.15">
      <c r="A891" s="99"/>
      <c r="B891" s="100"/>
      <c r="C891" s="100"/>
      <c r="D891" s="100"/>
      <c r="E891" s="100"/>
      <c r="F891" s="100"/>
      <c r="G891" s="100"/>
      <c r="H891" s="100"/>
      <c r="I891" s="100"/>
      <c r="J891" s="130"/>
      <c r="K891" s="131"/>
      <c r="L891" s="131"/>
      <c r="M891" s="131"/>
      <c r="N891" s="131"/>
      <c r="O891" s="131"/>
      <c r="P891" s="131"/>
      <c r="Q891" s="131"/>
      <c r="R891" s="131"/>
      <c r="S891" s="131"/>
      <c r="T891" s="133"/>
      <c r="U891" s="133"/>
      <c r="V891" s="169" t="s">
        <v>237</v>
      </c>
      <c r="W891" s="169"/>
      <c r="X891" s="169"/>
      <c r="Y891" s="169"/>
      <c r="Z891" s="169"/>
      <c r="AA891" s="169"/>
      <c r="AB891" s="169"/>
      <c r="AC891" s="169"/>
      <c r="AD891" s="169"/>
      <c r="AE891" s="169"/>
      <c r="AF891" s="169"/>
      <c r="AG891" s="169"/>
      <c r="AH891" s="169"/>
      <c r="AI891" s="169"/>
      <c r="AJ891" s="169"/>
      <c r="AK891" s="169"/>
      <c r="AL891" s="169"/>
      <c r="AM891" s="172"/>
      <c r="BG891" s="13" t="s">
        <v>432</v>
      </c>
      <c r="BH891" s="13" t="s">
        <v>432</v>
      </c>
    </row>
    <row r="892" spans="1:61" ht="9.75" hidden="1" customHeight="1" x14ac:dyDescent="0.15">
      <c r="A892" s="99"/>
      <c r="B892" s="100"/>
      <c r="C892" s="100"/>
      <c r="D892" s="100"/>
      <c r="E892" s="100"/>
      <c r="F892" s="100"/>
      <c r="G892" s="100"/>
      <c r="H892" s="100"/>
      <c r="I892" s="100"/>
      <c r="J892" s="186"/>
      <c r="K892" s="133"/>
      <c r="L892" s="133"/>
      <c r="M892" s="133"/>
      <c r="N892" s="133"/>
      <c r="O892" s="133"/>
      <c r="P892" s="133"/>
      <c r="Q892" s="133"/>
      <c r="R892" s="133"/>
      <c r="S892" s="133"/>
      <c r="T892" s="133"/>
      <c r="U892" s="133"/>
      <c r="V892" s="169" t="s">
        <v>445</v>
      </c>
      <c r="W892" s="169"/>
      <c r="X892" s="169"/>
      <c r="Y892" s="169"/>
      <c r="Z892" s="169"/>
      <c r="AA892" s="169"/>
      <c r="AB892" s="169"/>
      <c r="AC892" s="169"/>
      <c r="AD892" s="169"/>
      <c r="AE892" s="169"/>
      <c r="AF892" s="169"/>
      <c r="AG892" s="169"/>
      <c r="AH892" s="169"/>
      <c r="AI892" s="169"/>
      <c r="AJ892" s="169"/>
      <c r="AK892" s="169"/>
      <c r="AL892" s="169"/>
      <c r="AM892" s="172"/>
      <c r="BG892" s="13" t="s">
        <v>432</v>
      </c>
      <c r="BH892" s="13" t="s">
        <v>432</v>
      </c>
    </row>
    <row r="893" spans="1:61" ht="9.75" hidden="1" customHeight="1" x14ac:dyDescent="0.15">
      <c r="A893" s="106"/>
      <c r="B893" s="107"/>
      <c r="C893" s="107"/>
      <c r="D893" s="107"/>
      <c r="E893" s="107"/>
      <c r="F893" s="107"/>
      <c r="G893" s="107"/>
      <c r="H893" s="107"/>
      <c r="I893" s="107"/>
      <c r="J893" s="168"/>
      <c r="K893" s="137"/>
      <c r="L893" s="137"/>
      <c r="M893" s="137"/>
      <c r="N893" s="137"/>
      <c r="O893" s="137"/>
      <c r="P893" s="137"/>
      <c r="Q893" s="137"/>
      <c r="R893" s="137"/>
      <c r="S893" s="137"/>
      <c r="T893" s="137"/>
      <c r="U893" s="137"/>
      <c r="V893" s="174" t="s">
        <v>238</v>
      </c>
      <c r="W893" s="174"/>
      <c r="X893" s="174"/>
      <c r="Y893" s="174"/>
      <c r="Z893" s="174"/>
      <c r="AA893" s="174"/>
      <c r="AB893" s="174"/>
      <c r="AC893" s="174"/>
      <c r="AD893" s="174"/>
      <c r="AE893" s="174"/>
      <c r="AF893" s="174"/>
      <c r="AG893" s="174"/>
      <c r="AH893" s="174"/>
      <c r="AI893" s="174"/>
      <c r="AJ893" s="174"/>
      <c r="AK893" s="174"/>
      <c r="AL893" s="174"/>
      <c r="AM893" s="175"/>
      <c r="BG893" s="13" t="s">
        <v>432</v>
      </c>
      <c r="BH893" s="13" t="s">
        <v>432</v>
      </c>
    </row>
    <row r="894" spans="1:61" ht="9.75" hidden="1" customHeight="1" x14ac:dyDescent="0.15">
      <c r="A894" s="96" t="s">
        <v>288</v>
      </c>
      <c r="B894" s="97"/>
      <c r="C894" s="97"/>
      <c r="D894" s="97"/>
      <c r="E894" s="97"/>
      <c r="F894" s="97"/>
      <c r="G894" s="97"/>
      <c r="H894" s="97"/>
      <c r="I894" s="97"/>
      <c r="J894" s="115"/>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7"/>
      <c r="BG894" s="13" t="s">
        <v>515</v>
      </c>
      <c r="BH894" s="13">
        <v>75</v>
      </c>
      <c r="BI894" s="13" t="str">
        <f>"ITEM"&amp;BH894&amp; BG894 &amp;"="&amp; IF(TRIM($J894)="","",$J894)</f>
        <v>ITEM75#KBN3_12=</v>
      </c>
    </row>
    <row r="895" spans="1:61" ht="9.75" hidden="1" customHeight="1" x14ac:dyDescent="0.15">
      <c r="A895" s="99"/>
      <c r="B895" s="100"/>
      <c r="C895" s="100"/>
      <c r="D895" s="100"/>
      <c r="E895" s="100"/>
      <c r="F895" s="100"/>
      <c r="G895" s="100"/>
      <c r="H895" s="100"/>
      <c r="I895" s="100"/>
      <c r="J895" s="109"/>
      <c r="K895" s="110"/>
      <c r="L895" s="110"/>
      <c r="M895" s="110"/>
      <c r="N895" s="110"/>
      <c r="O895" s="110"/>
      <c r="P895" s="110"/>
      <c r="Q895" s="110"/>
      <c r="R895" s="110"/>
      <c r="S895" s="110"/>
      <c r="T895" s="110"/>
      <c r="U895" s="110"/>
      <c r="V895" s="110"/>
      <c r="W895" s="110"/>
      <c r="X895" s="110"/>
      <c r="Y895" s="110"/>
      <c r="Z895" s="110"/>
      <c r="AA895" s="110"/>
      <c r="AB895" s="110"/>
      <c r="AC895" s="110"/>
      <c r="AD895" s="110"/>
      <c r="AE895" s="110"/>
      <c r="AF895" s="110"/>
      <c r="AG895" s="110"/>
      <c r="AH895" s="110"/>
      <c r="AI895" s="110"/>
      <c r="AJ895" s="110"/>
      <c r="AK895" s="110"/>
      <c r="AL895" s="110"/>
      <c r="AM895" s="111"/>
      <c r="BG895" s="13" t="s">
        <v>432</v>
      </c>
      <c r="BH895" s="13" t="s">
        <v>432</v>
      </c>
    </row>
    <row r="896" spans="1:61" ht="9.75" hidden="1" customHeight="1" x14ac:dyDescent="0.15">
      <c r="A896" s="106"/>
      <c r="B896" s="107"/>
      <c r="C896" s="107"/>
      <c r="D896" s="107"/>
      <c r="E896" s="107"/>
      <c r="F896" s="107"/>
      <c r="G896" s="107"/>
      <c r="H896" s="107"/>
      <c r="I896" s="107"/>
      <c r="J896" s="112"/>
      <c r="K896" s="113"/>
      <c r="L896" s="113"/>
      <c r="M896" s="113"/>
      <c r="N896" s="113"/>
      <c r="O896" s="113"/>
      <c r="P896" s="113"/>
      <c r="Q896" s="113"/>
      <c r="R896" s="113"/>
      <c r="S896" s="113"/>
      <c r="T896" s="113"/>
      <c r="U896" s="113"/>
      <c r="V896" s="113"/>
      <c r="W896" s="113"/>
      <c r="X896" s="113"/>
      <c r="Y896" s="113"/>
      <c r="Z896" s="113"/>
      <c r="AA896" s="113"/>
      <c r="AB896" s="113"/>
      <c r="AC896" s="113"/>
      <c r="AD896" s="113"/>
      <c r="AE896" s="113"/>
      <c r="AF896" s="113"/>
      <c r="AG896" s="113"/>
      <c r="AH896" s="113"/>
      <c r="AI896" s="113"/>
      <c r="AJ896" s="113"/>
      <c r="AK896" s="113"/>
      <c r="AL896" s="113"/>
      <c r="AM896" s="114"/>
      <c r="BG896" s="13" t="s">
        <v>432</v>
      </c>
      <c r="BH896" s="13" t="s">
        <v>432</v>
      </c>
    </row>
    <row r="897" spans="1:61" ht="9.75" hidden="1" customHeight="1" x14ac:dyDescent="0.15">
      <c r="A897" s="96" t="s">
        <v>289</v>
      </c>
      <c r="B897" s="97"/>
      <c r="C897" s="97"/>
      <c r="D897" s="97"/>
      <c r="E897" s="97"/>
      <c r="F897" s="97"/>
      <c r="G897" s="97"/>
      <c r="H897" s="97"/>
      <c r="I897" s="97"/>
      <c r="J897" s="224" t="s">
        <v>127</v>
      </c>
      <c r="K897" s="225"/>
      <c r="L897" s="162" t="s">
        <v>121</v>
      </c>
      <c r="M897" s="162"/>
      <c r="N897" s="162"/>
      <c r="O897" s="162"/>
      <c r="P897" s="162"/>
      <c r="Q897" s="162"/>
      <c r="R897" s="162"/>
      <c r="S897" s="162"/>
      <c r="T897" s="162"/>
      <c r="U897" s="162"/>
      <c r="V897" s="162"/>
      <c r="W897" s="162"/>
      <c r="X897" s="227" t="s">
        <v>127</v>
      </c>
      <c r="Y897" s="225"/>
      <c r="Z897" s="162" t="s">
        <v>160</v>
      </c>
      <c r="AA897" s="162"/>
      <c r="AB897" s="162"/>
      <c r="AC897" s="162"/>
      <c r="AD897" s="162"/>
      <c r="AE897" s="162"/>
      <c r="AF897" s="162"/>
      <c r="AG897" s="162"/>
      <c r="AH897" s="162"/>
      <c r="AI897" s="162"/>
      <c r="AJ897" s="162"/>
      <c r="AK897" s="162"/>
      <c r="AL897" s="162"/>
      <c r="AM897" s="163"/>
      <c r="BF897" s="13" t="b">
        <f>IF($K897="○",TRUE,IF($K897="",FALSE,"INPUT_ERROR"))</f>
        <v>0</v>
      </c>
      <c r="BG897" s="13" t="s">
        <v>515</v>
      </c>
      <c r="BH897" s="13">
        <v>76</v>
      </c>
      <c r="BI897" s="13" t="str">
        <f t="shared" ref="BI897:BI903" si="13">"ITEM"&amp;BH897&amp; BG897 &amp;"="&amp; BF897</f>
        <v>ITEM76#KBN3_12=FALSE</v>
      </c>
    </row>
    <row r="898" spans="1:61" ht="9.75" hidden="1" customHeight="1" x14ac:dyDescent="0.15">
      <c r="A898" s="99"/>
      <c r="B898" s="100"/>
      <c r="C898" s="100"/>
      <c r="D898" s="100"/>
      <c r="E898" s="100"/>
      <c r="F898" s="100"/>
      <c r="G898" s="100"/>
      <c r="H898" s="100"/>
      <c r="I898" s="100"/>
      <c r="J898" s="130"/>
      <c r="K898" s="132"/>
      <c r="L898" s="133"/>
      <c r="M898" s="133"/>
      <c r="N898" s="133"/>
      <c r="O898" s="133"/>
      <c r="P898" s="133"/>
      <c r="Q898" s="133"/>
      <c r="R898" s="133"/>
      <c r="S898" s="133"/>
      <c r="T898" s="133"/>
      <c r="U898" s="133"/>
      <c r="V898" s="133"/>
      <c r="W898" s="133"/>
      <c r="X898" s="134"/>
      <c r="Y898" s="132"/>
      <c r="Z898" s="133"/>
      <c r="AA898" s="133"/>
      <c r="AB898" s="133"/>
      <c r="AC898" s="133"/>
      <c r="AD898" s="133"/>
      <c r="AE898" s="133"/>
      <c r="AF898" s="133"/>
      <c r="AG898" s="133"/>
      <c r="AH898" s="133"/>
      <c r="AI898" s="133"/>
      <c r="AJ898" s="133"/>
      <c r="AK898" s="133"/>
      <c r="AL898" s="133"/>
      <c r="AM898" s="139"/>
      <c r="BF898" s="13" t="b">
        <f>IF($Y897="○",TRUE,IF($Y897="",FALSE,"INPUT_ERROR"))</f>
        <v>0</v>
      </c>
      <c r="BG898" s="13" t="s">
        <v>515</v>
      </c>
      <c r="BH898" s="13">
        <v>77</v>
      </c>
      <c r="BI898" s="13" t="str">
        <f t="shared" si="13"/>
        <v>ITEM77#KBN3_12=FALSE</v>
      </c>
    </row>
    <row r="899" spans="1:61" ht="9.75" hidden="1" customHeight="1" x14ac:dyDescent="0.15">
      <c r="A899" s="99"/>
      <c r="B899" s="100"/>
      <c r="C899" s="100"/>
      <c r="D899" s="100"/>
      <c r="E899" s="100"/>
      <c r="F899" s="100"/>
      <c r="G899" s="100"/>
      <c r="H899" s="100"/>
      <c r="I899" s="100"/>
      <c r="J899" s="130" t="s">
        <v>127</v>
      </c>
      <c r="K899" s="132"/>
      <c r="L899" s="133" t="s">
        <v>161</v>
      </c>
      <c r="M899" s="133"/>
      <c r="N899" s="133"/>
      <c r="O899" s="133"/>
      <c r="P899" s="133"/>
      <c r="Q899" s="133"/>
      <c r="R899" s="133"/>
      <c r="S899" s="133"/>
      <c r="T899" s="133"/>
      <c r="U899" s="133"/>
      <c r="V899" s="133"/>
      <c r="W899" s="133"/>
      <c r="X899" s="134" t="s">
        <v>127</v>
      </c>
      <c r="Y899" s="132"/>
      <c r="Z899" s="133" t="s">
        <v>332</v>
      </c>
      <c r="AA899" s="133"/>
      <c r="AB899" s="133"/>
      <c r="AC899" s="133"/>
      <c r="AD899" s="133"/>
      <c r="AE899" s="133"/>
      <c r="AF899" s="133"/>
      <c r="AG899" s="133"/>
      <c r="AH899" s="133"/>
      <c r="AI899" s="133"/>
      <c r="AJ899" s="133"/>
      <c r="AK899" s="133"/>
      <c r="AL899" s="133"/>
      <c r="AM899" s="139"/>
      <c r="BF899" s="13" t="b">
        <f>IF($K899="○",TRUE,IF($K899="",FALSE,"INPUT_ERROR"))</f>
        <v>0</v>
      </c>
      <c r="BG899" s="13" t="s">
        <v>515</v>
      </c>
      <c r="BH899" s="13">
        <v>78</v>
      </c>
      <c r="BI899" s="13" t="str">
        <f t="shared" si="13"/>
        <v>ITEM78#KBN3_12=FALSE</v>
      </c>
    </row>
    <row r="900" spans="1:61" ht="9.75" hidden="1" customHeight="1" x14ac:dyDescent="0.15">
      <c r="A900" s="99"/>
      <c r="B900" s="100"/>
      <c r="C900" s="100"/>
      <c r="D900" s="100"/>
      <c r="E900" s="100"/>
      <c r="F900" s="100"/>
      <c r="G900" s="100"/>
      <c r="H900" s="100"/>
      <c r="I900" s="100"/>
      <c r="J900" s="130"/>
      <c r="K900" s="132"/>
      <c r="L900" s="133"/>
      <c r="M900" s="133"/>
      <c r="N900" s="133"/>
      <c r="O900" s="133"/>
      <c r="P900" s="133"/>
      <c r="Q900" s="133"/>
      <c r="R900" s="133"/>
      <c r="S900" s="133"/>
      <c r="T900" s="133"/>
      <c r="U900" s="133"/>
      <c r="V900" s="133"/>
      <c r="W900" s="133"/>
      <c r="X900" s="134"/>
      <c r="Y900" s="132"/>
      <c r="Z900" s="133"/>
      <c r="AA900" s="133"/>
      <c r="AB900" s="133"/>
      <c r="AC900" s="133"/>
      <c r="AD900" s="133"/>
      <c r="AE900" s="133"/>
      <c r="AF900" s="133"/>
      <c r="AG900" s="133"/>
      <c r="AH900" s="133"/>
      <c r="AI900" s="133"/>
      <c r="AJ900" s="133"/>
      <c r="AK900" s="133"/>
      <c r="AL900" s="133"/>
      <c r="AM900" s="139"/>
      <c r="BF900" s="13" t="b">
        <f>IF($Y899="○",TRUE,IF($Y899="",FALSE,"INPUT_ERROR"))</f>
        <v>0</v>
      </c>
      <c r="BG900" s="13" t="s">
        <v>515</v>
      </c>
      <c r="BH900" s="13">
        <v>79</v>
      </c>
      <c r="BI900" s="13" t="str">
        <f t="shared" si="13"/>
        <v>ITEM79#KBN3_12=FALSE</v>
      </c>
    </row>
    <row r="901" spans="1:61" ht="9.75" hidden="1" customHeight="1" x14ac:dyDescent="0.15">
      <c r="A901" s="99"/>
      <c r="B901" s="100"/>
      <c r="C901" s="100"/>
      <c r="D901" s="100"/>
      <c r="E901" s="100"/>
      <c r="F901" s="100"/>
      <c r="G901" s="100"/>
      <c r="H901" s="100"/>
      <c r="I901" s="100"/>
      <c r="J901" s="130" t="s">
        <v>127</v>
      </c>
      <c r="K901" s="132"/>
      <c r="L901" s="133" t="s">
        <v>240</v>
      </c>
      <c r="M901" s="133"/>
      <c r="N901" s="133"/>
      <c r="O901" s="133"/>
      <c r="P901" s="133"/>
      <c r="Q901" s="133"/>
      <c r="R901" s="133"/>
      <c r="S901" s="133"/>
      <c r="T901" s="133"/>
      <c r="U901" s="133"/>
      <c r="V901" s="133"/>
      <c r="W901" s="133"/>
      <c r="X901" s="134" t="s">
        <v>127</v>
      </c>
      <c r="Y901" s="132"/>
      <c r="Z901" s="133" t="s">
        <v>241</v>
      </c>
      <c r="AA901" s="133"/>
      <c r="AB901" s="133"/>
      <c r="AC901" s="133"/>
      <c r="AD901" s="133"/>
      <c r="AE901" s="133"/>
      <c r="AF901" s="133"/>
      <c r="AG901" s="133"/>
      <c r="AH901" s="133"/>
      <c r="AI901" s="133"/>
      <c r="AJ901" s="133"/>
      <c r="AK901" s="133"/>
      <c r="AL901" s="133"/>
      <c r="AM901" s="139"/>
      <c r="BF901" s="13" t="b">
        <f>IF($K901="○",TRUE,IF($K901="",FALSE,"INPUT_ERROR"))</f>
        <v>0</v>
      </c>
      <c r="BG901" s="13" t="s">
        <v>515</v>
      </c>
      <c r="BH901" s="13">
        <v>80</v>
      </c>
      <c r="BI901" s="13" t="str">
        <f t="shared" si="13"/>
        <v>ITEM80#KBN3_12=FALSE</v>
      </c>
    </row>
    <row r="902" spans="1:61" ht="9.75" hidden="1" customHeight="1" x14ac:dyDescent="0.15">
      <c r="A902" s="99"/>
      <c r="B902" s="100"/>
      <c r="C902" s="100"/>
      <c r="D902" s="100"/>
      <c r="E902" s="100"/>
      <c r="F902" s="100"/>
      <c r="G902" s="100"/>
      <c r="H902" s="100"/>
      <c r="I902" s="100"/>
      <c r="J902" s="130"/>
      <c r="K902" s="132"/>
      <c r="L902" s="133"/>
      <c r="M902" s="133"/>
      <c r="N902" s="133"/>
      <c r="O902" s="133"/>
      <c r="P902" s="133"/>
      <c r="Q902" s="133"/>
      <c r="R902" s="133"/>
      <c r="S902" s="133"/>
      <c r="T902" s="133"/>
      <c r="U902" s="133"/>
      <c r="V902" s="133"/>
      <c r="W902" s="133"/>
      <c r="X902" s="134"/>
      <c r="Y902" s="132"/>
      <c r="Z902" s="133"/>
      <c r="AA902" s="133"/>
      <c r="AB902" s="133"/>
      <c r="AC902" s="133"/>
      <c r="AD902" s="133"/>
      <c r="AE902" s="133"/>
      <c r="AF902" s="133"/>
      <c r="AG902" s="133"/>
      <c r="AH902" s="133"/>
      <c r="AI902" s="133"/>
      <c r="AJ902" s="133"/>
      <c r="AK902" s="133"/>
      <c r="AL902" s="133"/>
      <c r="AM902" s="139"/>
      <c r="BF902" s="13" t="b">
        <f>IF($Y901="○",TRUE,IF($Y901="",FALSE,"INPUT_ERROR"))</f>
        <v>0</v>
      </c>
      <c r="BG902" s="13" t="s">
        <v>515</v>
      </c>
      <c r="BH902" s="13">
        <v>81</v>
      </c>
      <c r="BI902" s="13" t="str">
        <f t="shared" si="13"/>
        <v>ITEM81#KBN3_12=FALSE</v>
      </c>
    </row>
    <row r="903" spans="1:61" ht="9.75" hidden="1" customHeight="1" x14ac:dyDescent="0.15">
      <c r="A903" s="99"/>
      <c r="B903" s="100"/>
      <c r="C903" s="100"/>
      <c r="D903" s="100"/>
      <c r="E903" s="100"/>
      <c r="F903" s="100"/>
      <c r="G903" s="100"/>
      <c r="H903" s="100"/>
      <c r="I903" s="100"/>
      <c r="J903" s="130" t="s">
        <v>127</v>
      </c>
      <c r="K903" s="132"/>
      <c r="L903" s="133" t="s">
        <v>125</v>
      </c>
      <c r="M903" s="133"/>
      <c r="N903" s="133"/>
      <c r="O903" s="134" t="s">
        <v>98</v>
      </c>
      <c r="P903" s="128"/>
      <c r="Q903" s="128"/>
      <c r="R903" s="128"/>
      <c r="S903" s="128"/>
      <c r="T903" s="128"/>
      <c r="U903" s="128"/>
      <c r="V903" s="128"/>
      <c r="W903" s="128"/>
      <c r="X903" s="128"/>
      <c r="Y903" s="128"/>
      <c r="Z903" s="128"/>
      <c r="AA903" s="128"/>
      <c r="AB903" s="128"/>
      <c r="AC903" s="128"/>
      <c r="AD903" s="128"/>
      <c r="AE903" s="128"/>
      <c r="AF903" s="128"/>
      <c r="AG903" s="128"/>
      <c r="AH903" s="128"/>
      <c r="AI903" s="128"/>
      <c r="AJ903" s="128"/>
      <c r="AK903" s="128"/>
      <c r="AL903" s="133" t="s">
        <v>188</v>
      </c>
      <c r="AM903" s="139"/>
      <c r="BF903" s="13" t="b">
        <f>IF($K903="○",TRUE,IF($K903="",FALSE,"INPUT_ERROR"))</f>
        <v>0</v>
      </c>
      <c r="BG903" s="13" t="s">
        <v>515</v>
      </c>
      <c r="BH903" s="13">
        <v>82</v>
      </c>
      <c r="BI903" s="13" t="str">
        <f t="shared" si="13"/>
        <v>ITEM82#KBN3_12=FALSE</v>
      </c>
    </row>
    <row r="904" spans="1:61" ht="9.75" hidden="1" customHeight="1" x14ac:dyDescent="0.15">
      <c r="A904" s="99"/>
      <c r="B904" s="100"/>
      <c r="C904" s="100"/>
      <c r="D904" s="100"/>
      <c r="E904" s="100"/>
      <c r="F904" s="100"/>
      <c r="G904" s="100"/>
      <c r="H904" s="100"/>
      <c r="I904" s="100"/>
      <c r="J904" s="135"/>
      <c r="K904" s="136"/>
      <c r="L904" s="137"/>
      <c r="M904" s="137"/>
      <c r="N904" s="137"/>
      <c r="O904" s="138"/>
      <c r="P904" s="90"/>
      <c r="Q904" s="90"/>
      <c r="R904" s="90"/>
      <c r="S904" s="90"/>
      <c r="T904" s="90"/>
      <c r="U904" s="90"/>
      <c r="V904" s="90"/>
      <c r="W904" s="90"/>
      <c r="X904" s="90"/>
      <c r="Y904" s="90"/>
      <c r="Z904" s="90"/>
      <c r="AA904" s="90"/>
      <c r="AB904" s="90"/>
      <c r="AC904" s="90"/>
      <c r="AD904" s="90"/>
      <c r="AE904" s="90"/>
      <c r="AF904" s="90"/>
      <c r="AG904" s="90"/>
      <c r="AH904" s="90"/>
      <c r="AI904" s="90"/>
      <c r="AJ904" s="90"/>
      <c r="AK904" s="90"/>
      <c r="AL904" s="137"/>
      <c r="AM904" s="140"/>
      <c r="BG904" s="13" t="s">
        <v>515</v>
      </c>
      <c r="BH904" s="13">
        <v>83</v>
      </c>
      <c r="BI904" s="13" t="str">
        <f>"ITEM"&amp;BH904&amp; BG904 &amp;"="&amp;IF(TRIM($P903)="","",$P903)</f>
        <v>ITEM83#KBN3_12=</v>
      </c>
    </row>
    <row r="905" spans="1:61" ht="9.75" hidden="1" customHeight="1" x14ac:dyDescent="0.15">
      <c r="A905" s="96" t="s">
        <v>290</v>
      </c>
      <c r="B905" s="97"/>
      <c r="C905" s="97"/>
      <c r="D905" s="97"/>
      <c r="E905" s="97"/>
      <c r="F905" s="97"/>
      <c r="G905" s="97"/>
      <c r="H905" s="97"/>
      <c r="I905" s="97"/>
      <c r="J905" s="102"/>
      <c r="K905" s="102"/>
      <c r="L905" s="102"/>
      <c r="M905" s="102"/>
      <c r="N905" s="102"/>
      <c r="O905" s="102"/>
      <c r="P905" s="102"/>
      <c r="Q905" s="102"/>
      <c r="R905" s="102"/>
      <c r="S905" s="102"/>
      <c r="T905" s="102"/>
      <c r="U905" s="102"/>
      <c r="V905" s="102"/>
      <c r="W905" s="102"/>
      <c r="X905" s="102"/>
      <c r="Y905" s="102"/>
      <c r="Z905" s="102"/>
      <c r="AA905" s="102"/>
      <c r="AB905" s="102"/>
      <c r="AC905" s="102"/>
      <c r="AD905" s="102"/>
      <c r="AE905" s="102"/>
      <c r="AF905" s="102"/>
      <c r="AG905" s="102"/>
      <c r="AH905" s="102"/>
      <c r="AI905" s="102"/>
      <c r="AJ905" s="102"/>
      <c r="AK905" s="102"/>
      <c r="AL905" s="102"/>
      <c r="AM905" s="102"/>
      <c r="BG905" s="13" t="s">
        <v>515</v>
      </c>
      <c r="BH905" s="13">
        <v>84</v>
      </c>
      <c r="BI905" s="13" t="str">
        <f>"ITEM"&amp;BH905&amp; BG905 &amp;"="&amp;IF(TRIM($J905)="","",TEXT(J905,"yyyymmdd"))</f>
        <v>ITEM84#KBN3_12=</v>
      </c>
    </row>
    <row r="906" spans="1:61" ht="9.75" hidden="1" customHeight="1" x14ac:dyDescent="0.15">
      <c r="A906" s="99"/>
      <c r="B906" s="100"/>
      <c r="C906" s="100"/>
      <c r="D906" s="100"/>
      <c r="E906" s="100"/>
      <c r="F906" s="100"/>
      <c r="G906" s="100"/>
      <c r="H906" s="100"/>
      <c r="I906" s="100"/>
      <c r="J906" s="102"/>
      <c r="K906" s="102"/>
      <c r="L906" s="102"/>
      <c r="M906" s="102"/>
      <c r="N906" s="102"/>
      <c r="O906" s="102"/>
      <c r="P906" s="102"/>
      <c r="Q906" s="102"/>
      <c r="R906" s="102"/>
      <c r="S906" s="102"/>
      <c r="T906" s="102"/>
      <c r="U906" s="102"/>
      <c r="V906" s="102"/>
      <c r="W906" s="102"/>
      <c r="X906" s="102"/>
      <c r="Y906" s="102"/>
      <c r="Z906" s="102"/>
      <c r="AA906" s="102"/>
      <c r="AB906" s="102"/>
      <c r="AC906" s="102"/>
      <c r="AD906" s="102"/>
      <c r="AE906" s="102"/>
      <c r="AF906" s="102"/>
      <c r="AG906" s="102"/>
      <c r="AH906" s="102"/>
      <c r="AI906" s="102"/>
      <c r="AJ906" s="102"/>
      <c r="AK906" s="102"/>
      <c r="AL906" s="102"/>
      <c r="AM906" s="102"/>
      <c r="BG906" s="13" t="s">
        <v>432</v>
      </c>
      <c r="BH906" s="13" t="s">
        <v>432</v>
      </c>
    </row>
    <row r="907" spans="1:61" ht="9.75" hidden="1" customHeight="1" thickBot="1" x14ac:dyDescent="0.2">
      <c r="A907" s="106"/>
      <c r="B907" s="107"/>
      <c r="C907" s="107"/>
      <c r="D907" s="107"/>
      <c r="E907" s="107"/>
      <c r="F907" s="107"/>
      <c r="G907" s="107"/>
      <c r="H907" s="107"/>
      <c r="I907" s="107"/>
      <c r="J907" s="102"/>
      <c r="K907" s="102"/>
      <c r="L907" s="102"/>
      <c r="M907" s="102"/>
      <c r="N907" s="102"/>
      <c r="O907" s="102"/>
      <c r="P907" s="102"/>
      <c r="Q907" s="102"/>
      <c r="R907" s="102"/>
      <c r="S907" s="102"/>
      <c r="T907" s="102"/>
      <c r="U907" s="102"/>
      <c r="V907" s="102"/>
      <c r="W907" s="102"/>
      <c r="X907" s="102"/>
      <c r="Y907" s="102"/>
      <c r="Z907" s="102"/>
      <c r="AA907" s="102"/>
      <c r="AB907" s="102"/>
      <c r="AC907" s="102"/>
      <c r="AD907" s="102"/>
      <c r="AE907" s="102"/>
      <c r="AF907" s="102"/>
      <c r="AG907" s="102"/>
      <c r="AH907" s="102"/>
      <c r="AI907" s="102"/>
      <c r="AJ907" s="102"/>
      <c r="AK907" s="102"/>
      <c r="AL907" s="102"/>
      <c r="AM907" s="102"/>
      <c r="BG907" s="13" t="s">
        <v>432</v>
      </c>
      <c r="BH907" s="13" t="s">
        <v>432</v>
      </c>
    </row>
    <row r="908" spans="1:61" ht="9.75" hidden="1" customHeight="1" x14ac:dyDescent="0.15">
      <c r="A908" s="295" t="s">
        <v>377</v>
      </c>
      <c r="B908" s="296"/>
      <c r="C908" s="296"/>
      <c r="D908" s="296"/>
      <c r="E908" s="296"/>
      <c r="F908" s="296"/>
      <c r="G908" s="296"/>
      <c r="H908" s="296"/>
      <c r="I908" s="297"/>
      <c r="J908" s="273"/>
      <c r="K908" s="274"/>
      <c r="L908" s="274"/>
      <c r="M908" s="274"/>
      <c r="N908" s="274"/>
      <c r="O908" s="274"/>
      <c r="P908" s="274"/>
      <c r="Q908" s="274"/>
      <c r="R908" s="274"/>
      <c r="S908" s="274"/>
      <c r="T908" s="274"/>
      <c r="U908" s="274"/>
      <c r="V908" s="274"/>
      <c r="W908" s="274"/>
      <c r="X908" s="274"/>
      <c r="Y908" s="274"/>
      <c r="Z908" s="274"/>
      <c r="AA908" s="274"/>
      <c r="AB908" s="274"/>
      <c r="AC908" s="274"/>
      <c r="AD908" s="274"/>
      <c r="AE908" s="274"/>
      <c r="AF908" s="274"/>
      <c r="AG908" s="274"/>
      <c r="AH908" s="274"/>
      <c r="AI908" s="274"/>
      <c r="AJ908" s="274"/>
      <c r="AK908" s="274"/>
      <c r="AL908" s="274"/>
      <c r="AM908" s="275"/>
      <c r="BG908" s="13" t="s">
        <v>516</v>
      </c>
      <c r="BH908" s="13">
        <v>70</v>
      </c>
      <c r="BI908" s="13" t="str">
        <f>"ITEM"&amp;BH908&amp;BG908&amp;"="&amp;IF(TRIM($J908)="","",$J908)</f>
        <v>ITEM70#KBN3_13=</v>
      </c>
    </row>
    <row r="909" spans="1:61" ht="9.75" hidden="1" customHeight="1" thickBot="1" x14ac:dyDescent="0.2">
      <c r="A909" s="298"/>
      <c r="B909" s="299"/>
      <c r="C909" s="299"/>
      <c r="D909" s="299"/>
      <c r="E909" s="299"/>
      <c r="F909" s="299"/>
      <c r="G909" s="299"/>
      <c r="H909" s="299"/>
      <c r="I909" s="300"/>
      <c r="J909" s="301"/>
      <c r="K909" s="302"/>
      <c r="L909" s="302"/>
      <c r="M909" s="302"/>
      <c r="N909" s="302"/>
      <c r="O909" s="302"/>
      <c r="P909" s="302"/>
      <c r="Q909" s="302"/>
      <c r="R909" s="302"/>
      <c r="S909" s="302"/>
      <c r="T909" s="302"/>
      <c r="U909" s="302"/>
      <c r="V909" s="302"/>
      <c r="W909" s="302"/>
      <c r="X909" s="302"/>
      <c r="Y909" s="302"/>
      <c r="Z909" s="302"/>
      <c r="AA909" s="302"/>
      <c r="AB909" s="302"/>
      <c r="AC909" s="302"/>
      <c r="AD909" s="302"/>
      <c r="AE909" s="302"/>
      <c r="AF909" s="302"/>
      <c r="AG909" s="302"/>
      <c r="AH909" s="302"/>
      <c r="AI909" s="302"/>
      <c r="AJ909" s="302"/>
      <c r="AK909" s="302"/>
      <c r="AL909" s="302"/>
      <c r="AM909" s="303"/>
    </row>
    <row r="910" spans="1:61" ht="9.75" hidden="1" customHeight="1" x14ac:dyDescent="0.15">
      <c r="A910" s="99" t="s">
        <v>96</v>
      </c>
      <c r="B910" s="100"/>
      <c r="C910" s="100"/>
      <c r="D910" s="100"/>
      <c r="E910" s="100"/>
      <c r="F910" s="100"/>
      <c r="G910" s="100"/>
      <c r="H910" s="100"/>
      <c r="I910" s="100"/>
      <c r="J910" s="102"/>
      <c r="K910" s="102"/>
      <c r="L910" s="102"/>
      <c r="M910" s="102"/>
      <c r="N910" s="102"/>
      <c r="O910" s="102"/>
      <c r="P910" s="102"/>
      <c r="Q910" s="102"/>
      <c r="R910" s="102"/>
      <c r="S910" s="102"/>
      <c r="T910" s="102"/>
      <c r="U910" s="102"/>
      <c r="V910" s="102"/>
      <c r="W910" s="102"/>
      <c r="X910" s="102"/>
      <c r="Y910" s="102"/>
      <c r="Z910" s="102"/>
      <c r="AA910" s="102"/>
      <c r="AB910" s="102"/>
      <c r="AC910" s="102"/>
      <c r="AD910" s="102"/>
      <c r="AE910" s="102"/>
      <c r="AF910" s="102"/>
      <c r="AG910" s="102"/>
      <c r="AH910" s="102"/>
      <c r="AI910" s="102"/>
      <c r="AJ910" s="102"/>
      <c r="AK910" s="102"/>
      <c r="AL910" s="102"/>
      <c r="AM910" s="102"/>
      <c r="BG910" s="13" t="s">
        <v>516</v>
      </c>
      <c r="BH910" s="13">
        <v>71</v>
      </c>
      <c r="BI910" s="13" t="str">
        <f>"ITEM"&amp;BH910&amp; BG910 &amp;"="&amp; IF(TRIM($J910)="","",$J910)</f>
        <v>ITEM71#KBN3_13=</v>
      </c>
    </row>
    <row r="911" spans="1:61" ht="9.75" hidden="1" customHeight="1" x14ac:dyDescent="0.15">
      <c r="A911" s="106"/>
      <c r="B911" s="107"/>
      <c r="C911" s="107"/>
      <c r="D911" s="107"/>
      <c r="E911" s="107"/>
      <c r="F911" s="107"/>
      <c r="G911" s="107"/>
      <c r="H911" s="107"/>
      <c r="I911" s="107"/>
      <c r="J911" s="102"/>
      <c r="K911" s="102"/>
      <c r="L911" s="102"/>
      <c r="M911" s="102"/>
      <c r="N911" s="102"/>
      <c r="O911" s="102"/>
      <c r="P911" s="102"/>
      <c r="Q911" s="102"/>
      <c r="R911" s="102"/>
      <c r="S911" s="102"/>
      <c r="T911" s="102"/>
      <c r="U911" s="102"/>
      <c r="V911" s="102"/>
      <c r="W911" s="102"/>
      <c r="X911" s="102"/>
      <c r="Y911" s="102"/>
      <c r="Z911" s="102"/>
      <c r="AA911" s="102"/>
      <c r="AB911" s="102"/>
      <c r="AC911" s="102"/>
      <c r="AD911" s="102"/>
      <c r="AE911" s="102"/>
      <c r="AF911" s="102"/>
      <c r="AG911" s="102"/>
      <c r="AH911" s="102"/>
      <c r="AI911" s="102"/>
      <c r="AJ911" s="102"/>
      <c r="AK911" s="102"/>
      <c r="AL911" s="102"/>
      <c r="AM911" s="102"/>
    </row>
    <row r="912" spans="1:61" ht="9.75" hidden="1" customHeight="1" x14ac:dyDescent="0.15">
      <c r="A912" s="96" t="s">
        <v>285</v>
      </c>
      <c r="B912" s="97"/>
      <c r="C912" s="97"/>
      <c r="D912" s="97"/>
      <c r="E912" s="97"/>
      <c r="F912" s="97"/>
      <c r="G912" s="97"/>
      <c r="H912" s="97"/>
      <c r="I912" s="97"/>
      <c r="J912" s="102"/>
      <c r="K912" s="102"/>
      <c r="L912" s="102"/>
      <c r="M912" s="102"/>
      <c r="N912" s="102"/>
      <c r="O912" s="102"/>
      <c r="P912" s="102"/>
      <c r="Q912" s="102"/>
      <c r="R912" s="102"/>
      <c r="S912" s="102"/>
      <c r="T912" s="102"/>
      <c r="U912" s="102"/>
      <c r="V912" s="102"/>
      <c r="W912" s="102"/>
      <c r="X912" s="102"/>
      <c r="Y912" s="102"/>
      <c r="Z912" s="102"/>
      <c r="AA912" s="102"/>
      <c r="AB912" s="102"/>
      <c r="AC912" s="102"/>
      <c r="AD912" s="102"/>
      <c r="AE912" s="102"/>
      <c r="AF912" s="102"/>
      <c r="AG912" s="102"/>
      <c r="AH912" s="102"/>
      <c r="AI912" s="102"/>
      <c r="AJ912" s="102"/>
      <c r="AK912" s="102"/>
      <c r="AL912" s="102"/>
      <c r="AM912" s="102"/>
      <c r="BG912" s="13" t="s">
        <v>516</v>
      </c>
      <c r="BH912" s="13">
        <v>72</v>
      </c>
      <c r="BI912" s="13" t="str">
        <f>"ITEM"&amp;BH912&amp; BG912 &amp;"="&amp; IF(TRIM($J912)="","",$J912)</f>
        <v>ITEM72#KBN3_13=</v>
      </c>
    </row>
    <row r="913" spans="1:61" ht="9.75" hidden="1" customHeight="1" x14ac:dyDescent="0.15">
      <c r="A913" s="99"/>
      <c r="B913" s="100"/>
      <c r="C913" s="100"/>
      <c r="D913" s="100"/>
      <c r="E913" s="100"/>
      <c r="F913" s="100"/>
      <c r="G913" s="100"/>
      <c r="H913" s="100"/>
      <c r="I913" s="100"/>
      <c r="J913" s="102"/>
      <c r="K913" s="102"/>
      <c r="L913" s="102"/>
      <c r="M913" s="102"/>
      <c r="N913" s="102"/>
      <c r="O913" s="102"/>
      <c r="P913" s="102"/>
      <c r="Q913" s="102"/>
      <c r="R913" s="102"/>
      <c r="S913" s="102"/>
      <c r="T913" s="102"/>
      <c r="U913" s="102"/>
      <c r="V913" s="102"/>
      <c r="W913" s="102"/>
      <c r="X913" s="102"/>
      <c r="Y913" s="102"/>
      <c r="Z913" s="102"/>
      <c r="AA913" s="102"/>
      <c r="AB913" s="102"/>
      <c r="AC913" s="102"/>
      <c r="AD913" s="102"/>
      <c r="AE913" s="102"/>
      <c r="AF913" s="102"/>
      <c r="AG913" s="102"/>
      <c r="AH913" s="102"/>
      <c r="AI913" s="102"/>
      <c r="AJ913" s="102"/>
      <c r="AK913" s="102"/>
      <c r="AL913" s="102"/>
      <c r="AM913" s="102"/>
      <c r="BG913" s="13" t="s">
        <v>432</v>
      </c>
      <c r="BH913" s="13" t="s">
        <v>432</v>
      </c>
    </row>
    <row r="914" spans="1:61" ht="9.75" hidden="1" customHeight="1" x14ac:dyDescent="0.15">
      <c r="A914" s="106"/>
      <c r="B914" s="107"/>
      <c r="C914" s="107"/>
      <c r="D914" s="107"/>
      <c r="E914" s="107"/>
      <c r="F914" s="107"/>
      <c r="G914" s="107"/>
      <c r="H914" s="107"/>
      <c r="I914" s="107"/>
      <c r="J914" s="102"/>
      <c r="K914" s="102"/>
      <c r="L914" s="102"/>
      <c r="M914" s="102"/>
      <c r="N914" s="102"/>
      <c r="O914" s="102"/>
      <c r="P914" s="102"/>
      <c r="Q914" s="102"/>
      <c r="R914" s="102"/>
      <c r="S914" s="102"/>
      <c r="T914" s="102"/>
      <c r="U914" s="102"/>
      <c r="V914" s="102"/>
      <c r="W914" s="102"/>
      <c r="X914" s="102"/>
      <c r="Y914" s="102"/>
      <c r="Z914" s="102"/>
      <c r="AA914" s="102"/>
      <c r="AB914" s="102"/>
      <c r="AC914" s="102"/>
      <c r="AD914" s="102"/>
      <c r="AE914" s="102"/>
      <c r="AF914" s="102"/>
      <c r="AG914" s="102"/>
      <c r="AH914" s="102"/>
      <c r="AI914" s="102"/>
      <c r="AJ914" s="102"/>
      <c r="AK914" s="102"/>
      <c r="AL914" s="102"/>
      <c r="AM914" s="102"/>
      <c r="BG914" s="13" t="s">
        <v>432</v>
      </c>
      <c r="BH914" s="13" t="s">
        <v>432</v>
      </c>
    </row>
    <row r="915" spans="1:61" ht="9.75" hidden="1" customHeight="1" x14ac:dyDescent="0.15">
      <c r="A915" s="96" t="s">
        <v>286</v>
      </c>
      <c r="B915" s="97"/>
      <c r="C915" s="97"/>
      <c r="D915" s="97"/>
      <c r="E915" s="97"/>
      <c r="F915" s="97"/>
      <c r="G915" s="97"/>
      <c r="H915" s="97"/>
      <c r="I915" s="97"/>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102"/>
      <c r="BG915" s="13" t="s">
        <v>516</v>
      </c>
      <c r="BH915" s="13">
        <v>73</v>
      </c>
      <c r="BI915" s="13" t="str">
        <f>"ITEM"&amp;BH915&amp; BG915 &amp;"="&amp; IF(TRIM($J915)="","",$J915)</f>
        <v>ITEM73#KBN3_13=</v>
      </c>
    </row>
    <row r="916" spans="1:61" ht="9.75" hidden="1" customHeight="1" x14ac:dyDescent="0.15">
      <c r="A916" s="106"/>
      <c r="B916" s="107"/>
      <c r="C916" s="107"/>
      <c r="D916" s="107"/>
      <c r="E916" s="107"/>
      <c r="F916" s="107"/>
      <c r="G916" s="107"/>
      <c r="H916" s="107"/>
      <c r="I916" s="107"/>
      <c r="J916" s="102"/>
      <c r="K916" s="102"/>
      <c r="L916" s="102"/>
      <c r="M916" s="102"/>
      <c r="N916" s="102"/>
      <c r="O916" s="102"/>
      <c r="P916" s="102"/>
      <c r="Q916" s="102"/>
      <c r="R916" s="102"/>
      <c r="S916" s="102"/>
      <c r="T916" s="102"/>
      <c r="U916" s="102"/>
      <c r="V916" s="102"/>
      <c r="W916" s="102"/>
      <c r="X916" s="102"/>
      <c r="Y916" s="102"/>
      <c r="Z916" s="102"/>
      <c r="AA916" s="102"/>
      <c r="AB916" s="102"/>
      <c r="AC916" s="102"/>
      <c r="AD916" s="102"/>
      <c r="AE916" s="102"/>
      <c r="AF916" s="102"/>
      <c r="AG916" s="102"/>
      <c r="AH916" s="102"/>
      <c r="AI916" s="102"/>
      <c r="AJ916" s="102"/>
      <c r="AK916" s="102"/>
      <c r="AL916" s="102"/>
      <c r="AM916" s="102"/>
      <c r="BG916" s="13" t="s">
        <v>432</v>
      </c>
      <c r="BH916" s="13" t="s">
        <v>432</v>
      </c>
    </row>
    <row r="917" spans="1:61" ht="9.75" hidden="1" customHeight="1" x14ac:dyDescent="0.15">
      <c r="A917" s="96" t="s">
        <v>287</v>
      </c>
      <c r="B917" s="97"/>
      <c r="C917" s="97"/>
      <c r="D917" s="97"/>
      <c r="E917" s="97"/>
      <c r="F917" s="97"/>
      <c r="G917" s="97"/>
      <c r="H917" s="97"/>
      <c r="I917" s="97"/>
      <c r="J917" s="167"/>
      <c r="K917" s="162"/>
      <c r="L917" s="162"/>
      <c r="M917" s="162"/>
      <c r="N917" s="162"/>
      <c r="O917" s="162"/>
      <c r="P917" s="162"/>
      <c r="Q917" s="162"/>
      <c r="R917" s="162"/>
      <c r="S917" s="162"/>
      <c r="T917" s="162"/>
      <c r="U917" s="162"/>
      <c r="V917" s="170" t="s">
        <v>116</v>
      </c>
      <c r="W917" s="170"/>
      <c r="X917" s="170"/>
      <c r="Y917" s="170"/>
      <c r="Z917" s="170"/>
      <c r="AA917" s="170"/>
      <c r="AB917" s="170"/>
      <c r="AC917" s="170"/>
      <c r="AD917" s="170"/>
      <c r="AE917" s="170"/>
      <c r="AF917" s="170"/>
      <c r="AG917" s="170"/>
      <c r="AH917" s="170"/>
      <c r="AI917" s="170"/>
      <c r="AJ917" s="170"/>
      <c r="AK917" s="170"/>
      <c r="AL917" s="170"/>
      <c r="AM917" s="171"/>
      <c r="BE917" s="13" t="str">
        <f ca="1">MID(CELL("address",$CB$2),2,2)</f>
        <v>CB</v>
      </c>
      <c r="BF917" s="13" t="str">
        <f>IF(TRIM($K919)="","",IF(ISERROR(MATCH($K919,$CB$3:$CB$7,0)),"INPUT_ERROR",MATCH($K919,$CB$3:$CB$7,0)))</f>
        <v/>
      </c>
      <c r="BG917" s="13" t="s">
        <v>516</v>
      </c>
      <c r="BH917" s="13">
        <v>74</v>
      </c>
      <c r="BI917" s="13" t="str">
        <f>"ITEM"&amp; BH917&amp; BG917 &amp;"="&amp; $BF917</f>
        <v>ITEM74#KBN3_13=</v>
      </c>
    </row>
    <row r="918" spans="1:61" ht="9.75" hidden="1" customHeight="1" x14ac:dyDescent="0.15">
      <c r="A918" s="99"/>
      <c r="B918" s="100"/>
      <c r="C918" s="100"/>
      <c r="D918" s="100"/>
      <c r="E918" s="100"/>
      <c r="F918" s="100"/>
      <c r="G918" s="100"/>
      <c r="H918" s="100"/>
      <c r="I918" s="100"/>
      <c r="J918" s="186"/>
      <c r="K918" s="133"/>
      <c r="L918" s="133"/>
      <c r="M918" s="133"/>
      <c r="N918" s="133"/>
      <c r="O918" s="133"/>
      <c r="P918" s="133"/>
      <c r="Q918" s="133"/>
      <c r="R918" s="133"/>
      <c r="S918" s="133"/>
      <c r="T918" s="133"/>
      <c r="U918" s="133"/>
      <c r="V918" s="169" t="s">
        <v>180</v>
      </c>
      <c r="W918" s="169"/>
      <c r="X918" s="169"/>
      <c r="Y918" s="169"/>
      <c r="Z918" s="169"/>
      <c r="AA918" s="169"/>
      <c r="AB918" s="169"/>
      <c r="AC918" s="169"/>
      <c r="AD918" s="169"/>
      <c r="AE918" s="169"/>
      <c r="AF918" s="169"/>
      <c r="AG918" s="169"/>
      <c r="AH918" s="169"/>
      <c r="AI918" s="169"/>
      <c r="AJ918" s="169"/>
      <c r="AK918" s="169"/>
      <c r="AL918" s="169"/>
      <c r="AM918" s="172"/>
      <c r="BG918" s="13" t="s">
        <v>432</v>
      </c>
      <c r="BH918" s="13" t="s">
        <v>432</v>
      </c>
    </row>
    <row r="919" spans="1:61" ht="9.75" hidden="1" customHeight="1" x14ac:dyDescent="0.15">
      <c r="A919" s="99"/>
      <c r="B919" s="100"/>
      <c r="C919" s="100"/>
      <c r="D919" s="100"/>
      <c r="E919" s="100"/>
      <c r="F919" s="100"/>
      <c r="G919" s="100"/>
      <c r="H919" s="100"/>
      <c r="I919" s="100"/>
      <c r="J919" s="130" t="s">
        <v>444</v>
      </c>
      <c r="K919" s="131"/>
      <c r="L919" s="131"/>
      <c r="M919" s="131"/>
      <c r="N919" s="131"/>
      <c r="O919" s="131"/>
      <c r="P919" s="131"/>
      <c r="Q919" s="131"/>
      <c r="R919" s="131"/>
      <c r="S919" s="131"/>
      <c r="T919" s="133" t="s">
        <v>442</v>
      </c>
      <c r="U919" s="133"/>
      <c r="V919" s="169" t="s">
        <v>236</v>
      </c>
      <c r="W919" s="169"/>
      <c r="X919" s="169"/>
      <c r="Y919" s="169"/>
      <c r="Z919" s="169"/>
      <c r="AA919" s="169"/>
      <c r="AB919" s="169"/>
      <c r="AC919" s="169"/>
      <c r="AD919" s="169"/>
      <c r="AE919" s="169"/>
      <c r="AF919" s="169"/>
      <c r="AG919" s="169"/>
      <c r="AH919" s="169"/>
      <c r="AI919" s="169"/>
      <c r="AJ919" s="169"/>
      <c r="AK919" s="169"/>
      <c r="AL919" s="169"/>
      <c r="AM919" s="172"/>
      <c r="BG919" s="13" t="s">
        <v>432</v>
      </c>
      <c r="BH919" s="13" t="s">
        <v>432</v>
      </c>
    </row>
    <row r="920" spans="1:61" ht="9.75" hidden="1" customHeight="1" x14ac:dyDescent="0.15">
      <c r="A920" s="99"/>
      <c r="B920" s="100"/>
      <c r="C920" s="100"/>
      <c r="D920" s="100"/>
      <c r="E920" s="100"/>
      <c r="F920" s="100"/>
      <c r="G920" s="100"/>
      <c r="H920" s="100"/>
      <c r="I920" s="100"/>
      <c r="J920" s="130"/>
      <c r="K920" s="131"/>
      <c r="L920" s="131"/>
      <c r="M920" s="131"/>
      <c r="N920" s="131"/>
      <c r="O920" s="131"/>
      <c r="P920" s="131"/>
      <c r="Q920" s="131"/>
      <c r="R920" s="131"/>
      <c r="S920" s="131"/>
      <c r="T920" s="133"/>
      <c r="U920" s="133"/>
      <c r="V920" s="169" t="s">
        <v>237</v>
      </c>
      <c r="W920" s="169"/>
      <c r="X920" s="169"/>
      <c r="Y920" s="169"/>
      <c r="Z920" s="169"/>
      <c r="AA920" s="169"/>
      <c r="AB920" s="169"/>
      <c r="AC920" s="169"/>
      <c r="AD920" s="169"/>
      <c r="AE920" s="169"/>
      <c r="AF920" s="169"/>
      <c r="AG920" s="169"/>
      <c r="AH920" s="169"/>
      <c r="AI920" s="169"/>
      <c r="AJ920" s="169"/>
      <c r="AK920" s="169"/>
      <c r="AL920" s="169"/>
      <c r="AM920" s="172"/>
      <c r="BG920" s="13" t="s">
        <v>432</v>
      </c>
      <c r="BH920" s="13" t="s">
        <v>432</v>
      </c>
    </row>
    <row r="921" spans="1:61" ht="9.75" hidden="1" customHeight="1" x14ac:dyDescent="0.15">
      <c r="A921" s="99"/>
      <c r="B921" s="100"/>
      <c r="C921" s="100"/>
      <c r="D921" s="100"/>
      <c r="E921" s="100"/>
      <c r="F921" s="100"/>
      <c r="G921" s="100"/>
      <c r="H921" s="100"/>
      <c r="I921" s="100"/>
      <c r="J921" s="186"/>
      <c r="K921" s="133"/>
      <c r="L921" s="133"/>
      <c r="M921" s="133"/>
      <c r="N921" s="133"/>
      <c r="O921" s="133"/>
      <c r="P921" s="133"/>
      <c r="Q921" s="133"/>
      <c r="R921" s="133"/>
      <c r="S921" s="133"/>
      <c r="T921" s="133"/>
      <c r="U921" s="133"/>
      <c r="V921" s="169" t="s">
        <v>445</v>
      </c>
      <c r="W921" s="169"/>
      <c r="X921" s="169"/>
      <c r="Y921" s="169"/>
      <c r="Z921" s="169"/>
      <c r="AA921" s="169"/>
      <c r="AB921" s="169"/>
      <c r="AC921" s="169"/>
      <c r="AD921" s="169"/>
      <c r="AE921" s="169"/>
      <c r="AF921" s="169"/>
      <c r="AG921" s="169"/>
      <c r="AH921" s="169"/>
      <c r="AI921" s="169"/>
      <c r="AJ921" s="169"/>
      <c r="AK921" s="169"/>
      <c r="AL921" s="169"/>
      <c r="AM921" s="172"/>
      <c r="BG921" s="13" t="s">
        <v>432</v>
      </c>
      <c r="BH921" s="13" t="s">
        <v>432</v>
      </c>
    </row>
    <row r="922" spans="1:61" ht="9.75" hidden="1" customHeight="1" x14ac:dyDescent="0.15">
      <c r="A922" s="106"/>
      <c r="B922" s="107"/>
      <c r="C922" s="107"/>
      <c r="D922" s="107"/>
      <c r="E922" s="107"/>
      <c r="F922" s="107"/>
      <c r="G922" s="107"/>
      <c r="H922" s="107"/>
      <c r="I922" s="107"/>
      <c r="J922" s="168"/>
      <c r="K922" s="137"/>
      <c r="L922" s="137"/>
      <c r="M922" s="137"/>
      <c r="N922" s="137"/>
      <c r="O922" s="137"/>
      <c r="P922" s="137"/>
      <c r="Q922" s="137"/>
      <c r="R922" s="137"/>
      <c r="S922" s="137"/>
      <c r="T922" s="137"/>
      <c r="U922" s="137"/>
      <c r="V922" s="174" t="s">
        <v>238</v>
      </c>
      <c r="W922" s="174"/>
      <c r="X922" s="174"/>
      <c r="Y922" s="174"/>
      <c r="Z922" s="174"/>
      <c r="AA922" s="174"/>
      <c r="AB922" s="174"/>
      <c r="AC922" s="174"/>
      <c r="AD922" s="174"/>
      <c r="AE922" s="174"/>
      <c r="AF922" s="174"/>
      <c r="AG922" s="174"/>
      <c r="AH922" s="174"/>
      <c r="AI922" s="174"/>
      <c r="AJ922" s="174"/>
      <c r="AK922" s="174"/>
      <c r="AL922" s="174"/>
      <c r="AM922" s="175"/>
      <c r="BG922" s="13" t="s">
        <v>432</v>
      </c>
      <c r="BH922" s="13" t="s">
        <v>432</v>
      </c>
    </row>
    <row r="923" spans="1:61" ht="9.75" hidden="1" customHeight="1" x14ac:dyDescent="0.15">
      <c r="A923" s="96" t="s">
        <v>288</v>
      </c>
      <c r="B923" s="97"/>
      <c r="C923" s="97"/>
      <c r="D923" s="97"/>
      <c r="E923" s="97"/>
      <c r="F923" s="97"/>
      <c r="G923" s="97"/>
      <c r="H923" s="97"/>
      <c r="I923" s="97"/>
      <c r="J923" s="115"/>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7"/>
      <c r="BG923" s="13" t="s">
        <v>516</v>
      </c>
      <c r="BH923" s="13">
        <v>75</v>
      </c>
      <c r="BI923" s="13" t="str">
        <f>"ITEM"&amp;BH923&amp; BG923 &amp;"="&amp; IF(TRIM($J923)="","",$J923)</f>
        <v>ITEM75#KBN3_13=</v>
      </c>
    </row>
    <row r="924" spans="1:61" ht="9.75" hidden="1" customHeight="1" x14ac:dyDescent="0.15">
      <c r="A924" s="99"/>
      <c r="B924" s="100"/>
      <c r="C924" s="100"/>
      <c r="D924" s="100"/>
      <c r="E924" s="100"/>
      <c r="F924" s="100"/>
      <c r="G924" s="100"/>
      <c r="H924" s="100"/>
      <c r="I924" s="100"/>
      <c r="J924" s="109"/>
      <c r="K924" s="110"/>
      <c r="L924" s="110"/>
      <c r="M924" s="110"/>
      <c r="N924" s="110"/>
      <c r="O924" s="110"/>
      <c r="P924" s="110"/>
      <c r="Q924" s="110"/>
      <c r="R924" s="110"/>
      <c r="S924" s="110"/>
      <c r="T924" s="110"/>
      <c r="U924" s="110"/>
      <c r="V924" s="110"/>
      <c r="W924" s="110"/>
      <c r="X924" s="110"/>
      <c r="Y924" s="110"/>
      <c r="Z924" s="110"/>
      <c r="AA924" s="110"/>
      <c r="AB924" s="110"/>
      <c r="AC924" s="110"/>
      <c r="AD924" s="110"/>
      <c r="AE924" s="110"/>
      <c r="AF924" s="110"/>
      <c r="AG924" s="110"/>
      <c r="AH924" s="110"/>
      <c r="AI924" s="110"/>
      <c r="AJ924" s="110"/>
      <c r="AK924" s="110"/>
      <c r="AL924" s="110"/>
      <c r="AM924" s="111"/>
      <c r="BG924" s="13" t="s">
        <v>432</v>
      </c>
      <c r="BH924" s="13" t="s">
        <v>432</v>
      </c>
    </row>
    <row r="925" spans="1:61" ht="9.75" hidden="1" customHeight="1" x14ac:dyDescent="0.15">
      <c r="A925" s="106"/>
      <c r="B925" s="107"/>
      <c r="C925" s="107"/>
      <c r="D925" s="107"/>
      <c r="E925" s="107"/>
      <c r="F925" s="107"/>
      <c r="G925" s="107"/>
      <c r="H925" s="107"/>
      <c r="I925" s="107"/>
      <c r="J925" s="112"/>
      <c r="K925" s="113"/>
      <c r="L925" s="113"/>
      <c r="M925" s="113"/>
      <c r="N925" s="113"/>
      <c r="O925" s="113"/>
      <c r="P925" s="113"/>
      <c r="Q925" s="113"/>
      <c r="R925" s="113"/>
      <c r="S925" s="113"/>
      <c r="T925" s="113"/>
      <c r="U925" s="113"/>
      <c r="V925" s="113"/>
      <c r="W925" s="113"/>
      <c r="X925" s="113"/>
      <c r="Y925" s="113"/>
      <c r="Z925" s="113"/>
      <c r="AA925" s="113"/>
      <c r="AB925" s="113"/>
      <c r="AC925" s="113"/>
      <c r="AD925" s="113"/>
      <c r="AE925" s="113"/>
      <c r="AF925" s="113"/>
      <c r="AG925" s="113"/>
      <c r="AH925" s="113"/>
      <c r="AI925" s="113"/>
      <c r="AJ925" s="113"/>
      <c r="AK925" s="113"/>
      <c r="AL925" s="113"/>
      <c r="AM925" s="114"/>
      <c r="BG925" s="13" t="s">
        <v>432</v>
      </c>
      <c r="BH925" s="13" t="s">
        <v>432</v>
      </c>
    </row>
    <row r="926" spans="1:61" ht="9.75" hidden="1" customHeight="1" x14ac:dyDescent="0.15">
      <c r="A926" s="96" t="s">
        <v>289</v>
      </c>
      <c r="B926" s="97"/>
      <c r="C926" s="97"/>
      <c r="D926" s="97"/>
      <c r="E926" s="97"/>
      <c r="F926" s="97"/>
      <c r="G926" s="97"/>
      <c r="H926" s="97"/>
      <c r="I926" s="97"/>
      <c r="J926" s="224" t="s">
        <v>127</v>
      </c>
      <c r="K926" s="225"/>
      <c r="L926" s="162" t="s">
        <v>121</v>
      </c>
      <c r="M926" s="162"/>
      <c r="N926" s="162"/>
      <c r="O926" s="162"/>
      <c r="P926" s="162"/>
      <c r="Q926" s="162"/>
      <c r="R926" s="162"/>
      <c r="S926" s="162"/>
      <c r="T926" s="162"/>
      <c r="U926" s="162"/>
      <c r="V926" s="162"/>
      <c r="W926" s="162"/>
      <c r="X926" s="227" t="s">
        <v>127</v>
      </c>
      <c r="Y926" s="225"/>
      <c r="Z926" s="162" t="s">
        <v>160</v>
      </c>
      <c r="AA926" s="162"/>
      <c r="AB926" s="162"/>
      <c r="AC926" s="162"/>
      <c r="AD926" s="162"/>
      <c r="AE926" s="162"/>
      <c r="AF926" s="162"/>
      <c r="AG926" s="162"/>
      <c r="AH926" s="162"/>
      <c r="AI926" s="162"/>
      <c r="AJ926" s="162"/>
      <c r="AK926" s="162"/>
      <c r="AL926" s="162"/>
      <c r="AM926" s="163"/>
      <c r="BF926" s="13" t="b">
        <f>IF($K926="○",TRUE,IF($K926="",FALSE,"INPUT_ERROR"))</f>
        <v>0</v>
      </c>
      <c r="BG926" s="13" t="s">
        <v>516</v>
      </c>
      <c r="BH926" s="13">
        <v>76</v>
      </c>
      <c r="BI926" s="13" t="str">
        <f t="shared" ref="BI926:BI932" si="14">"ITEM"&amp;BH926&amp; BG926 &amp;"="&amp; BF926</f>
        <v>ITEM76#KBN3_13=FALSE</v>
      </c>
    </row>
    <row r="927" spans="1:61" ht="9.75" hidden="1" customHeight="1" x14ac:dyDescent="0.15">
      <c r="A927" s="99"/>
      <c r="B927" s="100"/>
      <c r="C927" s="100"/>
      <c r="D927" s="100"/>
      <c r="E927" s="100"/>
      <c r="F927" s="100"/>
      <c r="G927" s="100"/>
      <c r="H927" s="100"/>
      <c r="I927" s="100"/>
      <c r="J927" s="130"/>
      <c r="K927" s="132"/>
      <c r="L927" s="133"/>
      <c r="M927" s="133"/>
      <c r="N927" s="133"/>
      <c r="O927" s="133"/>
      <c r="P927" s="133"/>
      <c r="Q927" s="133"/>
      <c r="R927" s="133"/>
      <c r="S927" s="133"/>
      <c r="T927" s="133"/>
      <c r="U927" s="133"/>
      <c r="V927" s="133"/>
      <c r="W927" s="133"/>
      <c r="X927" s="134"/>
      <c r="Y927" s="132"/>
      <c r="Z927" s="133"/>
      <c r="AA927" s="133"/>
      <c r="AB927" s="133"/>
      <c r="AC927" s="133"/>
      <c r="AD927" s="133"/>
      <c r="AE927" s="133"/>
      <c r="AF927" s="133"/>
      <c r="AG927" s="133"/>
      <c r="AH927" s="133"/>
      <c r="AI927" s="133"/>
      <c r="AJ927" s="133"/>
      <c r="AK927" s="133"/>
      <c r="AL927" s="133"/>
      <c r="AM927" s="139"/>
      <c r="BF927" s="13" t="b">
        <f>IF($Y926="○",TRUE,IF($Y926="",FALSE,"INPUT_ERROR"))</f>
        <v>0</v>
      </c>
      <c r="BG927" s="13" t="s">
        <v>516</v>
      </c>
      <c r="BH927" s="13">
        <v>77</v>
      </c>
      <c r="BI927" s="13" t="str">
        <f t="shared" si="14"/>
        <v>ITEM77#KBN3_13=FALSE</v>
      </c>
    </row>
    <row r="928" spans="1:61" ht="9.75" hidden="1" customHeight="1" x14ac:dyDescent="0.15">
      <c r="A928" s="99"/>
      <c r="B928" s="100"/>
      <c r="C928" s="100"/>
      <c r="D928" s="100"/>
      <c r="E928" s="100"/>
      <c r="F928" s="100"/>
      <c r="G928" s="100"/>
      <c r="H928" s="100"/>
      <c r="I928" s="100"/>
      <c r="J928" s="130" t="s">
        <v>127</v>
      </c>
      <c r="K928" s="132"/>
      <c r="L928" s="133" t="s">
        <v>161</v>
      </c>
      <c r="M928" s="133"/>
      <c r="N928" s="133"/>
      <c r="O928" s="133"/>
      <c r="P928" s="133"/>
      <c r="Q928" s="133"/>
      <c r="R928" s="133"/>
      <c r="S928" s="133"/>
      <c r="T928" s="133"/>
      <c r="U928" s="133"/>
      <c r="V928" s="133"/>
      <c r="W928" s="133"/>
      <c r="X928" s="134" t="s">
        <v>127</v>
      </c>
      <c r="Y928" s="132"/>
      <c r="Z928" s="133" t="s">
        <v>332</v>
      </c>
      <c r="AA928" s="133"/>
      <c r="AB928" s="133"/>
      <c r="AC928" s="133"/>
      <c r="AD928" s="133"/>
      <c r="AE928" s="133"/>
      <c r="AF928" s="133"/>
      <c r="AG928" s="133"/>
      <c r="AH928" s="133"/>
      <c r="AI928" s="133"/>
      <c r="AJ928" s="133"/>
      <c r="AK928" s="133"/>
      <c r="AL928" s="133"/>
      <c r="AM928" s="139"/>
      <c r="BF928" s="13" t="b">
        <f>IF($K928="○",TRUE,IF($K928="",FALSE,"INPUT_ERROR"))</f>
        <v>0</v>
      </c>
      <c r="BG928" s="13" t="s">
        <v>516</v>
      </c>
      <c r="BH928" s="13">
        <v>78</v>
      </c>
      <c r="BI928" s="13" t="str">
        <f t="shared" si="14"/>
        <v>ITEM78#KBN3_13=FALSE</v>
      </c>
    </row>
    <row r="929" spans="1:61" ht="9.75" hidden="1" customHeight="1" x14ac:dyDescent="0.15">
      <c r="A929" s="99"/>
      <c r="B929" s="100"/>
      <c r="C929" s="100"/>
      <c r="D929" s="100"/>
      <c r="E929" s="100"/>
      <c r="F929" s="100"/>
      <c r="G929" s="100"/>
      <c r="H929" s="100"/>
      <c r="I929" s="100"/>
      <c r="J929" s="130"/>
      <c r="K929" s="132"/>
      <c r="L929" s="133"/>
      <c r="M929" s="133"/>
      <c r="N929" s="133"/>
      <c r="O929" s="133"/>
      <c r="P929" s="133"/>
      <c r="Q929" s="133"/>
      <c r="R929" s="133"/>
      <c r="S929" s="133"/>
      <c r="T929" s="133"/>
      <c r="U929" s="133"/>
      <c r="V929" s="133"/>
      <c r="W929" s="133"/>
      <c r="X929" s="134"/>
      <c r="Y929" s="132"/>
      <c r="Z929" s="133"/>
      <c r="AA929" s="133"/>
      <c r="AB929" s="133"/>
      <c r="AC929" s="133"/>
      <c r="AD929" s="133"/>
      <c r="AE929" s="133"/>
      <c r="AF929" s="133"/>
      <c r="AG929" s="133"/>
      <c r="AH929" s="133"/>
      <c r="AI929" s="133"/>
      <c r="AJ929" s="133"/>
      <c r="AK929" s="133"/>
      <c r="AL929" s="133"/>
      <c r="AM929" s="139"/>
      <c r="BF929" s="13" t="b">
        <f>IF($Y928="○",TRUE,IF($Y928="",FALSE,"INPUT_ERROR"))</f>
        <v>0</v>
      </c>
      <c r="BG929" s="13" t="s">
        <v>516</v>
      </c>
      <c r="BH929" s="13">
        <v>79</v>
      </c>
      <c r="BI929" s="13" t="str">
        <f t="shared" si="14"/>
        <v>ITEM79#KBN3_13=FALSE</v>
      </c>
    </row>
    <row r="930" spans="1:61" ht="9.75" hidden="1" customHeight="1" x14ac:dyDescent="0.15">
      <c r="A930" s="99"/>
      <c r="B930" s="100"/>
      <c r="C930" s="100"/>
      <c r="D930" s="100"/>
      <c r="E930" s="100"/>
      <c r="F930" s="100"/>
      <c r="G930" s="100"/>
      <c r="H930" s="100"/>
      <c r="I930" s="100"/>
      <c r="J930" s="130" t="s">
        <v>127</v>
      </c>
      <c r="K930" s="132"/>
      <c r="L930" s="133" t="s">
        <v>240</v>
      </c>
      <c r="M930" s="133"/>
      <c r="N930" s="133"/>
      <c r="O930" s="133"/>
      <c r="P930" s="133"/>
      <c r="Q930" s="133"/>
      <c r="R930" s="133"/>
      <c r="S930" s="133"/>
      <c r="T930" s="133"/>
      <c r="U930" s="133"/>
      <c r="V930" s="133"/>
      <c r="W930" s="133"/>
      <c r="X930" s="134" t="s">
        <v>127</v>
      </c>
      <c r="Y930" s="132"/>
      <c r="Z930" s="133" t="s">
        <v>241</v>
      </c>
      <c r="AA930" s="133"/>
      <c r="AB930" s="133"/>
      <c r="AC930" s="133"/>
      <c r="AD930" s="133"/>
      <c r="AE930" s="133"/>
      <c r="AF930" s="133"/>
      <c r="AG930" s="133"/>
      <c r="AH930" s="133"/>
      <c r="AI930" s="133"/>
      <c r="AJ930" s="133"/>
      <c r="AK930" s="133"/>
      <c r="AL930" s="133"/>
      <c r="AM930" s="139"/>
      <c r="BF930" s="13" t="b">
        <f>IF($K930="○",TRUE,IF($K930="",FALSE,"INPUT_ERROR"))</f>
        <v>0</v>
      </c>
      <c r="BG930" s="13" t="s">
        <v>516</v>
      </c>
      <c r="BH930" s="13">
        <v>80</v>
      </c>
      <c r="BI930" s="13" t="str">
        <f t="shared" si="14"/>
        <v>ITEM80#KBN3_13=FALSE</v>
      </c>
    </row>
    <row r="931" spans="1:61" ht="9.75" hidden="1" customHeight="1" x14ac:dyDescent="0.15">
      <c r="A931" s="99"/>
      <c r="B931" s="100"/>
      <c r="C931" s="100"/>
      <c r="D931" s="100"/>
      <c r="E931" s="100"/>
      <c r="F931" s="100"/>
      <c r="G931" s="100"/>
      <c r="H931" s="100"/>
      <c r="I931" s="100"/>
      <c r="J931" s="130"/>
      <c r="K931" s="132"/>
      <c r="L931" s="133"/>
      <c r="M931" s="133"/>
      <c r="N931" s="133"/>
      <c r="O931" s="133"/>
      <c r="P931" s="133"/>
      <c r="Q931" s="133"/>
      <c r="R931" s="133"/>
      <c r="S931" s="133"/>
      <c r="T931" s="133"/>
      <c r="U931" s="133"/>
      <c r="V931" s="133"/>
      <c r="W931" s="133"/>
      <c r="X931" s="134"/>
      <c r="Y931" s="132"/>
      <c r="Z931" s="133"/>
      <c r="AA931" s="133"/>
      <c r="AB931" s="133"/>
      <c r="AC931" s="133"/>
      <c r="AD931" s="133"/>
      <c r="AE931" s="133"/>
      <c r="AF931" s="133"/>
      <c r="AG931" s="133"/>
      <c r="AH931" s="133"/>
      <c r="AI931" s="133"/>
      <c r="AJ931" s="133"/>
      <c r="AK931" s="133"/>
      <c r="AL931" s="133"/>
      <c r="AM931" s="139"/>
      <c r="BF931" s="13" t="b">
        <f>IF($Y930="○",TRUE,IF($Y930="",FALSE,"INPUT_ERROR"))</f>
        <v>0</v>
      </c>
      <c r="BG931" s="13" t="s">
        <v>516</v>
      </c>
      <c r="BH931" s="13">
        <v>81</v>
      </c>
      <c r="BI931" s="13" t="str">
        <f t="shared" si="14"/>
        <v>ITEM81#KBN3_13=FALSE</v>
      </c>
    </row>
    <row r="932" spans="1:61" ht="9.75" hidden="1" customHeight="1" x14ac:dyDescent="0.15">
      <c r="A932" s="99"/>
      <c r="B932" s="100"/>
      <c r="C932" s="100"/>
      <c r="D932" s="100"/>
      <c r="E932" s="100"/>
      <c r="F932" s="100"/>
      <c r="G932" s="100"/>
      <c r="H932" s="100"/>
      <c r="I932" s="100"/>
      <c r="J932" s="130" t="s">
        <v>127</v>
      </c>
      <c r="K932" s="132"/>
      <c r="L932" s="133" t="s">
        <v>125</v>
      </c>
      <c r="M932" s="133"/>
      <c r="N932" s="133"/>
      <c r="O932" s="134" t="s">
        <v>98</v>
      </c>
      <c r="P932" s="128"/>
      <c r="Q932" s="128"/>
      <c r="R932" s="128"/>
      <c r="S932" s="128"/>
      <c r="T932" s="128"/>
      <c r="U932" s="128"/>
      <c r="V932" s="128"/>
      <c r="W932" s="128"/>
      <c r="X932" s="128"/>
      <c r="Y932" s="128"/>
      <c r="Z932" s="128"/>
      <c r="AA932" s="128"/>
      <c r="AB932" s="128"/>
      <c r="AC932" s="128"/>
      <c r="AD932" s="128"/>
      <c r="AE932" s="128"/>
      <c r="AF932" s="128"/>
      <c r="AG932" s="128"/>
      <c r="AH932" s="128"/>
      <c r="AI932" s="128"/>
      <c r="AJ932" s="128"/>
      <c r="AK932" s="128"/>
      <c r="AL932" s="133" t="s">
        <v>188</v>
      </c>
      <c r="AM932" s="139"/>
      <c r="BF932" s="13" t="b">
        <f>IF($K932="○",TRUE,IF($K932="",FALSE,"INPUT_ERROR"))</f>
        <v>0</v>
      </c>
      <c r="BG932" s="13" t="s">
        <v>516</v>
      </c>
      <c r="BH932" s="13">
        <v>82</v>
      </c>
      <c r="BI932" s="13" t="str">
        <f t="shared" si="14"/>
        <v>ITEM82#KBN3_13=FALSE</v>
      </c>
    </row>
    <row r="933" spans="1:61" ht="9.75" hidden="1" customHeight="1" x14ac:dyDescent="0.15">
      <c r="A933" s="99"/>
      <c r="B933" s="100"/>
      <c r="C933" s="100"/>
      <c r="D933" s="100"/>
      <c r="E933" s="100"/>
      <c r="F933" s="100"/>
      <c r="G933" s="100"/>
      <c r="H933" s="100"/>
      <c r="I933" s="100"/>
      <c r="J933" s="135"/>
      <c r="K933" s="136"/>
      <c r="L933" s="137"/>
      <c r="M933" s="137"/>
      <c r="N933" s="137"/>
      <c r="O933" s="138"/>
      <c r="P933" s="90"/>
      <c r="Q933" s="90"/>
      <c r="R933" s="90"/>
      <c r="S933" s="90"/>
      <c r="T933" s="90"/>
      <c r="U933" s="90"/>
      <c r="V933" s="90"/>
      <c r="W933" s="90"/>
      <c r="X933" s="90"/>
      <c r="Y933" s="90"/>
      <c r="Z933" s="90"/>
      <c r="AA933" s="90"/>
      <c r="AB933" s="90"/>
      <c r="AC933" s="90"/>
      <c r="AD933" s="90"/>
      <c r="AE933" s="90"/>
      <c r="AF933" s="90"/>
      <c r="AG933" s="90"/>
      <c r="AH933" s="90"/>
      <c r="AI933" s="90"/>
      <c r="AJ933" s="90"/>
      <c r="AK933" s="90"/>
      <c r="AL933" s="137"/>
      <c r="AM933" s="140"/>
      <c r="BG933" s="13" t="s">
        <v>516</v>
      </c>
      <c r="BH933" s="13">
        <v>83</v>
      </c>
      <c r="BI933" s="13" t="str">
        <f>"ITEM"&amp;BH933&amp; BG933 &amp;"="&amp;IF(TRIM($P932)="","",$P932)</f>
        <v>ITEM83#KBN3_13=</v>
      </c>
    </row>
    <row r="934" spans="1:61" ht="9.75" hidden="1" customHeight="1" x14ac:dyDescent="0.15">
      <c r="A934" s="96" t="s">
        <v>290</v>
      </c>
      <c r="B934" s="97"/>
      <c r="C934" s="97"/>
      <c r="D934" s="97"/>
      <c r="E934" s="97"/>
      <c r="F934" s="97"/>
      <c r="G934" s="97"/>
      <c r="H934" s="97"/>
      <c r="I934" s="97"/>
      <c r="J934" s="102"/>
      <c r="K934" s="102"/>
      <c r="L934" s="102"/>
      <c r="M934" s="102"/>
      <c r="N934" s="102"/>
      <c r="O934" s="102"/>
      <c r="P934" s="102"/>
      <c r="Q934" s="102"/>
      <c r="R934" s="102"/>
      <c r="S934" s="102"/>
      <c r="T934" s="102"/>
      <c r="U934" s="102"/>
      <c r="V934" s="102"/>
      <c r="W934" s="102"/>
      <c r="X934" s="102"/>
      <c r="Y934" s="102"/>
      <c r="Z934" s="102"/>
      <c r="AA934" s="102"/>
      <c r="AB934" s="102"/>
      <c r="AC934" s="102"/>
      <c r="AD934" s="102"/>
      <c r="AE934" s="102"/>
      <c r="AF934" s="102"/>
      <c r="AG934" s="102"/>
      <c r="AH934" s="102"/>
      <c r="AI934" s="102"/>
      <c r="AJ934" s="102"/>
      <c r="AK934" s="102"/>
      <c r="AL934" s="102"/>
      <c r="AM934" s="102"/>
      <c r="BG934" s="13" t="s">
        <v>516</v>
      </c>
      <c r="BH934" s="13">
        <v>84</v>
      </c>
      <c r="BI934" s="13" t="str">
        <f>"ITEM"&amp;BH934&amp; BG934 &amp;"="&amp;IF(TRIM($J934)="","",TEXT(J934,"yyyymmdd"))</f>
        <v>ITEM84#KBN3_13=</v>
      </c>
    </row>
    <row r="935" spans="1:61" ht="9.75" hidden="1" customHeight="1" x14ac:dyDescent="0.15">
      <c r="A935" s="99"/>
      <c r="B935" s="100"/>
      <c r="C935" s="100"/>
      <c r="D935" s="100"/>
      <c r="E935" s="100"/>
      <c r="F935" s="100"/>
      <c r="G935" s="100"/>
      <c r="H935" s="100"/>
      <c r="I935" s="100"/>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02"/>
      <c r="BG935" s="13" t="s">
        <v>432</v>
      </c>
      <c r="BH935" s="13" t="s">
        <v>432</v>
      </c>
    </row>
    <row r="936" spans="1:61" ht="9.75" hidden="1" customHeight="1" thickBot="1" x14ac:dyDescent="0.2">
      <c r="A936" s="106"/>
      <c r="B936" s="107"/>
      <c r="C936" s="107"/>
      <c r="D936" s="107"/>
      <c r="E936" s="107"/>
      <c r="F936" s="107"/>
      <c r="G936" s="107"/>
      <c r="H936" s="107"/>
      <c r="I936" s="107"/>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02"/>
      <c r="BG936" s="13" t="s">
        <v>432</v>
      </c>
      <c r="BH936" s="13" t="s">
        <v>432</v>
      </c>
    </row>
    <row r="937" spans="1:61" ht="9.75" hidden="1" customHeight="1" x14ac:dyDescent="0.15">
      <c r="A937" s="295" t="s">
        <v>378</v>
      </c>
      <c r="B937" s="296"/>
      <c r="C937" s="296"/>
      <c r="D937" s="296"/>
      <c r="E937" s="296"/>
      <c r="F937" s="296"/>
      <c r="G937" s="296"/>
      <c r="H937" s="296"/>
      <c r="I937" s="297"/>
      <c r="J937" s="273"/>
      <c r="K937" s="274"/>
      <c r="L937" s="274"/>
      <c r="M937" s="274"/>
      <c r="N937" s="274"/>
      <c r="O937" s="274"/>
      <c r="P937" s="274"/>
      <c r="Q937" s="274"/>
      <c r="R937" s="274"/>
      <c r="S937" s="274"/>
      <c r="T937" s="274"/>
      <c r="U937" s="274"/>
      <c r="V937" s="274"/>
      <c r="W937" s="274"/>
      <c r="X937" s="274"/>
      <c r="Y937" s="274"/>
      <c r="Z937" s="274"/>
      <c r="AA937" s="274"/>
      <c r="AB937" s="274"/>
      <c r="AC937" s="274"/>
      <c r="AD937" s="274"/>
      <c r="AE937" s="274"/>
      <c r="AF937" s="274"/>
      <c r="AG937" s="274"/>
      <c r="AH937" s="274"/>
      <c r="AI937" s="274"/>
      <c r="AJ937" s="274"/>
      <c r="AK937" s="274"/>
      <c r="AL937" s="274"/>
      <c r="AM937" s="275"/>
      <c r="BG937" s="13" t="s">
        <v>517</v>
      </c>
      <c r="BH937" s="13">
        <v>70</v>
      </c>
      <c r="BI937" s="13" t="str">
        <f>"ITEM"&amp;BH937&amp;BG937&amp;"="&amp;IF(TRIM($J937)="","",$J937)</f>
        <v>ITEM70#KBN3_14=</v>
      </c>
    </row>
    <row r="938" spans="1:61" ht="9.75" hidden="1" customHeight="1" thickBot="1" x14ac:dyDescent="0.2">
      <c r="A938" s="298"/>
      <c r="B938" s="299"/>
      <c r="C938" s="299"/>
      <c r="D938" s="299"/>
      <c r="E938" s="299"/>
      <c r="F938" s="299"/>
      <c r="G938" s="299"/>
      <c r="H938" s="299"/>
      <c r="I938" s="300"/>
      <c r="J938" s="301"/>
      <c r="K938" s="302"/>
      <c r="L938" s="302"/>
      <c r="M938" s="302"/>
      <c r="N938" s="302"/>
      <c r="O938" s="302"/>
      <c r="P938" s="302"/>
      <c r="Q938" s="302"/>
      <c r="R938" s="302"/>
      <c r="S938" s="302"/>
      <c r="T938" s="302"/>
      <c r="U938" s="302"/>
      <c r="V938" s="302"/>
      <c r="W938" s="302"/>
      <c r="X938" s="302"/>
      <c r="Y938" s="302"/>
      <c r="Z938" s="302"/>
      <c r="AA938" s="302"/>
      <c r="AB938" s="302"/>
      <c r="AC938" s="302"/>
      <c r="AD938" s="302"/>
      <c r="AE938" s="302"/>
      <c r="AF938" s="302"/>
      <c r="AG938" s="302"/>
      <c r="AH938" s="302"/>
      <c r="AI938" s="302"/>
      <c r="AJ938" s="302"/>
      <c r="AK938" s="302"/>
      <c r="AL938" s="302"/>
      <c r="AM938" s="303"/>
    </row>
    <row r="939" spans="1:61" ht="9.75" hidden="1" customHeight="1" x14ac:dyDescent="0.15">
      <c r="A939" s="99" t="s">
        <v>96</v>
      </c>
      <c r="B939" s="100"/>
      <c r="C939" s="100"/>
      <c r="D939" s="100"/>
      <c r="E939" s="100"/>
      <c r="F939" s="100"/>
      <c r="G939" s="100"/>
      <c r="H939" s="100"/>
      <c r="I939" s="100"/>
      <c r="J939" s="102"/>
      <c r="K939" s="102"/>
      <c r="L939" s="102"/>
      <c r="M939" s="102"/>
      <c r="N939" s="102"/>
      <c r="O939" s="102"/>
      <c r="P939" s="102"/>
      <c r="Q939" s="102"/>
      <c r="R939" s="102"/>
      <c r="S939" s="102"/>
      <c r="T939" s="102"/>
      <c r="U939" s="102"/>
      <c r="V939" s="102"/>
      <c r="W939" s="102"/>
      <c r="X939" s="102"/>
      <c r="Y939" s="102"/>
      <c r="Z939" s="102"/>
      <c r="AA939" s="102"/>
      <c r="AB939" s="102"/>
      <c r="AC939" s="102"/>
      <c r="AD939" s="102"/>
      <c r="AE939" s="102"/>
      <c r="AF939" s="102"/>
      <c r="AG939" s="102"/>
      <c r="AH939" s="102"/>
      <c r="AI939" s="102"/>
      <c r="AJ939" s="102"/>
      <c r="AK939" s="102"/>
      <c r="AL939" s="102"/>
      <c r="AM939" s="102"/>
      <c r="BG939" s="13" t="s">
        <v>517</v>
      </c>
      <c r="BH939" s="13">
        <v>71</v>
      </c>
      <c r="BI939" s="13" t="str">
        <f>"ITEM"&amp;BH939&amp; BG939 &amp;"="&amp; IF(TRIM($J939)="","",$J939)</f>
        <v>ITEM71#KBN3_14=</v>
      </c>
    </row>
    <row r="940" spans="1:61" ht="9.75" hidden="1" customHeight="1" x14ac:dyDescent="0.15">
      <c r="A940" s="106"/>
      <c r="B940" s="107"/>
      <c r="C940" s="107"/>
      <c r="D940" s="107"/>
      <c r="E940" s="107"/>
      <c r="F940" s="107"/>
      <c r="G940" s="107"/>
      <c r="H940" s="107"/>
      <c r="I940" s="107"/>
      <c r="J940" s="102"/>
      <c r="K940" s="102"/>
      <c r="L940" s="102"/>
      <c r="M940" s="102"/>
      <c r="N940" s="102"/>
      <c r="O940" s="102"/>
      <c r="P940" s="102"/>
      <c r="Q940" s="102"/>
      <c r="R940" s="102"/>
      <c r="S940" s="102"/>
      <c r="T940" s="102"/>
      <c r="U940" s="102"/>
      <c r="V940" s="102"/>
      <c r="W940" s="102"/>
      <c r="X940" s="102"/>
      <c r="Y940" s="102"/>
      <c r="Z940" s="102"/>
      <c r="AA940" s="102"/>
      <c r="AB940" s="102"/>
      <c r="AC940" s="102"/>
      <c r="AD940" s="102"/>
      <c r="AE940" s="102"/>
      <c r="AF940" s="102"/>
      <c r="AG940" s="102"/>
      <c r="AH940" s="102"/>
      <c r="AI940" s="102"/>
      <c r="AJ940" s="102"/>
      <c r="AK940" s="102"/>
      <c r="AL940" s="102"/>
      <c r="AM940" s="102"/>
    </row>
    <row r="941" spans="1:61" ht="9.75" hidden="1" customHeight="1" x14ac:dyDescent="0.15">
      <c r="A941" s="96" t="s">
        <v>285</v>
      </c>
      <c r="B941" s="97"/>
      <c r="C941" s="97"/>
      <c r="D941" s="97"/>
      <c r="E941" s="97"/>
      <c r="F941" s="97"/>
      <c r="G941" s="97"/>
      <c r="H941" s="97"/>
      <c r="I941" s="97"/>
      <c r="J941" s="102"/>
      <c r="K941" s="102"/>
      <c r="L941" s="102"/>
      <c r="M941" s="102"/>
      <c r="N941" s="102"/>
      <c r="O941" s="102"/>
      <c r="P941" s="102"/>
      <c r="Q941" s="102"/>
      <c r="R941" s="102"/>
      <c r="S941" s="102"/>
      <c r="T941" s="102"/>
      <c r="U941" s="102"/>
      <c r="V941" s="102"/>
      <c r="W941" s="102"/>
      <c r="X941" s="102"/>
      <c r="Y941" s="102"/>
      <c r="Z941" s="102"/>
      <c r="AA941" s="102"/>
      <c r="AB941" s="102"/>
      <c r="AC941" s="102"/>
      <c r="AD941" s="102"/>
      <c r="AE941" s="102"/>
      <c r="AF941" s="102"/>
      <c r="AG941" s="102"/>
      <c r="AH941" s="102"/>
      <c r="AI941" s="102"/>
      <c r="AJ941" s="102"/>
      <c r="AK941" s="102"/>
      <c r="AL941" s="102"/>
      <c r="AM941" s="102"/>
      <c r="BG941" s="13" t="s">
        <v>517</v>
      </c>
      <c r="BH941" s="13">
        <v>72</v>
      </c>
      <c r="BI941" s="13" t="str">
        <f>"ITEM"&amp;BH941&amp; BG941 &amp;"="&amp; IF(TRIM($J941)="","",$J941)</f>
        <v>ITEM72#KBN3_14=</v>
      </c>
    </row>
    <row r="942" spans="1:61" ht="9.75" hidden="1" customHeight="1" x14ac:dyDescent="0.15">
      <c r="A942" s="99"/>
      <c r="B942" s="100"/>
      <c r="C942" s="100"/>
      <c r="D942" s="100"/>
      <c r="E942" s="100"/>
      <c r="F942" s="100"/>
      <c r="G942" s="100"/>
      <c r="H942" s="100"/>
      <c r="I942" s="100"/>
      <c r="J942" s="102"/>
      <c r="K942" s="102"/>
      <c r="L942" s="102"/>
      <c r="M942" s="102"/>
      <c r="N942" s="102"/>
      <c r="O942" s="102"/>
      <c r="P942" s="102"/>
      <c r="Q942" s="102"/>
      <c r="R942" s="102"/>
      <c r="S942" s="102"/>
      <c r="T942" s="102"/>
      <c r="U942" s="102"/>
      <c r="V942" s="102"/>
      <c r="W942" s="102"/>
      <c r="X942" s="102"/>
      <c r="Y942" s="102"/>
      <c r="Z942" s="102"/>
      <c r="AA942" s="102"/>
      <c r="AB942" s="102"/>
      <c r="AC942" s="102"/>
      <c r="AD942" s="102"/>
      <c r="AE942" s="102"/>
      <c r="AF942" s="102"/>
      <c r="AG942" s="102"/>
      <c r="AH942" s="102"/>
      <c r="AI942" s="102"/>
      <c r="AJ942" s="102"/>
      <c r="AK942" s="102"/>
      <c r="AL942" s="102"/>
      <c r="AM942" s="102"/>
      <c r="BG942" s="13" t="s">
        <v>432</v>
      </c>
      <c r="BH942" s="13" t="s">
        <v>432</v>
      </c>
    </row>
    <row r="943" spans="1:61" ht="9.75" hidden="1" customHeight="1" x14ac:dyDescent="0.15">
      <c r="A943" s="106"/>
      <c r="B943" s="107"/>
      <c r="C943" s="107"/>
      <c r="D943" s="107"/>
      <c r="E943" s="107"/>
      <c r="F943" s="107"/>
      <c r="G943" s="107"/>
      <c r="H943" s="107"/>
      <c r="I943" s="107"/>
      <c r="J943" s="102"/>
      <c r="K943" s="102"/>
      <c r="L943" s="102"/>
      <c r="M943" s="102"/>
      <c r="N943" s="102"/>
      <c r="O943" s="102"/>
      <c r="P943" s="102"/>
      <c r="Q943" s="102"/>
      <c r="R943" s="102"/>
      <c r="S943" s="102"/>
      <c r="T943" s="102"/>
      <c r="U943" s="102"/>
      <c r="V943" s="102"/>
      <c r="W943" s="102"/>
      <c r="X943" s="102"/>
      <c r="Y943" s="102"/>
      <c r="Z943" s="102"/>
      <c r="AA943" s="102"/>
      <c r="AB943" s="102"/>
      <c r="AC943" s="102"/>
      <c r="AD943" s="102"/>
      <c r="AE943" s="102"/>
      <c r="AF943" s="102"/>
      <c r="AG943" s="102"/>
      <c r="AH943" s="102"/>
      <c r="AI943" s="102"/>
      <c r="AJ943" s="102"/>
      <c r="AK943" s="102"/>
      <c r="AL943" s="102"/>
      <c r="AM943" s="102"/>
      <c r="BG943" s="13" t="s">
        <v>432</v>
      </c>
      <c r="BH943" s="13" t="s">
        <v>432</v>
      </c>
    </row>
    <row r="944" spans="1:61" ht="9.75" hidden="1" customHeight="1" x14ac:dyDescent="0.15">
      <c r="A944" s="96" t="s">
        <v>286</v>
      </c>
      <c r="B944" s="97"/>
      <c r="C944" s="97"/>
      <c r="D944" s="97"/>
      <c r="E944" s="97"/>
      <c r="F944" s="97"/>
      <c r="G944" s="97"/>
      <c r="H944" s="97"/>
      <c r="I944" s="97"/>
      <c r="J944" s="102"/>
      <c r="K944" s="102"/>
      <c r="L944" s="102"/>
      <c r="M944" s="102"/>
      <c r="N944" s="102"/>
      <c r="O944" s="102"/>
      <c r="P944" s="102"/>
      <c r="Q944" s="102"/>
      <c r="R944" s="102"/>
      <c r="S944" s="102"/>
      <c r="T944" s="102"/>
      <c r="U944" s="102"/>
      <c r="V944" s="102"/>
      <c r="W944" s="102"/>
      <c r="X944" s="102"/>
      <c r="Y944" s="102"/>
      <c r="Z944" s="102"/>
      <c r="AA944" s="102"/>
      <c r="AB944" s="102"/>
      <c r="AC944" s="102"/>
      <c r="AD944" s="102"/>
      <c r="AE944" s="102"/>
      <c r="AF944" s="102"/>
      <c r="AG944" s="102"/>
      <c r="AH944" s="102"/>
      <c r="AI944" s="102"/>
      <c r="AJ944" s="102"/>
      <c r="AK944" s="102"/>
      <c r="AL944" s="102"/>
      <c r="AM944" s="102"/>
      <c r="BG944" s="13" t="s">
        <v>517</v>
      </c>
      <c r="BH944" s="13">
        <v>73</v>
      </c>
      <c r="BI944" s="13" t="str">
        <f>"ITEM"&amp;BH944&amp; BG944 &amp;"="&amp; IF(TRIM($J944)="","",$J944)</f>
        <v>ITEM73#KBN3_14=</v>
      </c>
    </row>
    <row r="945" spans="1:61" ht="9.75" hidden="1" customHeight="1" x14ac:dyDescent="0.15">
      <c r="A945" s="106"/>
      <c r="B945" s="107"/>
      <c r="C945" s="107"/>
      <c r="D945" s="107"/>
      <c r="E945" s="107"/>
      <c r="F945" s="107"/>
      <c r="G945" s="107"/>
      <c r="H945" s="107"/>
      <c r="I945" s="107"/>
      <c r="J945" s="102"/>
      <c r="K945" s="102"/>
      <c r="L945" s="102"/>
      <c r="M945" s="102"/>
      <c r="N945" s="102"/>
      <c r="O945" s="102"/>
      <c r="P945" s="102"/>
      <c r="Q945" s="102"/>
      <c r="R945" s="102"/>
      <c r="S945" s="102"/>
      <c r="T945" s="102"/>
      <c r="U945" s="102"/>
      <c r="V945" s="102"/>
      <c r="W945" s="102"/>
      <c r="X945" s="102"/>
      <c r="Y945" s="102"/>
      <c r="Z945" s="102"/>
      <c r="AA945" s="102"/>
      <c r="AB945" s="102"/>
      <c r="AC945" s="102"/>
      <c r="AD945" s="102"/>
      <c r="AE945" s="102"/>
      <c r="AF945" s="102"/>
      <c r="AG945" s="102"/>
      <c r="AH945" s="102"/>
      <c r="AI945" s="102"/>
      <c r="AJ945" s="102"/>
      <c r="AK945" s="102"/>
      <c r="AL945" s="102"/>
      <c r="AM945" s="102"/>
      <c r="BG945" s="13" t="s">
        <v>432</v>
      </c>
      <c r="BH945" s="13" t="s">
        <v>432</v>
      </c>
    </row>
    <row r="946" spans="1:61" ht="9.75" hidden="1" customHeight="1" x14ac:dyDescent="0.15">
      <c r="A946" s="96" t="s">
        <v>287</v>
      </c>
      <c r="B946" s="97"/>
      <c r="C946" s="97"/>
      <c r="D946" s="97"/>
      <c r="E946" s="97"/>
      <c r="F946" s="97"/>
      <c r="G946" s="97"/>
      <c r="H946" s="97"/>
      <c r="I946" s="97"/>
      <c r="J946" s="167"/>
      <c r="K946" s="162"/>
      <c r="L946" s="162"/>
      <c r="M946" s="162"/>
      <c r="N946" s="162"/>
      <c r="O946" s="162"/>
      <c r="P946" s="162"/>
      <c r="Q946" s="162"/>
      <c r="R946" s="162"/>
      <c r="S946" s="162"/>
      <c r="T946" s="162"/>
      <c r="U946" s="162"/>
      <c r="V946" s="170" t="s">
        <v>116</v>
      </c>
      <c r="W946" s="170"/>
      <c r="X946" s="170"/>
      <c r="Y946" s="170"/>
      <c r="Z946" s="170"/>
      <c r="AA946" s="170"/>
      <c r="AB946" s="170"/>
      <c r="AC946" s="170"/>
      <c r="AD946" s="170"/>
      <c r="AE946" s="170"/>
      <c r="AF946" s="170"/>
      <c r="AG946" s="170"/>
      <c r="AH946" s="170"/>
      <c r="AI946" s="170"/>
      <c r="AJ946" s="170"/>
      <c r="AK946" s="170"/>
      <c r="AL946" s="170"/>
      <c r="AM946" s="171"/>
      <c r="BE946" s="13" t="str">
        <f ca="1">MID(CELL("address",$CB$2),2,2)</f>
        <v>CB</v>
      </c>
      <c r="BF946" s="13" t="str">
        <f>IF(TRIM($K948)="","",IF(ISERROR(MATCH($K948,$CB$3:$CB$7,0)),"INPUT_ERROR",MATCH($K948,$CB$3:$CB$7,0)))</f>
        <v/>
      </c>
      <c r="BG946" s="13" t="s">
        <v>517</v>
      </c>
      <c r="BH946" s="13">
        <v>74</v>
      </c>
      <c r="BI946" s="13" t="str">
        <f>"ITEM"&amp; BH946&amp; BG946 &amp;"="&amp; $BF946</f>
        <v>ITEM74#KBN3_14=</v>
      </c>
    </row>
    <row r="947" spans="1:61" ht="9.75" hidden="1" customHeight="1" x14ac:dyDescent="0.15">
      <c r="A947" s="99"/>
      <c r="B947" s="100"/>
      <c r="C947" s="100"/>
      <c r="D947" s="100"/>
      <c r="E947" s="100"/>
      <c r="F947" s="100"/>
      <c r="G947" s="100"/>
      <c r="H947" s="100"/>
      <c r="I947" s="100"/>
      <c r="J947" s="186"/>
      <c r="K947" s="133"/>
      <c r="L947" s="133"/>
      <c r="M947" s="133"/>
      <c r="N947" s="133"/>
      <c r="O947" s="133"/>
      <c r="P947" s="133"/>
      <c r="Q947" s="133"/>
      <c r="R947" s="133"/>
      <c r="S947" s="133"/>
      <c r="T947" s="133"/>
      <c r="U947" s="133"/>
      <c r="V947" s="169" t="s">
        <v>180</v>
      </c>
      <c r="W947" s="169"/>
      <c r="X947" s="169"/>
      <c r="Y947" s="169"/>
      <c r="Z947" s="169"/>
      <c r="AA947" s="169"/>
      <c r="AB947" s="169"/>
      <c r="AC947" s="169"/>
      <c r="AD947" s="169"/>
      <c r="AE947" s="169"/>
      <c r="AF947" s="169"/>
      <c r="AG947" s="169"/>
      <c r="AH947" s="169"/>
      <c r="AI947" s="169"/>
      <c r="AJ947" s="169"/>
      <c r="AK947" s="169"/>
      <c r="AL947" s="169"/>
      <c r="AM947" s="172"/>
      <c r="BG947" s="13" t="s">
        <v>432</v>
      </c>
      <c r="BH947" s="13" t="s">
        <v>432</v>
      </c>
    </row>
    <row r="948" spans="1:61" ht="9.75" hidden="1" customHeight="1" x14ac:dyDescent="0.15">
      <c r="A948" s="99"/>
      <c r="B948" s="100"/>
      <c r="C948" s="100"/>
      <c r="D948" s="100"/>
      <c r="E948" s="100"/>
      <c r="F948" s="100"/>
      <c r="G948" s="100"/>
      <c r="H948" s="100"/>
      <c r="I948" s="100"/>
      <c r="J948" s="130" t="s">
        <v>444</v>
      </c>
      <c r="K948" s="131"/>
      <c r="L948" s="131"/>
      <c r="M948" s="131"/>
      <c r="N948" s="131"/>
      <c r="O948" s="131"/>
      <c r="P948" s="131"/>
      <c r="Q948" s="131"/>
      <c r="R948" s="131"/>
      <c r="S948" s="131"/>
      <c r="T948" s="133" t="s">
        <v>442</v>
      </c>
      <c r="U948" s="133"/>
      <c r="V948" s="169" t="s">
        <v>236</v>
      </c>
      <c r="W948" s="169"/>
      <c r="X948" s="169"/>
      <c r="Y948" s="169"/>
      <c r="Z948" s="169"/>
      <c r="AA948" s="169"/>
      <c r="AB948" s="169"/>
      <c r="AC948" s="169"/>
      <c r="AD948" s="169"/>
      <c r="AE948" s="169"/>
      <c r="AF948" s="169"/>
      <c r="AG948" s="169"/>
      <c r="AH948" s="169"/>
      <c r="AI948" s="169"/>
      <c r="AJ948" s="169"/>
      <c r="AK948" s="169"/>
      <c r="AL948" s="169"/>
      <c r="AM948" s="172"/>
      <c r="BG948" s="13" t="s">
        <v>432</v>
      </c>
      <c r="BH948" s="13" t="s">
        <v>432</v>
      </c>
    </row>
    <row r="949" spans="1:61" ht="9.75" hidden="1" customHeight="1" x14ac:dyDescent="0.15">
      <c r="A949" s="99"/>
      <c r="B949" s="100"/>
      <c r="C949" s="100"/>
      <c r="D949" s="100"/>
      <c r="E949" s="100"/>
      <c r="F949" s="100"/>
      <c r="G949" s="100"/>
      <c r="H949" s="100"/>
      <c r="I949" s="100"/>
      <c r="J949" s="130"/>
      <c r="K949" s="131"/>
      <c r="L949" s="131"/>
      <c r="M949" s="131"/>
      <c r="N949" s="131"/>
      <c r="O949" s="131"/>
      <c r="P949" s="131"/>
      <c r="Q949" s="131"/>
      <c r="R949" s="131"/>
      <c r="S949" s="131"/>
      <c r="T949" s="133"/>
      <c r="U949" s="133"/>
      <c r="V949" s="169" t="s">
        <v>237</v>
      </c>
      <c r="W949" s="169"/>
      <c r="X949" s="169"/>
      <c r="Y949" s="169"/>
      <c r="Z949" s="169"/>
      <c r="AA949" s="169"/>
      <c r="AB949" s="169"/>
      <c r="AC949" s="169"/>
      <c r="AD949" s="169"/>
      <c r="AE949" s="169"/>
      <c r="AF949" s="169"/>
      <c r="AG949" s="169"/>
      <c r="AH949" s="169"/>
      <c r="AI949" s="169"/>
      <c r="AJ949" s="169"/>
      <c r="AK949" s="169"/>
      <c r="AL949" s="169"/>
      <c r="AM949" s="172"/>
      <c r="BG949" s="13" t="s">
        <v>432</v>
      </c>
      <c r="BH949" s="13" t="s">
        <v>432</v>
      </c>
    </row>
    <row r="950" spans="1:61" ht="9.75" hidden="1" customHeight="1" x14ac:dyDescent="0.15">
      <c r="A950" s="99"/>
      <c r="B950" s="100"/>
      <c r="C950" s="100"/>
      <c r="D950" s="100"/>
      <c r="E950" s="100"/>
      <c r="F950" s="100"/>
      <c r="G950" s="100"/>
      <c r="H950" s="100"/>
      <c r="I950" s="100"/>
      <c r="J950" s="186"/>
      <c r="K950" s="133"/>
      <c r="L950" s="133"/>
      <c r="M950" s="133"/>
      <c r="N950" s="133"/>
      <c r="O950" s="133"/>
      <c r="P950" s="133"/>
      <c r="Q950" s="133"/>
      <c r="R950" s="133"/>
      <c r="S950" s="133"/>
      <c r="T950" s="133"/>
      <c r="U950" s="133"/>
      <c r="V950" s="169" t="s">
        <v>445</v>
      </c>
      <c r="W950" s="169"/>
      <c r="X950" s="169"/>
      <c r="Y950" s="169"/>
      <c r="Z950" s="169"/>
      <c r="AA950" s="169"/>
      <c r="AB950" s="169"/>
      <c r="AC950" s="169"/>
      <c r="AD950" s="169"/>
      <c r="AE950" s="169"/>
      <c r="AF950" s="169"/>
      <c r="AG950" s="169"/>
      <c r="AH950" s="169"/>
      <c r="AI950" s="169"/>
      <c r="AJ950" s="169"/>
      <c r="AK950" s="169"/>
      <c r="AL950" s="169"/>
      <c r="AM950" s="172"/>
      <c r="BG950" s="13" t="s">
        <v>432</v>
      </c>
      <c r="BH950" s="13" t="s">
        <v>432</v>
      </c>
    </row>
    <row r="951" spans="1:61" ht="9.75" hidden="1" customHeight="1" x14ac:dyDescent="0.15">
      <c r="A951" s="106"/>
      <c r="B951" s="107"/>
      <c r="C951" s="107"/>
      <c r="D951" s="107"/>
      <c r="E951" s="107"/>
      <c r="F951" s="107"/>
      <c r="G951" s="107"/>
      <c r="H951" s="107"/>
      <c r="I951" s="107"/>
      <c r="J951" s="168"/>
      <c r="K951" s="137"/>
      <c r="L951" s="137"/>
      <c r="M951" s="137"/>
      <c r="N951" s="137"/>
      <c r="O951" s="137"/>
      <c r="P951" s="137"/>
      <c r="Q951" s="137"/>
      <c r="R951" s="137"/>
      <c r="S951" s="137"/>
      <c r="T951" s="137"/>
      <c r="U951" s="137"/>
      <c r="V951" s="174" t="s">
        <v>238</v>
      </c>
      <c r="W951" s="174"/>
      <c r="X951" s="174"/>
      <c r="Y951" s="174"/>
      <c r="Z951" s="174"/>
      <c r="AA951" s="174"/>
      <c r="AB951" s="174"/>
      <c r="AC951" s="174"/>
      <c r="AD951" s="174"/>
      <c r="AE951" s="174"/>
      <c r="AF951" s="174"/>
      <c r="AG951" s="174"/>
      <c r="AH951" s="174"/>
      <c r="AI951" s="174"/>
      <c r="AJ951" s="174"/>
      <c r="AK951" s="174"/>
      <c r="AL951" s="174"/>
      <c r="AM951" s="175"/>
      <c r="BG951" s="13" t="s">
        <v>432</v>
      </c>
      <c r="BH951" s="13" t="s">
        <v>432</v>
      </c>
    </row>
    <row r="952" spans="1:61" ht="9.75" hidden="1" customHeight="1" x14ac:dyDescent="0.15">
      <c r="A952" s="96" t="s">
        <v>288</v>
      </c>
      <c r="B952" s="97"/>
      <c r="C952" s="97"/>
      <c r="D952" s="97"/>
      <c r="E952" s="97"/>
      <c r="F952" s="97"/>
      <c r="G952" s="97"/>
      <c r="H952" s="97"/>
      <c r="I952" s="97"/>
      <c r="J952" s="115"/>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7"/>
      <c r="BG952" s="13" t="s">
        <v>517</v>
      </c>
      <c r="BH952" s="13">
        <v>75</v>
      </c>
      <c r="BI952" s="13" t="str">
        <f>"ITEM"&amp;BH952&amp; BG952 &amp;"="&amp; IF(TRIM($J952)="","",$J952)</f>
        <v>ITEM75#KBN3_14=</v>
      </c>
    </row>
    <row r="953" spans="1:61" ht="9.75" hidden="1" customHeight="1" x14ac:dyDescent="0.15">
      <c r="A953" s="99"/>
      <c r="B953" s="100"/>
      <c r="C953" s="100"/>
      <c r="D953" s="100"/>
      <c r="E953" s="100"/>
      <c r="F953" s="100"/>
      <c r="G953" s="100"/>
      <c r="H953" s="100"/>
      <c r="I953" s="100"/>
      <c r="J953" s="109"/>
      <c r="K953" s="110"/>
      <c r="L953" s="110"/>
      <c r="M953" s="110"/>
      <c r="N953" s="110"/>
      <c r="O953" s="110"/>
      <c r="P953" s="110"/>
      <c r="Q953" s="110"/>
      <c r="R953" s="110"/>
      <c r="S953" s="110"/>
      <c r="T953" s="110"/>
      <c r="U953" s="110"/>
      <c r="V953" s="110"/>
      <c r="W953" s="110"/>
      <c r="X953" s="110"/>
      <c r="Y953" s="110"/>
      <c r="Z953" s="110"/>
      <c r="AA953" s="110"/>
      <c r="AB953" s="110"/>
      <c r="AC953" s="110"/>
      <c r="AD953" s="110"/>
      <c r="AE953" s="110"/>
      <c r="AF953" s="110"/>
      <c r="AG953" s="110"/>
      <c r="AH953" s="110"/>
      <c r="AI953" s="110"/>
      <c r="AJ953" s="110"/>
      <c r="AK953" s="110"/>
      <c r="AL953" s="110"/>
      <c r="AM953" s="111"/>
      <c r="BG953" s="13" t="s">
        <v>432</v>
      </c>
      <c r="BH953" s="13" t="s">
        <v>432</v>
      </c>
    </row>
    <row r="954" spans="1:61" ht="9.75" hidden="1" customHeight="1" x14ac:dyDescent="0.15">
      <c r="A954" s="106"/>
      <c r="B954" s="107"/>
      <c r="C954" s="107"/>
      <c r="D954" s="107"/>
      <c r="E954" s="107"/>
      <c r="F954" s="107"/>
      <c r="G954" s="107"/>
      <c r="H954" s="107"/>
      <c r="I954" s="107"/>
      <c r="J954" s="112"/>
      <c r="K954" s="113"/>
      <c r="L954" s="113"/>
      <c r="M954" s="113"/>
      <c r="N954" s="113"/>
      <c r="O954" s="113"/>
      <c r="P954" s="113"/>
      <c r="Q954" s="113"/>
      <c r="R954" s="113"/>
      <c r="S954" s="113"/>
      <c r="T954" s="113"/>
      <c r="U954" s="113"/>
      <c r="V954" s="113"/>
      <c r="W954" s="113"/>
      <c r="X954" s="113"/>
      <c r="Y954" s="113"/>
      <c r="Z954" s="113"/>
      <c r="AA954" s="113"/>
      <c r="AB954" s="113"/>
      <c r="AC954" s="113"/>
      <c r="AD954" s="113"/>
      <c r="AE954" s="113"/>
      <c r="AF954" s="113"/>
      <c r="AG954" s="113"/>
      <c r="AH954" s="113"/>
      <c r="AI954" s="113"/>
      <c r="AJ954" s="113"/>
      <c r="AK954" s="113"/>
      <c r="AL954" s="113"/>
      <c r="AM954" s="114"/>
      <c r="BG954" s="13" t="s">
        <v>432</v>
      </c>
      <c r="BH954" s="13" t="s">
        <v>432</v>
      </c>
    </row>
    <row r="955" spans="1:61" ht="9.75" hidden="1" customHeight="1" x14ac:dyDescent="0.15">
      <c r="A955" s="96" t="s">
        <v>289</v>
      </c>
      <c r="B955" s="97"/>
      <c r="C955" s="97"/>
      <c r="D955" s="97"/>
      <c r="E955" s="97"/>
      <c r="F955" s="97"/>
      <c r="G955" s="97"/>
      <c r="H955" s="97"/>
      <c r="I955" s="97"/>
      <c r="J955" s="224" t="s">
        <v>127</v>
      </c>
      <c r="K955" s="225"/>
      <c r="L955" s="162" t="s">
        <v>121</v>
      </c>
      <c r="M955" s="162"/>
      <c r="N955" s="162"/>
      <c r="O955" s="162"/>
      <c r="P955" s="162"/>
      <c r="Q955" s="162"/>
      <c r="R955" s="162"/>
      <c r="S955" s="162"/>
      <c r="T955" s="162"/>
      <c r="U955" s="162"/>
      <c r="V955" s="162"/>
      <c r="W955" s="162"/>
      <c r="X955" s="227" t="s">
        <v>127</v>
      </c>
      <c r="Y955" s="225"/>
      <c r="Z955" s="162" t="s">
        <v>160</v>
      </c>
      <c r="AA955" s="162"/>
      <c r="AB955" s="162"/>
      <c r="AC955" s="162"/>
      <c r="AD955" s="162"/>
      <c r="AE955" s="162"/>
      <c r="AF955" s="162"/>
      <c r="AG955" s="162"/>
      <c r="AH955" s="162"/>
      <c r="AI955" s="162"/>
      <c r="AJ955" s="162"/>
      <c r="AK955" s="162"/>
      <c r="AL955" s="162"/>
      <c r="AM955" s="163"/>
      <c r="BF955" s="13" t="b">
        <f>IF($K955="○",TRUE,IF($K955="",FALSE,"INPUT_ERROR"))</f>
        <v>0</v>
      </c>
      <c r="BG955" s="13" t="s">
        <v>517</v>
      </c>
      <c r="BH955" s="13">
        <v>76</v>
      </c>
      <c r="BI955" s="13" t="str">
        <f t="shared" ref="BI955:BI961" si="15">"ITEM"&amp;BH955&amp; BG955 &amp;"="&amp; BF955</f>
        <v>ITEM76#KBN3_14=FALSE</v>
      </c>
    </row>
    <row r="956" spans="1:61" ht="9.75" hidden="1" customHeight="1" x14ac:dyDescent="0.15">
      <c r="A956" s="99"/>
      <c r="B956" s="100"/>
      <c r="C956" s="100"/>
      <c r="D956" s="100"/>
      <c r="E956" s="100"/>
      <c r="F956" s="100"/>
      <c r="G956" s="100"/>
      <c r="H956" s="100"/>
      <c r="I956" s="100"/>
      <c r="J956" s="130"/>
      <c r="K956" s="132"/>
      <c r="L956" s="133"/>
      <c r="M956" s="133"/>
      <c r="N956" s="133"/>
      <c r="O956" s="133"/>
      <c r="P956" s="133"/>
      <c r="Q956" s="133"/>
      <c r="R956" s="133"/>
      <c r="S956" s="133"/>
      <c r="T956" s="133"/>
      <c r="U956" s="133"/>
      <c r="V956" s="133"/>
      <c r="W956" s="133"/>
      <c r="X956" s="134"/>
      <c r="Y956" s="132"/>
      <c r="Z956" s="133"/>
      <c r="AA956" s="133"/>
      <c r="AB956" s="133"/>
      <c r="AC956" s="133"/>
      <c r="AD956" s="133"/>
      <c r="AE956" s="133"/>
      <c r="AF956" s="133"/>
      <c r="AG956" s="133"/>
      <c r="AH956" s="133"/>
      <c r="AI956" s="133"/>
      <c r="AJ956" s="133"/>
      <c r="AK956" s="133"/>
      <c r="AL956" s="133"/>
      <c r="AM956" s="139"/>
      <c r="BF956" s="13" t="b">
        <f>IF($Y955="○",TRUE,IF($Y955="",FALSE,"INPUT_ERROR"))</f>
        <v>0</v>
      </c>
      <c r="BG956" s="13" t="s">
        <v>517</v>
      </c>
      <c r="BH956" s="13">
        <v>77</v>
      </c>
      <c r="BI956" s="13" t="str">
        <f t="shared" si="15"/>
        <v>ITEM77#KBN3_14=FALSE</v>
      </c>
    </row>
    <row r="957" spans="1:61" ht="9.75" hidden="1" customHeight="1" x14ac:dyDescent="0.15">
      <c r="A957" s="99"/>
      <c r="B957" s="100"/>
      <c r="C957" s="100"/>
      <c r="D957" s="100"/>
      <c r="E957" s="100"/>
      <c r="F957" s="100"/>
      <c r="G957" s="100"/>
      <c r="H957" s="100"/>
      <c r="I957" s="100"/>
      <c r="J957" s="130" t="s">
        <v>127</v>
      </c>
      <c r="K957" s="132"/>
      <c r="L957" s="133" t="s">
        <v>161</v>
      </c>
      <c r="M957" s="133"/>
      <c r="N957" s="133"/>
      <c r="O957" s="133"/>
      <c r="P957" s="133"/>
      <c r="Q957" s="133"/>
      <c r="R957" s="133"/>
      <c r="S957" s="133"/>
      <c r="T957" s="133"/>
      <c r="U957" s="133"/>
      <c r="V957" s="133"/>
      <c r="W957" s="133"/>
      <c r="X957" s="134" t="s">
        <v>127</v>
      </c>
      <c r="Y957" s="132"/>
      <c r="Z957" s="133" t="s">
        <v>332</v>
      </c>
      <c r="AA957" s="133"/>
      <c r="AB957" s="133"/>
      <c r="AC957" s="133"/>
      <c r="AD957" s="133"/>
      <c r="AE957" s="133"/>
      <c r="AF957" s="133"/>
      <c r="AG957" s="133"/>
      <c r="AH957" s="133"/>
      <c r="AI957" s="133"/>
      <c r="AJ957" s="133"/>
      <c r="AK957" s="133"/>
      <c r="AL957" s="133"/>
      <c r="AM957" s="139"/>
      <c r="BF957" s="13" t="b">
        <f>IF($K957="○",TRUE,IF($K957="",FALSE,"INPUT_ERROR"))</f>
        <v>0</v>
      </c>
      <c r="BG957" s="13" t="s">
        <v>517</v>
      </c>
      <c r="BH957" s="13">
        <v>78</v>
      </c>
      <c r="BI957" s="13" t="str">
        <f t="shared" si="15"/>
        <v>ITEM78#KBN3_14=FALSE</v>
      </c>
    </row>
    <row r="958" spans="1:61" ht="9.75" hidden="1" customHeight="1" x14ac:dyDescent="0.15">
      <c r="A958" s="99"/>
      <c r="B958" s="100"/>
      <c r="C958" s="100"/>
      <c r="D958" s="100"/>
      <c r="E958" s="100"/>
      <c r="F958" s="100"/>
      <c r="G958" s="100"/>
      <c r="H958" s="100"/>
      <c r="I958" s="100"/>
      <c r="J958" s="130"/>
      <c r="K958" s="132"/>
      <c r="L958" s="133"/>
      <c r="M958" s="133"/>
      <c r="N958" s="133"/>
      <c r="O958" s="133"/>
      <c r="P958" s="133"/>
      <c r="Q958" s="133"/>
      <c r="R958" s="133"/>
      <c r="S958" s="133"/>
      <c r="T958" s="133"/>
      <c r="U958" s="133"/>
      <c r="V958" s="133"/>
      <c r="W958" s="133"/>
      <c r="X958" s="134"/>
      <c r="Y958" s="132"/>
      <c r="Z958" s="133"/>
      <c r="AA958" s="133"/>
      <c r="AB958" s="133"/>
      <c r="AC958" s="133"/>
      <c r="AD958" s="133"/>
      <c r="AE958" s="133"/>
      <c r="AF958" s="133"/>
      <c r="AG958" s="133"/>
      <c r="AH958" s="133"/>
      <c r="AI958" s="133"/>
      <c r="AJ958" s="133"/>
      <c r="AK958" s="133"/>
      <c r="AL958" s="133"/>
      <c r="AM958" s="139"/>
      <c r="BF958" s="13" t="b">
        <f>IF($Y957="○",TRUE,IF($Y957="",FALSE,"INPUT_ERROR"))</f>
        <v>0</v>
      </c>
      <c r="BG958" s="13" t="s">
        <v>517</v>
      </c>
      <c r="BH958" s="13">
        <v>79</v>
      </c>
      <c r="BI958" s="13" t="str">
        <f t="shared" si="15"/>
        <v>ITEM79#KBN3_14=FALSE</v>
      </c>
    </row>
    <row r="959" spans="1:61" ht="9.75" hidden="1" customHeight="1" x14ac:dyDescent="0.15">
      <c r="A959" s="99"/>
      <c r="B959" s="100"/>
      <c r="C959" s="100"/>
      <c r="D959" s="100"/>
      <c r="E959" s="100"/>
      <c r="F959" s="100"/>
      <c r="G959" s="100"/>
      <c r="H959" s="100"/>
      <c r="I959" s="100"/>
      <c r="J959" s="130" t="s">
        <v>127</v>
      </c>
      <c r="K959" s="132"/>
      <c r="L959" s="133" t="s">
        <v>240</v>
      </c>
      <c r="M959" s="133"/>
      <c r="N959" s="133"/>
      <c r="O959" s="133"/>
      <c r="P959" s="133"/>
      <c r="Q959" s="133"/>
      <c r="R959" s="133"/>
      <c r="S959" s="133"/>
      <c r="T959" s="133"/>
      <c r="U959" s="133"/>
      <c r="V959" s="133"/>
      <c r="W959" s="133"/>
      <c r="X959" s="134" t="s">
        <v>127</v>
      </c>
      <c r="Y959" s="132"/>
      <c r="Z959" s="133" t="s">
        <v>241</v>
      </c>
      <c r="AA959" s="133"/>
      <c r="AB959" s="133"/>
      <c r="AC959" s="133"/>
      <c r="AD959" s="133"/>
      <c r="AE959" s="133"/>
      <c r="AF959" s="133"/>
      <c r="AG959" s="133"/>
      <c r="AH959" s="133"/>
      <c r="AI959" s="133"/>
      <c r="AJ959" s="133"/>
      <c r="AK959" s="133"/>
      <c r="AL959" s="133"/>
      <c r="AM959" s="139"/>
      <c r="BF959" s="13" t="b">
        <f>IF($K959="○",TRUE,IF($K959="",FALSE,"INPUT_ERROR"))</f>
        <v>0</v>
      </c>
      <c r="BG959" s="13" t="s">
        <v>517</v>
      </c>
      <c r="BH959" s="13">
        <v>80</v>
      </c>
      <c r="BI959" s="13" t="str">
        <f t="shared" si="15"/>
        <v>ITEM80#KBN3_14=FALSE</v>
      </c>
    </row>
    <row r="960" spans="1:61" ht="9.75" hidden="1" customHeight="1" x14ac:dyDescent="0.15">
      <c r="A960" s="99"/>
      <c r="B960" s="100"/>
      <c r="C960" s="100"/>
      <c r="D960" s="100"/>
      <c r="E960" s="100"/>
      <c r="F960" s="100"/>
      <c r="G960" s="100"/>
      <c r="H960" s="100"/>
      <c r="I960" s="100"/>
      <c r="J960" s="130"/>
      <c r="K960" s="132"/>
      <c r="L960" s="133"/>
      <c r="M960" s="133"/>
      <c r="N960" s="133"/>
      <c r="O960" s="133"/>
      <c r="P960" s="133"/>
      <c r="Q960" s="133"/>
      <c r="R960" s="133"/>
      <c r="S960" s="133"/>
      <c r="T960" s="133"/>
      <c r="U960" s="133"/>
      <c r="V960" s="133"/>
      <c r="W960" s="133"/>
      <c r="X960" s="134"/>
      <c r="Y960" s="132"/>
      <c r="Z960" s="133"/>
      <c r="AA960" s="133"/>
      <c r="AB960" s="133"/>
      <c r="AC960" s="133"/>
      <c r="AD960" s="133"/>
      <c r="AE960" s="133"/>
      <c r="AF960" s="133"/>
      <c r="AG960" s="133"/>
      <c r="AH960" s="133"/>
      <c r="AI960" s="133"/>
      <c r="AJ960" s="133"/>
      <c r="AK960" s="133"/>
      <c r="AL960" s="133"/>
      <c r="AM960" s="139"/>
      <c r="BF960" s="13" t="b">
        <f>IF($Y959="○",TRUE,IF($Y959="",FALSE,"INPUT_ERROR"))</f>
        <v>0</v>
      </c>
      <c r="BG960" s="13" t="s">
        <v>517</v>
      </c>
      <c r="BH960" s="13">
        <v>81</v>
      </c>
      <c r="BI960" s="13" t="str">
        <f t="shared" si="15"/>
        <v>ITEM81#KBN3_14=FALSE</v>
      </c>
    </row>
    <row r="961" spans="1:61" ht="9.75" hidden="1" customHeight="1" x14ac:dyDescent="0.15">
      <c r="A961" s="99"/>
      <c r="B961" s="100"/>
      <c r="C961" s="100"/>
      <c r="D961" s="100"/>
      <c r="E961" s="100"/>
      <c r="F961" s="100"/>
      <c r="G961" s="100"/>
      <c r="H961" s="100"/>
      <c r="I961" s="100"/>
      <c r="J961" s="130" t="s">
        <v>127</v>
      </c>
      <c r="K961" s="132"/>
      <c r="L961" s="133" t="s">
        <v>125</v>
      </c>
      <c r="M961" s="133"/>
      <c r="N961" s="133"/>
      <c r="O961" s="134" t="s">
        <v>98</v>
      </c>
      <c r="P961" s="128"/>
      <c r="Q961" s="128"/>
      <c r="R961" s="128"/>
      <c r="S961" s="128"/>
      <c r="T961" s="128"/>
      <c r="U961" s="128"/>
      <c r="V961" s="128"/>
      <c r="W961" s="128"/>
      <c r="X961" s="128"/>
      <c r="Y961" s="128"/>
      <c r="Z961" s="128"/>
      <c r="AA961" s="128"/>
      <c r="AB961" s="128"/>
      <c r="AC961" s="128"/>
      <c r="AD961" s="128"/>
      <c r="AE961" s="128"/>
      <c r="AF961" s="128"/>
      <c r="AG961" s="128"/>
      <c r="AH961" s="128"/>
      <c r="AI961" s="128"/>
      <c r="AJ961" s="128"/>
      <c r="AK961" s="128"/>
      <c r="AL961" s="133" t="s">
        <v>188</v>
      </c>
      <c r="AM961" s="139"/>
      <c r="BF961" s="13" t="b">
        <f>IF($K961="○",TRUE,IF($K961="",FALSE,"INPUT_ERROR"))</f>
        <v>0</v>
      </c>
      <c r="BG961" s="13" t="s">
        <v>517</v>
      </c>
      <c r="BH961" s="13">
        <v>82</v>
      </c>
      <c r="BI961" s="13" t="str">
        <f t="shared" si="15"/>
        <v>ITEM82#KBN3_14=FALSE</v>
      </c>
    </row>
    <row r="962" spans="1:61" ht="9.75" hidden="1" customHeight="1" x14ac:dyDescent="0.15">
      <c r="A962" s="99"/>
      <c r="B962" s="100"/>
      <c r="C962" s="100"/>
      <c r="D962" s="100"/>
      <c r="E962" s="100"/>
      <c r="F962" s="100"/>
      <c r="G962" s="100"/>
      <c r="H962" s="100"/>
      <c r="I962" s="100"/>
      <c r="J962" s="135"/>
      <c r="K962" s="136"/>
      <c r="L962" s="137"/>
      <c r="M962" s="137"/>
      <c r="N962" s="137"/>
      <c r="O962" s="138"/>
      <c r="P962" s="90"/>
      <c r="Q962" s="90"/>
      <c r="R962" s="90"/>
      <c r="S962" s="90"/>
      <c r="T962" s="90"/>
      <c r="U962" s="90"/>
      <c r="V962" s="90"/>
      <c r="W962" s="90"/>
      <c r="X962" s="90"/>
      <c r="Y962" s="90"/>
      <c r="Z962" s="90"/>
      <c r="AA962" s="90"/>
      <c r="AB962" s="90"/>
      <c r="AC962" s="90"/>
      <c r="AD962" s="90"/>
      <c r="AE962" s="90"/>
      <c r="AF962" s="90"/>
      <c r="AG962" s="90"/>
      <c r="AH962" s="90"/>
      <c r="AI962" s="90"/>
      <c r="AJ962" s="90"/>
      <c r="AK962" s="90"/>
      <c r="AL962" s="137"/>
      <c r="AM962" s="140"/>
      <c r="BG962" s="13" t="s">
        <v>517</v>
      </c>
      <c r="BH962" s="13">
        <v>83</v>
      </c>
      <c r="BI962" s="13" t="str">
        <f>"ITEM"&amp;BH962&amp; BG962 &amp;"="&amp;IF(TRIM($P961)="","",$P961)</f>
        <v>ITEM83#KBN3_14=</v>
      </c>
    </row>
    <row r="963" spans="1:61" ht="9.75" hidden="1" customHeight="1" x14ac:dyDescent="0.15">
      <c r="A963" s="96" t="s">
        <v>290</v>
      </c>
      <c r="B963" s="97"/>
      <c r="C963" s="97"/>
      <c r="D963" s="97"/>
      <c r="E963" s="97"/>
      <c r="F963" s="97"/>
      <c r="G963" s="97"/>
      <c r="H963" s="97"/>
      <c r="I963" s="97"/>
      <c r="J963" s="102"/>
      <c r="K963" s="102"/>
      <c r="L963" s="102"/>
      <c r="M963" s="102"/>
      <c r="N963" s="102"/>
      <c r="O963" s="102"/>
      <c r="P963" s="102"/>
      <c r="Q963" s="102"/>
      <c r="R963" s="102"/>
      <c r="S963" s="102"/>
      <c r="T963" s="102"/>
      <c r="U963" s="102"/>
      <c r="V963" s="102"/>
      <c r="W963" s="102"/>
      <c r="X963" s="102"/>
      <c r="Y963" s="102"/>
      <c r="Z963" s="102"/>
      <c r="AA963" s="102"/>
      <c r="AB963" s="102"/>
      <c r="AC963" s="102"/>
      <c r="AD963" s="102"/>
      <c r="AE963" s="102"/>
      <c r="AF963" s="102"/>
      <c r="AG963" s="102"/>
      <c r="AH963" s="102"/>
      <c r="AI963" s="102"/>
      <c r="AJ963" s="102"/>
      <c r="AK963" s="102"/>
      <c r="AL963" s="102"/>
      <c r="AM963" s="102"/>
      <c r="BG963" s="13" t="s">
        <v>517</v>
      </c>
      <c r="BH963" s="13">
        <v>84</v>
      </c>
      <c r="BI963" s="13" t="str">
        <f>"ITEM"&amp;BH963&amp; BG963 &amp;"="&amp;IF(TRIM($J963)="","",TEXT(J963,"yyyymmdd"))</f>
        <v>ITEM84#KBN3_14=</v>
      </c>
    </row>
    <row r="964" spans="1:61" ht="9.75" hidden="1" customHeight="1" x14ac:dyDescent="0.15">
      <c r="A964" s="99"/>
      <c r="B964" s="100"/>
      <c r="C964" s="100"/>
      <c r="D964" s="100"/>
      <c r="E964" s="100"/>
      <c r="F964" s="100"/>
      <c r="G964" s="100"/>
      <c r="H964" s="100"/>
      <c r="I964" s="100"/>
      <c r="J964" s="102"/>
      <c r="K964" s="102"/>
      <c r="L964" s="102"/>
      <c r="M964" s="102"/>
      <c r="N964" s="102"/>
      <c r="O964" s="102"/>
      <c r="P964" s="102"/>
      <c r="Q964" s="102"/>
      <c r="R964" s="102"/>
      <c r="S964" s="102"/>
      <c r="T964" s="102"/>
      <c r="U964" s="102"/>
      <c r="V964" s="102"/>
      <c r="W964" s="102"/>
      <c r="X964" s="102"/>
      <c r="Y964" s="102"/>
      <c r="Z964" s="102"/>
      <c r="AA964" s="102"/>
      <c r="AB964" s="102"/>
      <c r="AC964" s="102"/>
      <c r="AD964" s="102"/>
      <c r="AE964" s="102"/>
      <c r="AF964" s="102"/>
      <c r="AG964" s="102"/>
      <c r="AH964" s="102"/>
      <c r="AI964" s="102"/>
      <c r="AJ964" s="102"/>
      <c r="AK964" s="102"/>
      <c r="AL964" s="102"/>
      <c r="AM964" s="102"/>
      <c r="BG964" s="13" t="s">
        <v>432</v>
      </c>
      <c r="BH964" s="13" t="s">
        <v>432</v>
      </c>
    </row>
    <row r="965" spans="1:61" ht="9.75" hidden="1" customHeight="1" thickBot="1" x14ac:dyDescent="0.2">
      <c r="A965" s="106"/>
      <c r="B965" s="107"/>
      <c r="C965" s="107"/>
      <c r="D965" s="107"/>
      <c r="E965" s="107"/>
      <c r="F965" s="107"/>
      <c r="G965" s="107"/>
      <c r="H965" s="107"/>
      <c r="I965" s="107"/>
      <c r="J965" s="102"/>
      <c r="K965" s="102"/>
      <c r="L965" s="102"/>
      <c r="M965" s="102"/>
      <c r="N965" s="102"/>
      <c r="O965" s="102"/>
      <c r="P965" s="102"/>
      <c r="Q965" s="102"/>
      <c r="R965" s="102"/>
      <c r="S965" s="102"/>
      <c r="T965" s="102"/>
      <c r="U965" s="102"/>
      <c r="V965" s="102"/>
      <c r="W965" s="102"/>
      <c r="X965" s="102"/>
      <c r="Y965" s="102"/>
      <c r="Z965" s="102"/>
      <c r="AA965" s="102"/>
      <c r="AB965" s="102"/>
      <c r="AC965" s="102"/>
      <c r="AD965" s="102"/>
      <c r="AE965" s="102"/>
      <c r="AF965" s="102"/>
      <c r="AG965" s="102"/>
      <c r="AH965" s="102"/>
      <c r="AI965" s="102"/>
      <c r="AJ965" s="102"/>
      <c r="AK965" s="102"/>
      <c r="AL965" s="102"/>
      <c r="AM965" s="102"/>
      <c r="BG965" s="13" t="s">
        <v>432</v>
      </c>
      <c r="BH965" s="13" t="s">
        <v>432</v>
      </c>
    </row>
    <row r="966" spans="1:61" ht="9.75" hidden="1" customHeight="1" x14ac:dyDescent="0.15">
      <c r="A966" s="295" t="s">
        <v>379</v>
      </c>
      <c r="B966" s="296"/>
      <c r="C966" s="296"/>
      <c r="D966" s="296"/>
      <c r="E966" s="296"/>
      <c r="F966" s="296"/>
      <c r="G966" s="296"/>
      <c r="H966" s="296"/>
      <c r="I966" s="297"/>
      <c r="J966" s="273"/>
      <c r="K966" s="274"/>
      <c r="L966" s="274"/>
      <c r="M966" s="274"/>
      <c r="N966" s="274"/>
      <c r="O966" s="274"/>
      <c r="P966" s="274"/>
      <c r="Q966" s="274"/>
      <c r="R966" s="274"/>
      <c r="S966" s="274"/>
      <c r="T966" s="274"/>
      <c r="U966" s="274"/>
      <c r="V966" s="274"/>
      <c r="W966" s="274"/>
      <c r="X966" s="274"/>
      <c r="Y966" s="274"/>
      <c r="Z966" s="274"/>
      <c r="AA966" s="274"/>
      <c r="AB966" s="274"/>
      <c r="AC966" s="274"/>
      <c r="AD966" s="274"/>
      <c r="AE966" s="274"/>
      <c r="AF966" s="274"/>
      <c r="AG966" s="274"/>
      <c r="AH966" s="274"/>
      <c r="AI966" s="274"/>
      <c r="AJ966" s="274"/>
      <c r="AK966" s="274"/>
      <c r="AL966" s="274"/>
      <c r="AM966" s="275"/>
      <c r="BG966" s="13" t="s">
        <v>518</v>
      </c>
      <c r="BH966" s="13">
        <v>70</v>
      </c>
      <c r="BI966" s="13" t="str">
        <f>"ITEM"&amp;BH966&amp;BG966&amp;"="&amp;IF(TRIM($J966)="","",$J966)</f>
        <v>ITEM70#KBN3_15=</v>
      </c>
    </row>
    <row r="967" spans="1:61" ht="9.75" hidden="1" customHeight="1" thickBot="1" x14ac:dyDescent="0.2">
      <c r="A967" s="298"/>
      <c r="B967" s="299"/>
      <c r="C967" s="299"/>
      <c r="D967" s="299"/>
      <c r="E967" s="299"/>
      <c r="F967" s="299"/>
      <c r="G967" s="299"/>
      <c r="H967" s="299"/>
      <c r="I967" s="300"/>
      <c r="J967" s="301"/>
      <c r="K967" s="302"/>
      <c r="L967" s="302"/>
      <c r="M967" s="302"/>
      <c r="N967" s="302"/>
      <c r="O967" s="302"/>
      <c r="P967" s="302"/>
      <c r="Q967" s="302"/>
      <c r="R967" s="302"/>
      <c r="S967" s="302"/>
      <c r="T967" s="302"/>
      <c r="U967" s="302"/>
      <c r="V967" s="302"/>
      <c r="W967" s="302"/>
      <c r="X967" s="302"/>
      <c r="Y967" s="302"/>
      <c r="Z967" s="302"/>
      <c r="AA967" s="302"/>
      <c r="AB967" s="302"/>
      <c r="AC967" s="302"/>
      <c r="AD967" s="302"/>
      <c r="AE967" s="302"/>
      <c r="AF967" s="302"/>
      <c r="AG967" s="302"/>
      <c r="AH967" s="302"/>
      <c r="AI967" s="302"/>
      <c r="AJ967" s="302"/>
      <c r="AK967" s="302"/>
      <c r="AL967" s="302"/>
      <c r="AM967" s="303"/>
    </row>
    <row r="968" spans="1:61" ht="9.75" hidden="1" customHeight="1" x14ac:dyDescent="0.15">
      <c r="A968" s="99" t="s">
        <v>96</v>
      </c>
      <c r="B968" s="100"/>
      <c r="C968" s="100"/>
      <c r="D968" s="100"/>
      <c r="E968" s="100"/>
      <c r="F968" s="100"/>
      <c r="G968" s="100"/>
      <c r="H968" s="100"/>
      <c r="I968" s="100"/>
      <c r="J968" s="102"/>
      <c r="K968" s="102"/>
      <c r="L968" s="102"/>
      <c r="M968" s="102"/>
      <c r="N968" s="102"/>
      <c r="O968" s="102"/>
      <c r="P968" s="102"/>
      <c r="Q968" s="102"/>
      <c r="R968" s="102"/>
      <c r="S968" s="102"/>
      <c r="T968" s="102"/>
      <c r="U968" s="102"/>
      <c r="V968" s="102"/>
      <c r="W968" s="102"/>
      <c r="X968" s="102"/>
      <c r="Y968" s="102"/>
      <c r="Z968" s="102"/>
      <c r="AA968" s="102"/>
      <c r="AB968" s="102"/>
      <c r="AC968" s="102"/>
      <c r="AD968" s="102"/>
      <c r="AE968" s="102"/>
      <c r="AF968" s="102"/>
      <c r="AG968" s="102"/>
      <c r="AH968" s="102"/>
      <c r="AI968" s="102"/>
      <c r="AJ968" s="102"/>
      <c r="AK968" s="102"/>
      <c r="AL968" s="102"/>
      <c r="AM968" s="102"/>
      <c r="BG968" s="13" t="s">
        <v>518</v>
      </c>
      <c r="BH968" s="13">
        <v>71</v>
      </c>
      <c r="BI968" s="13" t="str">
        <f>"ITEM"&amp;BH968&amp; BG968 &amp;"="&amp; IF(TRIM($J968)="","",$J968)</f>
        <v>ITEM71#KBN3_15=</v>
      </c>
    </row>
    <row r="969" spans="1:61" ht="9.75" hidden="1" customHeight="1" x14ac:dyDescent="0.15">
      <c r="A969" s="106"/>
      <c r="B969" s="107"/>
      <c r="C969" s="107"/>
      <c r="D969" s="107"/>
      <c r="E969" s="107"/>
      <c r="F969" s="107"/>
      <c r="G969" s="107"/>
      <c r="H969" s="107"/>
      <c r="I969" s="107"/>
      <c r="J969" s="102"/>
      <c r="K969" s="102"/>
      <c r="L969" s="102"/>
      <c r="M969" s="102"/>
      <c r="N969" s="102"/>
      <c r="O969" s="102"/>
      <c r="P969" s="102"/>
      <c r="Q969" s="102"/>
      <c r="R969" s="102"/>
      <c r="S969" s="102"/>
      <c r="T969" s="102"/>
      <c r="U969" s="102"/>
      <c r="V969" s="102"/>
      <c r="W969" s="102"/>
      <c r="X969" s="102"/>
      <c r="Y969" s="102"/>
      <c r="Z969" s="102"/>
      <c r="AA969" s="102"/>
      <c r="AB969" s="102"/>
      <c r="AC969" s="102"/>
      <c r="AD969" s="102"/>
      <c r="AE969" s="102"/>
      <c r="AF969" s="102"/>
      <c r="AG969" s="102"/>
      <c r="AH969" s="102"/>
      <c r="AI969" s="102"/>
      <c r="AJ969" s="102"/>
      <c r="AK969" s="102"/>
      <c r="AL969" s="102"/>
      <c r="AM969" s="102"/>
    </row>
    <row r="970" spans="1:61" ht="9.75" hidden="1" customHeight="1" x14ac:dyDescent="0.15">
      <c r="A970" s="96" t="s">
        <v>285</v>
      </c>
      <c r="B970" s="97"/>
      <c r="C970" s="97"/>
      <c r="D970" s="97"/>
      <c r="E970" s="97"/>
      <c r="F970" s="97"/>
      <c r="G970" s="97"/>
      <c r="H970" s="97"/>
      <c r="I970" s="97"/>
      <c r="J970" s="102"/>
      <c r="K970" s="102"/>
      <c r="L970" s="102"/>
      <c r="M970" s="102"/>
      <c r="N970" s="102"/>
      <c r="O970" s="102"/>
      <c r="P970" s="102"/>
      <c r="Q970" s="102"/>
      <c r="R970" s="102"/>
      <c r="S970" s="102"/>
      <c r="T970" s="102"/>
      <c r="U970" s="102"/>
      <c r="V970" s="102"/>
      <c r="W970" s="102"/>
      <c r="X970" s="102"/>
      <c r="Y970" s="102"/>
      <c r="Z970" s="102"/>
      <c r="AA970" s="102"/>
      <c r="AB970" s="102"/>
      <c r="AC970" s="102"/>
      <c r="AD970" s="102"/>
      <c r="AE970" s="102"/>
      <c r="AF970" s="102"/>
      <c r="AG970" s="102"/>
      <c r="AH970" s="102"/>
      <c r="AI970" s="102"/>
      <c r="AJ970" s="102"/>
      <c r="AK970" s="102"/>
      <c r="AL970" s="102"/>
      <c r="AM970" s="102"/>
      <c r="BG970" s="13" t="s">
        <v>518</v>
      </c>
      <c r="BH970" s="13">
        <v>72</v>
      </c>
      <c r="BI970" s="13" t="str">
        <f>"ITEM"&amp;BH970&amp; BG970 &amp;"="&amp; IF(TRIM($J970)="","",$J970)</f>
        <v>ITEM72#KBN3_15=</v>
      </c>
    </row>
    <row r="971" spans="1:61" ht="9.75" hidden="1" customHeight="1" x14ac:dyDescent="0.15">
      <c r="A971" s="99"/>
      <c r="B971" s="100"/>
      <c r="C971" s="100"/>
      <c r="D971" s="100"/>
      <c r="E971" s="100"/>
      <c r="F971" s="100"/>
      <c r="G971" s="100"/>
      <c r="H971" s="100"/>
      <c r="I971" s="100"/>
      <c r="J971" s="102"/>
      <c r="K971" s="102"/>
      <c r="L971" s="102"/>
      <c r="M971" s="102"/>
      <c r="N971" s="102"/>
      <c r="O971" s="102"/>
      <c r="P971" s="102"/>
      <c r="Q971" s="102"/>
      <c r="R971" s="102"/>
      <c r="S971" s="102"/>
      <c r="T971" s="102"/>
      <c r="U971" s="102"/>
      <c r="V971" s="102"/>
      <c r="W971" s="102"/>
      <c r="X971" s="102"/>
      <c r="Y971" s="102"/>
      <c r="Z971" s="102"/>
      <c r="AA971" s="102"/>
      <c r="AB971" s="102"/>
      <c r="AC971" s="102"/>
      <c r="AD971" s="102"/>
      <c r="AE971" s="102"/>
      <c r="AF971" s="102"/>
      <c r="AG971" s="102"/>
      <c r="AH971" s="102"/>
      <c r="AI971" s="102"/>
      <c r="AJ971" s="102"/>
      <c r="AK971" s="102"/>
      <c r="AL971" s="102"/>
      <c r="AM971" s="102"/>
      <c r="BG971" s="13" t="s">
        <v>432</v>
      </c>
      <c r="BH971" s="13" t="s">
        <v>432</v>
      </c>
    </row>
    <row r="972" spans="1:61" ht="9.75" hidden="1" customHeight="1" x14ac:dyDescent="0.15">
      <c r="A972" s="106"/>
      <c r="B972" s="107"/>
      <c r="C972" s="107"/>
      <c r="D972" s="107"/>
      <c r="E972" s="107"/>
      <c r="F972" s="107"/>
      <c r="G972" s="107"/>
      <c r="H972" s="107"/>
      <c r="I972" s="107"/>
      <c r="J972" s="102"/>
      <c r="K972" s="102"/>
      <c r="L972" s="102"/>
      <c r="M972" s="102"/>
      <c r="N972" s="102"/>
      <c r="O972" s="102"/>
      <c r="P972" s="102"/>
      <c r="Q972" s="102"/>
      <c r="R972" s="102"/>
      <c r="S972" s="102"/>
      <c r="T972" s="102"/>
      <c r="U972" s="102"/>
      <c r="V972" s="102"/>
      <c r="W972" s="102"/>
      <c r="X972" s="102"/>
      <c r="Y972" s="102"/>
      <c r="Z972" s="102"/>
      <c r="AA972" s="102"/>
      <c r="AB972" s="102"/>
      <c r="AC972" s="102"/>
      <c r="AD972" s="102"/>
      <c r="AE972" s="102"/>
      <c r="AF972" s="102"/>
      <c r="AG972" s="102"/>
      <c r="AH972" s="102"/>
      <c r="AI972" s="102"/>
      <c r="AJ972" s="102"/>
      <c r="AK972" s="102"/>
      <c r="AL972" s="102"/>
      <c r="AM972" s="102"/>
      <c r="BG972" s="13" t="s">
        <v>432</v>
      </c>
      <c r="BH972" s="13" t="s">
        <v>432</v>
      </c>
    </row>
    <row r="973" spans="1:61" ht="9.75" hidden="1" customHeight="1" x14ac:dyDescent="0.15">
      <c r="A973" s="96" t="s">
        <v>286</v>
      </c>
      <c r="B973" s="97"/>
      <c r="C973" s="97"/>
      <c r="D973" s="97"/>
      <c r="E973" s="97"/>
      <c r="F973" s="97"/>
      <c r="G973" s="97"/>
      <c r="H973" s="97"/>
      <c r="I973" s="97"/>
      <c r="J973" s="102"/>
      <c r="K973" s="102"/>
      <c r="L973" s="102"/>
      <c r="M973" s="102"/>
      <c r="N973" s="102"/>
      <c r="O973" s="102"/>
      <c r="P973" s="102"/>
      <c r="Q973" s="102"/>
      <c r="R973" s="102"/>
      <c r="S973" s="102"/>
      <c r="T973" s="102"/>
      <c r="U973" s="102"/>
      <c r="V973" s="102"/>
      <c r="W973" s="102"/>
      <c r="X973" s="102"/>
      <c r="Y973" s="102"/>
      <c r="Z973" s="102"/>
      <c r="AA973" s="102"/>
      <c r="AB973" s="102"/>
      <c r="AC973" s="102"/>
      <c r="AD973" s="102"/>
      <c r="AE973" s="102"/>
      <c r="AF973" s="102"/>
      <c r="AG973" s="102"/>
      <c r="AH973" s="102"/>
      <c r="AI973" s="102"/>
      <c r="AJ973" s="102"/>
      <c r="AK973" s="102"/>
      <c r="AL973" s="102"/>
      <c r="AM973" s="102"/>
      <c r="BG973" s="13" t="s">
        <v>518</v>
      </c>
      <c r="BH973" s="13">
        <v>73</v>
      </c>
      <c r="BI973" s="13" t="str">
        <f>"ITEM"&amp;BH973&amp; BG973 &amp;"="&amp; IF(TRIM($J973)="","",$J973)</f>
        <v>ITEM73#KBN3_15=</v>
      </c>
    </row>
    <row r="974" spans="1:61" ht="9.75" hidden="1" customHeight="1" x14ac:dyDescent="0.15">
      <c r="A974" s="106"/>
      <c r="B974" s="107"/>
      <c r="C974" s="107"/>
      <c r="D974" s="107"/>
      <c r="E974" s="107"/>
      <c r="F974" s="107"/>
      <c r="G974" s="107"/>
      <c r="H974" s="107"/>
      <c r="I974" s="107"/>
      <c r="J974" s="102"/>
      <c r="K974" s="102"/>
      <c r="L974" s="102"/>
      <c r="M974" s="102"/>
      <c r="N974" s="102"/>
      <c r="O974" s="102"/>
      <c r="P974" s="102"/>
      <c r="Q974" s="102"/>
      <c r="R974" s="102"/>
      <c r="S974" s="102"/>
      <c r="T974" s="102"/>
      <c r="U974" s="102"/>
      <c r="V974" s="102"/>
      <c r="W974" s="102"/>
      <c r="X974" s="102"/>
      <c r="Y974" s="102"/>
      <c r="Z974" s="102"/>
      <c r="AA974" s="102"/>
      <c r="AB974" s="102"/>
      <c r="AC974" s="102"/>
      <c r="AD974" s="102"/>
      <c r="AE974" s="102"/>
      <c r="AF974" s="102"/>
      <c r="AG974" s="102"/>
      <c r="AH974" s="102"/>
      <c r="AI974" s="102"/>
      <c r="AJ974" s="102"/>
      <c r="AK974" s="102"/>
      <c r="AL974" s="102"/>
      <c r="AM974" s="102"/>
      <c r="BG974" s="13" t="s">
        <v>432</v>
      </c>
      <c r="BH974" s="13" t="s">
        <v>432</v>
      </c>
    </row>
    <row r="975" spans="1:61" ht="9.75" hidden="1" customHeight="1" x14ac:dyDescent="0.15">
      <c r="A975" s="96" t="s">
        <v>287</v>
      </c>
      <c r="B975" s="97"/>
      <c r="C975" s="97"/>
      <c r="D975" s="97"/>
      <c r="E975" s="97"/>
      <c r="F975" s="97"/>
      <c r="G975" s="97"/>
      <c r="H975" s="97"/>
      <c r="I975" s="97"/>
      <c r="J975" s="167"/>
      <c r="K975" s="162"/>
      <c r="L975" s="162"/>
      <c r="M975" s="162"/>
      <c r="N975" s="162"/>
      <c r="O975" s="162"/>
      <c r="P975" s="162"/>
      <c r="Q975" s="162"/>
      <c r="R975" s="162"/>
      <c r="S975" s="162"/>
      <c r="T975" s="162"/>
      <c r="U975" s="162"/>
      <c r="V975" s="170" t="s">
        <v>116</v>
      </c>
      <c r="W975" s="170"/>
      <c r="X975" s="170"/>
      <c r="Y975" s="170"/>
      <c r="Z975" s="170"/>
      <c r="AA975" s="170"/>
      <c r="AB975" s="170"/>
      <c r="AC975" s="170"/>
      <c r="AD975" s="170"/>
      <c r="AE975" s="170"/>
      <c r="AF975" s="170"/>
      <c r="AG975" s="170"/>
      <c r="AH975" s="170"/>
      <c r="AI975" s="170"/>
      <c r="AJ975" s="170"/>
      <c r="AK975" s="170"/>
      <c r="AL975" s="170"/>
      <c r="AM975" s="171"/>
      <c r="BE975" s="13" t="str">
        <f ca="1">MID(CELL("address",$CB$2),2,2)</f>
        <v>CB</v>
      </c>
      <c r="BF975" s="13" t="str">
        <f>IF(TRIM($K977)="","",IF(ISERROR(MATCH($K977,$CB$3:$CB$7,0)),"INPUT_ERROR",MATCH($K977,$CB$3:$CB$7,0)))</f>
        <v/>
      </c>
      <c r="BG975" s="13" t="s">
        <v>518</v>
      </c>
      <c r="BH975" s="13">
        <v>74</v>
      </c>
      <c r="BI975" s="13" t="str">
        <f>"ITEM"&amp; BH975&amp; BG975 &amp;"="&amp; $BF975</f>
        <v>ITEM74#KBN3_15=</v>
      </c>
    </row>
    <row r="976" spans="1:61" ht="9.75" hidden="1" customHeight="1" x14ac:dyDescent="0.15">
      <c r="A976" s="99"/>
      <c r="B976" s="100"/>
      <c r="C976" s="100"/>
      <c r="D976" s="100"/>
      <c r="E976" s="100"/>
      <c r="F976" s="100"/>
      <c r="G976" s="100"/>
      <c r="H976" s="100"/>
      <c r="I976" s="100"/>
      <c r="J976" s="186"/>
      <c r="K976" s="133"/>
      <c r="L976" s="133"/>
      <c r="M976" s="133"/>
      <c r="N976" s="133"/>
      <c r="O976" s="133"/>
      <c r="P976" s="133"/>
      <c r="Q976" s="133"/>
      <c r="R976" s="133"/>
      <c r="S976" s="133"/>
      <c r="T976" s="133"/>
      <c r="U976" s="133"/>
      <c r="V976" s="169" t="s">
        <v>180</v>
      </c>
      <c r="W976" s="169"/>
      <c r="X976" s="169"/>
      <c r="Y976" s="169"/>
      <c r="Z976" s="169"/>
      <c r="AA976" s="169"/>
      <c r="AB976" s="169"/>
      <c r="AC976" s="169"/>
      <c r="AD976" s="169"/>
      <c r="AE976" s="169"/>
      <c r="AF976" s="169"/>
      <c r="AG976" s="169"/>
      <c r="AH976" s="169"/>
      <c r="AI976" s="169"/>
      <c r="AJ976" s="169"/>
      <c r="AK976" s="169"/>
      <c r="AL976" s="169"/>
      <c r="AM976" s="172"/>
      <c r="BG976" s="13" t="s">
        <v>432</v>
      </c>
      <c r="BH976" s="13" t="s">
        <v>432</v>
      </c>
    </row>
    <row r="977" spans="1:61" ht="9.75" hidden="1" customHeight="1" x14ac:dyDescent="0.15">
      <c r="A977" s="99"/>
      <c r="B977" s="100"/>
      <c r="C977" s="100"/>
      <c r="D977" s="100"/>
      <c r="E977" s="100"/>
      <c r="F977" s="100"/>
      <c r="G977" s="100"/>
      <c r="H977" s="100"/>
      <c r="I977" s="100"/>
      <c r="J977" s="130" t="s">
        <v>444</v>
      </c>
      <c r="K977" s="131"/>
      <c r="L977" s="131"/>
      <c r="M977" s="131"/>
      <c r="N977" s="131"/>
      <c r="O977" s="131"/>
      <c r="P977" s="131"/>
      <c r="Q977" s="131"/>
      <c r="R977" s="131"/>
      <c r="S977" s="131"/>
      <c r="T977" s="133" t="s">
        <v>442</v>
      </c>
      <c r="U977" s="133"/>
      <c r="V977" s="169" t="s">
        <v>236</v>
      </c>
      <c r="W977" s="169"/>
      <c r="X977" s="169"/>
      <c r="Y977" s="169"/>
      <c r="Z977" s="169"/>
      <c r="AA977" s="169"/>
      <c r="AB977" s="169"/>
      <c r="AC977" s="169"/>
      <c r="AD977" s="169"/>
      <c r="AE977" s="169"/>
      <c r="AF977" s="169"/>
      <c r="AG977" s="169"/>
      <c r="AH977" s="169"/>
      <c r="AI977" s="169"/>
      <c r="AJ977" s="169"/>
      <c r="AK977" s="169"/>
      <c r="AL977" s="169"/>
      <c r="AM977" s="172"/>
      <c r="BG977" s="13" t="s">
        <v>432</v>
      </c>
      <c r="BH977" s="13" t="s">
        <v>432</v>
      </c>
    </row>
    <row r="978" spans="1:61" ht="9.75" hidden="1" customHeight="1" x14ac:dyDescent="0.15">
      <c r="A978" s="99"/>
      <c r="B978" s="100"/>
      <c r="C978" s="100"/>
      <c r="D978" s="100"/>
      <c r="E978" s="100"/>
      <c r="F978" s="100"/>
      <c r="G978" s="100"/>
      <c r="H978" s="100"/>
      <c r="I978" s="100"/>
      <c r="J978" s="130"/>
      <c r="K978" s="131"/>
      <c r="L978" s="131"/>
      <c r="M978" s="131"/>
      <c r="N978" s="131"/>
      <c r="O978" s="131"/>
      <c r="P978" s="131"/>
      <c r="Q978" s="131"/>
      <c r="R978" s="131"/>
      <c r="S978" s="131"/>
      <c r="T978" s="133"/>
      <c r="U978" s="133"/>
      <c r="V978" s="169" t="s">
        <v>237</v>
      </c>
      <c r="W978" s="169"/>
      <c r="X978" s="169"/>
      <c r="Y978" s="169"/>
      <c r="Z978" s="169"/>
      <c r="AA978" s="169"/>
      <c r="AB978" s="169"/>
      <c r="AC978" s="169"/>
      <c r="AD978" s="169"/>
      <c r="AE978" s="169"/>
      <c r="AF978" s="169"/>
      <c r="AG978" s="169"/>
      <c r="AH978" s="169"/>
      <c r="AI978" s="169"/>
      <c r="AJ978" s="169"/>
      <c r="AK978" s="169"/>
      <c r="AL978" s="169"/>
      <c r="AM978" s="172"/>
      <c r="BG978" s="13" t="s">
        <v>432</v>
      </c>
      <c r="BH978" s="13" t="s">
        <v>432</v>
      </c>
    </row>
    <row r="979" spans="1:61" ht="9.75" hidden="1" customHeight="1" x14ac:dyDescent="0.15">
      <c r="A979" s="99"/>
      <c r="B979" s="100"/>
      <c r="C979" s="100"/>
      <c r="D979" s="100"/>
      <c r="E979" s="100"/>
      <c r="F979" s="100"/>
      <c r="G979" s="100"/>
      <c r="H979" s="100"/>
      <c r="I979" s="100"/>
      <c r="J979" s="186"/>
      <c r="K979" s="133"/>
      <c r="L979" s="133"/>
      <c r="M979" s="133"/>
      <c r="N979" s="133"/>
      <c r="O979" s="133"/>
      <c r="P979" s="133"/>
      <c r="Q979" s="133"/>
      <c r="R979" s="133"/>
      <c r="S979" s="133"/>
      <c r="T979" s="133"/>
      <c r="U979" s="133"/>
      <c r="V979" s="169" t="s">
        <v>445</v>
      </c>
      <c r="W979" s="169"/>
      <c r="X979" s="169"/>
      <c r="Y979" s="169"/>
      <c r="Z979" s="169"/>
      <c r="AA979" s="169"/>
      <c r="AB979" s="169"/>
      <c r="AC979" s="169"/>
      <c r="AD979" s="169"/>
      <c r="AE979" s="169"/>
      <c r="AF979" s="169"/>
      <c r="AG979" s="169"/>
      <c r="AH979" s="169"/>
      <c r="AI979" s="169"/>
      <c r="AJ979" s="169"/>
      <c r="AK979" s="169"/>
      <c r="AL979" s="169"/>
      <c r="AM979" s="172"/>
      <c r="BG979" s="13" t="s">
        <v>432</v>
      </c>
      <c r="BH979" s="13" t="s">
        <v>432</v>
      </c>
    </row>
    <row r="980" spans="1:61" ht="9.75" hidden="1" customHeight="1" x14ac:dyDescent="0.15">
      <c r="A980" s="106"/>
      <c r="B980" s="107"/>
      <c r="C980" s="107"/>
      <c r="D980" s="107"/>
      <c r="E980" s="107"/>
      <c r="F980" s="107"/>
      <c r="G980" s="107"/>
      <c r="H980" s="107"/>
      <c r="I980" s="107"/>
      <c r="J980" s="168"/>
      <c r="K980" s="137"/>
      <c r="L980" s="137"/>
      <c r="M980" s="137"/>
      <c r="N980" s="137"/>
      <c r="O980" s="137"/>
      <c r="P980" s="137"/>
      <c r="Q980" s="137"/>
      <c r="R980" s="137"/>
      <c r="S980" s="137"/>
      <c r="T980" s="137"/>
      <c r="U980" s="137"/>
      <c r="V980" s="174" t="s">
        <v>238</v>
      </c>
      <c r="W980" s="174"/>
      <c r="X980" s="174"/>
      <c r="Y980" s="174"/>
      <c r="Z980" s="174"/>
      <c r="AA980" s="174"/>
      <c r="AB980" s="174"/>
      <c r="AC980" s="174"/>
      <c r="AD980" s="174"/>
      <c r="AE980" s="174"/>
      <c r="AF980" s="174"/>
      <c r="AG980" s="174"/>
      <c r="AH980" s="174"/>
      <c r="AI980" s="174"/>
      <c r="AJ980" s="174"/>
      <c r="AK980" s="174"/>
      <c r="AL980" s="174"/>
      <c r="AM980" s="175"/>
      <c r="BG980" s="13" t="s">
        <v>432</v>
      </c>
      <c r="BH980" s="13" t="s">
        <v>432</v>
      </c>
    </row>
    <row r="981" spans="1:61" ht="9.75" hidden="1" customHeight="1" x14ac:dyDescent="0.15">
      <c r="A981" s="96" t="s">
        <v>288</v>
      </c>
      <c r="B981" s="97"/>
      <c r="C981" s="97"/>
      <c r="D981" s="97"/>
      <c r="E981" s="97"/>
      <c r="F981" s="97"/>
      <c r="G981" s="97"/>
      <c r="H981" s="97"/>
      <c r="I981" s="97"/>
      <c r="J981" s="115"/>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7"/>
      <c r="BG981" s="13" t="s">
        <v>518</v>
      </c>
      <c r="BH981" s="13">
        <v>75</v>
      </c>
      <c r="BI981" s="13" t="str">
        <f>"ITEM"&amp;BH981&amp; BG981 &amp;"="&amp; IF(TRIM($J981)="","",$J981)</f>
        <v>ITEM75#KBN3_15=</v>
      </c>
    </row>
    <row r="982" spans="1:61" ht="9.75" hidden="1" customHeight="1" x14ac:dyDescent="0.15">
      <c r="A982" s="99"/>
      <c r="B982" s="100"/>
      <c r="C982" s="100"/>
      <c r="D982" s="100"/>
      <c r="E982" s="100"/>
      <c r="F982" s="100"/>
      <c r="G982" s="100"/>
      <c r="H982" s="100"/>
      <c r="I982" s="100"/>
      <c r="J982" s="109"/>
      <c r="K982" s="110"/>
      <c r="L982" s="110"/>
      <c r="M982" s="110"/>
      <c r="N982" s="110"/>
      <c r="O982" s="110"/>
      <c r="P982" s="110"/>
      <c r="Q982" s="110"/>
      <c r="R982" s="110"/>
      <c r="S982" s="110"/>
      <c r="T982" s="110"/>
      <c r="U982" s="110"/>
      <c r="V982" s="110"/>
      <c r="W982" s="110"/>
      <c r="X982" s="110"/>
      <c r="Y982" s="110"/>
      <c r="Z982" s="110"/>
      <c r="AA982" s="110"/>
      <c r="AB982" s="110"/>
      <c r="AC982" s="110"/>
      <c r="AD982" s="110"/>
      <c r="AE982" s="110"/>
      <c r="AF982" s="110"/>
      <c r="AG982" s="110"/>
      <c r="AH982" s="110"/>
      <c r="AI982" s="110"/>
      <c r="AJ982" s="110"/>
      <c r="AK982" s="110"/>
      <c r="AL982" s="110"/>
      <c r="AM982" s="111"/>
      <c r="BG982" s="13" t="s">
        <v>432</v>
      </c>
      <c r="BH982" s="13" t="s">
        <v>432</v>
      </c>
    </row>
    <row r="983" spans="1:61" ht="9.75" hidden="1" customHeight="1" x14ac:dyDescent="0.15">
      <c r="A983" s="106"/>
      <c r="B983" s="107"/>
      <c r="C983" s="107"/>
      <c r="D983" s="107"/>
      <c r="E983" s="107"/>
      <c r="F983" s="107"/>
      <c r="G983" s="107"/>
      <c r="H983" s="107"/>
      <c r="I983" s="107"/>
      <c r="J983" s="112"/>
      <c r="K983" s="113"/>
      <c r="L983" s="113"/>
      <c r="M983" s="113"/>
      <c r="N983" s="113"/>
      <c r="O983" s="113"/>
      <c r="P983" s="113"/>
      <c r="Q983" s="113"/>
      <c r="R983" s="113"/>
      <c r="S983" s="113"/>
      <c r="T983" s="113"/>
      <c r="U983" s="113"/>
      <c r="V983" s="113"/>
      <c r="W983" s="113"/>
      <c r="X983" s="113"/>
      <c r="Y983" s="113"/>
      <c r="Z983" s="113"/>
      <c r="AA983" s="113"/>
      <c r="AB983" s="113"/>
      <c r="AC983" s="113"/>
      <c r="AD983" s="113"/>
      <c r="AE983" s="113"/>
      <c r="AF983" s="113"/>
      <c r="AG983" s="113"/>
      <c r="AH983" s="113"/>
      <c r="AI983" s="113"/>
      <c r="AJ983" s="113"/>
      <c r="AK983" s="113"/>
      <c r="AL983" s="113"/>
      <c r="AM983" s="114"/>
      <c r="BG983" s="13" t="s">
        <v>432</v>
      </c>
      <c r="BH983" s="13" t="s">
        <v>432</v>
      </c>
    </row>
    <row r="984" spans="1:61" ht="9.75" hidden="1" customHeight="1" x14ac:dyDescent="0.15">
      <c r="A984" s="96" t="s">
        <v>289</v>
      </c>
      <c r="B984" s="97"/>
      <c r="C984" s="97"/>
      <c r="D984" s="97"/>
      <c r="E984" s="97"/>
      <c r="F984" s="97"/>
      <c r="G984" s="97"/>
      <c r="H984" s="97"/>
      <c r="I984" s="97"/>
      <c r="J984" s="224" t="s">
        <v>127</v>
      </c>
      <c r="K984" s="225"/>
      <c r="L984" s="162" t="s">
        <v>121</v>
      </c>
      <c r="M984" s="162"/>
      <c r="N984" s="162"/>
      <c r="O984" s="162"/>
      <c r="P984" s="162"/>
      <c r="Q984" s="162"/>
      <c r="R984" s="162"/>
      <c r="S984" s="162"/>
      <c r="T984" s="162"/>
      <c r="U984" s="162"/>
      <c r="V984" s="162"/>
      <c r="W984" s="162"/>
      <c r="X984" s="227" t="s">
        <v>127</v>
      </c>
      <c r="Y984" s="225"/>
      <c r="Z984" s="162" t="s">
        <v>160</v>
      </c>
      <c r="AA984" s="162"/>
      <c r="AB984" s="162"/>
      <c r="AC984" s="162"/>
      <c r="AD984" s="162"/>
      <c r="AE984" s="162"/>
      <c r="AF984" s="162"/>
      <c r="AG984" s="162"/>
      <c r="AH984" s="162"/>
      <c r="AI984" s="162"/>
      <c r="AJ984" s="162"/>
      <c r="AK984" s="162"/>
      <c r="AL984" s="162"/>
      <c r="AM984" s="163"/>
      <c r="BF984" s="13" t="b">
        <f>IF($K984="○",TRUE,IF($K984="",FALSE,"INPUT_ERROR"))</f>
        <v>0</v>
      </c>
      <c r="BG984" s="13" t="s">
        <v>518</v>
      </c>
      <c r="BH984" s="13">
        <v>76</v>
      </c>
      <c r="BI984" s="13" t="str">
        <f t="shared" ref="BI984:BI990" si="16">"ITEM"&amp;BH984&amp; BG984 &amp;"="&amp; BF984</f>
        <v>ITEM76#KBN3_15=FALSE</v>
      </c>
    </row>
    <row r="985" spans="1:61" ht="9.75" hidden="1" customHeight="1" x14ac:dyDescent="0.15">
      <c r="A985" s="99"/>
      <c r="B985" s="100"/>
      <c r="C985" s="100"/>
      <c r="D985" s="100"/>
      <c r="E985" s="100"/>
      <c r="F985" s="100"/>
      <c r="G985" s="100"/>
      <c r="H985" s="100"/>
      <c r="I985" s="100"/>
      <c r="J985" s="130"/>
      <c r="K985" s="132"/>
      <c r="L985" s="133"/>
      <c r="M985" s="133"/>
      <c r="N985" s="133"/>
      <c r="O985" s="133"/>
      <c r="P985" s="133"/>
      <c r="Q985" s="133"/>
      <c r="R985" s="133"/>
      <c r="S985" s="133"/>
      <c r="T985" s="133"/>
      <c r="U985" s="133"/>
      <c r="V985" s="133"/>
      <c r="W985" s="133"/>
      <c r="X985" s="134"/>
      <c r="Y985" s="132"/>
      <c r="Z985" s="133"/>
      <c r="AA985" s="133"/>
      <c r="AB985" s="133"/>
      <c r="AC985" s="133"/>
      <c r="AD985" s="133"/>
      <c r="AE985" s="133"/>
      <c r="AF985" s="133"/>
      <c r="AG985" s="133"/>
      <c r="AH985" s="133"/>
      <c r="AI985" s="133"/>
      <c r="AJ985" s="133"/>
      <c r="AK985" s="133"/>
      <c r="AL985" s="133"/>
      <c r="AM985" s="139"/>
      <c r="BF985" s="13" t="b">
        <f>IF($Y984="○",TRUE,IF($Y984="",FALSE,"INPUT_ERROR"))</f>
        <v>0</v>
      </c>
      <c r="BG985" s="13" t="s">
        <v>518</v>
      </c>
      <c r="BH985" s="13">
        <v>77</v>
      </c>
      <c r="BI985" s="13" t="str">
        <f t="shared" si="16"/>
        <v>ITEM77#KBN3_15=FALSE</v>
      </c>
    </row>
    <row r="986" spans="1:61" ht="9.75" hidden="1" customHeight="1" x14ac:dyDescent="0.15">
      <c r="A986" s="99"/>
      <c r="B986" s="100"/>
      <c r="C986" s="100"/>
      <c r="D986" s="100"/>
      <c r="E986" s="100"/>
      <c r="F986" s="100"/>
      <c r="G986" s="100"/>
      <c r="H986" s="100"/>
      <c r="I986" s="100"/>
      <c r="J986" s="130" t="s">
        <v>127</v>
      </c>
      <c r="K986" s="132"/>
      <c r="L986" s="133" t="s">
        <v>161</v>
      </c>
      <c r="M986" s="133"/>
      <c r="N986" s="133"/>
      <c r="O986" s="133"/>
      <c r="P986" s="133"/>
      <c r="Q986" s="133"/>
      <c r="R986" s="133"/>
      <c r="S986" s="133"/>
      <c r="T986" s="133"/>
      <c r="U986" s="133"/>
      <c r="V986" s="133"/>
      <c r="W986" s="133"/>
      <c r="X986" s="134" t="s">
        <v>127</v>
      </c>
      <c r="Y986" s="132"/>
      <c r="Z986" s="133" t="s">
        <v>332</v>
      </c>
      <c r="AA986" s="133"/>
      <c r="AB986" s="133"/>
      <c r="AC986" s="133"/>
      <c r="AD986" s="133"/>
      <c r="AE986" s="133"/>
      <c r="AF986" s="133"/>
      <c r="AG986" s="133"/>
      <c r="AH986" s="133"/>
      <c r="AI986" s="133"/>
      <c r="AJ986" s="133"/>
      <c r="AK986" s="133"/>
      <c r="AL986" s="133"/>
      <c r="AM986" s="139"/>
      <c r="BF986" s="13" t="b">
        <f>IF($K986="○",TRUE,IF($K986="",FALSE,"INPUT_ERROR"))</f>
        <v>0</v>
      </c>
      <c r="BG986" s="13" t="s">
        <v>518</v>
      </c>
      <c r="BH986" s="13">
        <v>78</v>
      </c>
      <c r="BI986" s="13" t="str">
        <f t="shared" si="16"/>
        <v>ITEM78#KBN3_15=FALSE</v>
      </c>
    </row>
    <row r="987" spans="1:61" ht="9.75" hidden="1" customHeight="1" x14ac:dyDescent="0.15">
      <c r="A987" s="99"/>
      <c r="B987" s="100"/>
      <c r="C987" s="100"/>
      <c r="D987" s="100"/>
      <c r="E987" s="100"/>
      <c r="F987" s="100"/>
      <c r="G987" s="100"/>
      <c r="H987" s="100"/>
      <c r="I987" s="100"/>
      <c r="J987" s="130"/>
      <c r="K987" s="132"/>
      <c r="L987" s="133"/>
      <c r="M987" s="133"/>
      <c r="N987" s="133"/>
      <c r="O987" s="133"/>
      <c r="P987" s="133"/>
      <c r="Q987" s="133"/>
      <c r="R987" s="133"/>
      <c r="S987" s="133"/>
      <c r="T987" s="133"/>
      <c r="U987" s="133"/>
      <c r="V987" s="133"/>
      <c r="W987" s="133"/>
      <c r="X987" s="134"/>
      <c r="Y987" s="132"/>
      <c r="Z987" s="133"/>
      <c r="AA987" s="133"/>
      <c r="AB987" s="133"/>
      <c r="AC987" s="133"/>
      <c r="AD987" s="133"/>
      <c r="AE987" s="133"/>
      <c r="AF987" s="133"/>
      <c r="AG987" s="133"/>
      <c r="AH987" s="133"/>
      <c r="AI987" s="133"/>
      <c r="AJ987" s="133"/>
      <c r="AK987" s="133"/>
      <c r="AL987" s="133"/>
      <c r="AM987" s="139"/>
      <c r="BF987" s="13" t="b">
        <f>IF($Y986="○",TRUE,IF($Y986="",FALSE,"INPUT_ERROR"))</f>
        <v>0</v>
      </c>
      <c r="BG987" s="13" t="s">
        <v>518</v>
      </c>
      <c r="BH987" s="13">
        <v>79</v>
      </c>
      <c r="BI987" s="13" t="str">
        <f t="shared" si="16"/>
        <v>ITEM79#KBN3_15=FALSE</v>
      </c>
    </row>
    <row r="988" spans="1:61" ht="9.75" hidden="1" customHeight="1" x14ac:dyDescent="0.15">
      <c r="A988" s="99"/>
      <c r="B988" s="100"/>
      <c r="C988" s="100"/>
      <c r="D988" s="100"/>
      <c r="E988" s="100"/>
      <c r="F988" s="100"/>
      <c r="G988" s="100"/>
      <c r="H988" s="100"/>
      <c r="I988" s="100"/>
      <c r="J988" s="130" t="s">
        <v>127</v>
      </c>
      <c r="K988" s="132"/>
      <c r="L988" s="133" t="s">
        <v>240</v>
      </c>
      <c r="M988" s="133"/>
      <c r="N988" s="133"/>
      <c r="O988" s="133"/>
      <c r="P988" s="133"/>
      <c r="Q988" s="133"/>
      <c r="R988" s="133"/>
      <c r="S988" s="133"/>
      <c r="T988" s="133"/>
      <c r="U988" s="133"/>
      <c r="V988" s="133"/>
      <c r="W988" s="133"/>
      <c r="X988" s="134" t="s">
        <v>127</v>
      </c>
      <c r="Y988" s="132"/>
      <c r="Z988" s="133" t="s">
        <v>241</v>
      </c>
      <c r="AA988" s="133"/>
      <c r="AB988" s="133"/>
      <c r="AC988" s="133"/>
      <c r="AD988" s="133"/>
      <c r="AE988" s="133"/>
      <c r="AF988" s="133"/>
      <c r="AG988" s="133"/>
      <c r="AH988" s="133"/>
      <c r="AI988" s="133"/>
      <c r="AJ988" s="133"/>
      <c r="AK988" s="133"/>
      <c r="AL988" s="133"/>
      <c r="AM988" s="139"/>
      <c r="BF988" s="13" t="b">
        <f>IF($K988="○",TRUE,IF($K988="",FALSE,"INPUT_ERROR"))</f>
        <v>0</v>
      </c>
      <c r="BG988" s="13" t="s">
        <v>518</v>
      </c>
      <c r="BH988" s="13">
        <v>80</v>
      </c>
      <c r="BI988" s="13" t="str">
        <f t="shared" si="16"/>
        <v>ITEM80#KBN3_15=FALSE</v>
      </c>
    </row>
    <row r="989" spans="1:61" ht="9.75" hidden="1" customHeight="1" x14ac:dyDescent="0.15">
      <c r="A989" s="99"/>
      <c r="B989" s="100"/>
      <c r="C989" s="100"/>
      <c r="D989" s="100"/>
      <c r="E989" s="100"/>
      <c r="F989" s="100"/>
      <c r="G989" s="100"/>
      <c r="H989" s="100"/>
      <c r="I989" s="100"/>
      <c r="J989" s="130"/>
      <c r="K989" s="132"/>
      <c r="L989" s="133"/>
      <c r="M989" s="133"/>
      <c r="N989" s="133"/>
      <c r="O989" s="133"/>
      <c r="P989" s="133"/>
      <c r="Q989" s="133"/>
      <c r="R989" s="133"/>
      <c r="S989" s="133"/>
      <c r="T989" s="133"/>
      <c r="U989" s="133"/>
      <c r="V989" s="133"/>
      <c r="W989" s="133"/>
      <c r="X989" s="134"/>
      <c r="Y989" s="132"/>
      <c r="Z989" s="133"/>
      <c r="AA989" s="133"/>
      <c r="AB989" s="133"/>
      <c r="AC989" s="133"/>
      <c r="AD989" s="133"/>
      <c r="AE989" s="133"/>
      <c r="AF989" s="133"/>
      <c r="AG989" s="133"/>
      <c r="AH989" s="133"/>
      <c r="AI989" s="133"/>
      <c r="AJ989" s="133"/>
      <c r="AK989" s="133"/>
      <c r="AL989" s="133"/>
      <c r="AM989" s="139"/>
      <c r="BF989" s="13" t="b">
        <f>IF($Y988="○",TRUE,IF($Y988="",FALSE,"INPUT_ERROR"))</f>
        <v>0</v>
      </c>
      <c r="BG989" s="13" t="s">
        <v>518</v>
      </c>
      <c r="BH989" s="13">
        <v>81</v>
      </c>
      <c r="BI989" s="13" t="str">
        <f t="shared" si="16"/>
        <v>ITEM81#KBN3_15=FALSE</v>
      </c>
    </row>
    <row r="990" spans="1:61" ht="9.75" hidden="1" customHeight="1" x14ac:dyDescent="0.15">
      <c r="A990" s="99"/>
      <c r="B990" s="100"/>
      <c r="C990" s="100"/>
      <c r="D990" s="100"/>
      <c r="E990" s="100"/>
      <c r="F990" s="100"/>
      <c r="G990" s="100"/>
      <c r="H990" s="100"/>
      <c r="I990" s="100"/>
      <c r="J990" s="130" t="s">
        <v>127</v>
      </c>
      <c r="K990" s="132"/>
      <c r="L990" s="133" t="s">
        <v>125</v>
      </c>
      <c r="M990" s="133"/>
      <c r="N990" s="133"/>
      <c r="O990" s="134" t="s">
        <v>98</v>
      </c>
      <c r="P990" s="128"/>
      <c r="Q990" s="128"/>
      <c r="R990" s="128"/>
      <c r="S990" s="128"/>
      <c r="T990" s="128"/>
      <c r="U990" s="128"/>
      <c r="V990" s="128"/>
      <c r="W990" s="128"/>
      <c r="X990" s="128"/>
      <c r="Y990" s="128"/>
      <c r="Z990" s="128"/>
      <c r="AA990" s="128"/>
      <c r="AB990" s="128"/>
      <c r="AC990" s="128"/>
      <c r="AD990" s="128"/>
      <c r="AE990" s="128"/>
      <c r="AF990" s="128"/>
      <c r="AG990" s="128"/>
      <c r="AH990" s="128"/>
      <c r="AI990" s="128"/>
      <c r="AJ990" s="128"/>
      <c r="AK990" s="128"/>
      <c r="AL990" s="133" t="s">
        <v>188</v>
      </c>
      <c r="AM990" s="139"/>
      <c r="BF990" s="13" t="b">
        <f>IF($K990="○",TRUE,IF($K990="",FALSE,"INPUT_ERROR"))</f>
        <v>0</v>
      </c>
      <c r="BG990" s="13" t="s">
        <v>518</v>
      </c>
      <c r="BH990" s="13">
        <v>82</v>
      </c>
      <c r="BI990" s="13" t="str">
        <f t="shared" si="16"/>
        <v>ITEM82#KBN3_15=FALSE</v>
      </c>
    </row>
    <row r="991" spans="1:61" ht="9.75" hidden="1" customHeight="1" x14ac:dyDescent="0.15">
      <c r="A991" s="99"/>
      <c r="B991" s="100"/>
      <c r="C991" s="100"/>
      <c r="D991" s="100"/>
      <c r="E991" s="100"/>
      <c r="F991" s="100"/>
      <c r="G991" s="100"/>
      <c r="H991" s="100"/>
      <c r="I991" s="100"/>
      <c r="J991" s="135"/>
      <c r="K991" s="136"/>
      <c r="L991" s="137"/>
      <c r="M991" s="137"/>
      <c r="N991" s="137"/>
      <c r="O991" s="138"/>
      <c r="P991" s="90"/>
      <c r="Q991" s="90"/>
      <c r="R991" s="90"/>
      <c r="S991" s="90"/>
      <c r="T991" s="90"/>
      <c r="U991" s="90"/>
      <c r="V991" s="90"/>
      <c r="W991" s="90"/>
      <c r="X991" s="90"/>
      <c r="Y991" s="90"/>
      <c r="Z991" s="90"/>
      <c r="AA991" s="90"/>
      <c r="AB991" s="90"/>
      <c r="AC991" s="90"/>
      <c r="AD991" s="90"/>
      <c r="AE991" s="90"/>
      <c r="AF991" s="90"/>
      <c r="AG991" s="90"/>
      <c r="AH991" s="90"/>
      <c r="AI991" s="90"/>
      <c r="AJ991" s="90"/>
      <c r="AK991" s="90"/>
      <c r="AL991" s="137"/>
      <c r="AM991" s="140"/>
      <c r="BG991" s="13" t="s">
        <v>518</v>
      </c>
      <c r="BH991" s="13">
        <v>83</v>
      </c>
      <c r="BI991" s="13" t="str">
        <f>"ITEM"&amp;BH991&amp; BG991 &amp;"="&amp;IF(TRIM($P990)="","",$P990)</f>
        <v>ITEM83#KBN3_15=</v>
      </c>
    </row>
    <row r="992" spans="1:61" ht="9.75" hidden="1" customHeight="1" x14ac:dyDescent="0.15">
      <c r="A992" s="96" t="s">
        <v>290</v>
      </c>
      <c r="B992" s="97"/>
      <c r="C992" s="97"/>
      <c r="D992" s="97"/>
      <c r="E992" s="97"/>
      <c r="F992" s="97"/>
      <c r="G992" s="97"/>
      <c r="H992" s="97"/>
      <c r="I992" s="97"/>
      <c r="J992" s="102"/>
      <c r="K992" s="102"/>
      <c r="L992" s="102"/>
      <c r="M992" s="102"/>
      <c r="N992" s="102"/>
      <c r="O992" s="102"/>
      <c r="P992" s="102"/>
      <c r="Q992" s="102"/>
      <c r="R992" s="102"/>
      <c r="S992" s="102"/>
      <c r="T992" s="102"/>
      <c r="U992" s="102"/>
      <c r="V992" s="102"/>
      <c r="W992" s="102"/>
      <c r="X992" s="102"/>
      <c r="Y992" s="102"/>
      <c r="Z992" s="102"/>
      <c r="AA992" s="102"/>
      <c r="AB992" s="102"/>
      <c r="AC992" s="102"/>
      <c r="AD992" s="102"/>
      <c r="AE992" s="102"/>
      <c r="AF992" s="102"/>
      <c r="AG992" s="102"/>
      <c r="AH992" s="102"/>
      <c r="AI992" s="102"/>
      <c r="AJ992" s="102"/>
      <c r="AK992" s="102"/>
      <c r="AL992" s="102"/>
      <c r="AM992" s="102"/>
      <c r="BG992" s="13" t="s">
        <v>518</v>
      </c>
      <c r="BH992" s="13">
        <v>84</v>
      </c>
      <c r="BI992" s="13" t="str">
        <f>"ITEM"&amp;BH992&amp; BG992 &amp;"="&amp;IF(TRIM($J992)="","",TEXT(J992,"yyyymmdd"))</f>
        <v>ITEM84#KBN3_15=</v>
      </c>
    </row>
    <row r="993" spans="1:61" ht="9.75" hidden="1" customHeight="1" x14ac:dyDescent="0.15">
      <c r="A993" s="99"/>
      <c r="B993" s="100"/>
      <c r="C993" s="100"/>
      <c r="D993" s="100"/>
      <c r="E993" s="100"/>
      <c r="F993" s="100"/>
      <c r="G993" s="100"/>
      <c r="H993" s="100"/>
      <c r="I993" s="100"/>
      <c r="J993" s="102"/>
      <c r="K993" s="102"/>
      <c r="L993" s="102"/>
      <c r="M993" s="102"/>
      <c r="N993" s="102"/>
      <c r="O993" s="102"/>
      <c r="P993" s="102"/>
      <c r="Q993" s="102"/>
      <c r="R993" s="102"/>
      <c r="S993" s="102"/>
      <c r="T993" s="102"/>
      <c r="U993" s="102"/>
      <c r="V993" s="102"/>
      <c r="W993" s="102"/>
      <c r="X993" s="102"/>
      <c r="Y993" s="102"/>
      <c r="Z993" s="102"/>
      <c r="AA993" s="102"/>
      <c r="AB993" s="102"/>
      <c r="AC993" s="102"/>
      <c r="AD993" s="102"/>
      <c r="AE993" s="102"/>
      <c r="AF993" s="102"/>
      <c r="AG993" s="102"/>
      <c r="AH993" s="102"/>
      <c r="AI993" s="102"/>
      <c r="AJ993" s="102"/>
      <c r="AK993" s="102"/>
      <c r="AL993" s="102"/>
      <c r="AM993" s="102"/>
      <c r="BG993" s="13" t="s">
        <v>432</v>
      </c>
      <c r="BH993" s="13" t="s">
        <v>432</v>
      </c>
    </row>
    <row r="994" spans="1:61" ht="9.75" hidden="1" customHeight="1" x14ac:dyDescent="0.15">
      <c r="A994" s="106"/>
      <c r="B994" s="107"/>
      <c r="C994" s="107"/>
      <c r="D994" s="107"/>
      <c r="E994" s="107"/>
      <c r="F994" s="107"/>
      <c r="G994" s="107"/>
      <c r="H994" s="107"/>
      <c r="I994" s="107"/>
      <c r="J994" s="102"/>
      <c r="K994" s="102"/>
      <c r="L994" s="102"/>
      <c r="M994" s="102"/>
      <c r="N994" s="102"/>
      <c r="O994" s="102"/>
      <c r="P994" s="102"/>
      <c r="Q994" s="102"/>
      <c r="R994" s="102"/>
      <c r="S994" s="102"/>
      <c r="T994" s="102"/>
      <c r="U994" s="102"/>
      <c r="V994" s="102"/>
      <c r="W994" s="102"/>
      <c r="X994" s="102"/>
      <c r="Y994" s="102"/>
      <c r="Z994" s="102"/>
      <c r="AA994" s="102"/>
      <c r="AB994" s="102"/>
      <c r="AC994" s="102"/>
      <c r="AD994" s="102"/>
      <c r="AE994" s="102"/>
      <c r="AF994" s="102"/>
      <c r="AG994" s="102"/>
      <c r="AH994" s="102"/>
      <c r="AI994" s="102"/>
      <c r="AJ994" s="102"/>
      <c r="AK994" s="102"/>
      <c r="AL994" s="102"/>
      <c r="AM994" s="102"/>
      <c r="BG994" s="13" t="s">
        <v>432</v>
      </c>
      <c r="BH994" s="13" t="s">
        <v>432</v>
      </c>
    </row>
    <row r="995" spans="1:61" ht="9.75" customHeight="1" x14ac:dyDescent="0.15">
      <c r="A995" s="141" t="s">
        <v>380</v>
      </c>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c r="AA995" s="142"/>
      <c r="AB995" s="142"/>
      <c r="AC995" s="142"/>
      <c r="AD995" s="142"/>
      <c r="AE995" s="142"/>
      <c r="AF995" s="142"/>
      <c r="AG995" s="142"/>
      <c r="AH995" s="142"/>
      <c r="AI995" s="142"/>
      <c r="AJ995" s="142"/>
      <c r="AK995" s="142"/>
      <c r="AL995" s="142"/>
      <c r="AM995" s="143"/>
      <c r="BG995" s="13" t="s">
        <v>432</v>
      </c>
      <c r="BH995" s="13" t="s">
        <v>432</v>
      </c>
    </row>
    <row r="996" spans="1:61" ht="9.75" customHeight="1" thickBot="1" x14ac:dyDescent="0.2">
      <c r="A996" s="164"/>
      <c r="B996" s="165"/>
      <c r="C996" s="165"/>
      <c r="D996" s="165"/>
      <c r="E996" s="165"/>
      <c r="F996" s="165"/>
      <c r="G996" s="165"/>
      <c r="H996" s="165"/>
      <c r="I996" s="165"/>
      <c r="J996" s="165"/>
      <c r="K996" s="165"/>
      <c r="L996" s="165"/>
      <c r="M996" s="165"/>
      <c r="N996" s="165"/>
      <c r="O996" s="165"/>
      <c r="P996" s="165"/>
      <c r="Q996" s="165"/>
      <c r="R996" s="165"/>
      <c r="S996" s="165"/>
      <c r="T996" s="165"/>
      <c r="U996" s="165"/>
      <c r="V996" s="165"/>
      <c r="W996" s="165"/>
      <c r="X996" s="165"/>
      <c r="Y996" s="165"/>
      <c r="Z996" s="165"/>
      <c r="AA996" s="165"/>
      <c r="AB996" s="165"/>
      <c r="AC996" s="165"/>
      <c r="AD996" s="165"/>
      <c r="AE996" s="165"/>
      <c r="AF996" s="165"/>
      <c r="AG996" s="165"/>
      <c r="AH996" s="165"/>
      <c r="AI996" s="165"/>
      <c r="AJ996" s="165"/>
      <c r="AK996" s="165"/>
      <c r="AL996" s="165"/>
      <c r="AM996" s="166"/>
      <c r="BG996" s="13" t="s">
        <v>432</v>
      </c>
      <c r="BH996" s="13" t="s">
        <v>432</v>
      </c>
    </row>
    <row r="997" spans="1:61" ht="9.75" hidden="1" customHeight="1" x14ac:dyDescent="0.15">
      <c r="A997" s="295" t="s">
        <v>381</v>
      </c>
      <c r="B997" s="296"/>
      <c r="C997" s="296"/>
      <c r="D997" s="296"/>
      <c r="E997" s="296"/>
      <c r="F997" s="296"/>
      <c r="G997" s="296"/>
      <c r="H997" s="296"/>
      <c r="I997" s="297"/>
      <c r="J997" s="273"/>
      <c r="K997" s="274"/>
      <c r="L997" s="274"/>
      <c r="M997" s="274"/>
      <c r="N997" s="274"/>
      <c r="O997" s="274"/>
      <c r="P997" s="274"/>
      <c r="Q997" s="274"/>
      <c r="R997" s="274"/>
      <c r="S997" s="274"/>
      <c r="T997" s="274"/>
      <c r="U997" s="274"/>
      <c r="V997" s="274"/>
      <c r="W997" s="274"/>
      <c r="X997" s="274"/>
      <c r="Y997" s="274"/>
      <c r="Z997" s="274"/>
      <c r="AA997" s="274"/>
      <c r="AB997" s="274"/>
      <c r="AC997" s="274"/>
      <c r="AD997" s="274"/>
      <c r="AE997" s="274"/>
      <c r="AF997" s="274"/>
      <c r="AG997" s="274"/>
      <c r="AH997" s="274"/>
      <c r="AI997" s="274"/>
      <c r="AJ997" s="274"/>
      <c r="AK997" s="274"/>
      <c r="AL997" s="274"/>
      <c r="AM997" s="275"/>
      <c r="BG997" s="13" t="s">
        <v>519</v>
      </c>
      <c r="BH997" s="13">
        <v>70</v>
      </c>
      <c r="BI997" s="13" t="str">
        <f>"ITEM"&amp;BH997&amp;BG997&amp;"="&amp;IF(TRIM($J997)="","",$J997)</f>
        <v>ITEM70#KBN3_16=</v>
      </c>
    </row>
    <row r="998" spans="1:61" ht="9.75" hidden="1" customHeight="1" thickBot="1" x14ac:dyDescent="0.2">
      <c r="A998" s="298"/>
      <c r="B998" s="299"/>
      <c r="C998" s="299"/>
      <c r="D998" s="299"/>
      <c r="E998" s="299"/>
      <c r="F998" s="299"/>
      <c r="G998" s="299"/>
      <c r="H998" s="299"/>
      <c r="I998" s="300"/>
      <c r="J998" s="301"/>
      <c r="K998" s="302"/>
      <c r="L998" s="302"/>
      <c r="M998" s="302"/>
      <c r="N998" s="302"/>
      <c r="O998" s="302"/>
      <c r="P998" s="302"/>
      <c r="Q998" s="302"/>
      <c r="R998" s="302"/>
      <c r="S998" s="302"/>
      <c r="T998" s="302"/>
      <c r="U998" s="302"/>
      <c r="V998" s="302"/>
      <c r="W998" s="302"/>
      <c r="X998" s="302"/>
      <c r="Y998" s="302"/>
      <c r="Z998" s="302"/>
      <c r="AA998" s="302"/>
      <c r="AB998" s="302"/>
      <c r="AC998" s="302"/>
      <c r="AD998" s="302"/>
      <c r="AE998" s="302"/>
      <c r="AF998" s="302"/>
      <c r="AG998" s="302"/>
      <c r="AH998" s="302"/>
      <c r="AI998" s="302"/>
      <c r="AJ998" s="302"/>
      <c r="AK998" s="302"/>
      <c r="AL998" s="302"/>
      <c r="AM998" s="303"/>
    </row>
    <row r="999" spans="1:61" ht="9.75" hidden="1" customHeight="1" x14ac:dyDescent="0.15">
      <c r="A999" s="99" t="s">
        <v>96</v>
      </c>
      <c r="B999" s="100"/>
      <c r="C999" s="100"/>
      <c r="D999" s="100"/>
      <c r="E999" s="100"/>
      <c r="F999" s="100"/>
      <c r="G999" s="100"/>
      <c r="H999" s="100"/>
      <c r="I999" s="100"/>
      <c r="J999" s="102"/>
      <c r="K999" s="102"/>
      <c r="L999" s="102"/>
      <c r="M999" s="102"/>
      <c r="N999" s="102"/>
      <c r="O999" s="102"/>
      <c r="P999" s="102"/>
      <c r="Q999" s="102"/>
      <c r="R999" s="102"/>
      <c r="S999" s="102"/>
      <c r="T999" s="102"/>
      <c r="U999" s="102"/>
      <c r="V999" s="102"/>
      <c r="W999" s="102"/>
      <c r="X999" s="102"/>
      <c r="Y999" s="102"/>
      <c r="Z999" s="102"/>
      <c r="AA999" s="102"/>
      <c r="AB999" s="102"/>
      <c r="AC999" s="102"/>
      <c r="AD999" s="102"/>
      <c r="AE999" s="102"/>
      <c r="AF999" s="102"/>
      <c r="AG999" s="102"/>
      <c r="AH999" s="102"/>
      <c r="AI999" s="102"/>
      <c r="AJ999" s="102"/>
      <c r="AK999" s="102"/>
      <c r="AL999" s="102"/>
      <c r="AM999" s="102"/>
      <c r="BG999" s="13" t="s">
        <v>519</v>
      </c>
      <c r="BH999" s="13">
        <v>71</v>
      </c>
      <c r="BI999" s="13" t="str">
        <f>"ITEM"&amp;BH999&amp; BG999 &amp;"="&amp; IF(TRIM($J999)="","",$J999)</f>
        <v>ITEM71#KBN3_16=</v>
      </c>
    </row>
    <row r="1000" spans="1:61" ht="9.75" hidden="1" customHeight="1" x14ac:dyDescent="0.15">
      <c r="A1000" s="106"/>
      <c r="B1000" s="107"/>
      <c r="C1000" s="107"/>
      <c r="D1000" s="107"/>
      <c r="E1000" s="107"/>
      <c r="F1000" s="107"/>
      <c r="G1000" s="107"/>
      <c r="H1000" s="107"/>
      <c r="I1000" s="107"/>
      <c r="J1000" s="102"/>
      <c r="K1000" s="102"/>
      <c r="L1000" s="102"/>
      <c r="M1000" s="102"/>
      <c r="N1000" s="102"/>
      <c r="O1000" s="102"/>
      <c r="P1000" s="102"/>
      <c r="Q1000" s="102"/>
      <c r="R1000" s="102"/>
      <c r="S1000" s="102"/>
      <c r="T1000" s="102"/>
      <c r="U1000" s="102"/>
      <c r="V1000" s="102"/>
      <c r="W1000" s="102"/>
      <c r="X1000" s="102"/>
      <c r="Y1000" s="102"/>
      <c r="Z1000" s="102"/>
      <c r="AA1000" s="102"/>
      <c r="AB1000" s="102"/>
      <c r="AC1000" s="102"/>
      <c r="AD1000" s="102"/>
      <c r="AE1000" s="102"/>
      <c r="AF1000" s="102"/>
      <c r="AG1000" s="102"/>
      <c r="AH1000" s="102"/>
      <c r="AI1000" s="102"/>
      <c r="AJ1000" s="102"/>
      <c r="AK1000" s="102"/>
      <c r="AL1000" s="102"/>
      <c r="AM1000" s="102"/>
    </row>
    <row r="1001" spans="1:61" ht="9.75" hidden="1" customHeight="1" x14ac:dyDescent="0.15">
      <c r="A1001" s="96" t="s">
        <v>285</v>
      </c>
      <c r="B1001" s="97"/>
      <c r="C1001" s="97"/>
      <c r="D1001" s="97"/>
      <c r="E1001" s="97"/>
      <c r="F1001" s="97"/>
      <c r="G1001" s="97"/>
      <c r="H1001" s="97"/>
      <c r="I1001" s="97"/>
      <c r="J1001" s="102"/>
      <c r="K1001" s="102"/>
      <c r="L1001" s="102"/>
      <c r="M1001" s="102"/>
      <c r="N1001" s="102"/>
      <c r="O1001" s="102"/>
      <c r="P1001" s="102"/>
      <c r="Q1001" s="102"/>
      <c r="R1001" s="102"/>
      <c r="S1001" s="102"/>
      <c r="T1001" s="102"/>
      <c r="U1001" s="102"/>
      <c r="V1001" s="102"/>
      <c r="W1001" s="102"/>
      <c r="X1001" s="102"/>
      <c r="Y1001" s="102"/>
      <c r="Z1001" s="102"/>
      <c r="AA1001" s="102"/>
      <c r="AB1001" s="102"/>
      <c r="AC1001" s="102"/>
      <c r="AD1001" s="102"/>
      <c r="AE1001" s="102"/>
      <c r="AF1001" s="102"/>
      <c r="AG1001" s="102"/>
      <c r="AH1001" s="102"/>
      <c r="AI1001" s="102"/>
      <c r="AJ1001" s="102"/>
      <c r="AK1001" s="102"/>
      <c r="AL1001" s="102"/>
      <c r="AM1001" s="102"/>
      <c r="BG1001" s="13" t="s">
        <v>519</v>
      </c>
      <c r="BH1001" s="13">
        <v>72</v>
      </c>
      <c r="BI1001" s="13" t="str">
        <f>"ITEM"&amp;BH1001&amp; BG1001 &amp;"="&amp; IF(TRIM($J1001)="","",$J1001)</f>
        <v>ITEM72#KBN3_16=</v>
      </c>
    </row>
    <row r="1002" spans="1:61" ht="9.75" hidden="1" customHeight="1" x14ac:dyDescent="0.15">
      <c r="A1002" s="99"/>
      <c r="B1002" s="100"/>
      <c r="C1002" s="100"/>
      <c r="D1002" s="100"/>
      <c r="E1002" s="100"/>
      <c r="F1002" s="100"/>
      <c r="G1002" s="100"/>
      <c r="H1002" s="100"/>
      <c r="I1002" s="100"/>
      <c r="J1002" s="102"/>
      <c r="K1002" s="102"/>
      <c r="L1002" s="102"/>
      <c r="M1002" s="102"/>
      <c r="N1002" s="102"/>
      <c r="O1002" s="102"/>
      <c r="P1002" s="102"/>
      <c r="Q1002" s="102"/>
      <c r="R1002" s="102"/>
      <c r="S1002" s="102"/>
      <c r="T1002" s="102"/>
      <c r="U1002" s="102"/>
      <c r="V1002" s="102"/>
      <c r="W1002" s="102"/>
      <c r="X1002" s="102"/>
      <c r="Y1002" s="102"/>
      <c r="Z1002" s="102"/>
      <c r="AA1002" s="102"/>
      <c r="AB1002" s="102"/>
      <c r="AC1002" s="102"/>
      <c r="AD1002" s="102"/>
      <c r="AE1002" s="102"/>
      <c r="AF1002" s="102"/>
      <c r="AG1002" s="102"/>
      <c r="AH1002" s="102"/>
      <c r="AI1002" s="102"/>
      <c r="AJ1002" s="102"/>
      <c r="AK1002" s="102"/>
      <c r="AL1002" s="102"/>
      <c r="AM1002" s="102"/>
      <c r="BG1002" s="13" t="s">
        <v>432</v>
      </c>
      <c r="BH1002" s="13" t="s">
        <v>432</v>
      </c>
    </row>
    <row r="1003" spans="1:61" ht="9.75" hidden="1" customHeight="1" x14ac:dyDescent="0.15">
      <c r="A1003" s="106"/>
      <c r="B1003" s="107"/>
      <c r="C1003" s="107"/>
      <c r="D1003" s="107"/>
      <c r="E1003" s="107"/>
      <c r="F1003" s="107"/>
      <c r="G1003" s="107"/>
      <c r="H1003" s="107"/>
      <c r="I1003" s="107"/>
      <c r="J1003" s="102"/>
      <c r="K1003" s="102"/>
      <c r="L1003" s="102"/>
      <c r="M1003" s="102"/>
      <c r="N1003" s="102"/>
      <c r="O1003" s="102"/>
      <c r="P1003" s="102"/>
      <c r="Q1003" s="102"/>
      <c r="R1003" s="102"/>
      <c r="S1003" s="102"/>
      <c r="T1003" s="102"/>
      <c r="U1003" s="102"/>
      <c r="V1003" s="102"/>
      <c r="W1003" s="102"/>
      <c r="X1003" s="102"/>
      <c r="Y1003" s="102"/>
      <c r="Z1003" s="102"/>
      <c r="AA1003" s="102"/>
      <c r="AB1003" s="102"/>
      <c r="AC1003" s="102"/>
      <c r="AD1003" s="102"/>
      <c r="AE1003" s="102"/>
      <c r="AF1003" s="102"/>
      <c r="AG1003" s="102"/>
      <c r="AH1003" s="102"/>
      <c r="AI1003" s="102"/>
      <c r="AJ1003" s="102"/>
      <c r="AK1003" s="102"/>
      <c r="AL1003" s="102"/>
      <c r="AM1003" s="102"/>
      <c r="BG1003" s="13" t="s">
        <v>432</v>
      </c>
      <c r="BH1003" s="13" t="s">
        <v>432</v>
      </c>
    </row>
    <row r="1004" spans="1:61" ht="9.75" hidden="1" customHeight="1" x14ac:dyDescent="0.15">
      <c r="A1004" s="96" t="s">
        <v>286</v>
      </c>
      <c r="B1004" s="97"/>
      <c r="C1004" s="97"/>
      <c r="D1004" s="97"/>
      <c r="E1004" s="97"/>
      <c r="F1004" s="97"/>
      <c r="G1004" s="97"/>
      <c r="H1004" s="97"/>
      <c r="I1004" s="97"/>
      <c r="J1004" s="102"/>
      <c r="K1004" s="102"/>
      <c r="L1004" s="102"/>
      <c r="M1004" s="102"/>
      <c r="N1004" s="102"/>
      <c r="O1004" s="102"/>
      <c r="P1004" s="102"/>
      <c r="Q1004" s="102"/>
      <c r="R1004" s="102"/>
      <c r="S1004" s="102"/>
      <c r="T1004" s="102"/>
      <c r="U1004" s="102"/>
      <c r="V1004" s="102"/>
      <c r="W1004" s="102"/>
      <c r="X1004" s="102"/>
      <c r="Y1004" s="102"/>
      <c r="Z1004" s="102"/>
      <c r="AA1004" s="102"/>
      <c r="AB1004" s="102"/>
      <c r="AC1004" s="102"/>
      <c r="AD1004" s="102"/>
      <c r="AE1004" s="102"/>
      <c r="AF1004" s="102"/>
      <c r="AG1004" s="102"/>
      <c r="AH1004" s="102"/>
      <c r="AI1004" s="102"/>
      <c r="AJ1004" s="102"/>
      <c r="AK1004" s="102"/>
      <c r="AL1004" s="102"/>
      <c r="AM1004" s="102"/>
      <c r="BG1004" s="13" t="s">
        <v>519</v>
      </c>
      <c r="BH1004" s="13">
        <v>73</v>
      </c>
      <c r="BI1004" s="13" t="str">
        <f>"ITEM"&amp;BH1004&amp; BG1004 &amp;"="&amp; IF(TRIM($J1004)="","",$J1004)</f>
        <v>ITEM73#KBN3_16=</v>
      </c>
    </row>
    <row r="1005" spans="1:61" ht="9.75" hidden="1" customHeight="1" x14ac:dyDescent="0.15">
      <c r="A1005" s="106"/>
      <c r="B1005" s="107"/>
      <c r="C1005" s="107"/>
      <c r="D1005" s="107"/>
      <c r="E1005" s="107"/>
      <c r="F1005" s="107"/>
      <c r="G1005" s="107"/>
      <c r="H1005" s="107"/>
      <c r="I1005" s="107"/>
      <c r="J1005" s="102"/>
      <c r="K1005" s="102"/>
      <c r="L1005" s="102"/>
      <c r="M1005" s="102"/>
      <c r="N1005" s="102"/>
      <c r="O1005" s="102"/>
      <c r="P1005" s="102"/>
      <c r="Q1005" s="102"/>
      <c r="R1005" s="102"/>
      <c r="S1005" s="102"/>
      <c r="T1005" s="102"/>
      <c r="U1005" s="102"/>
      <c r="V1005" s="102"/>
      <c r="W1005" s="102"/>
      <c r="X1005" s="102"/>
      <c r="Y1005" s="102"/>
      <c r="Z1005" s="102"/>
      <c r="AA1005" s="102"/>
      <c r="AB1005" s="102"/>
      <c r="AC1005" s="102"/>
      <c r="AD1005" s="102"/>
      <c r="AE1005" s="102"/>
      <c r="AF1005" s="102"/>
      <c r="AG1005" s="102"/>
      <c r="AH1005" s="102"/>
      <c r="AI1005" s="102"/>
      <c r="AJ1005" s="102"/>
      <c r="AK1005" s="102"/>
      <c r="AL1005" s="102"/>
      <c r="AM1005" s="102"/>
      <c r="BG1005" s="13" t="s">
        <v>432</v>
      </c>
      <c r="BH1005" s="13" t="s">
        <v>432</v>
      </c>
    </row>
    <row r="1006" spans="1:61" ht="9.75" hidden="1" customHeight="1" x14ac:dyDescent="0.15">
      <c r="A1006" s="96" t="s">
        <v>287</v>
      </c>
      <c r="B1006" s="97"/>
      <c r="C1006" s="97"/>
      <c r="D1006" s="97"/>
      <c r="E1006" s="97"/>
      <c r="F1006" s="97"/>
      <c r="G1006" s="97"/>
      <c r="H1006" s="97"/>
      <c r="I1006" s="97"/>
      <c r="J1006" s="167"/>
      <c r="K1006" s="162"/>
      <c r="L1006" s="162"/>
      <c r="M1006" s="162"/>
      <c r="N1006" s="162"/>
      <c r="O1006" s="162"/>
      <c r="P1006" s="162"/>
      <c r="Q1006" s="162"/>
      <c r="R1006" s="162"/>
      <c r="S1006" s="162"/>
      <c r="T1006" s="162"/>
      <c r="U1006" s="162"/>
      <c r="V1006" s="170" t="s">
        <v>116</v>
      </c>
      <c r="W1006" s="170"/>
      <c r="X1006" s="170"/>
      <c r="Y1006" s="170"/>
      <c r="Z1006" s="170"/>
      <c r="AA1006" s="170"/>
      <c r="AB1006" s="170"/>
      <c r="AC1006" s="170"/>
      <c r="AD1006" s="170"/>
      <c r="AE1006" s="170"/>
      <c r="AF1006" s="170"/>
      <c r="AG1006" s="170"/>
      <c r="AH1006" s="170"/>
      <c r="AI1006" s="170"/>
      <c r="AJ1006" s="170"/>
      <c r="AK1006" s="170"/>
      <c r="AL1006" s="170"/>
      <c r="AM1006" s="171"/>
      <c r="BE1006" s="13" t="str">
        <f ca="1">MID(CELL("address",$CB$2),2,2)</f>
        <v>CB</v>
      </c>
      <c r="BF1006" s="13" t="str">
        <f>IF(TRIM($K1008)="","",IF(ISERROR(MATCH($K1008,$CB$3:$CB$7,0)),"INPUT_ERROR",MATCH($K1008,$CB$3:$CB$7,0)))</f>
        <v/>
      </c>
      <c r="BG1006" s="13" t="s">
        <v>519</v>
      </c>
      <c r="BH1006" s="13">
        <v>74</v>
      </c>
      <c r="BI1006" s="13" t="str">
        <f>"ITEM"&amp; BH1006&amp; BG1006 &amp;"="&amp; $BF1006</f>
        <v>ITEM74#KBN3_16=</v>
      </c>
    </row>
    <row r="1007" spans="1:61" ht="9.75" hidden="1" customHeight="1" x14ac:dyDescent="0.15">
      <c r="A1007" s="99"/>
      <c r="B1007" s="100"/>
      <c r="C1007" s="100"/>
      <c r="D1007" s="100"/>
      <c r="E1007" s="100"/>
      <c r="F1007" s="100"/>
      <c r="G1007" s="100"/>
      <c r="H1007" s="100"/>
      <c r="I1007" s="100"/>
      <c r="J1007" s="186"/>
      <c r="K1007" s="133"/>
      <c r="L1007" s="133"/>
      <c r="M1007" s="133"/>
      <c r="N1007" s="133"/>
      <c r="O1007" s="133"/>
      <c r="P1007" s="133"/>
      <c r="Q1007" s="133"/>
      <c r="R1007" s="133"/>
      <c r="S1007" s="133"/>
      <c r="T1007" s="133"/>
      <c r="U1007" s="133"/>
      <c r="V1007" s="169" t="s">
        <v>180</v>
      </c>
      <c r="W1007" s="169"/>
      <c r="X1007" s="169"/>
      <c r="Y1007" s="169"/>
      <c r="Z1007" s="169"/>
      <c r="AA1007" s="169"/>
      <c r="AB1007" s="169"/>
      <c r="AC1007" s="169"/>
      <c r="AD1007" s="169"/>
      <c r="AE1007" s="169"/>
      <c r="AF1007" s="169"/>
      <c r="AG1007" s="169"/>
      <c r="AH1007" s="169"/>
      <c r="AI1007" s="169"/>
      <c r="AJ1007" s="169"/>
      <c r="AK1007" s="169"/>
      <c r="AL1007" s="169"/>
      <c r="AM1007" s="172"/>
      <c r="BG1007" s="13" t="s">
        <v>432</v>
      </c>
      <c r="BH1007" s="13" t="s">
        <v>432</v>
      </c>
    </row>
    <row r="1008" spans="1:61" ht="9.75" hidden="1" customHeight="1" x14ac:dyDescent="0.15">
      <c r="A1008" s="99"/>
      <c r="B1008" s="100"/>
      <c r="C1008" s="100"/>
      <c r="D1008" s="100"/>
      <c r="E1008" s="100"/>
      <c r="F1008" s="100"/>
      <c r="G1008" s="100"/>
      <c r="H1008" s="100"/>
      <c r="I1008" s="100"/>
      <c r="J1008" s="130" t="s">
        <v>444</v>
      </c>
      <c r="K1008" s="131"/>
      <c r="L1008" s="131"/>
      <c r="M1008" s="131"/>
      <c r="N1008" s="131"/>
      <c r="O1008" s="131"/>
      <c r="P1008" s="131"/>
      <c r="Q1008" s="131"/>
      <c r="R1008" s="131"/>
      <c r="S1008" s="131"/>
      <c r="T1008" s="133" t="s">
        <v>442</v>
      </c>
      <c r="U1008" s="133"/>
      <c r="V1008" s="169" t="s">
        <v>236</v>
      </c>
      <c r="W1008" s="169"/>
      <c r="X1008" s="169"/>
      <c r="Y1008" s="169"/>
      <c r="Z1008" s="169"/>
      <c r="AA1008" s="169"/>
      <c r="AB1008" s="169"/>
      <c r="AC1008" s="169"/>
      <c r="AD1008" s="169"/>
      <c r="AE1008" s="169"/>
      <c r="AF1008" s="169"/>
      <c r="AG1008" s="169"/>
      <c r="AH1008" s="169"/>
      <c r="AI1008" s="169"/>
      <c r="AJ1008" s="169"/>
      <c r="AK1008" s="169"/>
      <c r="AL1008" s="169"/>
      <c r="AM1008" s="172"/>
      <c r="BG1008" s="13" t="s">
        <v>432</v>
      </c>
      <c r="BH1008" s="13" t="s">
        <v>432</v>
      </c>
    </row>
    <row r="1009" spans="1:61" ht="9.75" hidden="1" customHeight="1" x14ac:dyDescent="0.15">
      <c r="A1009" s="99"/>
      <c r="B1009" s="100"/>
      <c r="C1009" s="100"/>
      <c r="D1009" s="100"/>
      <c r="E1009" s="100"/>
      <c r="F1009" s="100"/>
      <c r="G1009" s="100"/>
      <c r="H1009" s="100"/>
      <c r="I1009" s="100"/>
      <c r="J1009" s="130"/>
      <c r="K1009" s="131"/>
      <c r="L1009" s="131"/>
      <c r="M1009" s="131"/>
      <c r="N1009" s="131"/>
      <c r="O1009" s="131"/>
      <c r="P1009" s="131"/>
      <c r="Q1009" s="131"/>
      <c r="R1009" s="131"/>
      <c r="S1009" s="131"/>
      <c r="T1009" s="133"/>
      <c r="U1009" s="133"/>
      <c r="V1009" s="169" t="s">
        <v>237</v>
      </c>
      <c r="W1009" s="169"/>
      <c r="X1009" s="169"/>
      <c r="Y1009" s="169"/>
      <c r="Z1009" s="169"/>
      <c r="AA1009" s="169"/>
      <c r="AB1009" s="169"/>
      <c r="AC1009" s="169"/>
      <c r="AD1009" s="169"/>
      <c r="AE1009" s="169"/>
      <c r="AF1009" s="169"/>
      <c r="AG1009" s="169"/>
      <c r="AH1009" s="169"/>
      <c r="AI1009" s="169"/>
      <c r="AJ1009" s="169"/>
      <c r="AK1009" s="169"/>
      <c r="AL1009" s="169"/>
      <c r="AM1009" s="172"/>
      <c r="BG1009" s="13" t="s">
        <v>432</v>
      </c>
      <c r="BH1009" s="13" t="s">
        <v>432</v>
      </c>
    </row>
    <row r="1010" spans="1:61" ht="9.75" hidden="1" customHeight="1" x14ac:dyDescent="0.15">
      <c r="A1010" s="99"/>
      <c r="B1010" s="100"/>
      <c r="C1010" s="100"/>
      <c r="D1010" s="100"/>
      <c r="E1010" s="100"/>
      <c r="F1010" s="100"/>
      <c r="G1010" s="100"/>
      <c r="H1010" s="100"/>
      <c r="I1010" s="100"/>
      <c r="J1010" s="186"/>
      <c r="K1010" s="133"/>
      <c r="L1010" s="133"/>
      <c r="M1010" s="133"/>
      <c r="N1010" s="133"/>
      <c r="O1010" s="133"/>
      <c r="P1010" s="133"/>
      <c r="Q1010" s="133"/>
      <c r="R1010" s="133"/>
      <c r="S1010" s="133"/>
      <c r="T1010" s="133"/>
      <c r="U1010" s="133"/>
      <c r="V1010" s="169" t="s">
        <v>445</v>
      </c>
      <c r="W1010" s="169"/>
      <c r="X1010" s="169"/>
      <c r="Y1010" s="169"/>
      <c r="Z1010" s="169"/>
      <c r="AA1010" s="169"/>
      <c r="AB1010" s="169"/>
      <c r="AC1010" s="169"/>
      <c r="AD1010" s="169"/>
      <c r="AE1010" s="169"/>
      <c r="AF1010" s="169"/>
      <c r="AG1010" s="169"/>
      <c r="AH1010" s="169"/>
      <c r="AI1010" s="169"/>
      <c r="AJ1010" s="169"/>
      <c r="AK1010" s="169"/>
      <c r="AL1010" s="169"/>
      <c r="AM1010" s="172"/>
      <c r="BG1010" s="13" t="s">
        <v>432</v>
      </c>
      <c r="BH1010" s="13" t="s">
        <v>432</v>
      </c>
    </row>
    <row r="1011" spans="1:61" ht="9.75" hidden="1" customHeight="1" x14ac:dyDescent="0.15">
      <c r="A1011" s="106"/>
      <c r="B1011" s="107"/>
      <c r="C1011" s="107"/>
      <c r="D1011" s="107"/>
      <c r="E1011" s="107"/>
      <c r="F1011" s="107"/>
      <c r="G1011" s="107"/>
      <c r="H1011" s="107"/>
      <c r="I1011" s="107"/>
      <c r="J1011" s="168"/>
      <c r="K1011" s="137"/>
      <c r="L1011" s="137"/>
      <c r="M1011" s="137"/>
      <c r="N1011" s="137"/>
      <c r="O1011" s="137"/>
      <c r="P1011" s="137"/>
      <c r="Q1011" s="137"/>
      <c r="R1011" s="137"/>
      <c r="S1011" s="137"/>
      <c r="T1011" s="137"/>
      <c r="U1011" s="137"/>
      <c r="V1011" s="174" t="s">
        <v>238</v>
      </c>
      <c r="W1011" s="174"/>
      <c r="X1011" s="174"/>
      <c r="Y1011" s="174"/>
      <c r="Z1011" s="174"/>
      <c r="AA1011" s="174"/>
      <c r="AB1011" s="174"/>
      <c r="AC1011" s="174"/>
      <c r="AD1011" s="174"/>
      <c r="AE1011" s="174"/>
      <c r="AF1011" s="174"/>
      <c r="AG1011" s="174"/>
      <c r="AH1011" s="174"/>
      <c r="AI1011" s="174"/>
      <c r="AJ1011" s="174"/>
      <c r="AK1011" s="174"/>
      <c r="AL1011" s="174"/>
      <c r="AM1011" s="175"/>
      <c r="BG1011" s="13" t="s">
        <v>432</v>
      </c>
      <c r="BH1011" s="13" t="s">
        <v>432</v>
      </c>
    </row>
    <row r="1012" spans="1:61" ht="9.75" hidden="1" customHeight="1" x14ac:dyDescent="0.15">
      <c r="A1012" s="96" t="s">
        <v>288</v>
      </c>
      <c r="B1012" s="97"/>
      <c r="C1012" s="97"/>
      <c r="D1012" s="97"/>
      <c r="E1012" s="97"/>
      <c r="F1012" s="97"/>
      <c r="G1012" s="97"/>
      <c r="H1012" s="97"/>
      <c r="I1012" s="97"/>
      <c r="J1012" s="115"/>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7"/>
      <c r="BG1012" s="13" t="s">
        <v>519</v>
      </c>
      <c r="BH1012" s="13">
        <v>75</v>
      </c>
      <c r="BI1012" s="13" t="str">
        <f>"ITEM"&amp;BH1012&amp; BG1012 &amp;"="&amp; IF(TRIM($J1012)="","",$J1012)</f>
        <v>ITEM75#KBN3_16=</v>
      </c>
    </row>
    <row r="1013" spans="1:61" ht="9.75" hidden="1" customHeight="1" x14ac:dyDescent="0.15">
      <c r="A1013" s="99"/>
      <c r="B1013" s="100"/>
      <c r="C1013" s="100"/>
      <c r="D1013" s="100"/>
      <c r="E1013" s="100"/>
      <c r="F1013" s="100"/>
      <c r="G1013" s="100"/>
      <c r="H1013" s="100"/>
      <c r="I1013" s="100"/>
      <c r="J1013" s="109"/>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1"/>
      <c r="BG1013" s="13" t="s">
        <v>432</v>
      </c>
      <c r="BH1013" s="13" t="s">
        <v>432</v>
      </c>
    </row>
    <row r="1014" spans="1:61" ht="9.75" hidden="1" customHeight="1" x14ac:dyDescent="0.15">
      <c r="A1014" s="106"/>
      <c r="B1014" s="107"/>
      <c r="C1014" s="107"/>
      <c r="D1014" s="107"/>
      <c r="E1014" s="107"/>
      <c r="F1014" s="107"/>
      <c r="G1014" s="107"/>
      <c r="H1014" s="107"/>
      <c r="I1014" s="107"/>
      <c r="J1014" s="112"/>
      <c r="K1014" s="113"/>
      <c r="L1014" s="113"/>
      <c r="M1014" s="113"/>
      <c r="N1014" s="113"/>
      <c r="O1014" s="113"/>
      <c r="P1014" s="113"/>
      <c r="Q1014" s="113"/>
      <c r="R1014" s="113"/>
      <c r="S1014" s="113"/>
      <c r="T1014" s="113"/>
      <c r="U1014" s="113"/>
      <c r="V1014" s="113"/>
      <c r="W1014" s="113"/>
      <c r="X1014" s="113"/>
      <c r="Y1014" s="113"/>
      <c r="Z1014" s="113"/>
      <c r="AA1014" s="113"/>
      <c r="AB1014" s="113"/>
      <c r="AC1014" s="113"/>
      <c r="AD1014" s="113"/>
      <c r="AE1014" s="113"/>
      <c r="AF1014" s="113"/>
      <c r="AG1014" s="113"/>
      <c r="AH1014" s="113"/>
      <c r="AI1014" s="113"/>
      <c r="AJ1014" s="113"/>
      <c r="AK1014" s="113"/>
      <c r="AL1014" s="113"/>
      <c r="AM1014" s="114"/>
      <c r="BG1014" s="13" t="s">
        <v>432</v>
      </c>
      <c r="BH1014" s="13" t="s">
        <v>432</v>
      </c>
    </row>
    <row r="1015" spans="1:61" ht="9.75" hidden="1" customHeight="1" x14ac:dyDescent="0.15">
      <c r="A1015" s="96" t="s">
        <v>289</v>
      </c>
      <c r="B1015" s="97"/>
      <c r="C1015" s="97"/>
      <c r="D1015" s="97"/>
      <c r="E1015" s="97"/>
      <c r="F1015" s="97"/>
      <c r="G1015" s="97"/>
      <c r="H1015" s="97"/>
      <c r="I1015" s="97"/>
      <c r="J1015" s="224" t="s">
        <v>127</v>
      </c>
      <c r="K1015" s="225"/>
      <c r="L1015" s="162" t="s">
        <v>121</v>
      </c>
      <c r="M1015" s="162"/>
      <c r="N1015" s="162"/>
      <c r="O1015" s="162"/>
      <c r="P1015" s="162"/>
      <c r="Q1015" s="162"/>
      <c r="R1015" s="162"/>
      <c r="S1015" s="162"/>
      <c r="T1015" s="162"/>
      <c r="U1015" s="162"/>
      <c r="V1015" s="162"/>
      <c r="W1015" s="162"/>
      <c r="X1015" s="227" t="s">
        <v>127</v>
      </c>
      <c r="Y1015" s="225"/>
      <c r="Z1015" s="162" t="s">
        <v>160</v>
      </c>
      <c r="AA1015" s="162"/>
      <c r="AB1015" s="162"/>
      <c r="AC1015" s="162"/>
      <c r="AD1015" s="162"/>
      <c r="AE1015" s="162"/>
      <c r="AF1015" s="162"/>
      <c r="AG1015" s="162"/>
      <c r="AH1015" s="162"/>
      <c r="AI1015" s="162"/>
      <c r="AJ1015" s="162"/>
      <c r="AK1015" s="162"/>
      <c r="AL1015" s="162"/>
      <c r="AM1015" s="163"/>
      <c r="BF1015" s="13" t="b">
        <f>IF($K1015="○",TRUE,IF($K1015="",FALSE,"INPUT_ERROR"))</f>
        <v>0</v>
      </c>
      <c r="BG1015" s="13" t="s">
        <v>519</v>
      </c>
      <c r="BH1015" s="13">
        <v>76</v>
      </c>
      <c r="BI1015" s="13" t="str">
        <f t="shared" ref="BI1015:BI1021" si="17">"ITEM"&amp;BH1015&amp; BG1015 &amp;"="&amp; BF1015</f>
        <v>ITEM76#KBN3_16=FALSE</v>
      </c>
    </row>
    <row r="1016" spans="1:61" ht="9.75" hidden="1" customHeight="1" x14ac:dyDescent="0.15">
      <c r="A1016" s="99"/>
      <c r="B1016" s="100"/>
      <c r="C1016" s="100"/>
      <c r="D1016" s="100"/>
      <c r="E1016" s="100"/>
      <c r="F1016" s="100"/>
      <c r="G1016" s="100"/>
      <c r="H1016" s="100"/>
      <c r="I1016" s="100"/>
      <c r="J1016" s="130"/>
      <c r="K1016" s="132"/>
      <c r="L1016" s="133"/>
      <c r="M1016" s="133"/>
      <c r="N1016" s="133"/>
      <c r="O1016" s="133"/>
      <c r="P1016" s="133"/>
      <c r="Q1016" s="133"/>
      <c r="R1016" s="133"/>
      <c r="S1016" s="133"/>
      <c r="T1016" s="133"/>
      <c r="U1016" s="133"/>
      <c r="V1016" s="133"/>
      <c r="W1016" s="133"/>
      <c r="X1016" s="134"/>
      <c r="Y1016" s="132"/>
      <c r="Z1016" s="133"/>
      <c r="AA1016" s="133"/>
      <c r="AB1016" s="133"/>
      <c r="AC1016" s="133"/>
      <c r="AD1016" s="133"/>
      <c r="AE1016" s="133"/>
      <c r="AF1016" s="133"/>
      <c r="AG1016" s="133"/>
      <c r="AH1016" s="133"/>
      <c r="AI1016" s="133"/>
      <c r="AJ1016" s="133"/>
      <c r="AK1016" s="133"/>
      <c r="AL1016" s="133"/>
      <c r="AM1016" s="139"/>
      <c r="BF1016" s="13" t="b">
        <f>IF($Y1015="○",TRUE,IF($Y1015="",FALSE,"INPUT_ERROR"))</f>
        <v>0</v>
      </c>
      <c r="BG1016" s="13" t="s">
        <v>519</v>
      </c>
      <c r="BH1016" s="13">
        <v>77</v>
      </c>
      <c r="BI1016" s="13" t="str">
        <f t="shared" si="17"/>
        <v>ITEM77#KBN3_16=FALSE</v>
      </c>
    </row>
    <row r="1017" spans="1:61" ht="9.75" hidden="1" customHeight="1" x14ac:dyDescent="0.15">
      <c r="A1017" s="99"/>
      <c r="B1017" s="100"/>
      <c r="C1017" s="100"/>
      <c r="D1017" s="100"/>
      <c r="E1017" s="100"/>
      <c r="F1017" s="100"/>
      <c r="G1017" s="100"/>
      <c r="H1017" s="100"/>
      <c r="I1017" s="100"/>
      <c r="J1017" s="130" t="s">
        <v>127</v>
      </c>
      <c r="K1017" s="132"/>
      <c r="L1017" s="133" t="s">
        <v>161</v>
      </c>
      <c r="M1017" s="133"/>
      <c r="N1017" s="133"/>
      <c r="O1017" s="133"/>
      <c r="P1017" s="133"/>
      <c r="Q1017" s="133"/>
      <c r="R1017" s="133"/>
      <c r="S1017" s="133"/>
      <c r="T1017" s="133"/>
      <c r="U1017" s="133"/>
      <c r="V1017" s="133"/>
      <c r="W1017" s="133"/>
      <c r="X1017" s="134" t="s">
        <v>127</v>
      </c>
      <c r="Y1017" s="132"/>
      <c r="Z1017" s="133" t="s">
        <v>332</v>
      </c>
      <c r="AA1017" s="133"/>
      <c r="AB1017" s="133"/>
      <c r="AC1017" s="133"/>
      <c r="AD1017" s="133"/>
      <c r="AE1017" s="133"/>
      <c r="AF1017" s="133"/>
      <c r="AG1017" s="133"/>
      <c r="AH1017" s="133"/>
      <c r="AI1017" s="133"/>
      <c r="AJ1017" s="133"/>
      <c r="AK1017" s="133"/>
      <c r="AL1017" s="133"/>
      <c r="AM1017" s="139"/>
      <c r="BF1017" s="13" t="b">
        <f>IF($K1017="○",TRUE,IF($K1017="",FALSE,"INPUT_ERROR"))</f>
        <v>0</v>
      </c>
      <c r="BG1017" s="13" t="s">
        <v>519</v>
      </c>
      <c r="BH1017" s="13">
        <v>78</v>
      </c>
      <c r="BI1017" s="13" t="str">
        <f t="shared" si="17"/>
        <v>ITEM78#KBN3_16=FALSE</v>
      </c>
    </row>
    <row r="1018" spans="1:61" ht="9.75" hidden="1" customHeight="1" x14ac:dyDescent="0.15">
      <c r="A1018" s="99"/>
      <c r="B1018" s="100"/>
      <c r="C1018" s="100"/>
      <c r="D1018" s="100"/>
      <c r="E1018" s="100"/>
      <c r="F1018" s="100"/>
      <c r="G1018" s="100"/>
      <c r="H1018" s="100"/>
      <c r="I1018" s="100"/>
      <c r="J1018" s="130"/>
      <c r="K1018" s="132"/>
      <c r="L1018" s="133"/>
      <c r="M1018" s="133"/>
      <c r="N1018" s="133"/>
      <c r="O1018" s="133"/>
      <c r="P1018" s="133"/>
      <c r="Q1018" s="133"/>
      <c r="R1018" s="133"/>
      <c r="S1018" s="133"/>
      <c r="T1018" s="133"/>
      <c r="U1018" s="133"/>
      <c r="V1018" s="133"/>
      <c r="W1018" s="133"/>
      <c r="X1018" s="134"/>
      <c r="Y1018" s="132"/>
      <c r="Z1018" s="133"/>
      <c r="AA1018" s="133"/>
      <c r="AB1018" s="133"/>
      <c r="AC1018" s="133"/>
      <c r="AD1018" s="133"/>
      <c r="AE1018" s="133"/>
      <c r="AF1018" s="133"/>
      <c r="AG1018" s="133"/>
      <c r="AH1018" s="133"/>
      <c r="AI1018" s="133"/>
      <c r="AJ1018" s="133"/>
      <c r="AK1018" s="133"/>
      <c r="AL1018" s="133"/>
      <c r="AM1018" s="139"/>
      <c r="BF1018" s="13" t="b">
        <f>IF($Y1017="○",TRUE,IF($Y1017="",FALSE,"INPUT_ERROR"))</f>
        <v>0</v>
      </c>
      <c r="BG1018" s="13" t="s">
        <v>519</v>
      </c>
      <c r="BH1018" s="13">
        <v>79</v>
      </c>
      <c r="BI1018" s="13" t="str">
        <f t="shared" si="17"/>
        <v>ITEM79#KBN3_16=FALSE</v>
      </c>
    </row>
    <row r="1019" spans="1:61" ht="9.75" hidden="1" customHeight="1" x14ac:dyDescent="0.15">
      <c r="A1019" s="99"/>
      <c r="B1019" s="100"/>
      <c r="C1019" s="100"/>
      <c r="D1019" s="100"/>
      <c r="E1019" s="100"/>
      <c r="F1019" s="100"/>
      <c r="G1019" s="100"/>
      <c r="H1019" s="100"/>
      <c r="I1019" s="100"/>
      <c r="J1019" s="130" t="s">
        <v>127</v>
      </c>
      <c r="K1019" s="132"/>
      <c r="L1019" s="133" t="s">
        <v>240</v>
      </c>
      <c r="M1019" s="133"/>
      <c r="N1019" s="133"/>
      <c r="O1019" s="133"/>
      <c r="P1019" s="133"/>
      <c r="Q1019" s="133"/>
      <c r="R1019" s="133"/>
      <c r="S1019" s="133"/>
      <c r="T1019" s="133"/>
      <c r="U1019" s="133"/>
      <c r="V1019" s="133"/>
      <c r="W1019" s="133"/>
      <c r="X1019" s="134" t="s">
        <v>127</v>
      </c>
      <c r="Y1019" s="132"/>
      <c r="Z1019" s="133" t="s">
        <v>241</v>
      </c>
      <c r="AA1019" s="133"/>
      <c r="AB1019" s="133"/>
      <c r="AC1019" s="133"/>
      <c r="AD1019" s="133"/>
      <c r="AE1019" s="133"/>
      <c r="AF1019" s="133"/>
      <c r="AG1019" s="133"/>
      <c r="AH1019" s="133"/>
      <c r="AI1019" s="133"/>
      <c r="AJ1019" s="133"/>
      <c r="AK1019" s="133"/>
      <c r="AL1019" s="133"/>
      <c r="AM1019" s="139"/>
      <c r="BF1019" s="13" t="b">
        <f>IF($K1019="○",TRUE,IF($K1019="",FALSE,"INPUT_ERROR"))</f>
        <v>0</v>
      </c>
      <c r="BG1019" s="13" t="s">
        <v>519</v>
      </c>
      <c r="BH1019" s="13">
        <v>80</v>
      </c>
      <c r="BI1019" s="13" t="str">
        <f t="shared" si="17"/>
        <v>ITEM80#KBN3_16=FALSE</v>
      </c>
    </row>
    <row r="1020" spans="1:61" ht="9.75" hidden="1" customHeight="1" x14ac:dyDescent="0.15">
      <c r="A1020" s="99"/>
      <c r="B1020" s="100"/>
      <c r="C1020" s="100"/>
      <c r="D1020" s="100"/>
      <c r="E1020" s="100"/>
      <c r="F1020" s="100"/>
      <c r="G1020" s="100"/>
      <c r="H1020" s="100"/>
      <c r="I1020" s="100"/>
      <c r="J1020" s="130"/>
      <c r="K1020" s="132"/>
      <c r="L1020" s="133"/>
      <c r="M1020" s="133"/>
      <c r="N1020" s="133"/>
      <c r="O1020" s="133"/>
      <c r="P1020" s="133"/>
      <c r="Q1020" s="133"/>
      <c r="R1020" s="133"/>
      <c r="S1020" s="133"/>
      <c r="T1020" s="133"/>
      <c r="U1020" s="133"/>
      <c r="V1020" s="133"/>
      <c r="W1020" s="133"/>
      <c r="X1020" s="134"/>
      <c r="Y1020" s="132"/>
      <c r="Z1020" s="133"/>
      <c r="AA1020" s="133"/>
      <c r="AB1020" s="133"/>
      <c r="AC1020" s="133"/>
      <c r="AD1020" s="133"/>
      <c r="AE1020" s="133"/>
      <c r="AF1020" s="133"/>
      <c r="AG1020" s="133"/>
      <c r="AH1020" s="133"/>
      <c r="AI1020" s="133"/>
      <c r="AJ1020" s="133"/>
      <c r="AK1020" s="133"/>
      <c r="AL1020" s="133"/>
      <c r="AM1020" s="139"/>
      <c r="BF1020" s="13" t="b">
        <f>IF($Y1019="○",TRUE,IF($Y1019="",FALSE,"INPUT_ERROR"))</f>
        <v>0</v>
      </c>
      <c r="BG1020" s="13" t="s">
        <v>519</v>
      </c>
      <c r="BH1020" s="13">
        <v>81</v>
      </c>
      <c r="BI1020" s="13" t="str">
        <f t="shared" si="17"/>
        <v>ITEM81#KBN3_16=FALSE</v>
      </c>
    </row>
    <row r="1021" spans="1:61" ht="9.75" hidden="1" customHeight="1" x14ac:dyDescent="0.15">
      <c r="A1021" s="99"/>
      <c r="B1021" s="100"/>
      <c r="C1021" s="100"/>
      <c r="D1021" s="100"/>
      <c r="E1021" s="100"/>
      <c r="F1021" s="100"/>
      <c r="G1021" s="100"/>
      <c r="H1021" s="100"/>
      <c r="I1021" s="100"/>
      <c r="J1021" s="130" t="s">
        <v>127</v>
      </c>
      <c r="K1021" s="132"/>
      <c r="L1021" s="133" t="s">
        <v>125</v>
      </c>
      <c r="M1021" s="133"/>
      <c r="N1021" s="133"/>
      <c r="O1021" s="134" t="s">
        <v>98</v>
      </c>
      <c r="P1021" s="128"/>
      <c r="Q1021" s="128"/>
      <c r="R1021" s="128"/>
      <c r="S1021" s="128"/>
      <c r="T1021" s="128"/>
      <c r="U1021" s="128"/>
      <c r="V1021" s="128"/>
      <c r="W1021" s="128"/>
      <c r="X1021" s="128"/>
      <c r="Y1021" s="128"/>
      <c r="Z1021" s="128"/>
      <c r="AA1021" s="128"/>
      <c r="AB1021" s="128"/>
      <c r="AC1021" s="128"/>
      <c r="AD1021" s="128"/>
      <c r="AE1021" s="128"/>
      <c r="AF1021" s="128"/>
      <c r="AG1021" s="128"/>
      <c r="AH1021" s="128"/>
      <c r="AI1021" s="128"/>
      <c r="AJ1021" s="128"/>
      <c r="AK1021" s="128"/>
      <c r="AL1021" s="133" t="s">
        <v>188</v>
      </c>
      <c r="AM1021" s="139"/>
      <c r="BF1021" s="13" t="b">
        <f>IF($K1021="○",TRUE,IF($K1021="",FALSE,"INPUT_ERROR"))</f>
        <v>0</v>
      </c>
      <c r="BG1021" s="13" t="s">
        <v>519</v>
      </c>
      <c r="BH1021" s="13">
        <v>82</v>
      </c>
      <c r="BI1021" s="13" t="str">
        <f t="shared" si="17"/>
        <v>ITEM82#KBN3_16=FALSE</v>
      </c>
    </row>
    <row r="1022" spans="1:61" ht="9.75" hidden="1" customHeight="1" x14ac:dyDescent="0.15">
      <c r="A1022" s="99"/>
      <c r="B1022" s="100"/>
      <c r="C1022" s="100"/>
      <c r="D1022" s="100"/>
      <c r="E1022" s="100"/>
      <c r="F1022" s="100"/>
      <c r="G1022" s="100"/>
      <c r="H1022" s="100"/>
      <c r="I1022" s="100"/>
      <c r="J1022" s="135"/>
      <c r="K1022" s="136"/>
      <c r="L1022" s="137"/>
      <c r="M1022" s="137"/>
      <c r="N1022" s="137"/>
      <c r="O1022" s="138"/>
      <c r="P1022" s="90"/>
      <c r="Q1022" s="90"/>
      <c r="R1022" s="90"/>
      <c r="S1022" s="90"/>
      <c r="T1022" s="90"/>
      <c r="U1022" s="90"/>
      <c r="V1022" s="90"/>
      <c r="W1022" s="90"/>
      <c r="X1022" s="90"/>
      <c r="Y1022" s="90"/>
      <c r="Z1022" s="90"/>
      <c r="AA1022" s="90"/>
      <c r="AB1022" s="90"/>
      <c r="AC1022" s="90"/>
      <c r="AD1022" s="90"/>
      <c r="AE1022" s="90"/>
      <c r="AF1022" s="90"/>
      <c r="AG1022" s="90"/>
      <c r="AH1022" s="90"/>
      <c r="AI1022" s="90"/>
      <c r="AJ1022" s="90"/>
      <c r="AK1022" s="90"/>
      <c r="AL1022" s="137"/>
      <c r="AM1022" s="140"/>
      <c r="BG1022" s="13" t="s">
        <v>519</v>
      </c>
      <c r="BH1022" s="13">
        <v>83</v>
      </c>
      <c r="BI1022" s="13" t="str">
        <f>"ITEM"&amp;BH1022&amp; BG1022 &amp;"="&amp;IF(TRIM($P1021)="","",$P1021)</f>
        <v>ITEM83#KBN3_16=</v>
      </c>
    </row>
    <row r="1023" spans="1:61" ht="9.75" hidden="1" customHeight="1" x14ac:dyDescent="0.15">
      <c r="A1023" s="96" t="s">
        <v>290</v>
      </c>
      <c r="B1023" s="97"/>
      <c r="C1023" s="97"/>
      <c r="D1023" s="97"/>
      <c r="E1023" s="97"/>
      <c r="F1023" s="97"/>
      <c r="G1023" s="97"/>
      <c r="H1023" s="97"/>
      <c r="I1023" s="97"/>
      <c r="J1023" s="102"/>
      <c r="K1023" s="102"/>
      <c r="L1023" s="102"/>
      <c r="M1023" s="102"/>
      <c r="N1023" s="102"/>
      <c r="O1023" s="102"/>
      <c r="P1023" s="102"/>
      <c r="Q1023" s="102"/>
      <c r="R1023" s="102"/>
      <c r="S1023" s="102"/>
      <c r="T1023" s="102"/>
      <c r="U1023" s="102"/>
      <c r="V1023" s="102"/>
      <c r="W1023" s="102"/>
      <c r="X1023" s="102"/>
      <c r="Y1023" s="102"/>
      <c r="Z1023" s="102"/>
      <c r="AA1023" s="102"/>
      <c r="AB1023" s="102"/>
      <c r="AC1023" s="102"/>
      <c r="AD1023" s="102"/>
      <c r="AE1023" s="102"/>
      <c r="AF1023" s="102"/>
      <c r="AG1023" s="102"/>
      <c r="AH1023" s="102"/>
      <c r="AI1023" s="102"/>
      <c r="AJ1023" s="102"/>
      <c r="AK1023" s="102"/>
      <c r="AL1023" s="102"/>
      <c r="AM1023" s="102"/>
      <c r="BG1023" s="13" t="s">
        <v>519</v>
      </c>
      <c r="BH1023" s="13">
        <v>84</v>
      </c>
      <c r="BI1023" s="13" t="str">
        <f>"ITEM"&amp;BH1023&amp; BG1023 &amp;"="&amp;IF(TRIM($J1023)="","",TEXT(J1023,"yyyymmdd"))</f>
        <v>ITEM84#KBN3_16=</v>
      </c>
    </row>
    <row r="1024" spans="1:61" ht="9.75" hidden="1" customHeight="1" x14ac:dyDescent="0.15">
      <c r="A1024" s="99"/>
      <c r="B1024" s="100"/>
      <c r="C1024" s="100"/>
      <c r="D1024" s="100"/>
      <c r="E1024" s="100"/>
      <c r="F1024" s="100"/>
      <c r="G1024" s="100"/>
      <c r="H1024" s="100"/>
      <c r="I1024" s="100"/>
      <c r="J1024" s="102"/>
      <c r="K1024" s="102"/>
      <c r="L1024" s="102"/>
      <c r="M1024" s="102"/>
      <c r="N1024" s="102"/>
      <c r="O1024" s="102"/>
      <c r="P1024" s="102"/>
      <c r="Q1024" s="102"/>
      <c r="R1024" s="102"/>
      <c r="S1024" s="102"/>
      <c r="T1024" s="102"/>
      <c r="U1024" s="102"/>
      <c r="V1024" s="102"/>
      <c r="W1024" s="102"/>
      <c r="X1024" s="102"/>
      <c r="Y1024" s="102"/>
      <c r="Z1024" s="102"/>
      <c r="AA1024" s="102"/>
      <c r="AB1024" s="102"/>
      <c r="AC1024" s="102"/>
      <c r="AD1024" s="102"/>
      <c r="AE1024" s="102"/>
      <c r="AF1024" s="102"/>
      <c r="AG1024" s="102"/>
      <c r="AH1024" s="102"/>
      <c r="AI1024" s="102"/>
      <c r="AJ1024" s="102"/>
      <c r="AK1024" s="102"/>
      <c r="AL1024" s="102"/>
      <c r="AM1024" s="102"/>
      <c r="BG1024" s="13" t="s">
        <v>432</v>
      </c>
      <c r="BH1024" s="13" t="s">
        <v>432</v>
      </c>
    </row>
    <row r="1025" spans="1:61" ht="9.75" hidden="1" customHeight="1" thickBot="1" x14ac:dyDescent="0.2">
      <c r="A1025" s="106"/>
      <c r="B1025" s="107"/>
      <c r="C1025" s="107"/>
      <c r="D1025" s="107"/>
      <c r="E1025" s="107"/>
      <c r="F1025" s="107"/>
      <c r="G1025" s="107"/>
      <c r="H1025" s="107"/>
      <c r="I1025" s="107"/>
      <c r="J1025" s="102"/>
      <c r="K1025" s="102"/>
      <c r="L1025" s="102"/>
      <c r="M1025" s="102"/>
      <c r="N1025" s="102"/>
      <c r="O1025" s="102"/>
      <c r="P1025" s="102"/>
      <c r="Q1025" s="102"/>
      <c r="R1025" s="102"/>
      <c r="S1025" s="102"/>
      <c r="T1025" s="102"/>
      <c r="U1025" s="102"/>
      <c r="V1025" s="102"/>
      <c r="W1025" s="102"/>
      <c r="X1025" s="102"/>
      <c r="Y1025" s="102"/>
      <c r="Z1025" s="102"/>
      <c r="AA1025" s="102"/>
      <c r="AB1025" s="102"/>
      <c r="AC1025" s="102"/>
      <c r="AD1025" s="102"/>
      <c r="AE1025" s="102"/>
      <c r="AF1025" s="102"/>
      <c r="AG1025" s="102"/>
      <c r="AH1025" s="102"/>
      <c r="AI1025" s="102"/>
      <c r="AJ1025" s="102"/>
      <c r="AK1025" s="102"/>
      <c r="AL1025" s="102"/>
      <c r="AM1025" s="102"/>
      <c r="BG1025" s="13" t="s">
        <v>432</v>
      </c>
      <c r="BH1025" s="13" t="s">
        <v>432</v>
      </c>
    </row>
    <row r="1026" spans="1:61" ht="9.75" hidden="1" customHeight="1" x14ac:dyDescent="0.15">
      <c r="A1026" s="295" t="s">
        <v>382</v>
      </c>
      <c r="B1026" s="296"/>
      <c r="C1026" s="296"/>
      <c r="D1026" s="296"/>
      <c r="E1026" s="296"/>
      <c r="F1026" s="296"/>
      <c r="G1026" s="296"/>
      <c r="H1026" s="296"/>
      <c r="I1026" s="297"/>
      <c r="J1026" s="273"/>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274"/>
      <c r="AE1026" s="274"/>
      <c r="AF1026" s="274"/>
      <c r="AG1026" s="274"/>
      <c r="AH1026" s="274"/>
      <c r="AI1026" s="274"/>
      <c r="AJ1026" s="274"/>
      <c r="AK1026" s="274"/>
      <c r="AL1026" s="274"/>
      <c r="AM1026" s="275"/>
      <c r="BG1026" s="13" t="s">
        <v>520</v>
      </c>
      <c r="BH1026" s="13">
        <v>70</v>
      </c>
      <c r="BI1026" s="13" t="str">
        <f>"ITEM"&amp;BH1026&amp;BG1026&amp;"="&amp;IF(TRIM($J1026)="","",$J1026)</f>
        <v>ITEM70#KBN3_17=</v>
      </c>
    </row>
    <row r="1027" spans="1:61" ht="9.75" hidden="1" customHeight="1" thickBot="1" x14ac:dyDescent="0.2">
      <c r="A1027" s="298"/>
      <c r="B1027" s="299"/>
      <c r="C1027" s="299"/>
      <c r="D1027" s="299"/>
      <c r="E1027" s="299"/>
      <c r="F1027" s="299"/>
      <c r="G1027" s="299"/>
      <c r="H1027" s="299"/>
      <c r="I1027" s="300"/>
      <c r="J1027" s="301"/>
      <c r="K1027" s="302"/>
      <c r="L1027" s="302"/>
      <c r="M1027" s="302"/>
      <c r="N1027" s="302"/>
      <c r="O1027" s="302"/>
      <c r="P1027" s="302"/>
      <c r="Q1027" s="302"/>
      <c r="R1027" s="302"/>
      <c r="S1027" s="302"/>
      <c r="T1027" s="302"/>
      <c r="U1027" s="302"/>
      <c r="V1027" s="302"/>
      <c r="W1027" s="302"/>
      <c r="X1027" s="302"/>
      <c r="Y1027" s="302"/>
      <c r="Z1027" s="302"/>
      <c r="AA1027" s="302"/>
      <c r="AB1027" s="302"/>
      <c r="AC1027" s="302"/>
      <c r="AD1027" s="302"/>
      <c r="AE1027" s="302"/>
      <c r="AF1027" s="302"/>
      <c r="AG1027" s="302"/>
      <c r="AH1027" s="302"/>
      <c r="AI1027" s="302"/>
      <c r="AJ1027" s="302"/>
      <c r="AK1027" s="302"/>
      <c r="AL1027" s="302"/>
      <c r="AM1027" s="303"/>
    </row>
    <row r="1028" spans="1:61" ht="9.75" hidden="1" customHeight="1" x14ac:dyDescent="0.15">
      <c r="A1028" s="99" t="s">
        <v>96</v>
      </c>
      <c r="B1028" s="100"/>
      <c r="C1028" s="100"/>
      <c r="D1028" s="100"/>
      <c r="E1028" s="100"/>
      <c r="F1028" s="100"/>
      <c r="G1028" s="100"/>
      <c r="H1028" s="100"/>
      <c r="I1028" s="100"/>
      <c r="J1028" s="102"/>
      <c r="K1028" s="102"/>
      <c r="L1028" s="102"/>
      <c r="M1028" s="102"/>
      <c r="N1028" s="102"/>
      <c r="O1028" s="102"/>
      <c r="P1028" s="102"/>
      <c r="Q1028" s="102"/>
      <c r="R1028" s="102"/>
      <c r="S1028" s="102"/>
      <c r="T1028" s="102"/>
      <c r="U1028" s="102"/>
      <c r="V1028" s="102"/>
      <c r="W1028" s="102"/>
      <c r="X1028" s="102"/>
      <c r="Y1028" s="102"/>
      <c r="Z1028" s="102"/>
      <c r="AA1028" s="102"/>
      <c r="AB1028" s="102"/>
      <c r="AC1028" s="102"/>
      <c r="AD1028" s="102"/>
      <c r="AE1028" s="102"/>
      <c r="AF1028" s="102"/>
      <c r="AG1028" s="102"/>
      <c r="AH1028" s="102"/>
      <c r="AI1028" s="102"/>
      <c r="AJ1028" s="102"/>
      <c r="AK1028" s="102"/>
      <c r="AL1028" s="102"/>
      <c r="AM1028" s="102"/>
      <c r="BG1028" s="13" t="s">
        <v>520</v>
      </c>
      <c r="BH1028" s="13">
        <v>71</v>
      </c>
      <c r="BI1028" s="13" t="str">
        <f>"ITEM"&amp;BH1028&amp; BG1028 &amp;"="&amp; IF(TRIM($J1028)="","",$J1028)</f>
        <v>ITEM71#KBN3_17=</v>
      </c>
    </row>
    <row r="1029" spans="1:61" ht="9.75" hidden="1" customHeight="1" x14ac:dyDescent="0.15">
      <c r="A1029" s="106"/>
      <c r="B1029" s="107"/>
      <c r="C1029" s="107"/>
      <c r="D1029" s="107"/>
      <c r="E1029" s="107"/>
      <c r="F1029" s="107"/>
      <c r="G1029" s="107"/>
      <c r="H1029" s="107"/>
      <c r="I1029" s="107"/>
      <c r="J1029" s="102"/>
      <c r="K1029" s="102"/>
      <c r="L1029" s="102"/>
      <c r="M1029" s="102"/>
      <c r="N1029" s="102"/>
      <c r="O1029" s="102"/>
      <c r="P1029" s="102"/>
      <c r="Q1029" s="102"/>
      <c r="R1029" s="102"/>
      <c r="S1029" s="102"/>
      <c r="T1029" s="102"/>
      <c r="U1029" s="102"/>
      <c r="V1029" s="102"/>
      <c r="W1029" s="102"/>
      <c r="X1029" s="102"/>
      <c r="Y1029" s="102"/>
      <c r="Z1029" s="102"/>
      <c r="AA1029" s="102"/>
      <c r="AB1029" s="102"/>
      <c r="AC1029" s="102"/>
      <c r="AD1029" s="102"/>
      <c r="AE1029" s="102"/>
      <c r="AF1029" s="102"/>
      <c r="AG1029" s="102"/>
      <c r="AH1029" s="102"/>
      <c r="AI1029" s="102"/>
      <c r="AJ1029" s="102"/>
      <c r="AK1029" s="102"/>
      <c r="AL1029" s="102"/>
      <c r="AM1029" s="102"/>
    </row>
    <row r="1030" spans="1:61" ht="9.75" hidden="1" customHeight="1" x14ac:dyDescent="0.15">
      <c r="A1030" s="96" t="s">
        <v>285</v>
      </c>
      <c r="B1030" s="97"/>
      <c r="C1030" s="97"/>
      <c r="D1030" s="97"/>
      <c r="E1030" s="97"/>
      <c r="F1030" s="97"/>
      <c r="G1030" s="97"/>
      <c r="H1030" s="97"/>
      <c r="I1030" s="97"/>
      <c r="J1030" s="102"/>
      <c r="K1030" s="102"/>
      <c r="L1030" s="102"/>
      <c r="M1030" s="102"/>
      <c r="N1030" s="102"/>
      <c r="O1030" s="102"/>
      <c r="P1030" s="102"/>
      <c r="Q1030" s="102"/>
      <c r="R1030" s="102"/>
      <c r="S1030" s="102"/>
      <c r="T1030" s="102"/>
      <c r="U1030" s="102"/>
      <c r="V1030" s="102"/>
      <c r="W1030" s="102"/>
      <c r="X1030" s="102"/>
      <c r="Y1030" s="102"/>
      <c r="Z1030" s="102"/>
      <c r="AA1030" s="102"/>
      <c r="AB1030" s="102"/>
      <c r="AC1030" s="102"/>
      <c r="AD1030" s="102"/>
      <c r="AE1030" s="102"/>
      <c r="AF1030" s="102"/>
      <c r="AG1030" s="102"/>
      <c r="AH1030" s="102"/>
      <c r="AI1030" s="102"/>
      <c r="AJ1030" s="102"/>
      <c r="AK1030" s="102"/>
      <c r="AL1030" s="102"/>
      <c r="AM1030" s="102"/>
      <c r="BG1030" s="13" t="s">
        <v>520</v>
      </c>
      <c r="BH1030" s="13">
        <v>72</v>
      </c>
      <c r="BI1030" s="13" t="str">
        <f>"ITEM"&amp;BH1030&amp; BG1030 &amp;"="&amp; IF(TRIM($J1030)="","",$J1030)</f>
        <v>ITEM72#KBN3_17=</v>
      </c>
    </row>
    <row r="1031" spans="1:61" ht="9.75" hidden="1" customHeight="1" x14ac:dyDescent="0.15">
      <c r="A1031" s="99"/>
      <c r="B1031" s="100"/>
      <c r="C1031" s="100"/>
      <c r="D1031" s="100"/>
      <c r="E1031" s="100"/>
      <c r="F1031" s="100"/>
      <c r="G1031" s="100"/>
      <c r="H1031" s="100"/>
      <c r="I1031" s="100"/>
      <c r="J1031" s="102"/>
      <c r="K1031" s="102"/>
      <c r="L1031" s="102"/>
      <c r="M1031" s="102"/>
      <c r="N1031" s="102"/>
      <c r="O1031" s="102"/>
      <c r="P1031" s="102"/>
      <c r="Q1031" s="102"/>
      <c r="R1031" s="102"/>
      <c r="S1031" s="102"/>
      <c r="T1031" s="102"/>
      <c r="U1031" s="102"/>
      <c r="V1031" s="102"/>
      <c r="W1031" s="102"/>
      <c r="X1031" s="102"/>
      <c r="Y1031" s="102"/>
      <c r="Z1031" s="102"/>
      <c r="AA1031" s="102"/>
      <c r="AB1031" s="102"/>
      <c r="AC1031" s="102"/>
      <c r="AD1031" s="102"/>
      <c r="AE1031" s="102"/>
      <c r="AF1031" s="102"/>
      <c r="AG1031" s="102"/>
      <c r="AH1031" s="102"/>
      <c r="AI1031" s="102"/>
      <c r="AJ1031" s="102"/>
      <c r="AK1031" s="102"/>
      <c r="AL1031" s="102"/>
      <c r="AM1031" s="102"/>
      <c r="BG1031" s="13" t="s">
        <v>432</v>
      </c>
      <c r="BH1031" s="13" t="s">
        <v>432</v>
      </c>
    </row>
    <row r="1032" spans="1:61" ht="9.75" hidden="1" customHeight="1" x14ac:dyDescent="0.15">
      <c r="A1032" s="106"/>
      <c r="B1032" s="107"/>
      <c r="C1032" s="107"/>
      <c r="D1032" s="107"/>
      <c r="E1032" s="107"/>
      <c r="F1032" s="107"/>
      <c r="G1032" s="107"/>
      <c r="H1032" s="107"/>
      <c r="I1032" s="107"/>
      <c r="J1032" s="102"/>
      <c r="K1032" s="102"/>
      <c r="L1032" s="102"/>
      <c r="M1032" s="102"/>
      <c r="N1032" s="102"/>
      <c r="O1032" s="102"/>
      <c r="P1032" s="102"/>
      <c r="Q1032" s="102"/>
      <c r="R1032" s="102"/>
      <c r="S1032" s="102"/>
      <c r="T1032" s="102"/>
      <c r="U1032" s="102"/>
      <c r="V1032" s="102"/>
      <c r="W1032" s="102"/>
      <c r="X1032" s="102"/>
      <c r="Y1032" s="102"/>
      <c r="Z1032" s="102"/>
      <c r="AA1032" s="102"/>
      <c r="AB1032" s="102"/>
      <c r="AC1032" s="102"/>
      <c r="AD1032" s="102"/>
      <c r="AE1032" s="102"/>
      <c r="AF1032" s="102"/>
      <c r="AG1032" s="102"/>
      <c r="AH1032" s="102"/>
      <c r="AI1032" s="102"/>
      <c r="AJ1032" s="102"/>
      <c r="AK1032" s="102"/>
      <c r="AL1032" s="102"/>
      <c r="AM1032" s="102"/>
      <c r="BG1032" s="13" t="s">
        <v>432</v>
      </c>
      <c r="BH1032" s="13" t="s">
        <v>432</v>
      </c>
    </row>
    <row r="1033" spans="1:61" ht="9.75" hidden="1" customHeight="1" x14ac:dyDescent="0.15">
      <c r="A1033" s="96" t="s">
        <v>286</v>
      </c>
      <c r="B1033" s="97"/>
      <c r="C1033" s="97"/>
      <c r="D1033" s="97"/>
      <c r="E1033" s="97"/>
      <c r="F1033" s="97"/>
      <c r="G1033" s="97"/>
      <c r="H1033" s="97"/>
      <c r="I1033" s="97"/>
      <c r="J1033" s="102"/>
      <c r="K1033" s="102"/>
      <c r="L1033" s="102"/>
      <c r="M1033" s="102"/>
      <c r="N1033" s="102"/>
      <c r="O1033" s="102"/>
      <c r="P1033" s="102"/>
      <c r="Q1033" s="102"/>
      <c r="R1033" s="102"/>
      <c r="S1033" s="102"/>
      <c r="T1033" s="102"/>
      <c r="U1033" s="102"/>
      <c r="V1033" s="102"/>
      <c r="W1033" s="102"/>
      <c r="X1033" s="102"/>
      <c r="Y1033" s="102"/>
      <c r="Z1033" s="102"/>
      <c r="AA1033" s="102"/>
      <c r="AB1033" s="102"/>
      <c r="AC1033" s="102"/>
      <c r="AD1033" s="102"/>
      <c r="AE1033" s="102"/>
      <c r="AF1033" s="102"/>
      <c r="AG1033" s="102"/>
      <c r="AH1033" s="102"/>
      <c r="AI1033" s="102"/>
      <c r="AJ1033" s="102"/>
      <c r="AK1033" s="102"/>
      <c r="AL1033" s="102"/>
      <c r="AM1033" s="102"/>
      <c r="BG1033" s="13" t="s">
        <v>520</v>
      </c>
      <c r="BH1033" s="13">
        <v>73</v>
      </c>
      <c r="BI1033" s="13" t="str">
        <f>"ITEM"&amp;BH1033&amp; BG1033 &amp;"="&amp; IF(TRIM($J1033)="","",$J1033)</f>
        <v>ITEM73#KBN3_17=</v>
      </c>
    </row>
    <row r="1034" spans="1:61" ht="9.75" hidden="1" customHeight="1" x14ac:dyDescent="0.15">
      <c r="A1034" s="106"/>
      <c r="B1034" s="107"/>
      <c r="C1034" s="107"/>
      <c r="D1034" s="107"/>
      <c r="E1034" s="107"/>
      <c r="F1034" s="107"/>
      <c r="G1034" s="107"/>
      <c r="H1034" s="107"/>
      <c r="I1034" s="107"/>
      <c r="J1034" s="102"/>
      <c r="K1034" s="102"/>
      <c r="L1034" s="102"/>
      <c r="M1034" s="102"/>
      <c r="N1034" s="102"/>
      <c r="O1034" s="102"/>
      <c r="P1034" s="102"/>
      <c r="Q1034" s="102"/>
      <c r="R1034" s="102"/>
      <c r="S1034" s="102"/>
      <c r="T1034" s="102"/>
      <c r="U1034" s="102"/>
      <c r="V1034" s="102"/>
      <c r="W1034" s="102"/>
      <c r="X1034" s="102"/>
      <c r="Y1034" s="102"/>
      <c r="Z1034" s="102"/>
      <c r="AA1034" s="102"/>
      <c r="AB1034" s="102"/>
      <c r="AC1034" s="102"/>
      <c r="AD1034" s="102"/>
      <c r="AE1034" s="102"/>
      <c r="AF1034" s="102"/>
      <c r="AG1034" s="102"/>
      <c r="AH1034" s="102"/>
      <c r="AI1034" s="102"/>
      <c r="AJ1034" s="102"/>
      <c r="AK1034" s="102"/>
      <c r="AL1034" s="102"/>
      <c r="AM1034" s="102"/>
      <c r="BG1034" s="13" t="s">
        <v>432</v>
      </c>
      <c r="BH1034" s="13" t="s">
        <v>432</v>
      </c>
    </row>
    <row r="1035" spans="1:61" ht="9.75" hidden="1" customHeight="1" x14ac:dyDescent="0.15">
      <c r="A1035" s="96" t="s">
        <v>287</v>
      </c>
      <c r="B1035" s="97"/>
      <c r="C1035" s="97"/>
      <c r="D1035" s="97"/>
      <c r="E1035" s="97"/>
      <c r="F1035" s="97"/>
      <c r="G1035" s="97"/>
      <c r="H1035" s="97"/>
      <c r="I1035" s="97"/>
      <c r="J1035" s="167"/>
      <c r="K1035" s="162"/>
      <c r="L1035" s="162"/>
      <c r="M1035" s="162"/>
      <c r="N1035" s="162"/>
      <c r="O1035" s="162"/>
      <c r="P1035" s="162"/>
      <c r="Q1035" s="162"/>
      <c r="R1035" s="162"/>
      <c r="S1035" s="162"/>
      <c r="T1035" s="162"/>
      <c r="U1035" s="162"/>
      <c r="V1035" s="170" t="s">
        <v>116</v>
      </c>
      <c r="W1035" s="170"/>
      <c r="X1035" s="170"/>
      <c r="Y1035" s="170"/>
      <c r="Z1035" s="170"/>
      <c r="AA1035" s="170"/>
      <c r="AB1035" s="170"/>
      <c r="AC1035" s="170"/>
      <c r="AD1035" s="170"/>
      <c r="AE1035" s="170"/>
      <c r="AF1035" s="170"/>
      <c r="AG1035" s="170"/>
      <c r="AH1035" s="170"/>
      <c r="AI1035" s="170"/>
      <c r="AJ1035" s="170"/>
      <c r="AK1035" s="170"/>
      <c r="AL1035" s="170"/>
      <c r="AM1035" s="171"/>
      <c r="BE1035" s="13" t="str">
        <f ca="1">MID(CELL("address",$CB$2),2,2)</f>
        <v>CB</v>
      </c>
      <c r="BF1035" s="13" t="str">
        <f>IF(TRIM($K1037)="","",IF(ISERROR(MATCH($K1037,$CB$3:$CB$7,0)),"INPUT_ERROR",MATCH($K1037,$CB$3:$CB$7,0)))</f>
        <v/>
      </c>
      <c r="BG1035" s="13" t="s">
        <v>520</v>
      </c>
      <c r="BH1035" s="13">
        <v>74</v>
      </c>
      <c r="BI1035" s="13" t="str">
        <f>"ITEM"&amp; BH1035&amp; BG1035 &amp;"="&amp; $BF1035</f>
        <v>ITEM74#KBN3_17=</v>
      </c>
    </row>
    <row r="1036" spans="1:61" ht="9.75" hidden="1" customHeight="1" x14ac:dyDescent="0.15">
      <c r="A1036" s="99"/>
      <c r="B1036" s="100"/>
      <c r="C1036" s="100"/>
      <c r="D1036" s="100"/>
      <c r="E1036" s="100"/>
      <c r="F1036" s="100"/>
      <c r="G1036" s="100"/>
      <c r="H1036" s="100"/>
      <c r="I1036" s="100"/>
      <c r="J1036" s="186"/>
      <c r="K1036" s="133"/>
      <c r="L1036" s="133"/>
      <c r="M1036" s="133"/>
      <c r="N1036" s="133"/>
      <c r="O1036" s="133"/>
      <c r="P1036" s="133"/>
      <c r="Q1036" s="133"/>
      <c r="R1036" s="133"/>
      <c r="S1036" s="133"/>
      <c r="T1036" s="133"/>
      <c r="U1036" s="133"/>
      <c r="V1036" s="169" t="s">
        <v>180</v>
      </c>
      <c r="W1036" s="169"/>
      <c r="X1036" s="169"/>
      <c r="Y1036" s="169"/>
      <c r="Z1036" s="169"/>
      <c r="AA1036" s="169"/>
      <c r="AB1036" s="169"/>
      <c r="AC1036" s="169"/>
      <c r="AD1036" s="169"/>
      <c r="AE1036" s="169"/>
      <c r="AF1036" s="169"/>
      <c r="AG1036" s="169"/>
      <c r="AH1036" s="169"/>
      <c r="AI1036" s="169"/>
      <c r="AJ1036" s="169"/>
      <c r="AK1036" s="169"/>
      <c r="AL1036" s="169"/>
      <c r="AM1036" s="172"/>
      <c r="BG1036" s="13" t="s">
        <v>432</v>
      </c>
      <c r="BH1036" s="13" t="s">
        <v>432</v>
      </c>
    </row>
    <row r="1037" spans="1:61" ht="9.75" hidden="1" customHeight="1" x14ac:dyDescent="0.15">
      <c r="A1037" s="99"/>
      <c r="B1037" s="100"/>
      <c r="C1037" s="100"/>
      <c r="D1037" s="100"/>
      <c r="E1037" s="100"/>
      <c r="F1037" s="100"/>
      <c r="G1037" s="100"/>
      <c r="H1037" s="100"/>
      <c r="I1037" s="100"/>
      <c r="J1037" s="130" t="s">
        <v>444</v>
      </c>
      <c r="K1037" s="131"/>
      <c r="L1037" s="131"/>
      <c r="M1037" s="131"/>
      <c r="N1037" s="131"/>
      <c r="O1037" s="131"/>
      <c r="P1037" s="131"/>
      <c r="Q1037" s="131"/>
      <c r="R1037" s="131"/>
      <c r="S1037" s="131"/>
      <c r="T1037" s="133" t="s">
        <v>442</v>
      </c>
      <c r="U1037" s="133"/>
      <c r="V1037" s="169" t="s">
        <v>236</v>
      </c>
      <c r="W1037" s="169"/>
      <c r="X1037" s="169"/>
      <c r="Y1037" s="169"/>
      <c r="Z1037" s="169"/>
      <c r="AA1037" s="169"/>
      <c r="AB1037" s="169"/>
      <c r="AC1037" s="169"/>
      <c r="AD1037" s="169"/>
      <c r="AE1037" s="169"/>
      <c r="AF1037" s="169"/>
      <c r="AG1037" s="169"/>
      <c r="AH1037" s="169"/>
      <c r="AI1037" s="169"/>
      <c r="AJ1037" s="169"/>
      <c r="AK1037" s="169"/>
      <c r="AL1037" s="169"/>
      <c r="AM1037" s="172"/>
      <c r="BG1037" s="13" t="s">
        <v>432</v>
      </c>
      <c r="BH1037" s="13" t="s">
        <v>432</v>
      </c>
    </row>
    <row r="1038" spans="1:61" ht="9.75" hidden="1" customHeight="1" x14ac:dyDescent="0.15">
      <c r="A1038" s="99"/>
      <c r="B1038" s="100"/>
      <c r="C1038" s="100"/>
      <c r="D1038" s="100"/>
      <c r="E1038" s="100"/>
      <c r="F1038" s="100"/>
      <c r="G1038" s="100"/>
      <c r="H1038" s="100"/>
      <c r="I1038" s="100"/>
      <c r="J1038" s="130"/>
      <c r="K1038" s="131"/>
      <c r="L1038" s="131"/>
      <c r="M1038" s="131"/>
      <c r="N1038" s="131"/>
      <c r="O1038" s="131"/>
      <c r="P1038" s="131"/>
      <c r="Q1038" s="131"/>
      <c r="R1038" s="131"/>
      <c r="S1038" s="131"/>
      <c r="T1038" s="133"/>
      <c r="U1038" s="133"/>
      <c r="V1038" s="169" t="s">
        <v>237</v>
      </c>
      <c r="W1038" s="169"/>
      <c r="X1038" s="169"/>
      <c r="Y1038" s="169"/>
      <c r="Z1038" s="169"/>
      <c r="AA1038" s="169"/>
      <c r="AB1038" s="169"/>
      <c r="AC1038" s="169"/>
      <c r="AD1038" s="169"/>
      <c r="AE1038" s="169"/>
      <c r="AF1038" s="169"/>
      <c r="AG1038" s="169"/>
      <c r="AH1038" s="169"/>
      <c r="AI1038" s="169"/>
      <c r="AJ1038" s="169"/>
      <c r="AK1038" s="169"/>
      <c r="AL1038" s="169"/>
      <c r="AM1038" s="172"/>
      <c r="BG1038" s="13" t="s">
        <v>432</v>
      </c>
      <c r="BH1038" s="13" t="s">
        <v>432</v>
      </c>
    </row>
    <row r="1039" spans="1:61" ht="9.75" hidden="1" customHeight="1" x14ac:dyDescent="0.15">
      <c r="A1039" s="99"/>
      <c r="B1039" s="100"/>
      <c r="C1039" s="100"/>
      <c r="D1039" s="100"/>
      <c r="E1039" s="100"/>
      <c r="F1039" s="100"/>
      <c r="G1039" s="100"/>
      <c r="H1039" s="100"/>
      <c r="I1039" s="100"/>
      <c r="J1039" s="186"/>
      <c r="K1039" s="133"/>
      <c r="L1039" s="133"/>
      <c r="M1039" s="133"/>
      <c r="N1039" s="133"/>
      <c r="O1039" s="133"/>
      <c r="P1039" s="133"/>
      <c r="Q1039" s="133"/>
      <c r="R1039" s="133"/>
      <c r="S1039" s="133"/>
      <c r="T1039" s="133"/>
      <c r="U1039" s="133"/>
      <c r="V1039" s="169" t="s">
        <v>445</v>
      </c>
      <c r="W1039" s="169"/>
      <c r="X1039" s="169"/>
      <c r="Y1039" s="169"/>
      <c r="Z1039" s="169"/>
      <c r="AA1039" s="169"/>
      <c r="AB1039" s="169"/>
      <c r="AC1039" s="169"/>
      <c r="AD1039" s="169"/>
      <c r="AE1039" s="169"/>
      <c r="AF1039" s="169"/>
      <c r="AG1039" s="169"/>
      <c r="AH1039" s="169"/>
      <c r="AI1039" s="169"/>
      <c r="AJ1039" s="169"/>
      <c r="AK1039" s="169"/>
      <c r="AL1039" s="169"/>
      <c r="AM1039" s="172"/>
      <c r="BG1039" s="13" t="s">
        <v>432</v>
      </c>
      <c r="BH1039" s="13" t="s">
        <v>432</v>
      </c>
    </row>
    <row r="1040" spans="1:61" ht="9.75" hidden="1" customHeight="1" x14ac:dyDescent="0.15">
      <c r="A1040" s="106"/>
      <c r="B1040" s="107"/>
      <c r="C1040" s="107"/>
      <c r="D1040" s="107"/>
      <c r="E1040" s="107"/>
      <c r="F1040" s="107"/>
      <c r="G1040" s="107"/>
      <c r="H1040" s="107"/>
      <c r="I1040" s="107"/>
      <c r="J1040" s="168"/>
      <c r="K1040" s="137"/>
      <c r="L1040" s="137"/>
      <c r="M1040" s="137"/>
      <c r="N1040" s="137"/>
      <c r="O1040" s="137"/>
      <c r="P1040" s="137"/>
      <c r="Q1040" s="137"/>
      <c r="R1040" s="137"/>
      <c r="S1040" s="137"/>
      <c r="T1040" s="137"/>
      <c r="U1040" s="137"/>
      <c r="V1040" s="174" t="s">
        <v>238</v>
      </c>
      <c r="W1040" s="174"/>
      <c r="X1040" s="174"/>
      <c r="Y1040" s="174"/>
      <c r="Z1040" s="174"/>
      <c r="AA1040" s="174"/>
      <c r="AB1040" s="174"/>
      <c r="AC1040" s="174"/>
      <c r="AD1040" s="174"/>
      <c r="AE1040" s="174"/>
      <c r="AF1040" s="174"/>
      <c r="AG1040" s="174"/>
      <c r="AH1040" s="174"/>
      <c r="AI1040" s="174"/>
      <c r="AJ1040" s="174"/>
      <c r="AK1040" s="174"/>
      <c r="AL1040" s="174"/>
      <c r="AM1040" s="175"/>
      <c r="BG1040" s="13" t="s">
        <v>432</v>
      </c>
      <c r="BH1040" s="13" t="s">
        <v>432</v>
      </c>
    </row>
    <row r="1041" spans="1:61" ht="9.75" hidden="1" customHeight="1" x14ac:dyDescent="0.15">
      <c r="A1041" s="96" t="s">
        <v>288</v>
      </c>
      <c r="B1041" s="97"/>
      <c r="C1041" s="97"/>
      <c r="D1041" s="97"/>
      <c r="E1041" s="97"/>
      <c r="F1041" s="97"/>
      <c r="G1041" s="97"/>
      <c r="H1041" s="97"/>
      <c r="I1041" s="97"/>
      <c r="J1041" s="115"/>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7"/>
      <c r="BG1041" s="13" t="s">
        <v>520</v>
      </c>
      <c r="BH1041" s="13">
        <v>75</v>
      </c>
      <c r="BI1041" s="13" t="str">
        <f>"ITEM"&amp;BH1041&amp; BG1041 &amp;"="&amp; IF(TRIM($J1041)="","",$J1041)</f>
        <v>ITEM75#KBN3_17=</v>
      </c>
    </row>
    <row r="1042" spans="1:61" ht="9.75" hidden="1" customHeight="1" x14ac:dyDescent="0.15">
      <c r="A1042" s="99"/>
      <c r="B1042" s="100"/>
      <c r="C1042" s="100"/>
      <c r="D1042" s="100"/>
      <c r="E1042" s="100"/>
      <c r="F1042" s="100"/>
      <c r="G1042" s="100"/>
      <c r="H1042" s="100"/>
      <c r="I1042" s="100"/>
      <c r="J1042" s="109"/>
      <c r="K1042" s="110"/>
      <c r="L1042" s="110"/>
      <c r="M1042" s="110"/>
      <c r="N1042" s="110"/>
      <c r="O1042" s="110"/>
      <c r="P1042" s="110"/>
      <c r="Q1042" s="110"/>
      <c r="R1042" s="110"/>
      <c r="S1042" s="110"/>
      <c r="T1042" s="110"/>
      <c r="U1042" s="110"/>
      <c r="V1042" s="110"/>
      <c r="W1042" s="110"/>
      <c r="X1042" s="110"/>
      <c r="Y1042" s="110"/>
      <c r="Z1042" s="110"/>
      <c r="AA1042" s="110"/>
      <c r="AB1042" s="110"/>
      <c r="AC1042" s="110"/>
      <c r="AD1042" s="110"/>
      <c r="AE1042" s="110"/>
      <c r="AF1042" s="110"/>
      <c r="AG1042" s="110"/>
      <c r="AH1042" s="110"/>
      <c r="AI1042" s="110"/>
      <c r="AJ1042" s="110"/>
      <c r="AK1042" s="110"/>
      <c r="AL1042" s="110"/>
      <c r="AM1042" s="111"/>
      <c r="BG1042" s="13" t="s">
        <v>432</v>
      </c>
      <c r="BH1042" s="13" t="s">
        <v>432</v>
      </c>
    </row>
    <row r="1043" spans="1:61" ht="9.75" hidden="1" customHeight="1" x14ac:dyDescent="0.15">
      <c r="A1043" s="106"/>
      <c r="B1043" s="107"/>
      <c r="C1043" s="107"/>
      <c r="D1043" s="107"/>
      <c r="E1043" s="107"/>
      <c r="F1043" s="107"/>
      <c r="G1043" s="107"/>
      <c r="H1043" s="107"/>
      <c r="I1043" s="107"/>
      <c r="J1043" s="112"/>
      <c r="K1043" s="113"/>
      <c r="L1043" s="113"/>
      <c r="M1043" s="113"/>
      <c r="N1043" s="113"/>
      <c r="O1043" s="113"/>
      <c r="P1043" s="113"/>
      <c r="Q1043" s="113"/>
      <c r="R1043" s="113"/>
      <c r="S1043" s="113"/>
      <c r="T1043" s="113"/>
      <c r="U1043" s="113"/>
      <c r="V1043" s="113"/>
      <c r="W1043" s="113"/>
      <c r="X1043" s="113"/>
      <c r="Y1043" s="113"/>
      <c r="Z1043" s="113"/>
      <c r="AA1043" s="113"/>
      <c r="AB1043" s="113"/>
      <c r="AC1043" s="113"/>
      <c r="AD1043" s="113"/>
      <c r="AE1043" s="113"/>
      <c r="AF1043" s="113"/>
      <c r="AG1043" s="113"/>
      <c r="AH1043" s="113"/>
      <c r="AI1043" s="113"/>
      <c r="AJ1043" s="113"/>
      <c r="AK1043" s="113"/>
      <c r="AL1043" s="113"/>
      <c r="AM1043" s="114"/>
      <c r="BG1043" s="13" t="s">
        <v>432</v>
      </c>
      <c r="BH1043" s="13" t="s">
        <v>432</v>
      </c>
    </row>
    <row r="1044" spans="1:61" ht="9.75" hidden="1" customHeight="1" x14ac:dyDescent="0.15">
      <c r="A1044" s="96" t="s">
        <v>289</v>
      </c>
      <c r="B1044" s="97"/>
      <c r="C1044" s="97"/>
      <c r="D1044" s="97"/>
      <c r="E1044" s="97"/>
      <c r="F1044" s="97"/>
      <c r="G1044" s="97"/>
      <c r="H1044" s="97"/>
      <c r="I1044" s="97"/>
      <c r="J1044" s="224" t="s">
        <v>127</v>
      </c>
      <c r="K1044" s="225"/>
      <c r="L1044" s="162" t="s">
        <v>121</v>
      </c>
      <c r="M1044" s="162"/>
      <c r="N1044" s="162"/>
      <c r="O1044" s="162"/>
      <c r="P1044" s="162"/>
      <c r="Q1044" s="162"/>
      <c r="R1044" s="162"/>
      <c r="S1044" s="162"/>
      <c r="T1044" s="162"/>
      <c r="U1044" s="162"/>
      <c r="V1044" s="162"/>
      <c r="W1044" s="162"/>
      <c r="X1044" s="227" t="s">
        <v>127</v>
      </c>
      <c r="Y1044" s="225"/>
      <c r="Z1044" s="162" t="s">
        <v>160</v>
      </c>
      <c r="AA1044" s="162"/>
      <c r="AB1044" s="162"/>
      <c r="AC1044" s="162"/>
      <c r="AD1044" s="162"/>
      <c r="AE1044" s="162"/>
      <c r="AF1044" s="162"/>
      <c r="AG1044" s="162"/>
      <c r="AH1044" s="162"/>
      <c r="AI1044" s="162"/>
      <c r="AJ1044" s="162"/>
      <c r="AK1044" s="162"/>
      <c r="AL1044" s="162"/>
      <c r="AM1044" s="163"/>
      <c r="BF1044" s="13" t="b">
        <f>IF($K1044="○",TRUE,IF($K1044="",FALSE,"INPUT_ERROR"))</f>
        <v>0</v>
      </c>
      <c r="BG1044" s="13" t="s">
        <v>520</v>
      </c>
      <c r="BH1044" s="13">
        <v>76</v>
      </c>
      <c r="BI1044" s="13" t="str">
        <f t="shared" ref="BI1044:BI1050" si="18">"ITEM"&amp;BH1044&amp; BG1044 &amp;"="&amp; BF1044</f>
        <v>ITEM76#KBN3_17=FALSE</v>
      </c>
    </row>
    <row r="1045" spans="1:61" ht="9.75" hidden="1" customHeight="1" x14ac:dyDescent="0.15">
      <c r="A1045" s="99"/>
      <c r="B1045" s="100"/>
      <c r="C1045" s="100"/>
      <c r="D1045" s="100"/>
      <c r="E1045" s="100"/>
      <c r="F1045" s="100"/>
      <c r="G1045" s="100"/>
      <c r="H1045" s="100"/>
      <c r="I1045" s="100"/>
      <c r="J1045" s="130"/>
      <c r="K1045" s="132"/>
      <c r="L1045" s="133"/>
      <c r="M1045" s="133"/>
      <c r="N1045" s="133"/>
      <c r="O1045" s="133"/>
      <c r="P1045" s="133"/>
      <c r="Q1045" s="133"/>
      <c r="R1045" s="133"/>
      <c r="S1045" s="133"/>
      <c r="T1045" s="133"/>
      <c r="U1045" s="133"/>
      <c r="V1045" s="133"/>
      <c r="W1045" s="133"/>
      <c r="X1045" s="134"/>
      <c r="Y1045" s="132"/>
      <c r="Z1045" s="133"/>
      <c r="AA1045" s="133"/>
      <c r="AB1045" s="133"/>
      <c r="AC1045" s="133"/>
      <c r="AD1045" s="133"/>
      <c r="AE1045" s="133"/>
      <c r="AF1045" s="133"/>
      <c r="AG1045" s="133"/>
      <c r="AH1045" s="133"/>
      <c r="AI1045" s="133"/>
      <c r="AJ1045" s="133"/>
      <c r="AK1045" s="133"/>
      <c r="AL1045" s="133"/>
      <c r="AM1045" s="139"/>
      <c r="BF1045" s="13" t="b">
        <f>IF($Y1044="○",TRUE,IF($Y1044="",FALSE,"INPUT_ERROR"))</f>
        <v>0</v>
      </c>
      <c r="BG1045" s="13" t="s">
        <v>520</v>
      </c>
      <c r="BH1045" s="13">
        <v>77</v>
      </c>
      <c r="BI1045" s="13" t="str">
        <f t="shared" si="18"/>
        <v>ITEM77#KBN3_17=FALSE</v>
      </c>
    </row>
    <row r="1046" spans="1:61" ht="9.75" hidden="1" customHeight="1" x14ac:dyDescent="0.15">
      <c r="A1046" s="99"/>
      <c r="B1046" s="100"/>
      <c r="C1046" s="100"/>
      <c r="D1046" s="100"/>
      <c r="E1046" s="100"/>
      <c r="F1046" s="100"/>
      <c r="G1046" s="100"/>
      <c r="H1046" s="100"/>
      <c r="I1046" s="100"/>
      <c r="J1046" s="130" t="s">
        <v>127</v>
      </c>
      <c r="K1046" s="132"/>
      <c r="L1046" s="133" t="s">
        <v>161</v>
      </c>
      <c r="M1046" s="133"/>
      <c r="N1046" s="133"/>
      <c r="O1046" s="133"/>
      <c r="P1046" s="133"/>
      <c r="Q1046" s="133"/>
      <c r="R1046" s="133"/>
      <c r="S1046" s="133"/>
      <c r="T1046" s="133"/>
      <c r="U1046" s="133"/>
      <c r="V1046" s="133"/>
      <c r="W1046" s="133"/>
      <c r="X1046" s="134" t="s">
        <v>127</v>
      </c>
      <c r="Y1046" s="132"/>
      <c r="Z1046" s="133" t="s">
        <v>332</v>
      </c>
      <c r="AA1046" s="133"/>
      <c r="AB1046" s="133"/>
      <c r="AC1046" s="133"/>
      <c r="AD1046" s="133"/>
      <c r="AE1046" s="133"/>
      <c r="AF1046" s="133"/>
      <c r="AG1046" s="133"/>
      <c r="AH1046" s="133"/>
      <c r="AI1046" s="133"/>
      <c r="AJ1046" s="133"/>
      <c r="AK1046" s="133"/>
      <c r="AL1046" s="133"/>
      <c r="AM1046" s="139"/>
      <c r="BF1046" s="13" t="b">
        <f>IF($K1046="○",TRUE,IF($K1046="",FALSE,"INPUT_ERROR"))</f>
        <v>0</v>
      </c>
      <c r="BG1046" s="13" t="s">
        <v>520</v>
      </c>
      <c r="BH1046" s="13">
        <v>78</v>
      </c>
      <c r="BI1046" s="13" t="str">
        <f t="shared" si="18"/>
        <v>ITEM78#KBN3_17=FALSE</v>
      </c>
    </row>
    <row r="1047" spans="1:61" ht="9.75" hidden="1" customHeight="1" x14ac:dyDescent="0.15">
      <c r="A1047" s="99"/>
      <c r="B1047" s="100"/>
      <c r="C1047" s="100"/>
      <c r="D1047" s="100"/>
      <c r="E1047" s="100"/>
      <c r="F1047" s="100"/>
      <c r="G1047" s="100"/>
      <c r="H1047" s="100"/>
      <c r="I1047" s="100"/>
      <c r="J1047" s="130"/>
      <c r="K1047" s="132"/>
      <c r="L1047" s="133"/>
      <c r="M1047" s="133"/>
      <c r="N1047" s="133"/>
      <c r="O1047" s="133"/>
      <c r="P1047" s="133"/>
      <c r="Q1047" s="133"/>
      <c r="R1047" s="133"/>
      <c r="S1047" s="133"/>
      <c r="T1047" s="133"/>
      <c r="U1047" s="133"/>
      <c r="V1047" s="133"/>
      <c r="W1047" s="133"/>
      <c r="X1047" s="134"/>
      <c r="Y1047" s="132"/>
      <c r="Z1047" s="133"/>
      <c r="AA1047" s="133"/>
      <c r="AB1047" s="133"/>
      <c r="AC1047" s="133"/>
      <c r="AD1047" s="133"/>
      <c r="AE1047" s="133"/>
      <c r="AF1047" s="133"/>
      <c r="AG1047" s="133"/>
      <c r="AH1047" s="133"/>
      <c r="AI1047" s="133"/>
      <c r="AJ1047" s="133"/>
      <c r="AK1047" s="133"/>
      <c r="AL1047" s="133"/>
      <c r="AM1047" s="139"/>
      <c r="BF1047" s="13" t="b">
        <f>IF($Y1046="○",TRUE,IF($Y1046="",FALSE,"INPUT_ERROR"))</f>
        <v>0</v>
      </c>
      <c r="BG1047" s="13" t="s">
        <v>520</v>
      </c>
      <c r="BH1047" s="13">
        <v>79</v>
      </c>
      <c r="BI1047" s="13" t="str">
        <f t="shared" si="18"/>
        <v>ITEM79#KBN3_17=FALSE</v>
      </c>
    </row>
    <row r="1048" spans="1:61" ht="9.75" hidden="1" customHeight="1" x14ac:dyDescent="0.15">
      <c r="A1048" s="99"/>
      <c r="B1048" s="100"/>
      <c r="C1048" s="100"/>
      <c r="D1048" s="100"/>
      <c r="E1048" s="100"/>
      <c r="F1048" s="100"/>
      <c r="G1048" s="100"/>
      <c r="H1048" s="100"/>
      <c r="I1048" s="100"/>
      <c r="J1048" s="130" t="s">
        <v>127</v>
      </c>
      <c r="K1048" s="132"/>
      <c r="L1048" s="133" t="s">
        <v>240</v>
      </c>
      <c r="M1048" s="133"/>
      <c r="N1048" s="133"/>
      <c r="O1048" s="133"/>
      <c r="P1048" s="133"/>
      <c r="Q1048" s="133"/>
      <c r="R1048" s="133"/>
      <c r="S1048" s="133"/>
      <c r="T1048" s="133"/>
      <c r="U1048" s="133"/>
      <c r="V1048" s="133"/>
      <c r="W1048" s="133"/>
      <c r="X1048" s="134" t="s">
        <v>127</v>
      </c>
      <c r="Y1048" s="132"/>
      <c r="Z1048" s="133" t="s">
        <v>241</v>
      </c>
      <c r="AA1048" s="133"/>
      <c r="AB1048" s="133"/>
      <c r="AC1048" s="133"/>
      <c r="AD1048" s="133"/>
      <c r="AE1048" s="133"/>
      <c r="AF1048" s="133"/>
      <c r="AG1048" s="133"/>
      <c r="AH1048" s="133"/>
      <c r="AI1048" s="133"/>
      <c r="AJ1048" s="133"/>
      <c r="AK1048" s="133"/>
      <c r="AL1048" s="133"/>
      <c r="AM1048" s="139"/>
      <c r="BF1048" s="13" t="b">
        <f>IF($K1048="○",TRUE,IF($K1048="",FALSE,"INPUT_ERROR"))</f>
        <v>0</v>
      </c>
      <c r="BG1048" s="13" t="s">
        <v>520</v>
      </c>
      <c r="BH1048" s="13">
        <v>80</v>
      </c>
      <c r="BI1048" s="13" t="str">
        <f t="shared" si="18"/>
        <v>ITEM80#KBN3_17=FALSE</v>
      </c>
    </row>
    <row r="1049" spans="1:61" ht="9.75" hidden="1" customHeight="1" x14ac:dyDescent="0.15">
      <c r="A1049" s="99"/>
      <c r="B1049" s="100"/>
      <c r="C1049" s="100"/>
      <c r="D1049" s="100"/>
      <c r="E1049" s="100"/>
      <c r="F1049" s="100"/>
      <c r="G1049" s="100"/>
      <c r="H1049" s="100"/>
      <c r="I1049" s="100"/>
      <c r="J1049" s="130"/>
      <c r="K1049" s="132"/>
      <c r="L1049" s="133"/>
      <c r="M1049" s="133"/>
      <c r="N1049" s="133"/>
      <c r="O1049" s="133"/>
      <c r="P1049" s="133"/>
      <c r="Q1049" s="133"/>
      <c r="R1049" s="133"/>
      <c r="S1049" s="133"/>
      <c r="T1049" s="133"/>
      <c r="U1049" s="133"/>
      <c r="V1049" s="133"/>
      <c r="W1049" s="133"/>
      <c r="X1049" s="134"/>
      <c r="Y1049" s="132"/>
      <c r="Z1049" s="133"/>
      <c r="AA1049" s="133"/>
      <c r="AB1049" s="133"/>
      <c r="AC1049" s="133"/>
      <c r="AD1049" s="133"/>
      <c r="AE1049" s="133"/>
      <c r="AF1049" s="133"/>
      <c r="AG1049" s="133"/>
      <c r="AH1049" s="133"/>
      <c r="AI1049" s="133"/>
      <c r="AJ1049" s="133"/>
      <c r="AK1049" s="133"/>
      <c r="AL1049" s="133"/>
      <c r="AM1049" s="139"/>
      <c r="BF1049" s="13" t="b">
        <f>IF($Y1048="○",TRUE,IF($Y1048="",FALSE,"INPUT_ERROR"))</f>
        <v>0</v>
      </c>
      <c r="BG1049" s="13" t="s">
        <v>520</v>
      </c>
      <c r="BH1049" s="13">
        <v>81</v>
      </c>
      <c r="BI1049" s="13" t="str">
        <f t="shared" si="18"/>
        <v>ITEM81#KBN3_17=FALSE</v>
      </c>
    </row>
    <row r="1050" spans="1:61" ht="9.75" hidden="1" customHeight="1" x14ac:dyDescent="0.15">
      <c r="A1050" s="99"/>
      <c r="B1050" s="100"/>
      <c r="C1050" s="100"/>
      <c r="D1050" s="100"/>
      <c r="E1050" s="100"/>
      <c r="F1050" s="100"/>
      <c r="G1050" s="100"/>
      <c r="H1050" s="100"/>
      <c r="I1050" s="100"/>
      <c r="J1050" s="130" t="s">
        <v>127</v>
      </c>
      <c r="K1050" s="132"/>
      <c r="L1050" s="133" t="s">
        <v>125</v>
      </c>
      <c r="M1050" s="133"/>
      <c r="N1050" s="133"/>
      <c r="O1050" s="134" t="s">
        <v>98</v>
      </c>
      <c r="P1050" s="128"/>
      <c r="Q1050" s="128"/>
      <c r="R1050" s="128"/>
      <c r="S1050" s="128"/>
      <c r="T1050" s="128"/>
      <c r="U1050" s="128"/>
      <c r="V1050" s="128"/>
      <c r="W1050" s="128"/>
      <c r="X1050" s="128"/>
      <c r="Y1050" s="128"/>
      <c r="Z1050" s="128"/>
      <c r="AA1050" s="128"/>
      <c r="AB1050" s="128"/>
      <c r="AC1050" s="128"/>
      <c r="AD1050" s="128"/>
      <c r="AE1050" s="128"/>
      <c r="AF1050" s="128"/>
      <c r="AG1050" s="128"/>
      <c r="AH1050" s="128"/>
      <c r="AI1050" s="128"/>
      <c r="AJ1050" s="128"/>
      <c r="AK1050" s="128"/>
      <c r="AL1050" s="133" t="s">
        <v>188</v>
      </c>
      <c r="AM1050" s="139"/>
      <c r="BF1050" s="13" t="b">
        <f>IF($K1050="○",TRUE,IF($K1050="",FALSE,"INPUT_ERROR"))</f>
        <v>0</v>
      </c>
      <c r="BG1050" s="13" t="s">
        <v>520</v>
      </c>
      <c r="BH1050" s="13">
        <v>82</v>
      </c>
      <c r="BI1050" s="13" t="str">
        <f t="shared" si="18"/>
        <v>ITEM82#KBN3_17=FALSE</v>
      </c>
    </row>
    <row r="1051" spans="1:61" ht="9.75" hidden="1" customHeight="1" x14ac:dyDescent="0.15">
      <c r="A1051" s="99"/>
      <c r="B1051" s="100"/>
      <c r="C1051" s="100"/>
      <c r="D1051" s="100"/>
      <c r="E1051" s="100"/>
      <c r="F1051" s="100"/>
      <c r="G1051" s="100"/>
      <c r="H1051" s="100"/>
      <c r="I1051" s="100"/>
      <c r="J1051" s="135"/>
      <c r="K1051" s="136"/>
      <c r="L1051" s="137"/>
      <c r="M1051" s="137"/>
      <c r="N1051" s="137"/>
      <c r="O1051" s="138"/>
      <c r="P1051" s="90"/>
      <c r="Q1051" s="90"/>
      <c r="R1051" s="90"/>
      <c r="S1051" s="90"/>
      <c r="T1051" s="90"/>
      <c r="U1051" s="90"/>
      <c r="V1051" s="90"/>
      <c r="W1051" s="90"/>
      <c r="X1051" s="90"/>
      <c r="Y1051" s="90"/>
      <c r="Z1051" s="90"/>
      <c r="AA1051" s="90"/>
      <c r="AB1051" s="90"/>
      <c r="AC1051" s="90"/>
      <c r="AD1051" s="90"/>
      <c r="AE1051" s="90"/>
      <c r="AF1051" s="90"/>
      <c r="AG1051" s="90"/>
      <c r="AH1051" s="90"/>
      <c r="AI1051" s="90"/>
      <c r="AJ1051" s="90"/>
      <c r="AK1051" s="90"/>
      <c r="AL1051" s="137"/>
      <c r="AM1051" s="140"/>
      <c r="BG1051" s="13" t="s">
        <v>520</v>
      </c>
      <c r="BH1051" s="13">
        <v>83</v>
      </c>
      <c r="BI1051" s="13" t="str">
        <f>"ITEM"&amp;BH1051&amp; BG1051 &amp;"="&amp;IF(TRIM($P1050)="","",$P1050)</f>
        <v>ITEM83#KBN3_17=</v>
      </c>
    </row>
    <row r="1052" spans="1:61" ht="9.75" hidden="1" customHeight="1" x14ac:dyDescent="0.15">
      <c r="A1052" s="96" t="s">
        <v>290</v>
      </c>
      <c r="B1052" s="97"/>
      <c r="C1052" s="97"/>
      <c r="D1052" s="97"/>
      <c r="E1052" s="97"/>
      <c r="F1052" s="97"/>
      <c r="G1052" s="97"/>
      <c r="H1052" s="97"/>
      <c r="I1052" s="97"/>
      <c r="J1052" s="102"/>
      <c r="K1052" s="102"/>
      <c r="L1052" s="102"/>
      <c r="M1052" s="102"/>
      <c r="N1052" s="102"/>
      <c r="O1052" s="102"/>
      <c r="P1052" s="102"/>
      <c r="Q1052" s="102"/>
      <c r="R1052" s="102"/>
      <c r="S1052" s="102"/>
      <c r="T1052" s="102"/>
      <c r="U1052" s="102"/>
      <c r="V1052" s="102"/>
      <c r="W1052" s="102"/>
      <c r="X1052" s="102"/>
      <c r="Y1052" s="102"/>
      <c r="Z1052" s="102"/>
      <c r="AA1052" s="102"/>
      <c r="AB1052" s="102"/>
      <c r="AC1052" s="102"/>
      <c r="AD1052" s="102"/>
      <c r="AE1052" s="102"/>
      <c r="AF1052" s="102"/>
      <c r="AG1052" s="102"/>
      <c r="AH1052" s="102"/>
      <c r="AI1052" s="102"/>
      <c r="AJ1052" s="102"/>
      <c r="AK1052" s="102"/>
      <c r="AL1052" s="102"/>
      <c r="AM1052" s="102"/>
      <c r="BG1052" s="13" t="s">
        <v>520</v>
      </c>
      <c r="BH1052" s="13">
        <v>84</v>
      </c>
      <c r="BI1052" s="13" t="str">
        <f>"ITEM"&amp;BH1052&amp; BG1052 &amp;"="&amp;IF(TRIM($J1052)="","",TEXT(J1052,"yyyymmdd"))</f>
        <v>ITEM84#KBN3_17=</v>
      </c>
    </row>
    <row r="1053" spans="1:61" ht="9.75" hidden="1" customHeight="1" x14ac:dyDescent="0.15">
      <c r="A1053" s="99"/>
      <c r="B1053" s="100"/>
      <c r="C1053" s="100"/>
      <c r="D1053" s="100"/>
      <c r="E1053" s="100"/>
      <c r="F1053" s="100"/>
      <c r="G1053" s="100"/>
      <c r="H1053" s="100"/>
      <c r="I1053" s="100"/>
      <c r="J1053" s="102"/>
      <c r="K1053" s="102"/>
      <c r="L1053" s="102"/>
      <c r="M1053" s="102"/>
      <c r="N1053" s="102"/>
      <c r="O1053" s="102"/>
      <c r="P1053" s="102"/>
      <c r="Q1053" s="102"/>
      <c r="R1053" s="102"/>
      <c r="S1053" s="102"/>
      <c r="T1053" s="102"/>
      <c r="U1053" s="102"/>
      <c r="V1053" s="102"/>
      <c r="W1053" s="102"/>
      <c r="X1053" s="102"/>
      <c r="Y1053" s="102"/>
      <c r="Z1053" s="102"/>
      <c r="AA1053" s="102"/>
      <c r="AB1053" s="102"/>
      <c r="AC1053" s="102"/>
      <c r="AD1053" s="102"/>
      <c r="AE1053" s="102"/>
      <c r="AF1053" s="102"/>
      <c r="AG1053" s="102"/>
      <c r="AH1053" s="102"/>
      <c r="AI1053" s="102"/>
      <c r="AJ1053" s="102"/>
      <c r="AK1053" s="102"/>
      <c r="AL1053" s="102"/>
      <c r="AM1053" s="102"/>
      <c r="BG1053" s="13" t="s">
        <v>432</v>
      </c>
      <c r="BH1053" s="13" t="s">
        <v>432</v>
      </c>
    </row>
    <row r="1054" spans="1:61" ht="9.75" hidden="1" customHeight="1" thickBot="1" x14ac:dyDescent="0.2">
      <c r="A1054" s="106"/>
      <c r="B1054" s="107"/>
      <c r="C1054" s="107"/>
      <c r="D1054" s="107"/>
      <c r="E1054" s="107"/>
      <c r="F1054" s="107"/>
      <c r="G1054" s="107"/>
      <c r="H1054" s="107"/>
      <c r="I1054" s="107"/>
      <c r="J1054" s="102"/>
      <c r="K1054" s="102"/>
      <c r="L1054" s="102"/>
      <c r="M1054" s="102"/>
      <c r="N1054" s="102"/>
      <c r="O1054" s="102"/>
      <c r="P1054" s="102"/>
      <c r="Q1054" s="102"/>
      <c r="R1054" s="102"/>
      <c r="S1054" s="102"/>
      <c r="T1054" s="102"/>
      <c r="U1054" s="102"/>
      <c r="V1054" s="102"/>
      <c r="W1054" s="102"/>
      <c r="X1054" s="102"/>
      <c r="Y1054" s="102"/>
      <c r="Z1054" s="102"/>
      <c r="AA1054" s="102"/>
      <c r="AB1054" s="102"/>
      <c r="AC1054" s="102"/>
      <c r="AD1054" s="102"/>
      <c r="AE1054" s="102"/>
      <c r="AF1054" s="102"/>
      <c r="AG1054" s="102"/>
      <c r="AH1054" s="102"/>
      <c r="AI1054" s="102"/>
      <c r="AJ1054" s="102"/>
      <c r="AK1054" s="102"/>
      <c r="AL1054" s="102"/>
      <c r="AM1054" s="102"/>
      <c r="BG1054" s="13" t="s">
        <v>432</v>
      </c>
      <c r="BH1054" s="13" t="s">
        <v>432</v>
      </c>
    </row>
    <row r="1055" spans="1:61" ht="9.75" hidden="1" customHeight="1" x14ac:dyDescent="0.15">
      <c r="A1055" s="295" t="s">
        <v>383</v>
      </c>
      <c r="B1055" s="296"/>
      <c r="C1055" s="296"/>
      <c r="D1055" s="296"/>
      <c r="E1055" s="296"/>
      <c r="F1055" s="296"/>
      <c r="G1055" s="296"/>
      <c r="H1055" s="296"/>
      <c r="I1055" s="297"/>
      <c r="J1055" s="273"/>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274"/>
      <c r="AE1055" s="274"/>
      <c r="AF1055" s="274"/>
      <c r="AG1055" s="274"/>
      <c r="AH1055" s="274"/>
      <c r="AI1055" s="274"/>
      <c r="AJ1055" s="274"/>
      <c r="AK1055" s="274"/>
      <c r="AL1055" s="274"/>
      <c r="AM1055" s="275"/>
      <c r="BG1055" s="13" t="s">
        <v>521</v>
      </c>
      <c r="BH1055" s="13">
        <v>70</v>
      </c>
      <c r="BI1055" s="13" t="str">
        <f>"ITEM"&amp;BH1055&amp;BG1055&amp;"="&amp;IF(TRIM($J1055)="","",$J1055)</f>
        <v>ITEM70#KBN3_18=</v>
      </c>
    </row>
    <row r="1056" spans="1:61" ht="9.75" hidden="1" customHeight="1" thickBot="1" x14ac:dyDescent="0.2">
      <c r="A1056" s="298"/>
      <c r="B1056" s="299"/>
      <c r="C1056" s="299"/>
      <c r="D1056" s="299"/>
      <c r="E1056" s="299"/>
      <c r="F1056" s="299"/>
      <c r="G1056" s="299"/>
      <c r="H1056" s="299"/>
      <c r="I1056" s="300"/>
      <c r="J1056" s="301"/>
      <c r="K1056" s="302"/>
      <c r="L1056" s="302"/>
      <c r="M1056" s="302"/>
      <c r="N1056" s="302"/>
      <c r="O1056" s="302"/>
      <c r="P1056" s="302"/>
      <c r="Q1056" s="302"/>
      <c r="R1056" s="302"/>
      <c r="S1056" s="302"/>
      <c r="T1056" s="302"/>
      <c r="U1056" s="302"/>
      <c r="V1056" s="302"/>
      <c r="W1056" s="302"/>
      <c r="X1056" s="302"/>
      <c r="Y1056" s="302"/>
      <c r="Z1056" s="302"/>
      <c r="AA1056" s="302"/>
      <c r="AB1056" s="302"/>
      <c r="AC1056" s="302"/>
      <c r="AD1056" s="302"/>
      <c r="AE1056" s="302"/>
      <c r="AF1056" s="302"/>
      <c r="AG1056" s="302"/>
      <c r="AH1056" s="302"/>
      <c r="AI1056" s="302"/>
      <c r="AJ1056" s="302"/>
      <c r="AK1056" s="302"/>
      <c r="AL1056" s="302"/>
      <c r="AM1056" s="303"/>
    </row>
    <row r="1057" spans="1:61" ht="9.75" hidden="1" customHeight="1" x14ac:dyDescent="0.15">
      <c r="A1057" s="99" t="s">
        <v>96</v>
      </c>
      <c r="B1057" s="100"/>
      <c r="C1057" s="100"/>
      <c r="D1057" s="100"/>
      <c r="E1057" s="100"/>
      <c r="F1057" s="100"/>
      <c r="G1057" s="100"/>
      <c r="H1057" s="100"/>
      <c r="I1057" s="100"/>
      <c r="J1057" s="102"/>
      <c r="K1057" s="102"/>
      <c r="L1057" s="102"/>
      <c r="M1057" s="102"/>
      <c r="N1057" s="102"/>
      <c r="O1057" s="102"/>
      <c r="P1057" s="102"/>
      <c r="Q1057" s="102"/>
      <c r="R1057" s="102"/>
      <c r="S1057" s="102"/>
      <c r="T1057" s="102"/>
      <c r="U1057" s="102"/>
      <c r="V1057" s="102"/>
      <c r="W1057" s="102"/>
      <c r="X1057" s="102"/>
      <c r="Y1057" s="102"/>
      <c r="Z1057" s="102"/>
      <c r="AA1057" s="102"/>
      <c r="AB1057" s="102"/>
      <c r="AC1057" s="102"/>
      <c r="AD1057" s="102"/>
      <c r="AE1057" s="102"/>
      <c r="AF1057" s="102"/>
      <c r="AG1057" s="102"/>
      <c r="AH1057" s="102"/>
      <c r="AI1057" s="102"/>
      <c r="AJ1057" s="102"/>
      <c r="AK1057" s="102"/>
      <c r="AL1057" s="102"/>
      <c r="AM1057" s="102"/>
      <c r="BG1057" s="13" t="s">
        <v>521</v>
      </c>
      <c r="BH1057" s="13">
        <v>71</v>
      </c>
      <c r="BI1057" s="13" t="str">
        <f>"ITEM"&amp;BH1057&amp; BG1057 &amp;"="&amp; IF(TRIM($J1057)="","",$J1057)</f>
        <v>ITEM71#KBN3_18=</v>
      </c>
    </row>
    <row r="1058" spans="1:61" ht="9.75" hidden="1" customHeight="1" x14ac:dyDescent="0.15">
      <c r="A1058" s="106"/>
      <c r="B1058" s="107"/>
      <c r="C1058" s="107"/>
      <c r="D1058" s="107"/>
      <c r="E1058" s="107"/>
      <c r="F1058" s="107"/>
      <c r="G1058" s="107"/>
      <c r="H1058" s="107"/>
      <c r="I1058" s="107"/>
      <c r="J1058" s="102"/>
      <c r="K1058" s="102"/>
      <c r="L1058" s="102"/>
      <c r="M1058" s="102"/>
      <c r="N1058" s="102"/>
      <c r="O1058" s="102"/>
      <c r="P1058" s="102"/>
      <c r="Q1058" s="102"/>
      <c r="R1058" s="102"/>
      <c r="S1058" s="102"/>
      <c r="T1058" s="102"/>
      <c r="U1058" s="102"/>
      <c r="V1058" s="102"/>
      <c r="W1058" s="102"/>
      <c r="X1058" s="102"/>
      <c r="Y1058" s="102"/>
      <c r="Z1058" s="102"/>
      <c r="AA1058" s="102"/>
      <c r="AB1058" s="102"/>
      <c r="AC1058" s="102"/>
      <c r="AD1058" s="102"/>
      <c r="AE1058" s="102"/>
      <c r="AF1058" s="102"/>
      <c r="AG1058" s="102"/>
      <c r="AH1058" s="102"/>
      <c r="AI1058" s="102"/>
      <c r="AJ1058" s="102"/>
      <c r="AK1058" s="102"/>
      <c r="AL1058" s="102"/>
      <c r="AM1058" s="102"/>
    </row>
    <row r="1059" spans="1:61" ht="9.75" hidden="1" customHeight="1" x14ac:dyDescent="0.15">
      <c r="A1059" s="96" t="s">
        <v>285</v>
      </c>
      <c r="B1059" s="97"/>
      <c r="C1059" s="97"/>
      <c r="D1059" s="97"/>
      <c r="E1059" s="97"/>
      <c r="F1059" s="97"/>
      <c r="G1059" s="97"/>
      <c r="H1059" s="97"/>
      <c r="I1059" s="97"/>
      <c r="J1059" s="102"/>
      <c r="K1059" s="102"/>
      <c r="L1059" s="102"/>
      <c r="M1059" s="102"/>
      <c r="N1059" s="102"/>
      <c r="O1059" s="102"/>
      <c r="P1059" s="102"/>
      <c r="Q1059" s="102"/>
      <c r="R1059" s="102"/>
      <c r="S1059" s="102"/>
      <c r="T1059" s="102"/>
      <c r="U1059" s="102"/>
      <c r="V1059" s="102"/>
      <c r="W1059" s="102"/>
      <c r="X1059" s="102"/>
      <c r="Y1059" s="102"/>
      <c r="Z1059" s="102"/>
      <c r="AA1059" s="102"/>
      <c r="AB1059" s="102"/>
      <c r="AC1059" s="102"/>
      <c r="AD1059" s="102"/>
      <c r="AE1059" s="102"/>
      <c r="AF1059" s="102"/>
      <c r="AG1059" s="102"/>
      <c r="AH1059" s="102"/>
      <c r="AI1059" s="102"/>
      <c r="AJ1059" s="102"/>
      <c r="AK1059" s="102"/>
      <c r="AL1059" s="102"/>
      <c r="AM1059" s="102"/>
      <c r="BG1059" s="13" t="s">
        <v>521</v>
      </c>
      <c r="BH1059" s="13">
        <v>72</v>
      </c>
      <c r="BI1059" s="13" t="str">
        <f>"ITEM"&amp;BH1059&amp; BG1059 &amp;"="&amp; IF(TRIM($J1059)="","",$J1059)</f>
        <v>ITEM72#KBN3_18=</v>
      </c>
    </row>
    <row r="1060" spans="1:61" ht="9.75" hidden="1" customHeight="1" x14ac:dyDescent="0.15">
      <c r="A1060" s="99"/>
      <c r="B1060" s="100"/>
      <c r="C1060" s="100"/>
      <c r="D1060" s="100"/>
      <c r="E1060" s="100"/>
      <c r="F1060" s="100"/>
      <c r="G1060" s="100"/>
      <c r="H1060" s="100"/>
      <c r="I1060" s="100"/>
      <c r="J1060" s="102"/>
      <c r="K1060" s="102"/>
      <c r="L1060" s="102"/>
      <c r="M1060" s="102"/>
      <c r="N1060" s="102"/>
      <c r="O1060" s="102"/>
      <c r="P1060" s="102"/>
      <c r="Q1060" s="102"/>
      <c r="R1060" s="102"/>
      <c r="S1060" s="102"/>
      <c r="T1060" s="102"/>
      <c r="U1060" s="102"/>
      <c r="V1060" s="102"/>
      <c r="W1060" s="102"/>
      <c r="X1060" s="102"/>
      <c r="Y1060" s="102"/>
      <c r="Z1060" s="102"/>
      <c r="AA1060" s="102"/>
      <c r="AB1060" s="102"/>
      <c r="AC1060" s="102"/>
      <c r="AD1060" s="102"/>
      <c r="AE1060" s="102"/>
      <c r="AF1060" s="102"/>
      <c r="AG1060" s="102"/>
      <c r="AH1060" s="102"/>
      <c r="AI1060" s="102"/>
      <c r="AJ1060" s="102"/>
      <c r="AK1060" s="102"/>
      <c r="AL1060" s="102"/>
      <c r="AM1060" s="102"/>
      <c r="BG1060" s="13" t="s">
        <v>432</v>
      </c>
      <c r="BH1060" s="13" t="s">
        <v>432</v>
      </c>
    </row>
    <row r="1061" spans="1:61" ht="9.75" hidden="1" customHeight="1" x14ac:dyDescent="0.15">
      <c r="A1061" s="106"/>
      <c r="B1061" s="107"/>
      <c r="C1061" s="107"/>
      <c r="D1061" s="107"/>
      <c r="E1061" s="107"/>
      <c r="F1061" s="107"/>
      <c r="G1061" s="107"/>
      <c r="H1061" s="107"/>
      <c r="I1061" s="107"/>
      <c r="J1061" s="102"/>
      <c r="K1061" s="102"/>
      <c r="L1061" s="102"/>
      <c r="M1061" s="102"/>
      <c r="N1061" s="102"/>
      <c r="O1061" s="102"/>
      <c r="P1061" s="102"/>
      <c r="Q1061" s="102"/>
      <c r="R1061" s="102"/>
      <c r="S1061" s="102"/>
      <c r="T1061" s="102"/>
      <c r="U1061" s="102"/>
      <c r="V1061" s="102"/>
      <c r="W1061" s="102"/>
      <c r="X1061" s="102"/>
      <c r="Y1061" s="102"/>
      <c r="Z1061" s="102"/>
      <c r="AA1061" s="102"/>
      <c r="AB1061" s="102"/>
      <c r="AC1061" s="102"/>
      <c r="AD1061" s="102"/>
      <c r="AE1061" s="102"/>
      <c r="AF1061" s="102"/>
      <c r="AG1061" s="102"/>
      <c r="AH1061" s="102"/>
      <c r="AI1061" s="102"/>
      <c r="AJ1061" s="102"/>
      <c r="AK1061" s="102"/>
      <c r="AL1061" s="102"/>
      <c r="AM1061" s="102"/>
      <c r="BG1061" s="13" t="s">
        <v>432</v>
      </c>
      <c r="BH1061" s="13" t="s">
        <v>432</v>
      </c>
    </row>
    <row r="1062" spans="1:61" ht="9.75" hidden="1" customHeight="1" x14ac:dyDescent="0.15">
      <c r="A1062" s="96" t="s">
        <v>286</v>
      </c>
      <c r="B1062" s="97"/>
      <c r="C1062" s="97"/>
      <c r="D1062" s="97"/>
      <c r="E1062" s="97"/>
      <c r="F1062" s="97"/>
      <c r="G1062" s="97"/>
      <c r="H1062" s="97"/>
      <c r="I1062" s="97"/>
      <c r="J1062" s="102"/>
      <c r="K1062" s="102"/>
      <c r="L1062" s="102"/>
      <c r="M1062" s="102"/>
      <c r="N1062" s="102"/>
      <c r="O1062" s="102"/>
      <c r="P1062" s="102"/>
      <c r="Q1062" s="102"/>
      <c r="R1062" s="102"/>
      <c r="S1062" s="102"/>
      <c r="T1062" s="102"/>
      <c r="U1062" s="102"/>
      <c r="V1062" s="102"/>
      <c r="W1062" s="102"/>
      <c r="X1062" s="102"/>
      <c r="Y1062" s="102"/>
      <c r="Z1062" s="102"/>
      <c r="AA1062" s="102"/>
      <c r="AB1062" s="102"/>
      <c r="AC1062" s="102"/>
      <c r="AD1062" s="102"/>
      <c r="AE1062" s="102"/>
      <c r="AF1062" s="102"/>
      <c r="AG1062" s="102"/>
      <c r="AH1062" s="102"/>
      <c r="AI1062" s="102"/>
      <c r="AJ1062" s="102"/>
      <c r="AK1062" s="102"/>
      <c r="AL1062" s="102"/>
      <c r="AM1062" s="102"/>
      <c r="BG1062" s="13" t="s">
        <v>521</v>
      </c>
      <c r="BH1062" s="13">
        <v>73</v>
      </c>
      <c r="BI1062" s="13" t="str">
        <f>"ITEM"&amp;BH1062&amp; BG1062 &amp;"="&amp; IF(TRIM($J1062)="","",$J1062)</f>
        <v>ITEM73#KBN3_18=</v>
      </c>
    </row>
    <row r="1063" spans="1:61" ht="9.75" hidden="1" customHeight="1" x14ac:dyDescent="0.15">
      <c r="A1063" s="106"/>
      <c r="B1063" s="107"/>
      <c r="C1063" s="107"/>
      <c r="D1063" s="107"/>
      <c r="E1063" s="107"/>
      <c r="F1063" s="107"/>
      <c r="G1063" s="107"/>
      <c r="H1063" s="107"/>
      <c r="I1063" s="107"/>
      <c r="J1063" s="102"/>
      <c r="K1063" s="102"/>
      <c r="L1063" s="102"/>
      <c r="M1063" s="102"/>
      <c r="N1063" s="102"/>
      <c r="O1063" s="102"/>
      <c r="P1063" s="102"/>
      <c r="Q1063" s="102"/>
      <c r="R1063" s="102"/>
      <c r="S1063" s="102"/>
      <c r="T1063" s="102"/>
      <c r="U1063" s="102"/>
      <c r="V1063" s="102"/>
      <c r="W1063" s="102"/>
      <c r="X1063" s="102"/>
      <c r="Y1063" s="102"/>
      <c r="Z1063" s="102"/>
      <c r="AA1063" s="102"/>
      <c r="AB1063" s="102"/>
      <c r="AC1063" s="102"/>
      <c r="AD1063" s="102"/>
      <c r="AE1063" s="102"/>
      <c r="AF1063" s="102"/>
      <c r="AG1063" s="102"/>
      <c r="AH1063" s="102"/>
      <c r="AI1063" s="102"/>
      <c r="AJ1063" s="102"/>
      <c r="AK1063" s="102"/>
      <c r="AL1063" s="102"/>
      <c r="AM1063" s="102"/>
      <c r="BG1063" s="13" t="s">
        <v>432</v>
      </c>
      <c r="BH1063" s="13" t="s">
        <v>432</v>
      </c>
    </row>
    <row r="1064" spans="1:61" ht="9.75" hidden="1" customHeight="1" x14ac:dyDescent="0.15">
      <c r="A1064" s="96" t="s">
        <v>287</v>
      </c>
      <c r="B1064" s="97"/>
      <c r="C1064" s="97"/>
      <c r="D1064" s="97"/>
      <c r="E1064" s="97"/>
      <c r="F1064" s="97"/>
      <c r="G1064" s="97"/>
      <c r="H1064" s="97"/>
      <c r="I1064" s="97"/>
      <c r="J1064" s="167"/>
      <c r="K1064" s="162"/>
      <c r="L1064" s="162"/>
      <c r="M1064" s="162"/>
      <c r="N1064" s="162"/>
      <c r="O1064" s="162"/>
      <c r="P1064" s="162"/>
      <c r="Q1064" s="162"/>
      <c r="R1064" s="162"/>
      <c r="S1064" s="162"/>
      <c r="T1064" s="162"/>
      <c r="U1064" s="162"/>
      <c r="V1064" s="170" t="s">
        <v>116</v>
      </c>
      <c r="W1064" s="170"/>
      <c r="X1064" s="170"/>
      <c r="Y1064" s="170"/>
      <c r="Z1064" s="170"/>
      <c r="AA1064" s="170"/>
      <c r="AB1064" s="170"/>
      <c r="AC1064" s="170"/>
      <c r="AD1064" s="170"/>
      <c r="AE1064" s="170"/>
      <c r="AF1064" s="170"/>
      <c r="AG1064" s="170"/>
      <c r="AH1064" s="170"/>
      <c r="AI1064" s="170"/>
      <c r="AJ1064" s="170"/>
      <c r="AK1064" s="170"/>
      <c r="AL1064" s="170"/>
      <c r="AM1064" s="171"/>
      <c r="BE1064" s="13" t="str">
        <f ca="1">MID(CELL("address",$CB$2),2,2)</f>
        <v>CB</v>
      </c>
      <c r="BF1064" s="13" t="str">
        <f>IF(TRIM($K1066)="","",IF(ISERROR(MATCH($K1066,$CB$3:$CB$7,0)),"INPUT_ERROR",MATCH($K1066,$CB$3:$CB$7,0)))</f>
        <v/>
      </c>
      <c r="BG1064" s="13" t="s">
        <v>521</v>
      </c>
      <c r="BH1064" s="13">
        <v>74</v>
      </c>
      <c r="BI1064" s="13" t="str">
        <f>"ITEM"&amp; BH1064&amp; BG1064 &amp;"="&amp; $BF1064</f>
        <v>ITEM74#KBN3_18=</v>
      </c>
    </row>
    <row r="1065" spans="1:61" ht="9.75" hidden="1" customHeight="1" x14ac:dyDescent="0.15">
      <c r="A1065" s="99"/>
      <c r="B1065" s="100"/>
      <c r="C1065" s="100"/>
      <c r="D1065" s="100"/>
      <c r="E1065" s="100"/>
      <c r="F1065" s="100"/>
      <c r="G1065" s="100"/>
      <c r="H1065" s="100"/>
      <c r="I1065" s="100"/>
      <c r="J1065" s="186"/>
      <c r="K1065" s="133"/>
      <c r="L1065" s="133"/>
      <c r="M1065" s="133"/>
      <c r="N1065" s="133"/>
      <c r="O1065" s="133"/>
      <c r="P1065" s="133"/>
      <c r="Q1065" s="133"/>
      <c r="R1065" s="133"/>
      <c r="S1065" s="133"/>
      <c r="T1065" s="133"/>
      <c r="U1065" s="133"/>
      <c r="V1065" s="169" t="s">
        <v>180</v>
      </c>
      <c r="W1065" s="169"/>
      <c r="X1065" s="169"/>
      <c r="Y1065" s="169"/>
      <c r="Z1065" s="169"/>
      <c r="AA1065" s="169"/>
      <c r="AB1065" s="169"/>
      <c r="AC1065" s="169"/>
      <c r="AD1065" s="169"/>
      <c r="AE1065" s="169"/>
      <c r="AF1065" s="169"/>
      <c r="AG1065" s="169"/>
      <c r="AH1065" s="169"/>
      <c r="AI1065" s="169"/>
      <c r="AJ1065" s="169"/>
      <c r="AK1065" s="169"/>
      <c r="AL1065" s="169"/>
      <c r="AM1065" s="172"/>
      <c r="BG1065" s="13" t="s">
        <v>432</v>
      </c>
      <c r="BH1065" s="13" t="s">
        <v>432</v>
      </c>
    </row>
    <row r="1066" spans="1:61" ht="9.75" hidden="1" customHeight="1" x14ac:dyDescent="0.15">
      <c r="A1066" s="99"/>
      <c r="B1066" s="100"/>
      <c r="C1066" s="100"/>
      <c r="D1066" s="100"/>
      <c r="E1066" s="100"/>
      <c r="F1066" s="100"/>
      <c r="G1066" s="100"/>
      <c r="H1066" s="100"/>
      <c r="I1066" s="100"/>
      <c r="J1066" s="130" t="s">
        <v>444</v>
      </c>
      <c r="K1066" s="131"/>
      <c r="L1066" s="131"/>
      <c r="M1066" s="131"/>
      <c r="N1066" s="131"/>
      <c r="O1066" s="131"/>
      <c r="P1066" s="131"/>
      <c r="Q1066" s="131"/>
      <c r="R1066" s="131"/>
      <c r="S1066" s="131"/>
      <c r="T1066" s="133" t="s">
        <v>442</v>
      </c>
      <c r="U1066" s="133"/>
      <c r="V1066" s="169" t="s">
        <v>236</v>
      </c>
      <c r="W1066" s="169"/>
      <c r="X1066" s="169"/>
      <c r="Y1066" s="169"/>
      <c r="Z1066" s="169"/>
      <c r="AA1066" s="169"/>
      <c r="AB1066" s="169"/>
      <c r="AC1066" s="169"/>
      <c r="AD1066" s="169"/>
      <c r="AE1066" s="169"/>
      <c r="AF1066" s="169"/>
      <c r="AG1066" s="169"/>
      <c r="AH1066" s="169"/>
      <c r="AI1066" s="169"/>
      <c r="AJ1066" s="169"/>
      <c r="AK1066" s="169"/>
      <c r="AL1066" s="169"/>
      <c r="AM1066" s="172"/>
      <c r="BG1066" s="13" t="s">
        <v>432</v>
      </c>
      <c r="BH1066" s="13" t="s">
        <v>432</v>
      </c>
    </row>
    <row r="1067" spans="1:61" ht="9.75" hidden="1" customHeight="1" x14ac:dyDescent="0.15">
      <c r="A1067" s="99"/>
      <c r="B1067" s="100"/>
      <c r="C1067" s="100"/>
      <c r="D1067" s="100"/>
      <c r="E1067" s="100"/>
      <c r="F1067" s="100"/>
      <c r="G1067" s="100"/>
      <c r="H1067" s="100"/>
      <c r="I1067" s="100"/>
      <c r="J1067" s="130"/>
      <c r="K1067" s="131"/>
      <c r="L1067" s="131"/>
      <c r="M1067" s="131"/>
      <c r="N1067" s="131"/>
      <c r="O1067" s="131"/>
      <c r="P1067" s="131"/>
      <c r="Q1067" s="131"/>
      <c r="R1067" s="131"/>
      <c r="S1067" s="131"/>
      <c r="T1067" s="133"/>
      <c r="U1067" s="133"/>
      <c r="V1067" s="169" t="s">
        <v>237</v>
      </c>
      <c r="W1067" s="169"/>
      <c r="X1067" s="169"/>
      <c r="Y1067" s="169"/>
      <c r="Z1067" s="169"/>
      <c r="AA1067" s="169"/>
      <c r="AB1067" s="169"/>
      <c r="AC1067" s="169"/>
      <c r="AD1067" s="169"/>
      <c r="AE1067" s="169"/>
      <c r="AF1067" s="169"/>
      <c r="AG1067" s="169"/>
      <c r="AH1067" s="169"/>
      <c r="AI1067" s="169"/>
      <c r="AJ1067" s="169"/>
      <c r="AK1067" s="169"/>
      <c r="AL1067" s="169"/>
      <c r="AM1067" s="172"/>
      <c r="BG1067" s="13" t="s">
        <v>432</v>
      </c>
      <c r="BH1067" s="13" t="s">
        <v>432</v>
      </c>
    </row>
    <row r="1068" spans="1:61" ht="9.75" hidden="1" customHeight="1" x14ac:dyDescent="0.15">
      <c r="A1068" s="99"/>
      <c r="B1068" s="100"/>
      <c r="C1068" s="100"/>
      <c r="D1068" s="100"/>
      <c r="E1068" s="100"/>
      <c r="F1068" s="100"/>
      <c r="G1068" s="100"/>
      <c r="H1068" s="100"/>
      <c r="I1068" s="100"/>
      <c r="J1068" s="186"/>
      <c r="K1068" s="133"/>
      <c r="L1068" s="133"/>
      <c r="M1068" s="133"/>
      <c r="N1068" s="133"/>
      <c r="O1068" s="133"/>
      <c r="P1068" s="133"/>
      <c r="Q1068" s="133"/>
      <c r="R1068" s="133"/>
      <c r="S1068" s="133"/>
      <c r="T1068" s="133"/>
      <c r="U1068" s="133"/>
      <c r="V1068" s="169" t="s">
        <v>445</v>
      </c>
      <c r="W1068" s="169"/>
      <c r="X1068" s="169"/>
      <c r="Y1068" s="169"/>
      <c r="Z1068" s="169"/>
      <c r="AA1068" s="169"/>
      <c r="AB1068" s="169"/>
      <c r="AC1068" s="169"/>
      <c r="AD1068" s="169"/>
      <c r="AE1068" s="169"/>
      <c r="AF1068" s="169"/>
      <c r="AG1068" s="169"/>
      <c r="AH1068" s="169"/>
      <c r="AI1068" s="169"/>
      <c r="AJ1068" s="169"/>
      <c r="AK1068" s="169"/>
      <c r="AL1068" s="169"/>
      <c r="AM1068" s="172"/>
      <c r="BG1068" s="13" t="s">
        <v>432</v>
      </c>
      <c r="BH1068" s="13" t="s">
        <v>432</v>
      </c>
    </row>
    <row r="1069" spans="1:61" ht="9.75" hidden="1" customHeight="1" x14ac:dyDescent="0.15">
      <c r="A1069" s="106"/>
      <c r="B1069" s="107"/>
      <c r="C1069" s="107"/>
      <c r="D1069" s="107"/>
      <c r="E1069" s="107"/>
      <c r="F1069" s="107"/>
      <c r="G1069" s="107"/>
      <c r="H1069" s="107"/>
      <c r="I1069" s="107"/>
      <c r="J1069" s="168"/>
      <c r="K1069" s="137"/>
      <c r="L1069" s="137"/>
      <c r="M1069" s="137"/>
      <c r="N1069" s="137"/>
      <c r="O1069" s="137"/>
      <c r="P1069" s="137"/>
      <c r="Q1069" s="137"/>
      <c r="R1069" s="137"/>
      <c r="S1069" s="137"/>
      <c r="T1069" s="137"/>
      <c r="U1069" s="137"/>
      <c r="V1069" s="174" t="s">
        <v>238</v>
      </c>
      <c r="W1069" s="174"/>
      <c r="X1069" s="174"/>
      <c r="Y1069" s="174"/>
      <c r="Z1069" s="174"/>
      <c r="AA1069" s="174"/>
      <c r="AB1069" s="174"/>
      <c r="AC1069" s="174"/>
      <c r="AD1069" s="174"/>
      <c r="AE1069" s="174"/>
      <c r="AF1069" s="174"/>
      <c r="AG1069" s="174"/>
      <c r="AH1069" s="174"/>
      <c r="AI1069" s="174"/>
      <c r="AJ1069" s="174"/>
      <c r="AK1069" s="174"/>
      <c r="AL1069" s="174"/>
      <c r="AM1069" s="175"/>
      <c r="BG1069" s="13" t="s">
        <v>432</v>
      </c>
      <c r="BH1069" s="13" t="s">
        <v>432</v>
      </c>
    </row>
    <row r="1070" spans="1:61" ht="9.75" hidden="1" customHeight="1" x14ac:dyDescent="0.15">
      <c r="A1070" s="96" t="s">
        <v>288</v>
      </c>
      <c r="B1070" s="97"/>
      <c r="C1070" s="97"/>
      <c r="D1070" s="97"/>
      <c r="E1070" s="97"/>
      <c r="F1070" s="97"/>
      <c r="G1070" s="97"/>
      <c r="H1070" s="97"/>
      <c r="I1070" s="97"/>
      <c r="J1070" s="115"/>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7"/>
      <c r="BG1070" s="13" t="s">
        <v>521</v>
      </c>
      <c r="BH1070" s="13">
        <v>75</v>
      </c>
      <c r="BI1070" s="13" t="str">
        <f>"ITEM"&amp;BH1070&amp; BG1070 &amp;"="&amp; IF(TRIM($J1070)="","",$J1070)</f>
        <v>ITEM75#KBN3_18=</v>
      </c>
    </row>
    <row r="1071" spans="1:61" ht="9.75" hidden="1" customHeight="1" x14ac:dyDescent="0.15">
      <c r="A1071" s="99"/>
      <c r="B1071" s="100"/>
      <c r="C1071" s="100"/>
      <c r="D1071" s="100"/>
      <c r="E1071" s="100"/>
      <c r="F1071" s="100"/>
      <c r="G1071" s="100"/>
      <c r="H1071" s="100"/>
      <c r="I1071" s="100"/>
      <c r="J1071" s="109"/>
      <c r="K1071" s="110"/>
      <c r="L1071" s="110"/>
      <c r="M1071" s="110"/>
      <c r="N1071" s="110"/>
      <c r="O1071" s="110"/>
      <c r="P1071" s="110"/>
      <c r="Q1071" s="110"/>
      <c r="R1071" s="110"/>
      <c r="S1071" s="110"/>
      <c r="T1071" s="110"/>
      <c r="U1071" s="110"/>
      <c r="V1071" s="110"/>
      <c r="W1071" s="110"/>
      <c r="X1071" s="110"/>
      <c r="Y1071" s="110"/>
      <c r="Z1071" s="110"/>
      <c r="AA1071" s="110"/>
      <c r="AB1071" s="110"/>
      <c r="AC1071" s="110"/>
      <c r="AD1071" s="110"/>
      <c r="AE1071" s="110"/>
      <c r="AF1071" s="110"/>
      <c r="AG1071" s="110"/>
      <c r="AH1071" s="110"/>
      <c r="AI1071" s="110"/>
      <c r="AJ1071" s="110"/>
      <c r="AK1071" s="110"/>
      <c r="AL1071" s="110"/>
      <c r="AM1071" s="111"/>
      <c r="BG1071" s="13" t="s">
        <v>432</v>
      </c>
      <c r="BH1071" s="13" t="s">
        <v>432</v>
      </c>
    </row>
    <row r="1072" spans="1:61" ht="9.75" hidden="1" customHeight="1" x14ac:dyDescent="0.15">
      <c r="A1072" s="106"/>
      <c r="B1072" s="107"/>
      <c r="C1072" s="107"/>
      <c r="D1072" s="107"/>
      <c r="E1072" s="107"/>
      <c r="F1072" s="107"/>
      <c r="G1072" s="107"/>
      <c r="H1072" s="107"/>
      <c r="I1072" s="107"/>
      <c r="J1072" s="112"/>
      <c r="K1072" s="113"/>
      <c r="L1072" s="113"/>
      <c r="M1072" s="113"/>
      <c r="N1072" s="113"/>
      <c r="O1072" s="113"/>
      <c r="P1072" s="113"/>
      <c r="Q1072" s="113"/>
      <c r="R1072" s="113"/>
      <c r="S1072" s="113"/>
      <c r="T1072" s="113"/>
      <c r="U1072" s="113"/>
      <c r="V1072" s="113"/>
      <c r="W1072" s="113"/>
      <c r="X1072" s="113"/>
      <c r="Y1072" s="113"/>
      <c r="Z1072" s="113"/>
      <c r="AA1072" s="113"/>
      <c r="AB1072" s="113"/>
      <c r="AC1072" s="113"/>
      <c r="AD1072" s="113"/>
      <c r="AE1072" s="113"/>
      <c r="AF1072" s="113"/>
      <c r="AG1072" s="113"/>
      <c r="AH1072" s="113"/>
      <c r="AI1072" s="113"/>
      <c r="AJ1072" s="113"/>
      <c r="AK1072" s="113"/>
      <c r="AL1072" s="113"/>
      <c r="AM1072" s="114"/>
      <c r="BG1072" s="13" t="s">
        <v>432</v>
      </c>
      <c r="BH1072" s="13" t="s">
        <v>432</v>
      </c>
    </row>
    <row r="1073" spans="1:61" ht="9.75" hidden="1" customHeight="1" x14ac:dyDescent="0.15">
      <c r="A1073" s="96" t="s">
        <v>289</v>
      </c>
      <c r="B1073" s="97"/>
      <c r="C1073" s="97"/>
      <c r="D1073" s="97"/>
      <c r="E1073" s="97"/>
      <c r="F1073" s="97"/>
      <c r="G1073" s="97"/>
      <c r="H1073" s="97"/>
      <c r="I1073" s="97"/>
      <c r="J1073" s="224" t="s">
        <v>127</v>
      </c>
      <c r="K1073" s="225"/>
      <c r="L1073" s="162" t="s">
        <v>121</v>
      </c>
      <c r="M1073" s="162"/>
      <c r="N1073" s="162"/>
      <c r="O1073" s="162"/>
      <c r="P1073" s="162"/>
      <c r="Q1073" s="162"/>
      <c r="R1073" s="162"/>
      <c r="S1073" s="162"/>
      <c r="T1073" s="162"/>
      <c r="U1073" s="162"/>
      <c r="V1073" s="162"/>
      <c r="W1073" s="162"/>
      <c r="X1073" s="227" t="s">
        <v>127</v>
      </c>
      <c r="Y1073" s="225"/>
      <c r="Z1073" s="162" t="s">
        <v>160</v>
      </c>
      <c r="AA1073" s="162"/>
      <c r="AB1073" s="162"/>
      <c r="AC1073" s="162"/>
      <c r="AD1073" s="162"/>
      <c r="AE1073" s="162"/>
      <c r="AF1073" s="162"/>
      <c r="AG1073" s="162"/>
      <c r="AH1073" s="162"/>
      <c r="AI1073" s="162"/>
      <c r="AJ1073" s="162"/>
      <c r="AK1073" s="162"/>
      <c r="AL1073" s="162"/>
      <c r="AM1073" s="163"/>
      <c r="BF1073" s="13" t="b">
        <f>IF($K1073="○",TRUE,IF($K1073="",FALSE,"INPUT_ERROR"))</f>
        <v>0</v>
      </c>
      <c r="BG1073" s="13" t="s">
        <v>521</v>
      </c>
      <c r="BH1073" s="13">
        <v>76</v>
      </c>
      <c r="BI1073" s="13" t="str">
        <f t="shared" ref="BI1073:BI1079" si="19">"ITEM"&amp;BH1073&amp; BG1073 &amp;"="&amp; BF1073</f>
        <v>ITEM76#KBN3_18=FALSE</v>
      </c>
    </row>
    <row r="1074" spans="1:61" ht="9.75" hidden="1" customHeight="1" x14ac:dyDescent="0.15">
      <c r="A1074" s="99"/>
      <c r="B1074" s="100"/>
      <c r="C1074" s="100"/>
      <c r="D1074" s="100"/>
      <c r="E1074" s="100"/>
      <c r="F1074" s="100"/>
      <c r="G1074" s="100"/>
      <c r="H1074" s="100"/>
      <c r="I1074" s="100"/>
      <c r="J1074" s="130"/>
      <c r="K1074" s="132"/>
      <c r="L1074" s="133"/>
      <c r="M1074" s="133"/>
      <c r="N1074" s="133"/>
      <c r="O1074" s="133"/>
      <c r="P1074" s="133"/>
      <c r="Q1074" s="133"/>
      <c r="R1074" s="133"/>
      <c r="S1074" s="133"/>
      <c r="T1074" s="133"/>
      <c r="U1074" s="133"/>
      <c r="V1074" s="133"/>
      <c r="W1074" s="133"/>
      <c r="X1074" s="134"/>
      <c r="Y1074" s="132"/>
      <c r="Z1074" s="133"/>
      <c r="AA1074" s="133"/>
      <c r="AB1074" s="133"/>
      <c r="AC1074" s="133"/>
      <c r="AD1074" s="133"/>
      <c r="AE1074" s="133"/>
      <c r="AF1074" s="133"/>
      <c r="AG1074" s="133"/>
      <c r="AH1074" s="133"/>
      <c r="AI1074" s="133"/>
      <c r="AJ1074" s="133"/>
      <c r="AK1074" s="133"/>
      <c r="AL1074" s="133"/>
      <c r="AM1074" s="139"/>
      <c r="BF1074" s="13" t="b">
        <f>IF($Y1073="○",TRUE,IF($Y1073="",FALSE,"INPUT_ERROR"))</f>
        <v>0</v>
      </c>
      <c r="BG1074" s="13" t="s">
        <v>521</v>
      </c>
      <c r="BH1074" s="13">
        <v>77</v>
      </c>
      <c r="BI1074" s="13" t="str">
        <f t="shared" si="19"/>
        <v>ITEM77#KBN3_18=FALSE</v>
      </c>
    </row>
    <row r="1075" spans="1:61" ht="9.75" hidden="1" customHeight="1" x14ac:dyDescent="0.15">
      <c r="A1075" s="99"/>
      <c r="B1075" s="100"/>
      <c r="C1075" s="100"/>
      <c r="D1075" s="100"/>
      <c r="E1075" s="100"/>
      <c r="F1075" s="100"/>
      <c r="G1075" s="100"/>
      <c r="H1075" s="100"/>
      <c r="I1075" s="100"/>
      <c r="J1075" s="130" t="s">
        <v>127</v>
      </c>
      <c r="K1075" s="132"/>
      <c r="L1075" s="133" t="s">
        <v>161</v>
      </c>
      <c r="M1075" s="133"/>
      <c r="N1075" s="133"/>
      <c r="O1075" s="133"/>
      <c r="P1075" s="133"/>
      <c r="Q1075" s="133"/>
      <c r="R1075" s="133"/>
      <c r="S1075" s="133"/>
      <c r="T1075" s="133"/>
      <c r="U1075" s="133"/>
      <c r="V1075" s="133"/>
      <c r="W1075" s="133"/>
      <c r="X1075" s="134" t="s">
        <v>127</v>
      </c>
      <c r="Y1075" s="132"/>
      <c r="Z1075" s="133" t="s">
        <v>332</v>
      </c>
      <c r="AA1075" s="133"/>
      <c r="AB1075" s="133"/>
      <c r="AC1075" s="133"/>
      <c r="AD1075" s="133"/>
      <c r="AE1075" s="133"/>
      <c r="AF1075" s="133"/>
      <c r="AG1075" s="133"/>
      <c r="AH1075" s="133"/>
      <c r="AI1075" s="133"/>
      <c r="AJ1075" s="133"/>
      <c r="AK1075" s="133"/>
      <c r="AL1075" s="133"/>
      <c r="AM1075" s="139"/>
      <c r="BF1075" s="13" t="b">
        <f>IF($K1075="○",TRUE,IF($K1075="",FALSE,"INPUT_ERROR"))</f>
        <v>0</v>
      </c>
      <c r="BG1075" s="13" t="s">
        <v>521</v>
      </c>
      <c r="BH1075" s="13">
        <v>78</v>
      </c>
      <c r="BI1075" s="13" t="str">
        <f t="shared" si="19"/>
        <v>ITEM78#KBN3_18=FALSE</v>
      </c>
    </row>
    <row r="1076" spans="1:61" ht="9.75" hidden="1" customHeight="1" x14ac:dyDescent="0.15">
      <c r="A1076" s="99"/>
      <c r="B1076" s="100"/>
      <c r="C1076" s="100"/>
      <c r="D1076" s="100"/>
      <c r="E1076" s="100"/>
      <c r="F1076" s="100"/>
      <c r="G1076" s="100"/>
      <c r="H1076" s="100"/>
      <c r="I1076" s="100"/>
      <c r="J1076" s="130"/>
      <c r="K1076" s="132"/>
      <c r="L1076" s="133"/>
      <c r="M1076" s="133"/>
      <c r="N1076" s="133"/>
      <c r="O1076" s="133"/>
      <c r="P1076" s="133"/>
      <c r="Q1076" s="133"/>
      <c r="R1076" s="133"/>
      <c r="S1076" s="133"/>
      <c r="T1076" s="133"/>
      <c r="U1076" s="133"/>
      <c r="V1076" s="133"/>
      <c r="W1076" s="133"/>
      <c r="X1076" s="134"/>
      <c r="Y1076" s="132"/>
      <c r="Z1076" s="133"/>
      <c r="AA1076" s="133"/>
      <c r="AB1076" s="133"/>
      <c r="AC1076" s="133"/>
      <c r="AD1076" s="133"/>
      <c r="AE1076" s="133"/>
      <c r="AF1076" s="133"/>
      <c r="AG1076" s="133"/>
      <c r="AH1076" s="133"/>
      <c r="AI1076" s="133"/>
      <c r="AJ1076" s="133"/>
      <c r="AK1076" s="133"/>
      <c r="AL1076" s="133"/>
      <c r="AM1076" s="139"/>
      <c r="BF1076" s="13" t="b">
        <f>IF($Y1075="○",TRUE,IF($Y1075="",FALSE,"INPUT_ERROR"))</f>
        <v>0</v>
      </c>
      <c r="BG1076" s="13" t="s">
        <v>521</v>
      </c>
      <c r="BH1076" s="13">
        <v>79</v>
      </c>
      <c r="BI1076" s="13" t="str">
        <f t="shared" si="19"/>
        <v>ITEM79#KBN3_18=FALSE</v>
      </c>
    </row>
    <row r="1077" spans="1:61" ht="9.75" hidden="1" customHeight="1" x14ac:dyDescent="0.15">
      <c r="A1077" s="99"/>
      <c r="B1077" s="100"/>
      <c r="C1077" s="100"/>
      <c r="D1077" s="100"/>
      <c r="E1077" s="100"/>
      <c r="F1077" s="100"/>
      <c r="G1077" s="100"/>
      <c r="H1077" s="100"/>
      <c r="I1077" s="100"/>
      <c r="J1077" s="130" t="s">
        <v>127</v>
      </c>
      <c r="K1077" s="132"/>
      <c r="L1077" s="133" t="s">
        <v>240</v>
      </c>
      <c r="M1077" s="133"/>
      <c r="N1077" s="133"/>
      <c r="O1077" s="133"/>
      <c r="P1077" s="133"/>
      <c r="Q1077" s="133"/>
      <c r="R1077" s="133"/>
      <c r="S1077" s="133"/>
      <c r="T1077" s="133"/>
      <c r="U1077" s="133"/>
      <c r="V1077" s="133"/>
      <c r="W1077" s="133"/>
      <c r="X1077" s="134" t="s">
        <v>127</v>
      </c>
      <c r="Y1077" s="132"/>
      <c r="Z1077" s="133" t="s">
        <v>241</v>
      </c>
      <c r="AA1077" s="133"/>
      <c r="AB1077" s="133"/>
      <c r="AC1077" s="133"/>
      <c r="AD1077" s="133"/>
      <c r="AE1077" s="133"/>
      <c r="AF1077" s="133"/>
      <c r="AG1077" s="133"/>
      <c r="AH1077" s="133"/>
      <c r="AI1077" s="133"/>
      <c r="AJ1077" s="133"/>
      <c r="AK1077" s="133"/>
      <c r="AL1077" s="133"/>
      <c r="AM1077" s="139"/>
      <c r="BF1077" s="13" t="b">
        <f>IF($K1077="○",TRUE,IF($K1077="",FALSE,"INPUT_ERROR"))</f>
        <v>0</v>
      </c>
      <c r="BG1077" s="13" t="s">
        <v>521</v>
      </c>
      <c r="BH1077" s="13">
        <v>80</v>
      </c>
      <c r="BI1077" s="13" t="str">
        <f t="shared" si="19"/>
        <v>ITEM80#KBN3_18=FALSE</v>
      </c>
    </row>
    <row r="1078" spans="1:61" ht="9.75" hidden="1" customHeight="1" x14ac:dyDescent="0.15">
      <c r="A1078" s="99"/>
      <c r="B1078" s="100"/>
      <c r="C1078" s="100"/>
      <c r="D1078" s="100"/>
      <c r="E1078" s="100"/>
      <c r="F1078" s="100"/>
      <c r="G1078" s="100"/>
      <c r="H1078" s="100"/>
      <c r="I1078" s="100"/>
      <c r="J1078" s="130"/>
      <c r="K1078" s="132"/>
      <c r="L1078" s="133"/>
      <c r="M1078" s="133"/>
      <c r="N1078" s="133"/>
      <c r="O1078" s="133"/>
      <c r="P1078" s="133"/>
      <c r="Q1078" s="133"/>
      <c r="R1078" s="133"/>
      <c r="S1078" s="133"/>
      <c r="T1078" s="133"/>
      <c r="U1078" s="133"/>
      <c r="V1078" s="133"/>
      <c r="W1078" s="133"/>
      <c r="X1078" s="134"/>
      <c r="Y1078" s="132"/>
      <c r="Z1078" s="133"/>
      <c r="AA1078" s="133"/>
      <c r="AB1078" s="133"/>
      <c r="AC1078" s="133"/>
      <c r="AD1078" s="133"/>
      <c r="AE1078" s="133"/>
      <c r="AF1078" s="133"/>
      <c r="AG1078" s="133"/>
      <c r="AH1078" s="133"/>
      <c r="AI1078" s="133"/>
      <c r="AJ1078" s="133"/>
      <c r="AK1078" s="133"/>
      <c r="AL1078" s="133"/>
      <c r="AM1078" s="139"/>
      <c r="BF1078" s="13" t="b">
        <f>IF($Y1077="○",TRUE,IF($Y1077="",FALSE,"INPUT_ERROR"))</f>
        <v>0</v>
      </c>
      <c r="BG1078" s="13" t="s">
        <v>521</v>
      </c>
      <c r="BH1078" s="13">
        <v>81</v>
      </c>
      <c r="BI1078" s="13" t="str">
        <f t="shared" si="19"/>
        <v>ITEM81#KBN3_18=FALSE</v>
      </c>
    </row>
    <row r="1079" spans="1:61" ht="9.75" hidden="1" customHeight="1" x14ac:dyDescent="0.15">
      <c r="A1079" s="99"/>
      <c r="B1079" s="100"/>
      <c r="C1079" s="100"/>
      <c r="D1079" s="100"/>
      <c r="E1079" s="100"/>
      <c r="F1079" s="100"/>
      <c r="G1079" s="100"/>
      <c r="H1079" s="100"/>
      <c r="I1079" s="100"/>
      <c r="J1079" s="130" t="s">
        <v>127</v>
      </c>
      <c r="K1079" s="132"/>
      <c r="L1079" s="133" t="s">
        <v>125</v>
      </c>
      <c r="M1079" s="133"/>
      <c r="N1079" s="133"/>
      <c r="O1079" s="134" t="s">
        <v>98</v>
      </c>
      <c r="P1079" s="128"/>
      <c r="Q1079" s="128"/>
      <c r="R1079" s="128"/>
      <c r="S1079" s="128"/>
      <c r="T1079" s="128"/>
      <c r="U1079" s="128"/>
      <c r="V1079" s="128"/>
      <c r="W1079" s="128"/>
      <c r="X1079" s="128"/>
      <c r="Y1079" s="128"/>
      <c r="Z1079" s="128"/>
      <c r="AA1079" s="128"/>
      <c r="AB1079" s="128"/>
      <c r="AC1079" s="128"/>
      <c r="AD1079" s="128"/>
      <c r="AE1079" s="128"/>
      <c r="AF1079" s="128"/>
      <c r="AG1079" s="128"/>
      <c r="AH1079" s="128"/>
      <c r="AI1079" s="128"/>
      <c r="AJ1079" s="128"/>
      <c r="AK1079" s="128"/>
      <c r="AL1079" s="133" t="s">
        <v>188</v>
      </c>
      <c r="AM1079" s="139"/>
      <c r="BF1079" s="13" t="b">
        <f>IF($K1079="○",TRUE,IF($K1079="",FALSE,"INPUT_ERROR"))</f>
        <v>0</v>
      </c>
      <c r="BG1079" s="13" t="s">
        <v>521</v>
      </c>
      <c r="BH1079" s="13">
        <v>82</v>
      </c>
      <c r="BI1079" s="13" t="str">
        <f t="shared" si="19"/>
        <v>ITEM82#KBN3_18=FALSE</v>
      </c>
    </row>
    <row r="1080" spans="1:61" ht="9.75" hidden="1" customHeight="1" x14ac:dyDescent="0.15">
      <c r="A1080" s="99"/>
      <c r="B1080" s="100"/>
      <c r="C1080" s="100"/>
      <c r="D1080" s="100"/>
      <c r="E1080" s="100"/>
      <c r="F1080" s="100"/>
      <c r="G1080" s="100"/>
      <c r="H1080" s="100"/>
      <c r="I1080" s="100"/>
      <c r="J1080" s="135"/>
      <c r="K1080" s="136"/>
      <c r="L1080" s="137"/>
      <c r="M1080" s="137"/>
      <c r="N1080" s="137"/>
      <c r="O1080" s="138"/>
      <c r="P1080" s="90"/>
      <c r="Q1080" s="90"/>
      <c r="R1080" s="90"/>
      <c r="S1080" s="90"/>
      <c r="T1080" s="90"/>
      <c r="U1080" s="90"/>
      <c r="V1080" s="90"/>
      <c r="W1080" s="90"/>
      <c r="X1080" s="90"/>
      <c r="Y1080" s="90"/>
      <c r="Z1080" s="90"/>
      <c r="AA1080" s="90"/>
      <c r="AB1080" s="90"/>
      <c r="AC1080" s="90"/>
      <c r="AD1080" s="90"/>
      <c r="AE1080" s="90"/>
      <c r="AF1080" s="90"/>
      <c r="AG1080" s="90"/>
      <c r="AH1080" s="90"/>
      <c r="AI1080" s="90"/>
      <c r="AJ1080" s="90"/>
      <c r="AK1080" s="90"/>
      <c r="AL1080" s="137"/>
      <c r="AM1080" s="140"/>
      <c r="BG1080" s="13" t="s">
        <v>521</v>
      </c>
      <c r="BH1080" s="13">
        <v>83</v>
      </c>
      <c r="BI1080" s="13" t="str">
        <f>"ITEM"&amp;BH1080&amp; BG1080 &amp;"="&amp;IF(TRIM($P1079)="","",$P1079)</f>
        <v>ITEM83#KBN3_18=</v>
      </c>
    </row>
    <row r="1081" spans="1:61" ht="9.75" hidden="1" customHeight="1" x14ac:dyDescent="0.15">
      <c r="A1081" s="96" t="s">
        <v>290</v>
      </c>
      <c r="B1081" s="97"/>
      <c r="C1081" s="97"/>
      <c r="D1081" s="97"/>
      <c r="E1081" s="97"/>
      <c r="F1081" s="97"/>
      <c r="G1081" s="97"/>
      <c r="H1081" s="97"/>
      <c r="I1081" s="97"/>
      <c r="J1081" s="102"/>
      <c r="K1081" s="102"/>
      <c r="L1081" s="102"/>
      <c r="M1081" s="102"/>
      <c r="N1081" s="102"/>
      <c r="O1081" s="102"/>
      <c r="P1081" s="102"/>
      <c r="Q1081" s="102"/>
      <c r="R1081" s="102"/>
      <c r="S1081" s="102"/>
      <c r="T1081" s="102"/>
      <c r="U1081" s="102"/>
      <c r="V1081" s="102"/>
      <c r="W1081" s="102"/>
      <c r="X1081" s="102"/>
      <c r="Y1081" s="102"/>
      <c r="Z1081" s="102"/>
      <c r="AA1081" s="102"/>
      <c r="AB1081" s="102"/>
      <c r="AC1081" s="102"/>
      <c r="AD1081" s="102"/>
      <c r="AE1081" s="102"/>
      <c r="AF1081" s="102"/>
      <c r="AG1081" s="102"/>
      <c r="AH1081" s="102"/>
      <c r="AI1081" s="102"/>
      <c r="AJ1081" s="102"/>
      <c r="AK1081" s="102"/>
      <c r="AL1081" s="102"/>
      <c r="AM1081" s="102"/>
      <c r="BG1081" s="13" t="s">
        <v>521</v>
      </c>
      <c r="BH1081" s="13">
        <v>84</v>
      </c>
      <c r="BI1081" s="13" t="str">
        <f>"ITEM"&amp;BH1081&amp; BG1081 &amp;"="&amp;IF(TRIM($J1081)="","",TEXT(J1081,"yyyymmdd"))</f>
        <v>ITEM84#KBN3_18=</v>
      </c>
    </row>
    <row r="1082" spans="1:61" ht="9.75" hidden="1" customHeight="1" x14ac:dyDescent="0.15">
      <c r="A1082" s="99"/>
      <c r="B1082" s="100"/>
      <c r="C1082" s="100"/>
      <c r="D1082" s="100"/>
      <c r="E1082" s="100"/>
      <c r="F1082" s="100"/>
      <c r="G1082" s="100"/>
      <c r="H1082" s="100"/>
      <c r="I1082" s="100"/>
      <c r="J1082" s="102"/>
      <c r="K1082" s="102"/>
      <c r="L1082" s="102"/>
      <c r="M1082" s="102"/>
      <c r="N1082" s="102"/>
      <c r="O1082" s="102"/>
      <c r="P1082" s="102"/>
      <c r="Q1082" s="102"/>
      <c r="R1082" s="102"/>
      <c r="S1082" s="102"/>
      <c r="T1082" s="102"/>
      <c r="U1082" s="102"/>
      <c r="V1082" s="102"/>
      <c r="W1082" s="102"/>
      <c r="X1082" s="102"/>
      <c r="Y1082" s="102"/>
      <c r="Z1082" s="102"/>
      <c r="AA1082" s="102"/>
      <c r="AB1082" s="102"/>
      <c r="AC1082" s="102"/>
      <c r="AD1082" s="102"/>
      <c r="AE1082" s="102"/>
      <c r="AF1082" s="102"/>
      <c r="AG1082" s="102"/>
      <c r="AH1082" s="102"/>
      <c r="AI1082" s="102"/>
      <c r="AJ1082" s="102"/>
      <c r="AK1082" s="102"/>
      <c r="AL1082" s="102"/>
      <c r="AM1082" s="102"/>
      <c r="BG1082" s="13" t="s">
        <v>432</v>
      </c>
      <c r="BH1082" s="13" t="s">
        <v>432</v>
      </c>
    </row>
    <row r="1083" spans="1:61" ht="9.75" hidden="1" customHeight="1" thickBot="1" x14ac:dyDescent="0.2">
      <c r="A1083" s="106"/>
      <c r="B1083" s="107"/>
      <c r="C1083" s="107"/>
      <c r="D1083" s="107"/>
      <c r="E1083" s="107"/>
      <c r="F1083" s="107"/>
      <c r="G1083" s="107"/>
      <c r="H1083" s="107"/>
      <c r="I1083" s="107"/>
      <c r="J1083" s="102"/>
      <c r="K1083" s="102"/>
      <c r="L1083" s="102"/>
      <c r="M1083" s="102"/>
      <c r="N1083" s="102"/>
      <c r="O1083" s="102"/>
      <c r="P1083" s="102"/>
      <c r="Q1083" s="102"/>
      <c r="R1083" s="102"/>
      <c r="S1083" s="102"/>
      <c r="T1083" s="102"/>
      <c r="U1083" s="102"/>
      <c r="V1083" s="102"/>
      <c r="W1083" s="102"/>
      <c r="X1083" s="102"/>
      <c r="Y1083" s="102"/>
      <c r="Z1083" s="102"/>
      <c r="AA1083" s="102"/>
      <c r="AB1083" s="102"/>
      <c r="AC1083" s="102"/>
      <c r="AD1083" s="102"/>
      <c r="AE1083" s="102"/>
      <c r="AF1083" s="102"/>
      <c r="AG1083" s="102"/>
      <c r="AH1083" s="102"/>
      <c r="AI1083" s="102"/>
      <c r="AJ1083" s="102"/>
      <c r="AK1083" s="102"/>
      <c r="AL1083" s="102"/>
      <c r="AM1083" s="102"/>
      <c r="BG1083" s="13" t="s">
        <v>432</v>
      </c>
      <c r="BH1083" s="13" t="s">
        <v>432</v>
      </c>
    </row>
    <row r="1084" spans="1:61" ht="9.75" hidden="1" customHeight="1" x14ac:dyDescent="0.15">
      <c r="A1084" s="295" t="s">
        <v>384</v>
      </c>
      <c r="B1084" s="296"/>
      <c r="C1084" s="296"/>
      <c r="D1084" s="296"/>
      <c r="E1084" s="296"/>
      <c r="F1084" s="296"/>
      <c r="G1084" s="296"/>
      <c r="H1084" s="296"/>
      <c r="I1084" s="297"/>
      <c r="J1084" s="273"/>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74"/>
      <c r="AE1084" s="274"/>
      <c r="AF1084" s="274"/>
      <c r="AG1084" s="274"/>
      <c r="AH1084" s="274"/>
      <c r="AI1084" s="274"/>
      <c r="AJ1084" s="274"/>
      <c r="AK1084" s="274"/>
      <c r="AL1084" s="274"/>
      <c r="AM1084" s="275"/>
      <c r="BG1084" s="13" t="s">
        <v>522</v>
      </c>
      <c r="BH1084" s="13">
        <v>70</v>
      </c>
      <c r="BI1084" s="13" t="str">
        <f>"ITEM"&amp;BH1084&amp;BG1084&amp;"="&amp;IF(TRIM($J1084)="","",$J1084)</f>
        <v>ITEM70#KBN3_19=</v>
      </c>
    </row>
    <row r="1085" spans="1:61" ht="9.75" hidden="1" customHeight="1" thickBot="1" x14ac:dyDescent="0.2">
      <c r="A1085" s="298"/>
      <c r="B1085" s="299"/>
      <c r="C1085" s="299"/>
      <c r="D1085" s="299"/>
      <c r="E1085" s="299"/>
      <c r="F1085" s="299"/>
      <c r="G1085" s="299"/>
      <c r="H1085" s="299"/>
      <c r="I1085" s="300"/>
      <c r="J1085" s="301"/>
      <c r="K1085" s="302"/>
      <c r="L1085" s="302"/>
      <c r="M1085" s="302"/>
      <c r="N1085" s="302"/>
      <c r="O1085" s="302"/>
      <c r="P1085" s="302"/>
      <c r="Q1085" s="302"/>
      <c r="R1085" s="302"/>
      <c r="S1085" s="302"/>
      <c r="T1085" s="302"/>
      <c r="U1085" s="302"/>
      <c r="V1085" s="302"/>
      <c r="W1085" s="302"/>
      <c r="X1085" s="302"/>
      <c r="Y1085" s="302"/>
      <c r="Z1085" s="302"/>
      <c r="AA1085" s="302"/>
      <c r="AB1085" s="302"/>
      <c r="AC1085" s="302"/>
      <c r="AD1085" s="302"/>
      <c r="AE1085" s="302"/>
      <c r="AF1085" s="302"/>
      <c r="AG1085" s="302"/>
      <c r="AH1085" s="302"/>
      <c r="AI1085" s="302"/>
      <c r="AJ1085" s="302"/>
      <c r="AK1085" s="302"/>
      <c r="AL1085" s="302"/>
      <c r="AM1085" s="303"/>
    </row>
    <row r="1086" spans="1:61" ht="9.75" hidden="1" customHeight="1" x14ac:dyDescent="0.15">
      <c r="A1086" s="99" t="s">
        <v>96</v>
      </c>
      <c r="B1086" s="100"/>
      <c r="C1086" s="100"/>
      <c r="D1086" s="100"/>
      <c r="E1086" s="100"/>
      <c r="F1086" s="100"/>
      <c r="G1086" s="100"/>
      <c r="H1086" s="100"/>
      <c r="I1086" s="100"/>
      <c r="J1086" s="102"/>
      <c r="K1086" s="102"/>
      <c r="L1086" s="102"/>
      <c r="M1086" s="102"/>
      <c r="N1086" s="102"/>
      <c r="O1086" s="102"/>
      <c r="P1086" s="102"/>
      <c r="Q1086" s="102"/>
      <c r="R1086" s="102"/>
      <c r="S1086" s="102"/>
      <c r="T1086" s="102"/>
      <c r="U1086" s="102"/>
      <c r="V1086" s="102"/>
      <c r="W1086" s="102"/>
      <c r="X1086" s="102"/>
      <c r="Y1086" s="102"/>
      <c r="Z1086" s="102"/>
      <c r="AA1086" s="102"/>
      <c r="AB1086" s="102"/>
      <c r="AC1086" s="102"/>
      <c r="AD1086" s="102"/>
      <c r="AE1086" s="102"/>
      <c r="AF1086" s="102"/>
      <c r="AG1086" s="102"/>
      <c r="AH1086" s="102"/>
      <c r="AI1086" s="102"/>
      <c r="AJ1086" s="102"/>
      <c r="AK1086" s="102"/>
      <c r="AL1086" s="102"/>
      <c r="AM1086" s="102"/>
      <c r="BG1086" s="13" t="s">
        <v>522</v>
      </c>
      <c r="BH1086" s="13">
        <v>71</v>
      </c>
      <c r="BI1086" s="13" t="str">
        <f>"ITEM"&amp;BH1086&amp; BG1086 &amp;"="&amp; IF(TRIM($J1086)="","",$J1086)</f>
        <v>ITEM71#KBN3_19=</v>
      </c>
    </row>
    <row r="1087" spans="1:61" ht="9.75" hidden="1" customHeight="1" x14ac:dyDescent="0.15">
      <c r="A1087" s="106"/>
      <c r="B1087" s="107"/>
      <c r="C1087" s="107"/>
      <c r="D1087" s="107"/>
      <c r="E1087" s="107"/>
      <c r="F1087" s="107"/>
      <c r="G1087" s="107"/>
      <c r="H1087" s="107"/>
      <c r="I1087" s="107"/>
      <c r="J1087" s="102"/>
      <c r="K1087" s="102"/>
      <c r="L1087" s="102"/>
      <c r="M1087" s="102"/>
      <c r="N1087" s="102"/>
      <c r="O1087" s="102"/>
      <c r="P1087" s="102"/>
      <c r="Q1087" s="102"/>
      <c r="R1087" s="102"/>
      <c r="S1087" s="102"/>
      <c r="T1087" s="102"/>
      <c r="U1087" s="102"/>
      <c r="V1087" s="102"/>
      <c r="W1087" s="102"/>
      <c r="X1087" s="102"/>
      <c r="Y1087" s="102"/>
      <c r="Z1087" s="102"/>
      <c r="AA1087" s="102"/>
      <c r="AB1087" s="102"/>
      <c r="AC1087" s="102"/>
      <c r="AD1087" s="102"/>
      <c r="AE1087" s="102"/>
      <c r="AF1087" s="102"/>
      <c r="AG1087" s="102"/>
      <c r="AH1087" s="102"/>
      <c r="AI1087" s="102"/>
      <c r="AJ1087" s="102"/>
      <c r="AK1087" s="102"/>
      <c r="AL1087" s="102"/>
      <c r="AM1087" s="102"/>
    </row>
    <row r="1088" spans="1:61" ht="9.75" hidden="1" customHeight="1" x14ac:dyDescent="0.15">
      <c r="A1088" s="96" t="s">
        <v>285</v>
      </c>
      <c r="B1088" s="97"/>
      <c r="C1088" s="97"/>
      <c r="D1088" s="97"/>
      <c r="E1088" s="97"/>
      <c r="F1088" s="97"/>
      <c r="G1088" s="97"/>
      <c r="H1088" s="97"/>
      <c r="I1088" s="97"/>
      <c r="J1088" s="102"/>
      <c r="K1088" s="102"/>
      <c r="L1088" s="102"/>
      <c r="M1088" s="102"/>
      <c r="N1088" s="102"/>
      <c r="O1088" s="102"/>
      <c r="P1088" s="102"/>
      <c r="Q1088" s="102"/>
      <c r="R1088" s="102"/>
      <c r="S1088" s="102"/>
      <c r="T1088" s="102"/>
      <c r="U1088" s="102"/>
      <c r="V1088" s="102"/>
      <c r="W1088" s="102"/>
      <c r="X1088" s="102"/>
      <c r="Y1088" s="102"/>
      <c r="Z1088" s="102"/>
      <c r="AA1088" s="102"/>
      <c r="AB1088" s="102"/>
      <c r="AC1088" s="102"/>
      <c r="AD1088" s="102"/>
      <c r="AE1088" s="102"/>
      <c r="AF1088" s="102"/>
      <c r="AG1088" s="102"/>
      <c r="AH1088" s="102"/>
      <c r="AI1088" s="102"/>
      <c r="AJ1088" s="102"/>
      <c r="AK1088" s="102"/>
      <c r="AL1088" s="102"/>
      <c r="AM1088" s="102"/>
      <c r="BG1088" s="13" t="s">
        <v>522</v>
      </c>
      <c r="BH1088" s="13">
        <v>72</v>
      </c>
      <c r="BI1088" s="13" t="str">
        <f>"ITEM"&amp;BH1088&amp; BG1088 &amp;"="&amp; IF(TRIM($J1088)="","",$J1088)</f>
        <v>ITEM72#KBN3_19=</v>
      </c>
    </row>
    <row r="1089" spans="1:61" ht="9.75" hidden="1" customHeight="1" x14ac:dyDescent="0.15">
      <c r="A1089" s="99"/>
      <c r="B1089" s="100"/>
      <c r="C1089" s="100"/>
      <c r="D1089" s="100"/>
      <c r="E1089" s="100"/>
      <c r="F1089" s="100"/>
      <c r="G1089" s="100"/>
      <c r="H1089" s="100"/>
      <c r="I1089" s="100"/>
      <c r="J1089" s="102"/>
      <c r="K1089" s="102"/>
      <c r="L1089" s="102"/>
      <c r="M1089" s="102"/>
      <c r="N1089" s="102"/>
      <c r="O1089" s="102"/>
      <c r="P1089" s="102"/>
      <c r="Q1089" s="102"/>
      <c r="R1089" s="102"/>
      <c r="S1089" s="102"/>
      <c r="T1089" s="102"/>
      <c r="U1089" s="102"/>
      <c r="V1089" s="102"/>
      <c r="W1089" s="102"/>
      <c r="X1089" s="102"/>
      <c r="Y1089" s="102"/>
      <c r="Z1089" s="102"/>
      <c r="AA1089" s="102"/>
      <c r="AB1089" s="102"/>
      <c r="AC1089" s="102"/>
      <c r="AD1089" s="102"/>
      <c r="AE1089" s="102"/>
      <c r="AF1089" s="102"/>
      <c r="AG1089" s="102"/>
      <c r="AH1089" s="102"/>
      <c r="AI1089" s="102"/>
      <c r="AJ1089" s="102"/>
      <c r="AK1089" s="102"/>
      <c r="AL1089" s="102"/>
      <c r="AM1089" s="102"/>
      <c r="BG1089" s="13" t="s">
        <v>432</v>
      </c>
      <c r="BH1089" s="13" t="s">
        <v>432</v>
      </c>
    </row>
    <row r="1090" spans="1:61" ht="9.75" hidden="1" customHeight="1" x14ac:dyDescent="0.15">
      <c r="A1090" s="106"/>
      <c r="B1090" s="107"/>
      <c r="C1090" s="107"/>
      <c r="D1090" s="107"/>
      <c r="E1090" s="107"/>
      <c r="F1090" s="107"/>
      <c r="G1090" s="107"/>
      <c r="H1090" s="107"/>
      <c r="I1090" s="107"/>
      <c r="J1090" s="102"/>
      <c r="K1090" s="102"/>
      <c r="L1090" s="102"/>
      <c r="M1090" s="102"/>
      <c r="N1090" s="102"/>
      <c r="O1090" s="102"/>
      <c r="P1090" s="102"/>
      <c r="Q1090" s="102"/>
      <c r="R1090" s="102"/>
      <c r="S1090" s="102"/>
      <c r="T1090" s="102"/>
      <c r="U1090" s="102"/>
      <c r="V1090" s="102"/>
      <c r="W1090" s="102"/>
      <c r="X1090" s="102"/>
      <c r="Y1090" s="102"/>
      <c r="Z1090" s="102"/>
      <c r="AA1090" s="102"/>
      <c r="AB1090" s="102"/>
      <c r="AC1090" s="102"/>
      <c r="AD1090" s="102"/>
      <c r="AE1090" s="102"/>
      <c r="AF1090" s="102"/>
      <c r="AG1090" s="102"/>
      <c r="AH1090" s="102"/>
      <c r="AI1090" s="102"/>
      <c r="AJ1090" s="102"/>
      <c r="AK1090" s="102"/>
      <c r="AL1090" s="102"/>
      <c r="AM1090" s="102"/>
      <c r="BG1090" s="13" t="s">
        <v>432</v>
      </c>
      <c r="BH1090" s="13" t="s">
        <v>432</v>
      </c>
    </row>
    <row r="1091" spans="1:61" ht="9.75" hidden="1" customHeight="1" x14ac:dyDescent="0.15">
      <c r="A1091" s="96" t="s">
        <v>286</v>
      </c>
      <c r="B1091" s="97"/>
      <c r="C1091" s="97"/>
      <c r="D1091" s="97"/>
      <c r="E1091" s="97"/>
      <c r="F1091" s="97"/>
      <c r="G1091" s="97"/>
      <c r="H1091" s="97"/>
      <c r="I1091" s="97"/>
      <c r="J1091" s="102"/>
      <c r="K1091" s="102"/>
      <c r="L1091" s="102"/>
      <c r="M1091" s="102"/>
      <c r="N1091" s="102"/>
      <c r="O1091" s="102"/>
      <c r="P1091" s="102"/>
      <c r="Q1091" s="102"/>
      <c r="R1091" s="102"/>
      <c r="S1091" s="102"/>
      <c r="T1091" s="102"/>
      <c r="U1091" s="102"/>
      <c r="V1091" s="102"/>
      <c r="W1091" s="102"/>
      <c r="X1091" s="102"/>
      <c r="Y1091" s="102"/>
      <c r="Z1091" s="102"/>
      <c r="AA1091" s="102"/>
      <c r="AB1091" s="102"/>
      <c r="AC1091" s="102"/>
      <c r="AD1091" s="102"/>
      <c r="AE1091" s="102"/>
      <c r="AF1091" s="102"/>
      <c r="AG1091" s="102"/>
      <c r="AH1091" s="102"/>
      <c r="AI1091" s="102"/>
      <c r="AJ1091" s="102"/>
      <c r="AK1091" s="102"/>
      <c r="AL1091" s="102"/>
      <c r="AM1091" s="102"/>
      <c r="BG1091" s="13" t="s">
        <v>522</v>
      </c>
      <c r="BH1091" s="13">
        <v>73</v>
      </c>
      <c r="BI1091" s="13" t="str">
        <f>"ITEM"&amp;BH1091&amp; BG1091 &amp;"="&amp; IF(TRIM($J1091)="","",$J1091)</f>
        <v>ITEM73#KBN3_19=</v>
      </c>
    </row>
    <row r="1092" spans="1:61" ht="9.75" hidden="1" customHeight="1" x14ac:dyDescent="0.15">
      <c r="A1092" s="106"/>
      <c r="B1092" s="107"/>
      <c r="C1092" s="107"/>
      <c r="D1092" s="107"/>
      <c r="E1092" s="107"/>
      <c r="F1092" s="107"/>
      <c r="G1092" s="107"/>
      <c r="H1092" s="107"/>
      <c r="I1092" s="107"/>
      <c r="J1092" s="102"/>
      <c r="K1092" s="102"/>
      <c r="L1092" s="102"/>
      <c r="M1092" s="102"/>
      <c r="N1092" s="102"/>
      <c r="O1092" s="102"/>
      <c r="P1092" s="102"/>
      <c r="Q1092" s="102"/>
      <c r="R1092" s="102"/>
      <c r="S1092" s="102"/>
      <c r="T1092" s="102"/>
      <c r="U1092" s="102"/>
      <c r="V1092" s="102"/>
      <c r="W1092" s="102"/>
      <c r="X1092" s="102"/>
      <c r="Y1092" s="102"/>
      <c r="Z1092" s="102"/>
      <c r="AA1092" s="102"/>
      <c r="AB1092" s="102"/>
      <c r="AC1092" s="102"/>
      <c r="AD1092" s="102"/>
      <c r="AE1092" s="102"/>
      <c r="AF1092" s="102"/>
      <c r="AG1092" s="102"/>
      <c r="AH1092" s="102"/>
      <c r="AI1092" s="102"/>
      <c r="AJ1092" s="102"/>
      <c r="AK1092" s="102"/>
      <c r="AL1092" s="102"/>
      <c r="AM1092" s="102"/>
      <c r="BG1092" s="13" t="s">
        <v>432</v>
      </c>
      <c r="BH1092" s="13" t="s">
        <v>432</v>
      </c>
    </row>
    <row r="1093" spans="1:61" ht="9.75" hidden="1" customHeight="1" x14ac:dyDescent="0.15">
      <c r="A1093" s="96" t="s">
        <v>287</v>
      </c>
      <c r="B1093" s="97"/>
      <c r="C1093" s="97"/>
      <c r="D1093" s="97"/>
      <c r="E1093" s="97"/>
      <c r="F1093" s="97"/>
      <c r="G1093" s="97"/>
      <c r="H1093" s="97"/>
      <c r="I1093" s="97"/>
      <c r="J1093" s="167"/>
      <c r="K1093" s="162"/>
      <c r="L1093" s="162"/>
      <c r="M1093" s="162"/>
      <c r="N1093" s="162"/>
      <c r="O1093" s="162"/>
      <c r="P1093" s="162"/>
      <c r="Q1093" s="162"/>
      <c r="R1093" s="162"/>
      <c r="S1093" s="162"/>
      <c r="T1093" s="162"/>
      <c r="U1093" s="162"/>
      <c r="V1093" s="170" t="s">
        <v>116</v>
      </c>
      <c r="W1093" s="170"/>
      <c r="X1093" s="170"/>
      <c r="Y1093" s="170"/>
      <c r="Z1093" s="170"/>
      <c r="AA1093" s="170"/>
      <c r="AB1093" s="170"/>
      <c r="AC1093" s="170"/>
      <c r="AD1093" s="170"/>
      <c r="AE1093" s="170"/>
      <c r="AF1093" s="170"/>
      <c r="AG1093" s="170"/>
      <c r="AH1093" s="170"/>
      <c r="AI1093" s="170"/>
      <c r="AJ1093" s="170"/>
      <c r="AK1093" s="170"/>
      <c r="AL1093" s="170"/>
      <c r="AM1093" s="171"/>
      <c r="BE1093" s="13" t="str">
        <f ca="1">MID(CELL("address",$CB$2),2,2)</f>
        <v>CB</v>
      </c>
      <c r="BF1093" s="13" t="str">
        <f>IF(TRIM($K1095)="","",IF(ISERROR(MATCH($K1095,$CB$3:$CB$7,0)),"INPUT_ERROR",MATCH($K1095,$CB$3:$CB$7,0)))</f>
        <v/>
      </c>
      <c r="BG1093" s="13" t="s">
        <v>522</v>
      </c>
      <c r="BH1093" s="13">
        <v>74</v>
      </c>
      <c r="BI1093" s="13" t="str">
        <f>"ITEM"&amp; BH1093&amp; BG1093 &amp;"="&amp; $BF1093</f>
        <v>ITEM74#KBN3_19=</v>
      </c>
    </row>
    <row r="1094" spans="1:61" ht="9.75" hidden="1" customHeight="1" x14ac:dyDescent="0.15">
      <c r="A1094" s="99"/>
      <c r="B1094" s="100"/>
      <c r="C1094" s="100"/>
      <c r="D1094" s="100"/>
      <c r="E1094" s="100"/>
      <c r="F1094" s="100"/>
      <c r="G1094" s="100"/>
      <c r="H1094" s="100"/>
      <c r="I1094" s="100"/>
      <c r="J1094" s="186"/>
      <c r="K1094" s="133"/>
      <c r="L1094" s="133"/>
      <c r="M1094" s="133"/>
      <c r="N1094" s="133"/>
      <c r="O1094" s="133"/>
      <c r="P1094" s="133"/>
      <c r="Q1094" s="133"/>
      <c r="R1094" s="133"/>
      <c r="S1094" s="133"/>
      <c r="T1094" s="133"/>
      <c r="U1094" s="133"/>
      <c r="V1094" s="169" t="s">
        <v>180</v>
      </c>
      <c r="W1094" s="169"/>
      <c r="X1094" s="169"/>
      <c r="Y1094" s="169"/>
      <c r="Z1094" s="169"/>
      <c r="AA1094" s="169"/>
      <c r="AB1094" s="169"/>
      <c r="AC1094" s="169"/>
      <c r="AD1094" s="169"/>
      <c r="AE1094" s="169"/>
      <c r="AF1094" s="169"/>
      <c r="AG1094" s="169"/>
      <c r="AH1094" s="169"/>
      <c r="AI1094" s="169"/>
      <c r="AJ1094" s="169"/>
      <c r="AK1094" s="169"/>
      <c r="AL1094" s="169"/>
      <c r="AM1094" s="172"/>
      <c r="BG1094" s="13" t="s">
        <v>432</v>
      </c>
      <c r="BH1094" s="13" t="s">
        <v>432</v>
      </c>
    </row>
    <row r="1095" spans="1:61" ht="9.75" hidden="1" customHeight="1" x14ac:dyDescent="0.15">
      <c r="A1095" s="99"/>
      <c r="B1095" s="100"/>
      <c r="C1095" s="100"/>
      <c r="D1095" s="100"/>
      <c r="E1095" s="100"/>
      <c r="F1095" s="100"/>
      <c r="G1095" s="100"/>
      <c r="H1095" s="100"/>
      <c r="I1095" s="100"/>
      <c r="J1095" s="130" t="s">
        <v>444</v>
      </c>
      <c r="K1095" s="131"/>
      <c r="L1095" s="131"/>
      <c r="M1095" s="131"/>
      <c r="N1095" s="131"/>
      <c r="O1095" s="131"/>
      <c r="P1095" s="131"/>
      <c r="Q1095" s="131"/>
      <c r="R1095" s="131"/>
      <c r="S1095" s="131"/>
      <c r="T1095" s="133" t="s">
        <v>442</v>
      </c>
      <c r="U1095" s="133"/>
      <c r="V1095" s="169" t="s">
        <v>236</v>
      </c>
      <c r="W1095" s="169"/>
      <c r="X1095" s="169"/>
      <c r="Y1095" s="169"/>
      <c r="Z1095" s="169"/>
      <c r="AA1095" s="169"/>
      <c r="AB1095" s="169"/>
      <c r="AC1095" s="169"/>
      <c r="AD1095" s="169"/>
      <c r="AE1095" s="169"/>
      <c r="AF1095" s="169"/>
      <c r="AG1095" s="169"/>
      <c r="AH1095" s="169"/>
      <c r="AI1095" s="169"/>
      <c r="AJ1095" s="169"/>
      <c r="AK1095" s="169"/>
      <c r="AL1095" s="169"/>
      <c r="AM1095" s="172"/>
      <c r="BG1095" s="13" t="s">
        <v>432</v>
      </c>
      <c r="BH1095" s="13" t="s">
        <v>432</v>
      </c>
    </row>
    <row r="1096" spans="1:61" ht="9.75" hidden="1" customHeight="1" x14ac:dyDescent="0.15">
      <c r="A1096" s="99"/>
      <c r="B1096" s="100"/>
      <c r="C1096" s="100"/>
      <c r="D1096" s="100"/>
      <c r="E1096" s="100"/>
      <c r="F1096" s="100"/>
      <c r="G1096" s="100"/>
      <c r="H1096" s="100"/>
      <c r="I1096" s="100"/>
      <c r="J1096" s="130"/>
      <c r="K1096" s="131"/>
      <c r="L1096" s="131"/>
      <c r="M1096" s="131"/>
      <c r="N1096" s="131"/>
      <c r="O1096" s="131"/>
      <c r="P1096" s="131"/>
      <c r="Q1096" s="131"/>
      <c r="R1096" s="131"/>
      <c r="S1096" s="131"/>
      <c r="T1096" s="133"/>
      <c r="U1096" s="133"/>
      <c r="V1096" s="169" t="s">
        <v>237</v>
      </c>
      <c r="W1096" s="169"/>
      <c r="X1096" s="169"/>
      <c r="Y1096" s="169"/>
      <c r="Z1096" s="169"/>
      <c r="AA1096" s="169"/>
      <c r="AB1096" s="169"/>
      <c r="AC1096" s="169"/>
      <c r="AD1096" s="169"/>
      <c r="AE1096" s="169"/>
      <c r="AF1096" s="169"/>
      <c r="AG1096" s="169"/>
      <c r="AH1096" s="169"/>
      <c r="AI1096" s="169"/>
      <c r="AJ1096" s="169"/>
      <c r="AK1096" s="169"/>
      <c r="AL1096" s="169"/>
      <c r="AM1096" s="172"/>
      <c r="BG1096" s="13" t="s">
        <v>432</v>
      </c>
      <c r="BH1096" s="13" t="s">
        <v>432</v>
      </c>
    </row>
    <row r="1097" spans="1:61" ht="9.75" hidden="1" customHeight="1" x14ac:dyDescent="0.15">
      <c r="A1097" s="99"/>
      <c r="B1097" s="100"/>
      <c r="C1097" s="100"/>
      <c r="D1097" s="100"/>
      <c r="E1097" s="100"/>
      <c r="F1097" s="100"/>
      <c r="G1097" s="100"/>
      <c r="H1097" s="100"/>
      <c r="I1097" s="100"/>
      <c r="J1097" s="186"/>
      <c r="K1097" s="133"/>
      <c r="L1097" s="133"/>
      <c r="M1097" s="133"/>
      <c r="N1097" s="133"/>
      <c r="O1097" s="133"/>
      <c r="P1097" s="133"/>
      <c r="Q1097" s="133"/>
      <c r="R1097" s="133"/>
      <c r="S1097" s="133"/>
      <c r="T1097" s="133"/>
      <c r="U1097" s="133"/>
      <c r="V1097" s="169" t="s">
        <v>445</v>
      </c>
      <c r="W1097" s="169"/>
      <c r="X1097" s="169"/>
      <c r="Y1097" s="169"/>
      <c r="Z1097" s="169"/>
      <c r="AA1097" s="169"/>
      <c r="AB1097" s="169"/>
      <c r="AC1097" s="169"/>
      <c r="AD1097" s="169"/>
      <c r="AE1097" s="169"/>
      <c r="AF1097" s="169"/>
      <c r="AG1097" s="169"/>
      <c r="AH1097" s="169"/>
      <c r="AI1097" s="169"/>
      <c r="AJ1097" s="169"/>
      <c r="AK1097" s="169"/>
      <c r="AL1097" s="169"/>
      <c r="AM1097" s="172"/>
      <c r="BG1097" s="13" t="s">
        <v>432</v>
      </c>
      <c r="BH1097" s="13" t="s">
        <v>432</v>
      </c>
    </row>
    <row r="1098" spans="1:61" ht="9.75" hidden="1" customHeight="1" x14ac:dyDescent="0.15">
      <c r="A1098" s="106"/>
      <c r="B1098" s="107"/>
      <c r="C1098" s="107"/>
      <c r="D1098" s="107"/>
      <c r="E1098" s="107"/>
      <c r="F1098" s="107"/>
      <c r="G1098" s="107"/>
      <c r="H1098" s="107"/>
      <c r="I1098" s="107"/>
      <c r="J1098" s="168"/>
      <c r="K1098" s="137"/>
      <c r="L1098" s="137"/>
      <c r="M1098" s="137"/>
      <c r="N1098" s="137"/>
      <c r="O1098" s="137"/>
      <c r="P1098" s="137"/>
      <c r="Q1098" s="137"/>
      <c r="R1098" s="137"/>
      <c r="S1098" s="137"/>
      <c r="T1098" s="137"/>
      <c r="U1098" s="137"/>
      <c r="V1098" s="174" t="s">
        <v>238</v>
      </c>
      <c r="W1098" s="174"/>
      <c r="X1098" s="174"/>
      <c r="Y1098" s="174"/>
      <c r="Z1098" s="174"/>
      <c r="AA1098" s="174"/>
      <c r="AB1098" s="174"/>
      <c r="AC1098" s="174"/>
      <c r="AD1098" s="174"/>
      <c r="AE1098" s="174"/>
      <c r="AF1098" s="174"/>
      <c r="AG1098" s="174"/>
      <c r="AH1098" s="174"/>
      <c r="AI1098" s="174"/>
      <c r="AJ1098" s="174"/>
      <c r="AK1098" s="174"/>
      <c r="AL1098" s="174"/>
      <c r="AM1098" s="175"/>
      <c r="BG1098" s="13" t="s">
        <v>432</v>
      </c>
      <c r="BH1098" s="13" t="s">
        <v>432</v>
      </c>
    </row>
    <row r="1099" spans="1:61" ht="9.75" hidden="1" customHeight="1" x14ac:dyDescent="0.15">
      <c r="A1099" s="96" t="s">
        <v>288</v>
      </c>
      <c r="B1099" s="97"/>
      <c r="C1099" s="97"/>
      <c r="D1099" s="97"/>
      <c r="E1099" s="97"/>
      <c r="F1099" s="97"/>
      <c r="G1099" s="97"/>
      <c r="H1099" s="97"/>
      <c r="I1099" s="97"/>
      <c r="J1099" s="115"/>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7"/>
      <c r="BG1099" s="13" t="s">
        <v>522</v>
      </c>
      <c r="BH1099" s="13">
        <v>75</v>
      </c>
      <c r="BI1099" s="13" t="str">
        <f>"ITEM"&amp;BH1099&amp; BG1099 &amp;"="&amp; IF(TRIM($J1099)="","",$J1099)</f>
        <v>ITEM75#KBN3_19=</v>
      </c>
    </row>
    <row r="1100" spans="1:61" ht="9.75" hidden="1" customHeight="1" x14ac:dyDescent="0.15">
      <c r="A1100" s="99"/>
      <c r="B1100" s="100"/>
      <c r="C1100" s="100"/>
      <c r="D1100" s="100"/>
      <c r="E1100" s="100"/>
      <c r="F1100" s="100"/>
      <c r="G1100" s="100"/>
      <c r="H1100" s="100"/>
      <c r="I1100" s="100"/>
      <c r="J1100" s="109"/>
      <c r="K1100" s="110"/>
      <c r="L1100" s="110"/>
      <c r="M1100" s="110"/>
      <c r="N1100" s="110"/>
      <c r="O1100" s="110"/>
      <c r="P1100" s="110"/>
      <c r="Q1100" s="110"/>
      <c r="R1100" s="110"/>
      <c r="S1100" s="110"/>
      <c r="T1100" s="110"/>
      <c r="U1100" s="110"/>
      <c r="V1100" s="110"/>
      <c r="W1100" s="110"/>
      <c r="X1100" s="110"/>
      <c r="Y1100" s="110"/>
      <c r="Z1100" s="110"/>
      <c r="AA1100" s="110"/>
      <c r="AB1100" s="110"/>
      <c r="AC1100" s="110"/>
      <c r="AD1100" s="110"/>
      <c r="AE1100" s="110"/>
      <c r="AF1100" s="110"/>
      <c r="AG1100" s="110"/>
      <c r="AH1100" s="110"/>
      <c r="AI1100" s="110"/>
      <c r="AJ1100" s="110"/>
      <c r="AK1100" s="110"/>
      <c r="AL1100" s="110"/>
      <c r="AM1100" s="111"/>
      <c r="BG1100" s="13" t="s">
        <v>432</v>
      </c>
      <c r="BH1100" s="13" t="s">
        <v>432</v>
      </c>
    </row>
    <row r="1101" spans="1:61" ht="9.75" hidden="1" customHeight="1" x14ac:dyDescent="0.15">
      <c r="A1101" s="106"/>
      <c r="B1101" s="107"/>
      <c r="C1101" s="107"/>
      <c r="D1101" s="107"/>
      <c r="E1101" s="107"/>
      <c r="F1101" s="107"/>
      <c r="G1101" s="107"/>
      <c r="H1101" s="107"/>
      <c r="I1101" s="107"/>
      <c r="J1101" s="112"/>
      <c r="K1101" s="113"/>
      <c r="L1101" s="113"/>
      <c r="M1101" s="113"/>
      <c r="N1101" s="113"/>
      <c r="O1101" s="113"/>
      <c r="P1101" s="113"/>
      <c r="Q1101" s="113"/>
      <c r="R1101" s="113"/>
      <c r="S1101" s="113"/>
      <c r="T1101" s="113"/>
      <c r="U1101" s="113"/>
      <c r="V1101" s="113"/>
      <c r="W1101" s="113"/>
      <c r="X1101" s="113"/>
      <c r="Y1101" s="113"/>
      <c r="Z1101" s="113"/>
      <c r="AA1101" s="113"/>
      <c r="AB1101" s="113"/>
      <c r="AC1101" s="113"/>
      <c r="AD1101" s="113"/>
      <c r="AE1101" s="113"/>
      <c r="AF1101" s="113"/>
      <c r="AG1101" s="113"/>
      <c r="AH1101" s="113"/>
      <c r="AI1101" s="113"/>
      <c r="AJ1101" s="113"/>
      <c r="AK1101" s="113"/>
      <c r="AL1101" s="113"/>
      <c r="AM1101" s="114"/>
      <c r="BG1101" s="13" t="s">
        <v>432</v>
      </c>
      <c r="BH1101" s="13" t="s">
        <v>432</v>
      </c>
    </row>
    <row r="1102" spans="1:61" ht="9.75" hidden="1" customHeight="1" x14ac:dyDescent="0.15">
      <c r="A1102" s="96" t="s">
        <v>289</v>
      </c>
      <c r="B1102" s="97"/>
      <c r="C1102" s="97"/>
      <c r="D1102" s="97"/>
      <c r="E1102" s="97"/>
      <c r="F1102" s="97"/>
      <c r="G1102" s="97"/>
      <c r="H1102" s="97"/>
      <c r="I1102" s="97"/>
      <c r="J1102" s="224" t="s">
        <v>127</v>
      </c>
      <c r="K1102" s="225"/>
      <c r="L1102" s="162" t="s">
        <v>121</v>
      </c>
      <c r="M1102" s="162"/>
      <c r="N1102" s="162"/>
      <c r="O1102" s="162"/>
      <c r="P1102" s="162"/>
      <c r="Q1102" s="162"/>
      <c r="R1102" s="162"/>
      <c r="S1102" s="162"/>
      <c r="T1102" s="162"/>
      <c r="U1102" s="162"/>
      <c r="V1102" s="162"/>
      <c r="W1102" s="162"/>
      <c r="X1102" s="227" t="s">
        <v>127</v>
      </c>
      <c r="Y1102" s="225"/>
      <c r="Z1102" s="162" t="s">
        <v>160</v>
      </c>
      <c r="AA1102" s="162"/>
      <c r="AB1102" s="162"/>
      <c r="AC1102" s="162"/>
      <c r="AD1102" s="162"/>
      <c r="AE1102" s="162"/>
      <c r="AF1102" s="162"/>
      <c r="AG1102" s="162"/>
      <c r="AH1102" s="162"/>
      <c r="AI1102" s="162"/>
      <c r="AJ1102" s="162"/>
      <c r="AK1102" s="162"/>
      <c r="AL1102" s="162"/>
      <c r="AM1102" s="163"/>
      <c r="BF1102" s="13" t="b">
        <f>IF($K1102="○",TRUE,IF($K1102="",FALSE,"INPUT_ERROR"))</f>
        <v>0</v>
      </c>
      <c r="BG1102" s="13" t="s">
        <v>522</v>
      </c>
      <c r="BH1102" s="13">
        <v>76</v>
      </c>
      <c r="BI1102" s="13" t="str">
        <f t="shared" ref="BI1102:BI1108" si="20">"ITEM"&amp;BH1102&amp; BG1102 &amp;"="&amp; BF1102</f>
        <v>ITEM76#KBN3_19=FALSE</v>
      </c>
    </row>
    <row r="1103" spans="1:61" ht="9.75" hidden="1" customHeight="1" x14ac:dyDescent="0.15">
      <c r="A1103" s="99"/>
      <c r="B1103" s="100"/>
      <c r="C1103" s="100"/>
      <c r="D1103" s="100"/>
      <c r="E1103" s="100"/>
      <c r="F1103" s="100"/>
      <c r="G1103" s="100"/>
      <c r="H1103" s="100"/>
      <c r="I1103" s="100"/>
      <c r="J1103" s="130"/>
      <c r="K1103" s="132"/>
      <c r="L1103" s="133"/>
      <c r="M1103" s="133"/>
      <c r="N1103" s="133"/>
      <c r="O1103" s="133"/>
      <c r="P1103" s="133"/>
      <c r="Q1103" s="133"/>
      <c r="R1103" s="133"/>
      <c r="S1103" s="133"/>
      <c r="T1103" s="133"/>
      <c r="U1103" s="133"/>
      <c r="V1103" s="133"/>
      <c r="W1103" s="133"/>
      <c r="X1103" s="134"/>
      <c r="Y1103" s="132"/>
      <c r="Z1103" s="133"/>
      <c r="AA1103" s="133"/>
      <c r="AB1103" s="133"/>
      <c r="AC1103" s="133"/>
      <c r="AD1103" s="133"/>
      <c r="AE1103" s="133"/>
      <c r="AF1103" s="133"/>
      <c r="AG1103" s="133"/>
      <c r="AH1103" s="133"/>
      <c r="AI1103" s="133"/>
      <c r="AJ1103" s="133"/>
      <c r="AK1103" s="133"/>
      <c r="AL1103" s="133"/>
      <c r="AM1103" s="139"/>
      <c r="BF1103" s="13" t="b">
        <f>IF($Y1102="○",TRUE,IF($Y1102="",FALSE,"INPUT_ERROR"))</f>
        <v>0</v>
      </c>
      <c r="BG1103" s="13" t="s">
        <v>522</v>
      </c>
      <c r="BH1103" s="13">
        <v>77</v>
      </c>
      <c r="BI1103" s="13" t="str">
        <f t="shared" si="20"/>
        <v>ITEM77#KBN3_19=FALSE</v>
      </c>
    </row>
    <row r="1104" spans="1:61" ht="9.75" hidden="1" customHeight="1" x14ac:dyDescent="0.15">
      <c r="A1104" s="99"/>
      <c r="B1104" s="100"/>
      <c r="C1104" s="100"/>
      <c r="D1104" s="100"/>
      <c r="E1104" s="100"/>
      <c r="F1104" s="100"/>
      <c r="G1104" s="100"/>
      <c r="H1104" s="100"/>
      <c r="I1104" s="100"/>
      <c r="J1104" s="130" t="s">
        <v>127</v>
      </c>
      <c r="K1104" s="132"/>
      <c r="L1104" s="133" t="s">
        <v>161</v>
      </c>
      <c r="M1104" s="133"/>
      <c r="N1104" s="133"/>
      <c r="O1104" s="133"/>
      <c r="P1104" s="133"/>
      <c r="Q1104" s="133"/>
      <c r="R1104" s="133"/>
      <c r="S1104" s="133"/>
      <c r="T1104" s="133"/>
      <c r="U1104" s="133"/>
      <c r="V1104" s="133"/>
      <c r="W1104" s="133"/>
      <c r="X1104" s="134" t="s">
        <v>127</v>
      </c>
      <c r="Y1104" s="132"/>
      <c r="Z1104" s="133" t="s">
        <v>332</v>
      </c>
      <c r="AA1104" s="133"/>
      <c r="AB1104" s="133"/>
      <c r="AC1104" s="133"/>
      <c r="AD1104" s="133"/>
      <c r="AE1104" s="133"/>
      <c r="AF1104" s="133"/>
      <c r="AG1104" s="133"/>
      <c r="AH1104" s="133"/>
      <c r="AI1104" s="133"/>
      <c r="AJ1104" s="133"/>
      <c r="AK1104" s="133"/>
      <c r="AL1104" s="133"/>
      <c r="AM1104" s="139"/>
      <c r="BF1104" s="13" t="b">
        <f>IF($K1104="○",TRUE,IF($K1104="",FALSE,"INPUT_ERROR"))</f>
        <v>0</v>
      </c>
      <c r="BG1104" s="13" t="s">
        <v>522</v>
      </c>
      <c r="BH1104" s="13">
        <v>78</v>
      </c>
      <c r="BI1104" s="13" t="str">
        <f t="shared" si="20"/>
        <v>ITEM78#KBN3_19=FALSE</v>
      </c>
    </row>
    <row r="1105" spans="1:61" ht="9.75" hidden="1" customHeight="1" x14ac:dyDescent="0.15">
      <c r="A1105" s="99"/>
      <c r="B1105" s="100"/>
      <c r="C1105" s="100"/>
      <c r="D1105" s="100"/>
      <c r="E1105" s="100"/>
      <c r="F1105" s="100"/>
      <c r="G1105" s="100"/>
      <c r="H1105" s="100"/>
      <c r="I1105" s="100"/>
      <c r="J1105" s="130"/>
      <c r="K1105" s="132"/>
      <c r="L1105" s="133"/>
      <c r="M1105" s="133"/>
      <c r="N1105" s="133"/>
      <c r="O1105" s="133"/>
      <c r="P1105" s="133"/>
      <c r="Q1105" s="133"/>
      <c r="R1105" s="133"/>
      <c r="S1105" s="133"/>
      <c r="T1105" s="133"/>
      <c r="U1105" s="133"/>
      <c r="V1105" s="133"/>
      <c r="W1105" s="133"/>
      <c r="X1105" s="134"/>
      <c r="Y1105" s="132"/>
      <c r="Z1105" s="133"/>
      <c r="AA1105" s="133"/>
      <c r="AB1105" s="133"/>
      <c r="AC1105" s="133"/>
      <c r="AD1105" s="133"/>
      <c r="AE1105" s="133"/>
      <c r="AF1105" s="133"/>
      <c r="AG1105" s="133"/>
      <c r="AH1105" s="133"/>
      <c r="AI1105" s="133"/>
      <c r="AJ1105" s="133"/>
      <c r="AK1105" s="133"/>
      <c r="AL1105" s="133"/>
      <c r="AM1105" s="139"/>
      <c r="BF1105" s="13" t="b">
        <f>IF($Y1104="○",TRUE,IF($Y1104="",FALSE,"INPUT_ERROR"))</f>
        <v>0</v>
      </c>
      <c r="BG1105" s="13" t="s">
        <v>522</v>
      </c>
      <c r="BH1105" s="13">
        <v>79</v>
      </c>
      <c r="BI1105" s="13" t="str">
        <f t="shared" si="20"/>
        <v>ITEM79#KBN3_19=FALSE</v>
      </c>
    </row>
    <row r="1106" spans="1:61" ht="9.75" hidden="1" customHeight="1" x14ac:dyDescent="0.15">
      <c r="A1106" s="99"/>
      <c r="B1106" s="100"/>
      <c r="C1106" s="100"/>
      <c r="D1106" s="100"/>
      <c r="E1106" s="100"/>
      <c r="F1106" s="100"/>
      <c r="G1106" s="100"/>
      <c r="H1106" s="100"/>
      <c r="I1106" s="100"/>
      <c r="J1106" s="130" t="s">
        <v>127</v>
      </c>
      <c r="K1106" s="132"/>
      <c r="L1106" s="133" t="s">
        <v>240</v>
      </c>
      <c r="M1106" s="133"/>
      <c r="N1106" s="133"/>
      <c r="O1106" s="133"/>
      <c r="P1106" s="133"/>
      <c r="Q1106" s="133"/>
      <c r="R1106" s="133"/>
      <c r="S1106" s="133"/>
      <c r="T1106" s="133"/>
      <c r="U1106" s="133"/>
      <c r="V1106" s="133"/>
      <c r="W1106" s="133"/>
      <c r="X1106" s="134" t="s">
        <v>127</v>
      </c>
      <c r="Y1106" s="132"/>
      <c r="Z1106" s="133" t="s">
        <v>241</v>
      </c>
      <c r="AA1106" s="133"/>
      <c r="AB1106" s="133"/>
      <c r="AC1106" s="133"/>
      <c r="AD1106" s="133"/>
      <c r="AE1106" s="133"/>
      <c r="AF1106" s="133"/>
      <c r="AG1106" s="133"/>
      <c r="AH1106" s="133"/>
      <c r="AI1106" s="133"/>
      <c r="AJ1106" s="133"/>
      <c r="AK1106" s="133"/>
      <c r="AL1106" s="133"/>
      <c r="AM1106" s="139"/>
      <c r="BF1106" s="13" t="b">
        <f>IF($K1106="○",TRUE,IF($K1106="",FALSE,"INPUT_ERROR"))</f>
        <v>0</v>
      </c>
      <c r="BG1106" s="13" t="s">
        <v>522</v>
      </c>
      <c r="BH1106" s="13">
        <v>80</v>
      </c>
      <c r="BI1106" s="13" t="str">
        <f t="shared" si="20"/>
        <v>ITEM80#KBN3_19=FALSE</v>
      </c>
    </row>
    <row r="1107" spans="1:61" ht="9.75" hidden="1" customHeight="1" x14ac:dyDescent="0.15">
      <c r="A1107" s="99"/>
      <c r="B1107" s="100"/>
      <c r="C1107" s="100"/>
      <c r="D1107" s="100"/>
      <c r="E1107" s="100"/>
      <c r="F1107" s="100"/>
      <c r="G1107" s="100"/>
      <c r="H1107" s="100"/>
      <c r="I1107" s="100"/>
      <c r="J1107" s="130"/>
      <c r="K1107" s="132"/>
      <c r="L1107" s="133"/>
      <c r="M1107" s="133"/>
      <c r="N1107" s="133"/>
      <c r="O1107" s="133"/>
      <c r="P1107" s="133"/>
      <c r="Q1107" s="133"/>
      <c r="R1107" s="133"/>
      <c r="S1107" s="133"/>
      <c r="T1107" s="133"/>
      <c r="U1107" s="133"/>
      <c r="V1107" s="133"/>
      <c r="W1107" s="133"/>
      <c r="X1107" s="134"/>
      <c r="Y1107" s="132"/>
      <c r="Z1107" s="133"/>
      <c r="AA1107" s="133"/>
      <c r="AB1107" s="133"/>
      <c r="AC1107" s="133"/>
      <c r="AD1107" s="133"/>
      <c r="AE1107" s="133"/>
      <c r="AF1107" s="133"/>
      <c r="AG1107" s="133"/>
      <c r="AH1107" s="133"/>
      <c r="AI1107" s="133"/>
      <c r="AJ1107" s="133"/>
      <c r="AK1107" s="133"/>
      <c r="AL1107" s="133"/>
      <c r="AM1107" s="139"/>
      <c r="BF1107" s="13" t="b">
        <f>IF($Y1106="○",TRUE,IF($Y1106="",FALSE,"INPUT_ERROR"))</f>
        <v>0</v>
      </c>
      <c r="BG1107" s="13" t="s">
        <v>522</v>
      </c>
      <c r="BH1107" s="13">
        <v>81</v>
      </c>
      <c r="BI1107" s="13" t="str">
        <f t="shared" si="20"/>
        <v>ITEM81#KBN3_19=FALSE</v>
      </c>
    </row>
    <row r="1108" spans="1:61" ht="9.75" hidden="1" customHeight="1" x14ac:dyDescent="0.15">
      <c r="A1108" s="99"/>
      <c r="B1108" s="100"/>
      <c r="C1108" s="100"/>
      <c r="D1108" s="100"/>
      <c r="E1108" s="100"/>
      <c r="F1108" s="100"/>
      <c r="G1108" s="100"/>
      <c r="H1108" s="100"/>
      <c r="I1108" s="100"/>
      <c r="J1108" s="130" t="s">
        <v>127</v>
      </c>
      <c r="K1108" s="132"/>
      <c r="L1108" s="133" t="s">
        <v>125</v>
      </c>
      <c r="M1108" s="133"/>
      <c r="N1108" s="133"/>
      <c r="O1108" s="134" t="s">
        <v>98</v>
      </c>
      <c r="P1108" s="128"/>
      <c r="Q1108" s="128"/>
      <c r="R1108" s="128"/>
      <c r="S1108" s="128"/>
      <c r="T1108" s="128"/>
      <c r="U1108" s="128"/>
      <c r="V1108" s="128"/>
      <c r="W1108" s="128"/>
      <c r="X1108" s="128"/>
      <c r="Y1108" s="128"/>
      <c r="Z1108" s="128"/>
      <c r="AA1108" s="128"/>
      <c r="AB1108" s="128"/>
      <c r="AC1108" s="128"/>
      <c r="AD1108" s="128"/>
      <c r="AE1108" s="128"/>
      <c r="AF1108" s="128"/>
      <c r="AG1108" s="128"/>
      <c r="AH1108" s="128"/>
      <c r="AI1108" s="128"/>
      <c r="AJ1108" s="128"/>
      <c r="AK1108" s="128"/>
      <c r="AL1108" s="133" t="s">
        <v>188</v>
      </c>
      <c r="AM1108" s="139"/>
      <c r="BF1108" s="13" t="b">
        <f>IF($K1108="○",TRUE,IF($K1108="",FALSE,"INPUT_ERROR"))</f>
        <v>0</v>
      </c>
      <c r="BG1108" s="13" t="s">
        <v>522</v>
      </c>
      <c r="BH1108" s="13">
        <v>82</v>
      </c>
      <c r="BI1108" s="13" t="str">
        <f t="shared" si="20"/>
        <v>ITEM82#KBN3_19=FALSE</v>
      </c>
    </row>
    <row r="1109" spans="1:61" ht="9.75" hidden="1" customHeight="1" x14ac:dyDescent="0.15">
      <c r="A1109" s="99"/>
      <c r="B1109" s="100"/>
      <c r="C1109" s="100"/>
      <c r="D1109" s="100"/>
      <c r="E1109" s="100"/>
      <c r="F1109" s="100"/>
      <c r="G1109" s="100"/>
      <c r="H1109" s="100"/>
      <c r="I1109" s="100"/>
      <c r="J1109" s="135"/>
      <c r="K1109" s="136"/>
      <c r="L1109" s="137"/>
      <c r="M1109" s="137"/>
      <c r="N1109" s="137"/>
      <c r="O1109" s="138"/>
      <c r="P1109" s="90"/>
      <c r="Q1109" s="90"/>
      <c r="R1109" s="90"/>
      <c r="S1109" s="90"/>
      <c r="T1109" s="90"/>
      <c r="U1109" s="90"/>
      <c r="V1109" s="90"/>
      <c r="W1109" s="90"/>
      <c r="X1109" s="90"/>
      <c r="Y1109" s="90"/>
      <c r="Z1109" s="90"/>
      <c r="AA1109" s="90"/>
      <c r="AB1109" s="90"/>
      <c r="AC1109" s="90"/>
      <c r="AD1109" s="90"/>
      <c r="AE1109" s="90"/>
      <c r="AF1109" s="90"/>
      <c r="AG1109" s="90"/>
      <c r="AH1109" s="90"/>
      <c r="AI1109" s="90"/>
      <c r="AJ1109" s="90"/>
      <c r="AK1109" s="90"/>
      <c r="AL1109" s="137"/>
      <c r="AM1109" s="140"/>
      <c r="BG1109" s="13" t="s">
        <v>522</v>
      </c>
      <c r="BH1109" s="13">
        <v>83</v>
      </c>
      <c r="BI1109" s="13" t="str">
        <f>"ITEM"&amp;BH1109&amp; BG1109 &amp;"="&amp;IF(TRIM($P1108)="","",$P1108)</f>
        <v>ITEM83#KBN3_19=</v>
      </c>
    </row>
    <row r="1110" spans="1:61" ht="9.75" hidden="1" customHeight="1" x14ac:dyDescent="0.15">
      <c r="A1110" s="96" t="s">
        <v>290</v>
      </c>
      <c r="B1110" s="97"/>
      <c r="C1110" s="97"/>
      <c r="D1110" s="97"/>
      <c r="E1110" s="97"/>
      <c r="F1110" s="97"/>
      <c r="G1110" s="97"/>
      <c r="H1110" s="97"/>
      <c r="I1110" s="97"/>
      <c r="J1110" s="102"/>
      <c r="K1110" s="102"/>
      <c r="L1110" s="102"/>
      <c r="M1110" s="102"/>
      <c r="N1110" s="102"/>
      <c r="O1110" s="102"/>
      <c r="P1110" s="102"/>
      <c r="Q1110" s="102"/>
      <c r="R1110" s="102"/>
      <c r="S1110" s="102"/>
      <c r="T1110" s="102"/>
      <c r="U1110" s="102"/>
      <c r="V1110" s="102"/>
      <c r="W1110" s="102"/>
      <c r="X1110" s="102"/>
      <c r="Y1110" s="102"/>
      <c r="Z1110" s="102"/>
      <c r="AA1110" s="102"/>
      <c r="AB1110" s="102"/>
      <c r="AC1110" s="102"/>
      <c r="AD1110" s="102"/>
      <c r="AE1110" s="102"/>
      <c r="AF1110" s="102"/>
      <c r="AG1110" s="102"/>
      <c r="AH1110" s="102"/>
      <c r="AI1110" s="102"/>
      <c r="AJ1110" s="102"/>
      <c r="AK1110" s="102"/>
      <c r="AL1110" s="102"/>
      <c r="AM1110" s="102"/>
      <c r="BG1110" s="13" t="s">
        <v>522</v>
      </c>
      <c r="BH1110" s="13">
        <v>84</v>
      </c>
      <c r="BI1110" s="13" t="str">
        <f>"ITEM"&amp;BH1110&amp; BG1110 &amp;"="&amp;IF(TRIM($J1110)="","",TEXT(J1110,"yyyymmdd"))</f>
        <v>ITEM84#KBN3_19=</v>
      </c>
    </row>
    <row r="1111" spans="1:61" ht="9.75" hidden="1" customHeight="1" x14ac:dyDescent="0.15">
      <c r="A1111" s="99"/>
      <c r="B1111" s="100"/>
      <c r="C1111" s="100"/>
      <c r="D1111" s="100"/>
      <c r="E1111" s="100"/>
      <c r="F1111" s="100"/>
      <c r="G1111" s="100"/>
      <c r="H1111" s="100"/>
      <c r="I1111" s="100"/>
      <c r="J1111" s="102"/>
      <c r="K1111" s="102"/>
      <c r="L1111" s="102"/>
      <c r="M1111" s="102"/>
      <c r="N1111" s="102"/>
      <c r="O1111" s="102"/>
      <c r="P1111" s="102"/>
      <c r="Q1111" s="102"/>
      <c r="R1111" s="102"/>
      <c r="S1111" s="102"/>
      <c r="T1111" s="102"/>
      <c r="U1111" s="102"/>
      <c r="V1111" s="102"/>
      <c r="W1111" s="102"/>
      <c r="X1111" s="102"/>
      <c r="Y1111" s="102"/>
      <c r="Z1111" s="102"/>
      <c r="AA1111" s="102"/>
      <c r="AB1111" s="102"/>
      <c r="AC1111" s="102"/>
      <c r="AD1111" s="102"/>
      <c r="AE1111" s="102"/>
      <c r="AF1111" s="102"/>
      <c r="AG1111" s="102"/>
      <c r="AH1111" s="102"/>
      <c r="AI1111" s="102"/>
      <c r="AJ1111" s="102"/>
      <c r="AK1111" s="102"/>
      <c r="AL1111" s="102"/>
      <c r="AM1111" s="102"/>
      <c r="BG1111" s="13" t="s">
        <v>432</v>
      </c>
      <c r="BH1111" s="13" t="s">
        <v>432</v>
      </c>
    </row>
    <row r="1112" spans="1:61" ht="9.75" hidden="1" customHeight="1" thickBot="1" x14ac:dyDescent="0.2">
      <c r="A1112" s="106"/>
      <c r="B1112" s="107"/>
      <c r="C1112" s="107"/>
      <c r="D1112" s="107"/>
      <c r="E1112" s="107"/>
      <c r="F1112" s="107"/>
      <c r="G1112" s="107"/>
      <c r="H1112" s="107"/>
      <c r="I1112" s="107"/>
      <c r="J1112" s="102"/>
      <c r="K1112" s="102"/>
      <c r="L1112" s="102"/>
      <c r="M1112" s="102"/>
      <c r="N1112" s="102"/>
      <c r="O1112" s="102"/>
      <c r="P1112" s="102"/>
      <c r="Q1112" s="102"/>
      <c r="R1112" s="102"/>
      <c r="S1112" s="102"/>
      <c r="T1112" s="102"/>
      <c r="U1112" s="102"/>
      <c r="V1112" s="102"/>
      <c r="W1112" s="102"/>
      <c r="X1112" s="102"/>
      <c r="Y1112" s="102"/>
      <c r="Z1112" s="102"/>
      <c r="AA1112" s="102"/>
      <c r="AB1112" s="102"/>
      <c r="AC1112" s="102"/>
      <c r="AD1112" s="102"/>
      <c r="AE1112" s="102"/>
      <c r="AF1112" s="102"/>
      <c r="AG1112" s="102"/>
      <c r="AH1112" s="102"/>
      <c r="AI1112" s="102"/>
      <c r="AJ1112" s="102"/>
      <c r="AK1112" s="102"/>
      <c r="AL1112" s="102"/>
      <c r="AM1112" s="102"/>
      <c r="BG1112" s="13" t="s">
        <v>432</v>
      </c>
      <c r="BH1112" s="13" t="s">
        <v>432</v>
      </c>
    </row>
    <row r="1113" spans="1:61" ht="9.75" hidden="1" customHeight="1" x14ac:dyDescent="0.15">
      <c r="A1113" s="295" t="s">
        <v>385</v>
      </c>
      <c r="B1113" s="296"/>
      <c r="C1113" s="296"/>
      <c r="D1113" s="296"/>
      <c r="E1113" s="296"/>
      <c r="F1113" s="296"/>
      <c r="G1113" s="296"/>
      <c r="H1113" s="296"/>
      <c r="I1113" s="297"/>
      <c r="J1113" s="273"/>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274"/>
      <c r="AE1113" s="274"/>
      <c r="AF1113" s="274"/>
      <c r="AG1113" s="274"/>
      <c r="AH1113" s="274"/>
      <c r="AI1113" s="274"/>
      <c r="AJ1113" s="274"/>
      <c r="AK1113" s="274"/>
      <c r="AL1113" s="274"/>
      <c r="AM1113" s="275"/>
      <c r="BG1113" s="13" t="s">
        <v>523</v>
      </c>
      <c r="BH1113" s="13">
        <v>70</v>
      </c>
      <c r="BI1113" s="13" t="str">
        <f>"ITEM"&amp;BH1113&amp;BG1113&amp;"="&amp;IF(TRIM($J1113)="","",$J1113)</f>
        <v>ITEM70#KBN3_20=</v>
      </c>
    </row>
    <row r="1114" spans="1:61" ht="9.75" hidden="1" customHeight="1" thickBot="1" x14ac:dyDescent="0.2">
      <c r="A1114" s="298"/>
      <c r="B1114" s="299"/>
      <c r="C1114" s="299"/>
      <c r="D1114" s="299"/>
      <c r="E1114" s="299"/>
      <c r="F1114" s="299"/>
      <c r="G1114" s="299"/>
      <c r="H1114" s="299"/>
      <c r="I1114" s="300"/>
      <c r="J1114" s="301"/>
      <c r="K1114" s="302"/>
      <c r="L1114" s="302"/>
      <c r="M1114" s="302"/>
      <c r="N1114" s="302"/>
      <c r="O1114" s="302"/>
      <c r="P1114" s="302"/>
      <c r="Q1114" s="302"/>
      <c r="R1114" s="302"/>
      <c r="S1114" s="302"/>
      <c r="T1114" s="302"/>
      <c r="U1114" s="302"/>
      <c r="V1114" s="302"/>
      <c r="W1114" s="302"/>
      <c r="X1114" s="302"/>
      <c r="Y1114" s="302"/>
      <c r="Z1114" s="302"/>
      <c r="AA1114" s="302"/>
      <c r="AB1114" s="302"/>
      <c r="AC1114" s="302"/>
      <c r="AD1114" s="302"/>
      <c r="AE1114" s="302"/>
      <c r="AF1114" s="302"/>
      <c r="AG1114" s="302"/>
      <c r="AH1114" s="302"/>
      <c r="AI1114" s="302"/>
      <c r="AJ1114" s="302"/>
      <c r="AK1114" s="302"/>
      <c r="AL1114" s="302"/>
      <c r="AM1114" s="303"/>
    </row>
    <row r="1115" spans="1:61" ht="9.75" hidden="1" customHeight="1" x14ac:dyDescent="0.15">
      <c r="A1115" s="99" t="s">
        <v>96</v>
      </c>
      <c r="B1115" s="100"/>
      <c r="C1115" s="100"/>
      <c r="D1115" s="100"/>
      <c r="E1115" s="100"/>
      <c r="F1115" s="100"/>
      <c r="G1115" s="100"/>
      <c r="H1115" s="100"/>
      <c r="I1115" s="100"/>
      <c r="J1115" s="102"/>
      <c r="K1115" s="102"/>
      <c r="L1115" s="102"/>
      <c r="M1115" s="102"/>
      <c r="N1115" s="102"/>
      <c r="O1115" s="102"/>
      <c r="P1115" s="102"/>
      <c r="Q1115" s="102"/>
      <c r="R1115" s="102"/>
      <c r="S1115" s="102"/>
      <c r="T1115" s="102"/>
      <c r="U1115" s="102"/>
      <c r="V1115" s="102"/>
      <c r="W1115" s="102"/>
      <c r="X1115" s="102"/>
      <c r="Y1115" s="102"/>
      <c r="Z1115" s="102"/>
      <c r="AA1115" s="102"/>
      <c r="AB1115" s="102"/>
      <c r="AC1115" s="102"/>
      <c r="AD1115" s="102"/>
      <c r="AE1115" s="102"/>
      <c r="AF1115" s="102"/>
      <c r="AG1115" s="102"/>
      <c r="AH1115" s="102"/>
      <c r="AI1115" s="102"/>
      <c r="AJ1115" s="102"/>
      <c r="AK1115" s="102"/>
      <c r="AL1115" s="102"/>
      <c r="AM1115" s="102"/>
      <c r="BG1115" s="13" t="s">
        <v>523</v>
      </c>
      <c r="BH1115" s="13">
        <v>71</v>
      </c>
      <c r="BI1115" s="13" t="str">
        <f>"ITEM"&amp;BH1115&amp; BG1115 &amp;"="&amp; IF(TRIM($J1115)="","",$J1115)</f>
        <v>ITEM71#KBN3_20=</v>
      </c>
    </row>
    <row r="1116" spans="1:61" ht="9.75" hidden="1" customHeight="1" x14ac:dyDescent="0.15">
      <c r="A1116" s="106"/>
      <c r="B1116" s="107"/>
      <c r="C1116" s="107"/>
      <c r="D1116" s="107"/>
      <c r="E1116" s="107"/>
      <c r="F1116" s="107"/>
      <c r="G1116" s="107"/>
      <c r="H1116" s="107"/>
      <c r="I1116" s="107"/>
      <c r="J1116" s="102"/>
      <c r="K1116" s="102"/>
      <c r="L1116" s="102"/>
      <c r="M1116" s="102"/>
      <c r="N1116" s="102"/>
      <c r="O1116" s="102"/>
      <c r="P1116" s="102"/>
      <c r="Q1116" s="102"/>
      <c r="R1116" s="102"/>
      <c r="S1116" s="102"/>
      <c r="T1116" s="102"/>
      <c r="U1116" s="102"/>
      <c r="V1116" s="102"/>
      <c r="W1116" s="102"/>
      <c r="X1116" s="102"/>
      <c r="Y1116" s="102"/>
      <c r="Z1116" s="102"/>
      <c r="AA1116" s="102"/>
      <c r="AB1116" s="102"/>
      <c r="AC1116" s="102"/>
      <c r="AD1116" s="102"/>
      <c r="AE1116" s="102"/>
      <c r="AF1116" s="102"/>
      <c r="AG1116" s="102"/>
      <c r="AH1116" s="102"/>
      <c r="AI1116" s="102"/>
      <c r="AJ1116" s="102"/>
      <c r="AK1116" s="102"/>
      <c r="AL1116" s="102"/>
      <c r="AM1116" s="102"/>
    </row>
    <row r="1117" spans="1:61" ht="9.75" hidden="1" customHeight="1" x14ac:dyDescent="0.15">
      <c r="A1117" s="96" t="s">
        <v>285</v>
      </c>
      <c r="B1117" s="97"/>
      <c r="C1117" s="97"/>
      <c r="D1117" s="97"/>
      <c r="E1117" s="97"/>
      <c r="F1117" s="97"/>
      <c r="G1117" s="97"/>
      <c r="H1117" s="97"/>
      <c r="I1117" s="97"/>
      <c r="J1117" s="102"/>
      <c r="K1117" s="102"/>
      <c r="L1117" s="102"/>
      <c r="M1117" s="102"/>
      <c r="N1117" s="102"/>
      <c r="O1117" s="102"/>
      <c r="P1117" s="102"/>
      <c r="Q1117" s="102"/>
      <c r="R1117" s="102"/>
      <c r="S1117" s="102"/>
      <c r="T1117" s="102"/>
      <c r="U1117" s="102"/>
      <c r="V1117" s="102"/>
      <c r="W1117" s="102"/>
      <c r="X1117" s="102"/>
      <c r="Y1117" s="102"/>
      <c r="Z1117" s="102"/>
      <c r="AA1117" s="102"/>
      <c r="AB1117" s="102"/>
      <c r="AC1117" s="102"/>
      <c r="AD1117" s="102"/>
      <c r="AE1117" s="102"/>
      <c r="AF1117" s="102"/>
      <c r="AG1117" s="102"/>
      <c r="AH1117" s="102"/>
      <c r="AI1117" s="102"/>
      <c r="AJ1117" s="102"/>
      <c r="AK1117" s="102"/>
      <c r="AL1117" s="102"/>
      <c r="AM1117" s="102"/>
      <c r="BG1117" s="13" t="s">
        <v>523</v>
      </c>
      <c r="BH1117" s="13">
        <v>72</v>
      </c>
      <c r="BI1117" s="13" t="str">
        <f>"ITEM"&amp;BH1117&amp; BG1117 &amp;"="&amp; IF(TRIM($J1117)="","",$J1117)</f>
        <v>ITEM72#KBN3_20=</v>
      </c>
    </row>
    <row r="1118" spans="1:61" ht="9.75" hidden="1" customHeight="1" x14ac:dyDescent="0.15">
      <c r="A1118" s="99"/>
      <c r="B1118" s="100"/>
      <c r="C1118" s="100"/>
      <c r="D1118" s="100"/>
      <c r="E1118" s="100"/>
      <c r="F1118" s="100"/>
      <c r="G1118" s="100"/>
      <c r="H1118" s="100"/>
      <c r="I1118" s="100"/>
      <c r="J1118" s="102"/>
      <c r="K1118" s="102"/>
      <c r="L1118" s="102"/>
      <c r="M1118" s="102"/>
      <c r="N1118" s="102"/>
      <c r="O1118" s="102"/>
      <c r="P1118" s="102"/>
      <c r="Q1118" s="102"/>
      <c r="R1118" s="102"/>
      <c r="S1118" s="102"/>
      <c r="T1118" s="102"/>
      <c r="U1118" s="102"/>
      <c r="V1118" s="102"/>
      <c r="W1118" s="102"/>
      <c r="X1118" s="102"/>
      <c r="Y1118" s="102"/>
      <c r="Z1118" s="102"/>
      <c r="AA1118" s="102"/>
      <c r="AB1118" s="102"/>
      <c r="AC1118" s="102"/>
      <c r="AD1118" s="102"/>
      <c r="AE1118" s="102"/>
      <c r="AF1118" s="102"/>
      <c r="AG1118" s="102"/>
      <c r="AH1118" s="102"/>
      <c r="AI1118" s="102"/>
      <c r="AJ1118" s="102"/>
      <c r="AK1118" s="102"/>
      <c r="AL1118" s="102"/>
      <c r="AM1118" s="102"/>
      <c r="BG1118" s="13" t="s">
        <v>432</v>
      </c>
      <c r="BH1118" s="13" t="s">
        <v>432</v>
      </c>
    </row>
    <row r="1119" spans="1:61" ht="9.75" hidden="1" customHeight="1" x14ac:dyDescent="0.15">
      <c r="A1119" s="106"/>
      <c r="B1119" s="107"/>
      <c r="C1119" s="107"/>
      <c r="D1119" s="107"/>
      <c r="E1119" s="107"/>
      <c r="F1119" s="107"/>
      <c r="G1119" s="107"/>
      <c r="H1119" s="107"/>
      <c r="I1119" s="107"/>
      <c r="J1119" s="102"/>
      <c r="K1119" s="102"/>
      <c r="L1119" s="102"/>
      <c r="M1119" s="102"/>
      <c r="N1119" s="102"/>
      <c r="O1119" s="102"/>
      <c r="P1119" s="102"/>
      <c r="Q1119" s="102"/>
      <c r="R1119" s="102"/>
      <c r="S1119" s="102"/>
      <c r="T1119" s="102"/>
      <c r="U1119" s="102"/>
      <c r="V1119" s="102"/>
      <c r="W1119" s="102"/>
      <c r="X1119" s="102"/>
      <c r="Y1119" s="102"/>
      <c r="Z1119" s="102"/>
      <c r="AA1119" s="102"/>
      <c r="AB1119" s="102"/>
      <c r="AC1119" s="102"/>
      <c r="AD1119" s="102"/>
      <c r="AE1119" s="102"/>
      <c r="AF1119" s="102"/>
      <c r="AG1119" s="102"/>
      <c r="AH1119" s="102"/>
      <c r="AI1119" s="102"/>
      <c r="AJ1119" s="102"/>
      <c r="AK1119" s="102"/>
      <c r="AL1119" s="102"/>
      <c r="AM1119" s="102"/>
      <c r="BG1119" s="13" t="s">
        <v>432</v>
      </c>
      <c r="BH1119" s="13" t="s">
        <v>432</v>
      </c>
    </row>
    <row r="1120" spans="1:61" ht="9.75" hidden="1" customHeight="1" x14ac:dyDescent="0.15">
      <c r="A1120" s="96" t="s">
        <v>286</v>
      </c>
      <c r="B1120" s="97"/>
      <c r="C1120" s="97"/>
      <c r="D1120" s="97"/>
      <c r="E1120" s="97"/>
      <c r="F1120" s="97"/>
      <c r="G1120" s="97"/>
      <c r="H1120" s="97"/>
      <c r="I1120" s="97"/>
      <c r="J1120" s="102"/>
      <c r="K1120" s="102"/>
      <c r="L1120" s="102"/>
      <c r="M1120" s="102"/>
      <c r="N1120" s="102"/>
      <c r="O1120" s="102"/>
      <c r="P1120" s="102"/>
      <c r="Q1120" s="102"/>
      <c r="R1120" s="102"/>
      <c r="S1120" s="102"/>
      <c r="T1120" s="102"/>
      <c r="U1120" s="102"/>
      <c r="V1120" s="102"/>
      <c r="W1120" s="102"/>
      <c r="X1120" s="102"/>
      <c r="Y1120" s="102"/>
      <c r="Z1120" s="102"/>
      <c r="AA1120" s="102"/>
      <c r="AB1120" s="102"/>
      <c r="AC1120" s="102"/>
      <c r="AD1120" s="102"/>
      <c r="AE1120" s="102"/>
      <c r="AF1120" s="102"/>
      <c r="AG1120" s="102"/>
      <c r="AH1120" s="102"/>
      <c r="AI1120" s="102"/>
      <c r="AJ1120" s="102"/>
      <c r="AK1120" s="102"/>
      <c r="AL1120" s="102"/>
      <c r="AM1120" s="102"/>
      <c r="BG1120" s="13" t="s">
        <v>523</v>
      </c>
      <c r="BH1120" s="13">
        <v>73</v>
      </c>
      <c r="BI1120" s="13" t="str">
        <f>"ITEM"&amp;BH1120&amp; BG1120 &amp;"="&amp; IF(TRIM($J1120)="","",$J1120)</f>
        <v>ITEM73#KBN3_20=</v>
      </c>
    </row>
    <row r="1121" spans="1:61" ht="9.75" hidden="1" customHeight="1" x14ac:dyDescent="0.15">
      <c r="A1121" s="106"/>
      <c r="B1121" s="107"/>
      <c r="C1121" s="107"/>
      <c r="D1121" s="107"/>
      <c r="E1121" s="107"/>
      <c r="F1121" s="107"/>
      <c r="G1121" s="107"/>
      <c r="H1121" s="107"/>
      <c r="I1121" s="107"/>
      <c r="J1121" s="102"/>
      <c r="K1121" s="102"/>
      <c r="L1121" s="102"/>
      <c r="M1121" s="102"/>
      <c r="N1121" s="102"/>
      <c r="O1121" s="102"/>
      <c r="P1121" s="102"/>
      <c r="Q1121" s="102"/>
      <c r="R1121" s="102"/>
      <c r="S1121" s="102"/>
      <c r="T1121" s="102"/>
      <c r="U1121" s="102"/>
      <c r="V1121" s="102"/>
      <c r="W1121" s="102"/>
      <c r="X1121" s="102"/>
      <c r="Y1121" s="102"/>
      <c r="Z1121" s="102"/>
      <c r="AA1121" s="102"/>
      <c r="AB1121" s="102"/>
      <c r="AC1121" s="102"/>
      <c r="AD1121" s="102"/>
      <c r="AE1121" s="102"/>
      <c r="AF1121" s="102"/>
      <c r="AG1121" s="102"/>
      <c r="AH1121" s="102"/>
      <c r="AI1121" s="102"/>
      <c r="AJ1121" s="102"/>
      <c r="AK1121" s="102"/>
      <c r="AL1121" s="102"/>
      <c r="AM1121" s="102"/>
      <c r="BG1121" s="13" t="s">
        <v>432</v>
      </c>
      <c r="BH1121" s="13" t="s">
        <v>432</v>
      </c>
    </row>
    <row r="1122" spans="1:61" ht="9.75" hidden="1" customHeight="1" x14ac:dyDescent="0.15">
      <c r="A1122" s="96" t="s">
        <v>287</v>
      </c>
      <c r="B1122" s="97"/>
      <c r="C1122" s="97"/>
      <c r="D1122" s="97"/>
      <c r="E1122" s="97"/>
      <c r="F1122" s="97"/>
      <c r="G1122" s="97"/>
      <c r="H1122" s="97"/>
      <c r="I1122" s="97"/>
      <c r="J1122" s="167"/>
      <c r="K1122" s="162"/>
      <c r="L1122" s="162"/>
      <c r="M1122" s="162"/>
      <c r="N1122" s="162"/>
      <c r="O1122" s="162"/>
      <c r="P1122" s="162"/>
      <c r="Q1122" s="162"/>
      <c r="R1122" s="162"/>
      <c r="S1122" s="162"/>
      <c r="T1122" s="162"/>
      <c r="U1122" s="162"/>
      <c r="V1122" s="170" t="s">
        <v>116</v>
      </c>
      <c r="W1122" s="170"/>
      <c r="X1122" s="170"/>
      <c r="Y1122" s="170"/>
      <c r="Z1122" s="170"/>
      <c r="AA1122" s="170"/>
      <c r="AB1122" s="170"/>
      <c r="AC1122" s="170"/>
      <c r="AD1122" s="170"/>
      <c r="AE1122" s="170"/>
      <c r="AF1122" s="170"/>
      <c r="AG1122" s="170"/>
      <c r="AH1122" s="170"/>
      <c r="AI1122" s="170"/>
      <c r="AJ1122" s="170"/>
      <c r="AK1122" s="170"/>
      <c r="AL1122" s="170"/>
      <c r="AM1122" s="171"/>
      <c r="BE1122" s="13" t="str">
        <f ca="1">MID(CELL("address",$CB$2),2,2)</f>
        <v>CB</v>
      </c>
      <c r="BF1122" s="13" t="str">
        <f>IF(TRIM($K1124)="","",IF(ISERROR(MATCH($K1124,$CB$3:$CB$7,0)),"INPUT_ERROR",MATCH($K1124,$CB$3:$CB$7,0)))</f>
        <v/>
      </c>
      <c r="BG1122" s="13" t="s">
        <v>523</v>
      </c>
      <c r="BH1122" s="13">
        <v>74</v>
      </c>
      <c r="BI1122" s="13" t="str">
        <f>"ITEM"&amp; BH1122&amp; BG1122 &amp;"="&amp; $BF1122</f>
        <v>ITEM74#KBN3_20=</v>
      </c>
    </row>
    <row r="1123" spans="1:61" ht="9.75" hidden="1" customHeight="1" x14ac:dyDescent="0.15">
      <c r="A1123" s="99"/>
      <c r="B1123" s="100"/>
      <c r="C1123" s="100"/>
      <c r="D1123" s="100"/>
      <c r="E1123" s="100"/>
      <c r="F1123" s="100"/>
      <c r="G1123" s="100"/>
      <c r="H1123" s="100"/>
      <c r="I1123" s="100"/>
      <c r="J1123" s="186"/>
      <c r="K1123" s="133"/>
      <c r="L1123" s="133"/>
      <c r="M1123" s="133"/>
      <c r="N1123" s="133"/>
      <c r="O1123" s="133"/>
      <c r="P1123" s="133"/>
      <c r="Q1123" s="133"/>
      <c r="R1123" s="133"/>
      <c r="S1123" s="133"/>
      <c r="T1123" s="133"/>
      <c r="U1123" s="133"/>
      <c r="V1123" s="169" t="s">
        <v>180</v>
      </c>
      <c r="W1123" s="169"/>
      <c r="X1123" s="169"/>
      <c r="Y1123" s="169"/>
      <c r="Z1123" s="169"/>
      <c r="AA1123" s="169"/>
      <c r="AB1123" s="169"/>
      <c r="AC1123" s="169"/>
      <c r="AD1123" s="169"/>
      <c r="AE1123" s="169"/>
      <c r="AF1123" s="169"/>
      <c r="AG1123" s="169"/>
      <c r="AH1123" s="169"/>
      <c r="AI1123" s="169"/>
      <c r="AJ1123" s="169"/>
      <c r="AK1123" s="169"/>
      <c r="AL1123" s="169"/>
      <c r="AM1123" s="172"/>
      <c r="BG1123" s="13" t="s">
        <v>432</v>
      </c>
      <c r="BH1123" s="13" t="s">
        <v>432</v>
      </c>
    </row>
    <row r="1124" spans="1:61" ht="9.75" hidden="1" customHeight="1" x14ac:dyDescent="0.15">
      <c r="A1124" s="99"/>
      <c r="B1124" s="100"/>
      <c r="C1124" s="100"/>
      <c r="D1124" s="100"/>
      <c r="E1124" s="100"/>
      <c r="F1124" s="100"/>
      <c r="G1124" s="100"/>
      <c r="H1124" s="100"/>
      <c r="I1124" s="100"/>
      <c r="J1124" s="130" t="s">
        <v>444</v>
      </c>
      <c r="K1124" s="131"/>
      <c r="L1124" s="131"/>
      <c r="M1124" s="131"/>
      <c r="N1124" s="131"/>
      <c r="O1124" s="131"/>
      <c r="P1124" s="131"/>
      <c r="Q1124" s="131"/>
      <c r="R1124" s="131"/>
      <c r="S1124" s="131"/>
      <c r="T1124" s="133" t="s">
        <v>442</v>
      </c>
      <c r="U1124" s="133"/>
      <c r="V1124" s="169" t="s">
        <v>236</v>
      </c>
      <c r="W1124" s="169"/>
      <c r="X1124" s="169"/>
      <c r="Y1124" s="169"/>
      <c r="Z1124" s="169"/>
      <c r="AA1124" s="169"/>
      <c r="AB1124" s="169"/>
      <c r="AC1124" s="169"/>
      <c r="AD1124" s="169"/>
      <c r="AE1124" s="169"/>
      <c r="AF1124" s="169"/>
      <c r="AG1124" s="169"/>
      <c r="AH1124" s="169"/>
      <c r="AI1124" s="169"/>
      <c r="AJ1124" s="169"/>
      <c r="AK1124" s="169"/>
      <c r="AL1124" s="169"/>
      <c r="AM1124" s="172"/>
      <c r="BG1124" s="13" t="s">
        <v>432</v>
      </c>
      <c r="BH1124" s="13" t="s">
        <v>432</v>
      </c>
    </row>
    <row r="1125" spans="1:61" ht="9.75" hidden="1" customHeight="1" x14ac:dyDescent="0.15">
      <c r="A1125" s="99"/>
      <c r="B1125" s="100"/>
      <c r="C1125" s="100"/>
      <c r="D1125" s="100"/>
      <c r="E1125" s="100"/>
      <c r="F1125" s="100"/>
      <c r="G1125" s="100"/>
      <c r="H1125" s="100"/>
      <c r="I1125" s="100"/>
      <c r="J1125" s="130"/>
      <c r="K1125" s="131"/>
      <c r="L1125" s="131"/>
      <c r="M1125" s="131"/>
      <c r="N1125" s="131"/>
      <c r="O1125" s="131"/>
      <c r="P1125" s="131"/>
      <c r="Q1125" s="131"/>
      <c r="R1125" s="131"/>
      <c r="S1125" s="131"/>
      <c r="T1125" s="133"/>
      <c r="U1125" s="133"/>
      <c r="V1125" s="169" t="s">
        <v>237</v>
      </c>
      <c r="W1125" s="169"/>
      <c r="X1125" s="169"/>
      <c r="Y1125" s="169"/>
      <c r="Z1125" s="169"/>
      <c r="AA1125" s="169"/>
      <c r="AB1125" s="169"/>
      <c r="AC1125" s="169"/>
      <c r="AD1125" s="169"/>
      <c r="AE1125" s="169"/>
      <c r="AF1125" s="169"/>
      <c r="AG1125" s="169"/>
      <c r="AH1125" s="169"/>
      <c r="AI1125" s="169"/>
      <c r="AJ1125" s="169"/>
      <c r="AK1125" s="169"/>
      <c r="AL1125" s="169"/>
      <c r="AM1125" s="172"/>
      <c r="BG1125" s="13" t="s">
        <v>432</v>
      </c>
      <c r="BH1125" s="13" t="s">
        <v>432</v>
      </c>
    </row>
    <row r="1126" spans="1:61" ht="9.75" hidden="1" customHeight="1" x14ac:dyDescent="0.15">
      <c r="A1126" s="99"/>
      <c r="B1126" s="100"/>
      <c r="C1126" s="100"/>
      <c r="D1126" s="100"/>
      <c r="E1126" s="100"/>
      <c r="F1126" s="100"/>
      <c r="G1126" s="100"/>
      <c r="H1126" s="100"/>
      <c r="I1126" s="100"/>
      <c r="J1126" s="186"/>
      <c r="K1126" s="133"/>
      <c r="L1126" s="133"/>
      <c r="M1126" s="133"/>
      <c r="N1126" s="133"/>
      <c r="O1126" s="133"/>
      <c r="P1126" s="133"/>
      <c r="Q1126" s="133"/>
      <c r="R1126" s="133"/>
      <c r="S1126" s="133"/>
      <c r="T1126" s="133"/>
      <c r="U1126" s="133"/>
      <c r="V1126" s="169" t="s">
        <v>445</v>
      </c>
      <c r="W1126" s="169"/>
      <c r="X1126" s="169"/>
      <c r="Y1126" s="169"/>
      <c r="Z1126" s="169"/>
      <c r="AA1126" s="169"/>
      <c r="AB1126" s="169"/>
      <c r="AC1126" s="169"/>
      <c r="AD1126" s="169"/>
      <c r="AE1126" s="169"/>
      <c r="AF1126" s="169"/>
      <c r="AG1126" s="169"/>
      <c r="AH1126" s="169"/>
      <c r="AI1126" s="169"/>
      <c r="AJ1126" s="169"/>
      <c r="AK1126" s="169"/>
      <c r="AL1126" s="169"/>
      <c r="AM1126" s="172"/>
      <c r="BG1126" s="13" t="s">
        <v>432</v>
      </c>
      <c r="BH1126" s="13" t="s">
        <v>432</v>
      </c>
    </row>
    <row r="1127" spans="1:61" ht="9.75" hidden="1" customHeight="1" x14ac:dyDescent="0.15">
      <c r="A1127" s="106"/>
      <c r="B1127" s="107"/>
      <c r="C1127" s="107"/>
      <c r="D1127" s="107"/>
      <c r="E1127" s="107"/>
      <c r="F1127" s="107"/>
      <c r="G1127" s="107"/>
      <c r="H1127" s="107"/>
      <c r="I1127" s="107"/>
      <c r="J1127" s="168"/>
      <c r="K1127" s="137"/>
      <c r="L1127" s="137"/>
      <c r="M1127" s="137"/>
      <c r="N1127" s="137"/>
      <c r="O1127" s="137"/>
      <c r="P1127" s="137"/>
      <c r="Q1127" s="137"/>
      <c r="R1127" s="137"/>
      <c r="S1127" s="137"/>
      <c r="T1127" s="137"/>
      <c r="U1127" s="137"/>
      <c r="V1127" s="174" t="s">
        <v>238</v>
      </c>
      <c r="W1127" s="174"/>
      <c r="X1127" s="174"/>
      <c r="Y1127" s="174"/>
      <c r="Z1127" s="174"/>
      <c r="AA1127" s="174"/>
      <c r="AB1127" s="174"/>
      <c r="AC1127" s="174"/>
      <c r="AD1127" s="174"/>
      <c r="AE1127" s="174"/>
      <c r="AF1127" s="174"/>
      <c r="AG1127" s="174"/>
      <c r="AH1127" s="174"/>
      <c r="AI1127" s="174"/>
      <c r="AJ1127" s="174"/>
      <c r="AK1127" s="174"/>
      <c r="AL1127" s="174"/>
      <c r="AM1127" s="175"/>
      <c r="BG1127" s="13" t="s">
        <v>432</v>
      </c>
      <c r="BH1127" s="13" t="s">
        <v>432</v>
      </c>
    </row>
    <row r="1128" spans="1:61" ht="9.75" hidden="1" customHeight="1" x14ac:dyDescent="0.15">
      <c r="A1128" s="96" t="s">
        <v>288</v>
      </c>
      <c r="B1128" s="97"/>
      <c r="C1128" s="97"/>
      <c r="D1128" s="97"/>
      <c r="E1128" s="97"/>
      <c r="F1128" s="97"/>
      <c r="G1128" s="97"/>
      <c r="H1128" s="97"/>
      <c r="I1128" s="97"/>
      <c r="J1128" s="115"/>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7"/>
      <c r="BG1128" s="13" t="s">
        <v>523</v>
      </c>
      <c r="BH1128" s="13">
        <v>75</v>
      </c>
      <c r="BI1128" s="13" t="str">
        <f>"ITEM"&amp;BH1128&amp; BG1128 &amp;"="&amp; IF(TRIM($J1128)="","",$J1128)</f>
        <v>ITEM75#KBN3_20=</v>
      </c>
    </row>
    <row r="1129" spans="1:61" ht="9.75" hidden="1" customHeight="1" x14ac:dyDescent="0.15">
      <c r="A1129" s="99"/>
      <c r="B1129" s="100"/>
      <c r="C1129" s="100"/>
      <c r="D1129" s="100"/>
      <c r="E1129" s="100"/>
      <c r="F1129" s="100"/>
      <c r="G1129" s="100"/>
      <c r="H1129" s="100"/>
      <c r="I1129" s="100"/>
      <c r="J1129" s="109"/>
      <c r="K1129" s="110"/>
      <c r="L1129" s="110"/>
      <c r="M1129" s="110"/>
      <c r="N1129" s="110"/>
      <c r="O1129" s="110"/>
      <c r="P1129" s="110"/>
      <c r="Q1129" s="110"/>
      <c r="R1129" s="110"/>
      <c r="S1129" s="110"/>
      <c r="T1129" s="110"/>
      <c r="U1129" s="110"/>
      <c r="V1129" s="110"/>
      <c r="W1129" s="110"/>
      <c r="X1129" s="110"/>
      <c r="Y1129" s="110"/>
      <c r="Z1129" s="110"/>
      <c r="AA1129" s="110"/>
      <c r="AB1129" s="110"/>
      <c r="AC1129" s="110"/>
      <c r="AD1129" s="110"/>
      <c r="AE1129" s="110"/>
      <c r="AF1129" s="110"/>
      <c r="AG1129" s="110"/>
      <c r="AH1129" s="110"/>
      <c r="AI1129" s="110"/>
      <c r="AJ1129" s="110"/>
      <c r="AK1129" s="110"/>
      <c r="AL1129" s="110"/>
      <c r="AM1129" s="111"/>
      <c r="BG1129" s="13" t="s">
        <v>432</v>
      </c>
      <c r="BH1129" s="13" t="s">
        <v>432</v>
      </c>
    </row>
    <row r="1130" spans="1:61" ht="9.75" hidden="1" customHeight="1" x14ac:dyDescent="0.15">
      <c r="A1130" s="106"/>
      <c r="B1130" s="107"/>
      <c r="C1130" s="107"/>
      <c r="D1130" s="107"/>
      <c r="E1130" s="107"/>
      <c r="F1130" s="107"/>
      <c r="G1130" s="107"/>
      <c r="H1130" s="107"/>
      <c r="I1130" s="107"/>
      <c r="J1130" s="112"/>
      <c r="K1130" s="113"/>
      <c r="L1130" s="113"/>
      <c r="M1130" s="113"/>
      <c r="N1130" s="113"/>
      <c r="O1130" s="113"/>
      <c r="P1130" s="113"/>
      <c r="Q1130" s="113"/>
      <c r="R1130" s="113"/>
      <c r="S1130" s="113"/>
      <c r="T1130" s="113"/>
      <c r="U1130" s="113"/>
      <c r="V1130" s="113"/>
      <c r="W1130" s="113"/>
      <c r="X1130" s="113"/>
      <c r="Y1130" s="113"/>
      <c r="Z1130" s="113"/>
      <c r="AA1130" s="113"/>
      <c r="AB1130" s="113"/>
      <c r="AC1130" s="113"/>
      <c r="AD1130" s="113"/>
      <c r="AE1130" s="113"/>
      <c r="AF1130" s="113"/>
      <c r="AG1130" s="113"/>
      <c r="AH1130" s="113"/>
      <c r="AI1130" s="113"/>
      <c r="AJ1130" s="113"/>
      <c r="AK1130" s="113"/>
      <c r="AL1130" s="113"/>
      <c r="AM1130" s="114"/>
      <c r="BG1130" s="13" t="s">
        <v>432</v>
      </c>
      <c r="BH1130" s="13" t="s">
        <v>432</v>
      </c>
    </row>
    <row r="1131" spans="1:61" ht="9.75" hidden="1" customHeight="1" x14ac:dyDescent="0.15">
      <c r="A1131" s="96" t="s">
        <v>289</v>
      </c>
      <c r="B1131" s="97"/>
      <c r="C1131" s="97"/>
      <c r="D1131" s="97"/>
      <c r="E1131" s="97"/>
      <c r="F1131" s="97"/>
      <c r="G1131" s="97"/>
      <c r="H1131" s="97"/>
      <c r="I1131" s="97"/>
      <c r="J1131" s="224" t="s">
        <v>127</v>
      </c>
      <c r="K1131" s="225"/>
      <c r="L1131" s="162" t="s">
        <v>121</v>
      </c>
      <c r="M1131" s="162"/>
      <c r="N1131" s="162"/>
      <c r="O1131" s="162"/>
      <c r="P1131" s="162"/>
      <c r="Q1131" s="162"/>
      <c r="R1131" s="162"/>
      <c r="S1131" s="162"/>
      <c r="T1131" s="162"/>
      <c r="U1131" s="162"/>
      <c r="V1131" s="162"/>
      <c r="W1131" s="162"/>
      <c r="X1131" s="227" t="s">
        <v>127</v>
      </c>
      <c r="Y1131" s="225"/>
      <c r="Z1131" s="162" t="s">
        <v>160</v>
      </c>
      <c r="AA1131" s="162"/>
      <c r="AB1131" s="162"/>
      <c r="AC1131" s="162"/>
      <c r="AD1131" s="162"/>
      <c r="AE1131" s="162"/>
      <c r="AF1131" s="162"/>
      <c r="AG1131" s="162"/>
      <c r="AH1131" s="162"/>
      <c r="AI1131" s="162"/>
      <c r="AJ1131" s="162"/>
      <c r="AK1131" s="162"/>
      <c r="AL1131" s="162"/>
      <c r="AM1131" s="163"/>
      <c r="BF1131" s="13" t="b">
        <f>IF($K1131="○",TRUE,IF($K1131="",FALSE,"INPUT_ERROR"))</f>
        <v>0</v>
      </c>
      <c r="BG1131" s="13" t="s">
        <v>523</v>
      </c>
      <c r="BH1131" s="13">
        <v>76</v>
      </c>
      <c r="BI1131" s="13" t="str">
        <f t="shared" ref="BI1131:BI1137" si="21">"ITEM"&amp;BH1131&amp; BG1131 &amp;"="&amp; BF1131</f>
        <v>ITEM76#KBN3_20=FALSE</v>
      </c>
    </row>
    <row r="1132" spans="1:61" ht="9.75" hidden="1" customHeight="1" x14ac:dyDescent="0.15">
      <c r="A1132" s="99"/>
      <c r="B1132" s="100"/>
      <c r="C1132" s="100"/>
      <c r="D1132" s="100"/>
      <c r="E1132" s="100"/>
      <c r="F1132" s="100"/>
      <c r="G1132" s="100"/>
      <c r="H1132" s="100"/>
      <c r="I1132" s="100"/>
      <c r="J1132" s="130"/>
      <c r="K1132" s="132"/>
      <c r="L1132" s="133"/>
      <c r="M1132" s="133"/>
      <c r="N1132" s="133"/>
      <c r="O1132" s="133"/>
      <c r="P1132" s="133"/>
      <c r="Q1132" s="133"/>
      <c r="R1132" s="133"/>
      <c r="S1132" s="133"/>
      <c r="T1132" s="133"/>
      <c r="U1132" s="133"/>
      <c r="V1132" s="133"/>
      <c r="W1132" s="133"/>
      <c r="X1132" s="134"/>
      <c r="Y1132" s="132"/>
      <c r="Z1132" s="133"/>
      <c r="AA1132" s="133"/>
      <c r="AB1132" s="133"/>
      <c r="AC1132" s="133"/>
      <c r="AD1132" s="133"/>
      <c r="AE1132" s="133"/>
      <c r="AF1132" s="133"/>
      <c r="AG1132" s="133"/>
      <c r="AH1132" s="133"/>
      <c r="AI1132" s="133"/>
      <c r="AJ1132" s="133"/>
      <c r="AK1132" s="133"/>
      <c r="AL1132" s="133"/>
      <c r="AM1132" s="139"/>
      <c r="BF1132" s="13" t="b">
        <f>IF($Y1131="○",TRUE,IF($Y1131="",FALSE,"INPUT_ERROR"))</f>
        <v>0</v>
      </c>
      <c r="BG1132" s="13" t="s">
        <v>523</v>
      </c>
      <c r="BH1132" s="13">
        <v>77</v>
      </c>
      <c r="BI1132" s="13" t="str">
        <f t="shared" si="21"/>
        <v>ITEM77#KBN3_20=FALSE</v>
      </c>
    </row>
    <row r="1133" spans="1:61" ht="9.75" hidden="1" customHeight="1" x14ac:dyDescent="0.15">
      <c r="A1133" s="99"/>
      <c r="B1133" s="100"/>
      <c r="C1133" s="100"/>
      <c r="D1133" s="100"/>
      <c r="E1133" s="100"/>
      <c r="F1133" s="100"/>
      <c r="G1133" s="100"/>
      <c r="H1133" s="100"/>
      <c r="I1133" s="100"/>
      <c r="J1133" s="130" t="s">
        <v>127</v>
      </c>
      <c r="K1133" s="132"/>
      <c r="L1133" s="133" t="s">
        <v>161</v>
      </c>
      <c r="M1133" s="133"/>
      <c r="N1133" s="133"/>
      <c r="O1133" s="133"/>
      <c r="P1133" s="133"/>
      <c r="Q1133" s="133"/>
      <c r="R1133" s="133"/>
      <c r="S1133" s="133"/>
      <c r="T1133" s="133"/>
      <c r="U1133" s="133"/>
      <c r="V1133" s="133"/>
      <c r="W1133" s="133"/>
      <c r="X1133" s="134" t="s">
        <v>127</v>
      </c>
      <c r="Y1133" s="132"/>
      <c r="Z1133" s="133" t="s">
        <v>332</v>
      </c>
      <c r="AA1133" s="133"/>
      <c r="AB1133" s="133"/>
      <c r="AC1133" s="133"/>
      <c r="AD1133" s="133"/>
      <c r="AE1133" s="133"/>
      <c r="AF1133" s="133"/>
      <c r="AG1133" s="133"/>
      <c r="AH1133" s="133"/>
      <c r="AI1133" s="133"/>
      <c r="AJ1133" s="133"/>
      <c r="AK1133" s="133"/>
      <c r="AL1133" s="133"/>
      <c r="AM1133" s="139"/>
      <c r="BF1133" s="13" t="b">
        <f>IF($K1133="○",TRUE,IF($K1133="",FALSE,"INPUT_ERROR"))</f>
        <v>0</v>
      </c>
      <c r="BG1133" s="13" t="s">
        <v>523</v>
      </c>
      <c r="BH1133" s="13">
        <v>78</v>
      </c>
      <c r="BI1133" s="13" t="str">
        <f t="shared" si="21"/>
        <v>ITEM78#KBN3_20=FALSE</v>
      </c>
    </row>
    <row r="1134" spans="1:61" ht="9.75" hidden="1" customHeight="1" x14ac:dyDescent="0.15">
      <c r="A1134" s="99"/>
      <c r="B1134" s="100"/>
      <c r="C1134" s="100"/>
      <c r="D1134" s="100"/>
      <c r="E1134" s="100"/>
      <c r="F1134" s="100"/>
      <c r="G1134" s="100"/>
      <c r="H1134" s="100"/>
      <c r="I1134" s="100"/>
      <c r="J1134" s="130"/>
      <c r="K1134" s="132"/>
      <c r="L1134" s="133"/>
      <c r="M1134" s="133"/>
      <c r="N1134" s="133"/>
      <c r="O1134" s="133"/>
      <c r="P1134" s="133"/>
      <c r="Q1134" s="133"/>
      <c r="R1134" s="133"/>
      <c r="S1134" s="133"/>
      <c r="T1134" s="133"/>
      <c r="U1134" s="133"/>
      <c r="V1134" s="133"/>
      <c r="W1134" s="133"/>
      <c r="X1134" s="134"/>
      <c r="Y1134" s="132"/>
      <c r="Z1134" s="133"/>
      <c r="AA1134" s="133"/>
      <c r="AB1134" s="133"/>
      <c r="AC1134" s="133"/>
      <c r="AD1134" s="133"/>
      <c r="AE1134" s="133"/>
      <c r="AF1134" s="133"/>
      <c r="AG1134" s="133"/>
      <c r="AH1134" s="133"/>
      <c r="AI1134" s="133"/>
      <c r="AJ1134" s="133"/>
      <c r="AK1134" s="133"/>
      <c r="AL1134" s="133"/>
      <c r="AM1134" s="139"/>
      <c r="BF1134" s="13" t="b">
        <f>IF($Y1133="○",TRUE,IF($Y1133="",FALSE,"INPUT_ERROR"))</f>
        <v>0</v>
      </c>
      <c r="BG1134" s="13" t="s">
        <v>523</v>
      </c>
      <c r="BH1134" s="13">
        <v>79</v>
      </c>
      <c r="BI1134" s="13" t="str">
        <f t="shared" si="21"/>
        <v>ITEM79#KBN3_20=FALSE</v>
      </c>
    </row>
    <row r="1135" spans="1:61" ht="9.75" hidden="1" customHeight="1" x14ac:dyDescent="0.15">
      <c r="A1135" s="99"/>
      <c r="B1135" s="100"/>
      <c r="C1135" s="100"/>
      <c r="D1135" s="100"/>
      <c r="E1135" s="100"/>
      <c r="F1135" s="100"/>
      <c r="G1135" s="100"/>
      <c r="H1135" s="100"/>
      <c r="I1135" s="100"/>
      <c r="J1135" s="130" t="s">
        <v>127</v>
      </c>
      <c r="K1135" s="132"/>
      <c r="L1135" s="133" t="s">
        <v>240</v>
      </c>
      <c r="M1135" s="133"/>
      <c r="N1135" s="133"/>
      <c r="O1135" s="133"/>
      <c r="P1135" s="133"/>
      <c r="Q1135" s="133"/>
      <c r="R1135" s="133"/>
      <c r="S1135" s="133"/>
      <c r="T1135" s="133"/>
      <c r="U1135" s="133"/>
      <c r="V1135" s="133"/>
      <c r="W1135" s="133"/>
      <c r="X1135" s="134" t="s">
        <v>127</v>
      </c>
      <c r="Y1135" s="132"/>
      <c r="Z1135" s="133" t="s">
        <v>241</v>
      </c>
      <c r="AA1135" s="133"/>
      <c r="AB1135" s="133"/>
      <c r="AC1135" s="133"/>
      <c r="AD1135" s="133"/>
      <c r="AE1135" s="133"/>
      <c r="AF1135" s="133"/>
      <c r="AG1135" s="133"/>
      <c r="AH1135" s="133"/>
      <c r="AI1135" s="133"/>
      <c r="AJ1135" s="133"/>
      <c r="AK1135" s="133"/>
      <c r="AL1135" s="133"/>
      <c r="AM1135" s="139"/>
      <c r="BF1135" s="13" t="b">
        <f>IF($K1135="○",TRUE,IF($K1135="",FALSE,"INPUT_ERROR"))</f>
        <v>0</v>
      </c>
      <c r="BG1135" s="13" t="s">
        <v>523</v>
      </c>
      <c r="BH1135" s="13">
        <v>80</v>
      </c>
      <c r="BI1135" s="13" t="str">
        <f t="shared" si="21"/>
        <v>ITEM80#KBN3_20=FALSE</v>
      </c>
    </row>
    <row r="1136" spans="1:61" ht="9.75" hidden="1" customHeight="1" x14ac:dyDescent="0.15">
      <c r="A1136" s="99"/>
      <c r="B1136" s="100"/>
      <c r="C1136" s="100"/>
      <c r="D1136" s="100"/>
      <c r="E1136" s="100"/>
      <c r="F1136" s="100"/>
      <c r="G1136" s="100"/>
      <c r="H1136" s="100"/>
      <c r="I1136" s="100"/>
      <c r="J1136" s="130"/>
      <c r="K1136" s="132"/>
      <c r="L1136" s="133"/>
      <c r="M1136" s="133"/>
      <c r="N1136" s="133"/>
      <c r="O1136" s="133"/>
      <c r="P1136" s="133"/>
      <c r="Q1136" s="133"/>
      <c r="R1136" s="133"/>
      <c r="S1136" s="133"/>
      <c r="T1136" s="133"/>
      <c r="U1136" s="133"/>
      <c r="V1136" s="133"/>
      <c r="W1136" s="133"/>
      <c r="X1136" s="134"/>
      <c r="Y1136" s="132"/>
      <c r="Z1136" s="133"/>
      <c r="AA1136" s="133"/>
      <c r="AB1136" s="133"/>
      <c r="AC1136" s="133"/>
      <c r="AD1136" s="133"/>
      <c r="AE1136" s="133"/>
      <c r="AF1136" s="133"/>
      <c r="AG1136" s="133"/>
      <c r="AH1136" s="133"/>
      <c r="AI1136" s="133"/>
      <c r="AJ1136" s="133"/>
      <c r="AK1136" s="133"/>
      <c r="AL1136" s="133"/>
      <c r="AM1136" s="139"/>
      <c r="BF1136" s="13" t="b">
        <f>IF($Y1135="○",TRUE,IF($Y1135="",FALSE,"INPUT_ERROR"))</f>
        <v>0</v>
      </c>
      <c r="BG1136" s="13" t="s">
        <v>523</v>
      </c>
      <c r="BH1136" s="13">
        <v>81</v>
      </c>
      <c r="BI1136" s="13" t="str">
        <f t="shared" si="21"/>
        <v>ITEM81#KBN3_20=FALSE</v>
      </c>
    </row>
    <row r="1137" spans="1:61" ht="9.75" hidden="1" customHeight="1" x14ac:dyDescent="0.15">
      <c r="A1137" s="99"/>
      <c r="B1137" s="100"/>
      <c r="C1137" s="100"/>
      <c r="D1137" s="100"/>
      <c r="E1137" s="100"/>
      <c r="F1137" s="100"/>
      <c r="G1137" s="100"/>
      <c r="H1137" s="100"/>
      <c r="I1137" s="100"/>
      <c r="J1137" s="130" t="s">
        <v>127</v>
      </c>
      <c r="K1137" s="132"/>
      <c r="L1137" s="133" t="s">
        <v>125</v>
      </c>
      <c r="M1137" s="133"/>
      <c r="N1137" s="133"/>
      <c r="O1137" s="134" t="s">
        <v>98</v>
      </c>
      <c r="P1137" s="128"/>
      <c r="Q1137" s="128"/>
      <c r="R1137" s="128"/>
      <c r="S1137" s="128"/>
      <c r="T1137" s="128"/>
      <c r="U1137" s="128"/>
      <c r="V1137" s="128"/>
      <c r="W1137" s="128"/>
      <c r="X1137" s="128"/>
      <c r="Y1137" s="128"/>
      <c r="Z1137" s="128"/>
      <c r="AA1137" s="128"/>
      <c r="AB1137" s="128"/>
      <c r="AC1137" s="128"/>
      <c r="AD1137" s="128"/>
      <c r="AE1137" s="128"/>
      <c r="AF1137" s="128"/>
      <c r="AG1137" s="128"/>
      <c r="AH1137" s="128"/>
      <c r="AI1137" s="128"/>
      <c r="AJ1137" s="128"/>
      <c r="AK1137" s="128"/>
      <c r="AL1137" s="133" t="s">
        <v>188</v>
      </c>
      <c r="AM1137" s="139"/>
      <c r="BF1137" s="13" t="b">
        <f>IF($K1137="○",TRUE,IF($K1137="",FALSE,"INPUT_ERROR"))</f>
        <v>0</v>
      </c>
      <c r="BG1137" s="13" t="s">
        <v>523</v>
      </c>
      <c r="BH1137" s="13">
        <v>82</v>
      </c>
      <c r="BI1137" s="13" t="str">
        <f t="shared" si="21"/>
        <v>ITEM82#KBN3_20=FALSE</v>
      </c>
    </row>
    <row r="1138" spans="1:61" ht="9.75" hidden="1" customHeight="1" x14ac:dyDescent="0.15">
      <c r="A1138" s="99"/>
      <c r="B1138" s="100"/>
      <c r="C1138" s="100"/>
      <c r="D1138" s="100"/>
      <c r="E1138" s="100"/>
      <c r="F1138" s="100"/>
      <c r="G1138" s="100"/>
      <c r="H1138" s="100"/>
      <c r="I1138" s="100"/>
      <c r="J1138" s="135"/>
      <c r="K1138" s="136"/>
      <c r="L1138" s="137"/>
      <c r="M1138" s="137"/>
      <c r="N1138" s="137"/>
      <c r="O1138" s="138"/>
      <c r="P1138" s="90"/>
      <c r="Q1138" s="90"/>
      <c r="R1138" s="90"/>
      <c r="S1138" s="90"/>
      <c r="T1138" s="90"/>
      <c r="U1138" s="90"/>
      <c r="V1138" s="90"/>
      <c r="W1138" s="90"/>
      <c r="X1138" s="90"/>
      <c r="Y1138" s="90"/>
      <c r="Z1138" s="90"/>
      <c r="AA1138" s="90"/>
      <c r="AB1138" s="90"/>
      <c r="AC1138" s="90"/>
      <c r="AD1138" s="90"/>
      <c r="AE1138" s="90"/>
      <c r="AF1138" s="90"/>
      <c r="AG1138" s="90"/>
      <c r="AH1138" s="90"/>
      <c r="AI1138" s="90"/>
      <c r="AJ1138" s="90"/>
      <c r="AK1138" s="90"/>
      <c r="AL1138" s="137"/>
      <c r="AM1138" s="140"/>
      <c r="BG1138" s="13" t="s">
        <v>523</v>
      </c>
      <c r="BH1138" s="13">
        <v>83</v>
      </c>
      <c r="BI1138" s="13" t="str">
        <f>"ITEM"&amp;BH1138&amp; BG1138 &amp;"="&amp;IF(TRIM($P1137)="","",$P1137)</f>
        <v>ITEM83#KBN3_20=</v>
      </c>
    </row>
    <row r="1139" spans="1:61" ht="9.75" hidden="1" customHeight="1" x14ac:dyDescent="0.15">
      <c r="A1139" s="96" t="s">
        <v>290</v>
      </c>
      <c r="B1139" s="97"/>
      <c r="C1139" s="97"/>
      <c r="D1139" s="97"/>
      <c r="E1139" s="97"/>
      <c r="F1139" s="97"/>
      <c r="G1139" s="97"/>
      <c r="H1139" s="97"/>
      <c r="I1139" s="97"/>
      <c r="J1139" s="102"/>
      <c r="K1139" s="102"/>
      <c r="L1139" s="102"/>
      <c r="M1139" s="102"/>
      <c r="N1139" s="102"/>
      <c r="O1139" s="102"/>
      <c r="P1139" s="102"/>
      <c r="Q1139" s="102"/>
      <c r="R1139" s="102"/>
      <c r="S1139" s="102"/>
      <c r="T1139" s="102"/>
      <c r="U1139" s="102"/>
      <c r="V1139" s="102"/>
      <c r="W1139" s="102"/>
      <c r="X1139" s="102"/>
      <c r="Y1139" s="102"/>
      <c r="Z1139" s="102"/>
      <c r="AA1139" s="102"/>
      <c r="AB1139" s="102"/>
      <c r="AC1139" s="102"/>
      <c r="AD1139" s="102"/>
      <c r="AE1139" s="102"/>
      <c r="AF1139" s="102"/>
      <c r="AG1139" s="102"/>
      <c r="AH1139" s="102"/>
      <c r="AI1139" s="102"/>
      <c r="AJ1139" s="102"/>
      <c r="AK1139" s="102"/>
      <c r="AL1139" s="102"/>
      <c r="AM1139" s="102"/>
      <c r="BG1139" s="13" t="s">
        <v>523</v>
      </c>
      <c r="BH1139" s="13">
        <v>84</v>
      </c>
      <c r="BI1139" s="13" t="str">
        <f>"ITEM"&amp;BH1139&amp; BG1139 &amp;"="&amp;IF(TRIM($J1139)="","",TEXT(J1139,"yyyymmdd"))</f>
        <v>ITEM84#KBN3_20=</v>
      </c>
    </row>
    <row r="1140" spans="1:61" ht="9.75" hidden="1" customHeight="1" x14ac:dyDescent="0.15">
      <c r="A1140" s="99"/>
      <c r="B1140" s="100"/>
      <c r="C1140" s="100"/>
      <c r="D1140" s="100"/>
      <c r="E1140" s="100"/>
      <c r="F1140" s="100"/>
      <c r="G1140" s="100"/>
      <c r="H1140" s="100"/>
      <c r="I1140" s="100"/>
      <c r="J1140" s="102"/>
      <c r="K1140" s="102"/>
      <c r="L1140" s="102"/>
      <c r="M1140" s="102"/>
      <c r="N1140" s="102"/>
      <c r="O1140" s="102"/>
      <c r="P1140" s="102"/>
      <c r="Q1140" s="102"/>
      <c r="R1140" s="102"/>
      <c r="S1140" s="102"/>
      <c r="T1140" s="102"/>
      <c r="U1140" s="102"/>
      <c r="V1140" s="102"/>
      <c r="W1140" s="102"/>
      <c r="X1140" s="102"/>
      <c r="Y1140" s="102"/>
      <c r="Z1140" s="102"/>
      <c r="AA1140" s="102"/>
      <c r="AB1140" s="102"/>
      <c r="AC1140" s="102"/>
      <c r="AD1140" s="102"/>
      <c r="AE1140" s="102"/>
      <c r="AF1140" s="102"/>
      <c r="AG1140" s="102"/>
      <c r="AH1140" s="102"/>
      <c r="AI1140" s="102"/>
      <c r="AJ1140" s="102"/>
      <c r="AK1140" s="102"/>
      <c r="AL1140" s="102"/>
      <c r="AM1140" s="102"/>
      <c r="BG1140" s="13" t="s">
        <v>432</v>
      </c>
      <c r="BH1140" s="13" t="s">
        <v>432</v>
      </c>
    </row>
    <row r="1141" spans="1:61" ht="9.75" hidden="1" customHeight="1" thickBot="1" x14ac:dyDescent="0.2">
      <c r="A1141" s="106"/>
      <c r="B1141" s="107"/>
      <c r="C1141" s="107"/>
      <c r="D1141" s="107"/>
      <c r="E1141" s="107"/>
      <c r="F1141" s="107"/>
      <c r="G1141" s="107"/>
      <c r="H1141" s="107"/>
      <c r="I1141" s="107"/>
      <c r="J1141" s="102"/>
      <c r="K1141" s="102"/>
      <c r="L1141" s="102"/>
      <c r="M1141" s="102"/>
      <c r="N1141" s="102"/>
      <c r="O1141" s="102"/>
      <c r="P1141" s="102"/>
      <c r="Q1141" s="102"/>
      <c r="R1141" s="102"/>
      <c r="S1141" s="102"/>
      <c r="T1141" s="102"/>
      <c r="U1141" s="102"/>
      <c r="V1141" s="102"/>
      <c r="W1141" s="102"/>
      <c r="X1141" s="102"/>
      <c r="Y1141" s="102"/>
      <c r="Z1141" s="102"/>
      <c r="AA1141" s="102"/>
      <c r="AB1141" s="102"/>
      <c r="AC1141" s="102"/>
      <c r="AD1141" s="102"/>
      <c r="AE1141" s="102"/>
      <c r="AF1141" s="102"/>
      <c r="AG1141" s="102"/>
      <c r="AH1141" s="102"/>
      <c r="AI1141" s="102"/>
      <c r="AJ1141" s="102"/>
      <c r="AK1141" s="102"/>
      <c r="AL1141" s="102"/>
      <c r="AM1141" s="102"/>
      <c r="BG1141" s="13" t="s">
        <v>432</v>
      </c>
      <c r="BH1141" s="13" t="s">
        <v>432</v>
      </c>
    </row>
    <row r="1142" spans="1:61" ht="9.75" customHeight="1" x14ac:dyDescent="0.15">
      <c r="A1142" s="295" t="s">
        <v>324</v>
      </c>
      <c r="B1142" s="296"/>
      <c r="C1142" s="296"/>
      <c r="D1142" s="296"/>
      <c r="E1142" s="296"/>
      <c r="F1142" s="296"/>
      <c r="G1142" s="296"/>
      <c r="H1142" s="296"/>
      <c r="I1142" s="297"/>
      <c r="J1142" s="273"/>
      <c r="K1142" s="274"/>
      <c r="L1142" s="274"/>
      <c r="M1142" s="274"/>
      <c r="N1142" s="274"/>
      <c r="O1142" s="274"/>
      <c r="P1142" s="274"/>
      <c r="Q1142" s="274"/>
      <c r="R1142" s="274"/>
      <c r="S1142" s="274"/>
      <c r="T1142" s="274"/>
      <c r="U1142" s="274"/>
      <c r="V1142" s="274"/>
      <c r="W1142" s="274"/>
      <c r="X1142" s="274"/>
      <c r="Y1142" s="274"/>
      <c r="Z1142" s="274"/>
      <c r="AA1142" s="274"/>
      <c r="AB1142" s="274"/>
      <c r="AC1142" s="274"/>
      <c r="AD1142" s="274"/>
      <c r="AE1142" s="274"/>
      <c r="AF1142" s="274"/>
      <c r="AG1142" s="274"/>
      <c r="AH1142" s="274"/>
      <c r="AI1142" s="274"/>
      <c r="AJ1142" s="274"/>
      <c r="AK1142" s="274"/>
      <c r="AL1142" s="274"/>
      <c r="AM1142" s="275"/>
      <c r="BG1142" s="13" t="s">
        <v>524</v>
      </c>
      <c r="BH1142" s="13">
        <v>85</v>
      </c>
      <c r="BI1142" s="13" t="str">
        <f>"ITEM"&amp;BH1142 &amp; BG1142 &amp;"="&amp; IF(TRIM($J1142)="","",$J1142)</f>
        <v>ITEM85#KBN4_1=</v>
      </c>
    </row>
    <row r="1143" spans="1:61" ht="9.75" customHeight="1" thickBot="1" x14ac:dyDescent="0.2">
      <c r="A1143" s="298"/>
      <c r="B1143" s="299"/>
      <c r="C1143" s="299"/>
      <c r="D1143" s="299"/>
      <c r="E1143" s="299"/>
      <c r="F1143" s="299"/>
      <c r="G1143" s="299"/>
      <c r="H1143" s="299"/>
      <c r="I1143" s="300"/>
      <c r="J1143" s="301"/>
      <c r="K1143" s="302"/>
      <c r="L1143" s="302"/>
      <c r="M1143" s="302"/>
      <c r="N1143" s="302"/>
      <c r="O1143" s="302"/>
      <c r="P1143" s="302"/>
      <c r="Q1143" s="302"/>
      <c r="R1143" s="302"/>
      <c r="S1143" s="302"/>
      <c r="T1143" s="302"/>
      <c r="U1143" s="302"/>
      <c r="V1143" s="302"/>
      <c r="W1143" s="302"/>
      <c r="X1143" s="302"/>
      <c r="Y1143" s="302"/>
      <c r="Z1143" s="302"/>
      <c r="AA1143" s="302"/>
      <c r="AB1143" s="302"/>
      <c r="AC1143" s="302"/>
      <c r="AD1143" s="302"/>
      <c r="AE1143" s="302"/>
      <c r="AF1143" s="302"/>
      <c r="AG1143" s="302"/>
      <c r="AH1143" s="302"/>
      <c r="AI1143" s="302"/>
      <c r="AJ1143" s="302"/>
      <c r="AK1143" s="302"/>
      <c r="AL1143" s="302"/>
      <c r="AM1143" s="303"/>
      <c r="BG1143" s="13" t="s">
        <v>432</v>
      </c>
      <c r="BH1143" s="13" t="s">
        <v>432</v>
      </c>
    </row>
    <row r="1144" spans="1:61" ht="9.75" customHeight="1" x14ac:dyDescent="0.15">
      <c r="A1144" s="96" t="s">
        <v>96</v>
      </c>
      <c r="B1144" s="97"/>
      <c r="C1144" s="97"/>
      <c r="D1144" s="97"/>
      <c r="E1144" s="97"/>
      <c r="F1144" s="97"/>
      <c r="G1144" s="97"/>
      <c r="H1144" s="97"/>
      <c r="I1144" s="98"/>
      <c r="J1144" s="102"/>
      <c r="K1144" s="102"/>
      <c r="L1144" s="102"/>
      <c r="M1144" s="102"/>
      <c r="N1144" s="102"/>
      <c r="O1144" s="102"/>
      <c r="P1144" s="102"/>
      <c r="Q1144" s="102"/>
      <c r="R1144" s="102"/>
      <c r="S1144" s="102"/>
      <c r="T1144" s="102"/>
      <c r="U1144" s="102"/>
      <c r="V1144" s="102"/>
      <c r="W1144" s="102"/>
      <c r="X1144" s="102"/>
      <c r="Y1144" s="102"/>
      <c r="Z1144" s="102"/>
      <c r="AA1144" s="102"/>
      <c r="AB1144" s="102"/>
      <c r="AC1144" s="102"/>
      <c r="AD1144" s="102"/>
      <c r="AE1144" s="102"/>
      <c r="AF1144" s="102"/>
      <c r="AG1144" s="102"/>
      <c r="AH1144" s="102"/>
      <c r="AI1144" s="102"/>
      <c r="AJ1144" s="102"/>
      <c r="AK1144" s="102"/>
      <c r="AL1144" s="102"/>
      <c r="AM1144" s="102"/>
      <c r="BG1144" s="13" t="s">
        <v>524</v>
      </c>
      <c r="BH1144" s="13">
        <v>86</v>
      </c>
      <c r="BI1144" s="13" t="str">
        <f>"ITEM"&amp;BH1144&amp; BG1144 &amp;"="&amp; IF(TRIM($J1144)="","",$J1144)</f>
        <v>ITEM86#KBN4_1=</v>
      </c>
    </row>
    <row r="1145" spans="1:61" ht="9.75" customHeight="1" x14ac:dyDescent="0.15">
      <c r="A1145" s="106"/>
      <c r="B1145" s="107"/>
      <c r="C1145" s="107"/>
      <c r="D1145" s="107"/>
      <c r="E1145" s="107"/>
      <c r="F1145" s="107"/>
      <c r="G1145" s="107"/>
      <c r="H1145" s="107"/>
      <c r="I1145" s="108"/>
      <c r="J1145" s="102"/>
      <c r="K1145" s="102"/>
      <c r="L1145" s="102"/>
      <c r="M1145" s="102"/>
      <c r="N1145" s="102"/>
      <c r="O1145" s="102"/>
      <c r="P1145" s="102"/>
      <c r="Q1145" s="102"/>
      <c r="R1145" s="102"/>
      <c r="S1145" s="102"/>
      <c r="T1145" s="102"/>
      <c r="U1145" s="102"/>
      <c r="V1145" s="102"/>
      <c r="W1145" s="102"/>
      <c r="X1145" s="102"/>
      <c r="Y1145" s="102"/>
      <c r="Z1145" s="102"/>
      <c r="AA1145" s="102"/>
      <c r="AB1145" s="102"/>
      <c r="AC1145" s="102"/>
      <c r="AD1145" s="102"/>
      <c r="AE1145" s="102"/>
      <c r="AF1145" s="102"/>
      <c r="AG1145" s="102"/>
      <c r="AH1145" s="102"/>
      <c r="AI1145" s="102"/>
      <c r="AJ1145" s="102"/>
      <c r="AK1145" s="102"/>
      <c r="AL1145" s="102"/>
      <c r="AM1145" s="102"/>
      <c r="BG1145" s="13" t="s">
        <v>432</v>
      </c>
      <c r="BH1145" s="13" t="s">
        <v>432</v>
      </c>
    </row>
    <row r="1146" spans="1:61" ht="9.75" customHeight="1" x14ac:dyDescent="0.15">
      <c r="A1146" s="96" t="s">
        <v>291</v>
      </c>
      <c r="B1146" s="97"/>
      <c r="C1146" s="97"/>
      <c r="D1146" s="97"/>
      <c r="E1146" s="97"/>
      <c r="F1146" s="97"/>
      <c r="G1146" s="97"/>
      <c r="H1146" s="97"/>
      <c r="I1146" s="98"/>
      <c r="J1146" s="102"/>
      <c r="K1146" s="102"/>
      <c r="L1146" s="102"/>
      <c r="M1146" s="102"/>
      <c r="N1146" s="102"/>
      <c r="O1146" s="102"/>
      <c r="P1146" s="102"/>
      <c r="Q1146" s="102"/>
      <c r="R1146" s="102"/>
      <c r="S1146" s="102"/>
      <c r="T1146" s="102"/>
      <c r="U1146" s="102"/>
      <c r="V1146" s="102"/>
      <c r="W1146" s="102"/>
      <c r="X1146" s="102"/>
      <c r="Y1146" s="102"/>
      <c r="Z1146" s="102"/>
      <c r="AA1146" s="102"/>
      <c r="AB1146" s="102"/>
      <c r="AC1146" s="102"/>
      <c r="AD1146" s="102"/>
      <c r="AE1146" s="102"/>
      <c r="AF1146" s="102"/>
      <c r="AG1146" s="102"/>
      <c r="AH1146" s="102"/>
      <c r="AI1146" s="102"/>
      <c r="AJ1146" s="102"/>
      <c r="AK1146" s="102"/>
      <c r="AL1146" s="102"/>
      <c r="AM1146" s="102"/>
      <c r="BG1146" s="13" t="s">
        <v>524</v>
      </c>
      <c r="BH1146" s="13">
        <v>87</v>
      </c>
      <c r="BI1146" s="13" t="str">
        <f>"ITEM"&amp;BH1146&amp; BG1146 &amp;"="&amp; IF(TRIM($J1146)="","",$J1146)</f>
        <v>ITEM87#KBN4_1=</v>
      </c>
    </row>
    <row r="1147" spans="1:61" ht="9.75" customHeight="1" x14ac:dyDescent="0.15">
      <c r="A1147" s="99"/>
      <c r="B1147" s="100"/>
      <c r="C1147" s="100"/>
      <c r="D1147" s="100"/>
      <c r="E1147" s="100"/>
      <c r="F1147" s="100"/>
      <c r="G1147" s="100"/>
      <c r="H1147" s="100"/>
      <c r="I1147" s="101"/>
      <c r="J1147" s="102"/>
      <c r="K1147" s="102"/>
      <c r="L1147" s="102"/>
      <c r="M1147" s="102"/>
      <c r="N1147" s="102"/>
      <c r="O1147" s="102"/>
      <c r="P1147" s="102"/>
      <c r="Q1147" s="102"/>
      <c r="R1147" s="102"/>
      <c r="S1147" s="102"/>
      <c r="T1147" s="102"/>
      <c r="U1147" s="102"/>
      <c r="V1147" s="102"/>
      <c r="W1147" s="102"/>
      <c r="X1147" s="102"/>
      <c r="Y1147" s="102"/>
      <c r="Z1147" s="102"/>
      <c r="AA1147" s="102"/>
      <c r="AB1147" s="102"/>
      <c r="AC1147" s="102"/>
      <c r="AD1147" s="102"/>
      <c r="AE1147" s="102"/>
      <c r="AF1147" s="102"/>
      <c r="AG1147" s="102"/>
      <c r="AH1147" s="102"/>
      <c r="AI1147" s="102"/>
      <c r="AJ1147" s="102"/>
      <c r="AK1147" s="102"/>
      <c r="AL1147" s="102"/>
      <c r="AM1147" s="102"/>
      <c r="BG1147" s="13" t="s">
        <v>432</v>
      </c>
      <c r="BH1147" s="13" t="s">
        <v>432</v>
      </c>
    </row>
    <row r="1148" spans="1:61" ht="9.75" customHeight="1" x14ac:dyDescent="0.15">
      <c r="A1148" s="106"/>
      <c r="B1148" s="107"/>
      <c r="C1148" s="107"/>
      <c r="D1148" s="107"/>
      <c r="E1148" s="107"/>
      <c r="F1148" s="107"/>
      <c r="G1148" s="107"/>
      <c r="H1148" s="107"/>
      <c r="I1148" s="108"/>
      <c r="J1148" s="102"/>
      <c r="K1148" s="102"/>
      <c r="L1148" s="102"/>
      <c r="M1148" s="102"/>
      <c r="N1148" s="102"/>
      <c r="O1148" s="102"/>
      <c r="P1148" s="102"/>
      <c r="Q1148" s="102"/>
      <c r="R1148" s="102"/>
      <c r="S1148" s="102"/>
      <c r="T1148" s="102"/>
      <c r="U1148" s="102"/>
      <c r="V1148" s="102"/>
      <c r="W1148" s="102"/>
      <c r="X1148" s="102"/>
      <c r="Y1148" s="102"/>
      <c r="Z1148" s="102"/>
      <c r="AA1148" s="102"/>
      <c r="AB1148" s="102"/>
      <c r="AC1148" s="102"/>
      <c r="AD1148" s="102"/>
      <c r="AE1148" s="102"/>
      <c r="AF1148" s="102"/>
      <c r="AG1148" s="102"/>
      <c r="AH1148" s="102"/>
      <c r="AI1148" s="102"/>
      <c r="AJ1148" s="102"/>
      <c r="AK1148" s="102"/>
      <c r="AL1148" s="102"/>
      <c r="AM1148" s="102"/>
      <c r="BG1148" s="13" t="s">
        <v>432</v>
      </c>
      <c r="BH1148" s="13" t="s">
        <v>432</v>
      </c>
    </row>
    <row r="1149" spans="1:61" ht="9.75" customHeight="1" x14ac:dyDescent="0.15">
      <c r="A1149" s="96" t="s">
        <v>292</v>
      </c>
      <c r="B1149" s="97"/>
      <c r="C1149" s="97"/>
      <c r="D1149" s="97"/>
      <c r="E1149" s="97"/>
      <c r="F1149" s="97"/>
      <c r="G1149" s="97"/>
      <c r="H1149" s="97"/>
      <c r="I1149" s="98"/>
      <c r="J1149" s="102"/>
      <c r="K1149" s="102"/>
      <c r="L1149" s="102"/>
      <c r="M1149" s="102"/>
      <c r="N1149" s="102"/>
      <c r="O1149" s="102"/>
      <c r="P1149" s="102"/>
      <c r="Q1149" s="102"/>
      <c r="R1149" s="102"/>
      <c r="S1149" s="102"/>
      <c r="T1149" s="102"/>
      <c r="U1149" s="102"/>
      <c r="V1149" s="102"/>
      <c r="W1149" s="102"/>
      <c r="X1149" s="102"/>
      <c r="Y1149" s="102"/>
      <c r="Z1149" s="102"/>
      <c r="AA1149" s="102"/>
      <c r="AB1149" s="102"/>
      <c r="AC1149" s="102"/>
      <c r="AD1149" s="102"/>
      <c r="AE1149" s="102"/>
      <c r="AF1149" s="102"/>
      <c r="AG1149" s="102"/>
      <c r="AH1149" s="102"/>
      <c r="AI1149" s="102"/>
      <c r="AJ1149" s="102"/>
      <c r="AK1149" s="102"/>
      <c r="AL1149" s="102"/>
      <c r="AM1149" s="102"/>
      <c r="BG1149" s="13" t="s">
        <v>524</v>
      </c>
      <c r="BH1149" s="13">
        <v>88</v>
      </c>
      <c r="BI1149" s="13" t="str">
        <f>"ITEM"&amp;BH1149&amp; BG1149 &amp;"="&amp; IF(TRIM($J1149)="","",$J1149)</f>
        <v>ITEM88#KBN4_1=</v>
      </c>
    </row>
    <row r="1150" spans="1:61" ht="9.75" customHeight="1" x14ac:dyDescent="0.15">
      <c r="A1150" s="106"/>
      <c r="B1150" s="107"/>
      <c r="C1150" s="107"/>
      <c r="D1150" s="107"/>
      <c r="E1150" s="107"/>
      <c r="F1150" s="107"/>
      <c r="G1150" s="107"/>
      <c r="H1150" s="107"/>
      <c r="I1150" s="108"/>
      <c r="J1150" s="102"/>
      <c r="K1150" s="102"/>
      <c r="L1150" s="102"/>
      <c r="M1150" s="102"/>
      <c r="N1150" s="102"/>
      <c r="O1150" s="102"/>
      <c r="P1150" s="102"/>
      <c r="Q1150" s="102"/>
      <c r="R1150" s="102"/>
      <c r="S1150" s="102"/>
      <c r="T1150" s="102"/>
      <c r="U1150" s="102"/>
      <c r="V1150" s="102"/>
      <c r="W1150" s="102"/>
      <c r="X1150" s="102"/>
      <c r="Y1150" s="102"/>
      <c r="Z1150" s="102"/>
      <c r="AA1150" s="102"/>
      <c r="AB1150" s="102"/>
      <c r="AC1150" s="102"/>
      <c r="AD1150" s="102"/>
      <c r="AE1150" s="102"/>
      <c r="AF1150" s="102"/>
      <c r="AG1150" s="102"/>
      <c r="AH1150" s="102"/>
      <c r="AI1150" s="102"/>
      <c r="AJ1150" s="102"/>
      <c r="AK1150" s="102"/>
      <c r="AL1150" s="102"/>
      <c r="AM1150" s="102"/>
      <c r="BG1150" s="13" t="s">
        <v>432</v>
      </c>
      <c r="BH1150" s="13" t="s">
        <v>432</v>
      </c>
    </row>
    <row r="1151" spans="1:61" ht="9.75" customHeight="1" x14ac:dyDescent="0.15">
      <c r="A1151" s="96" t="s">
        <v>326</v>
      </c>
      <c r="B1151" s="97"/>
      <c r="C1151" s="97"/>
      <c r="D1151" s="97"/>
      <c r="E1151" s="97"/>
      <c r="F1151" s="97"/>
      <c r="G1151" s="97"/>
      <c r="H1151" s="97"/>
      <c r="I1151" s="98"/>
      <c r="J1151" s="266"/>
      <c r="K1151" s="170"/>
      <c r="L1151" s="170"/>
      <c r="M1151" s="170"/>
      <c r="N1151" s="170"/>
      <c r="O1151" s="170"/>
      <c r="P1151" s="170"/>
      <c r="Q1151" s="170"/>
      <c r="R1151" s="170"/>
      <c r="S1151" s="170"/>
      <c r="T1151" s="170"/>
      <c r="U1151" s="170"/>
      <c r="V1151" s="170" t="s">
        <v>116</v>
      </c>
      <c r="W1151" s="170"/>
      <c r="X1151" s="170"/>
      <c r="Y1151" s="170"/>
      <c r="Z1151" s="170"/>
      <c r="AA1151" s="170"/>
      <c r="AB1151" s="170"/>
      <c r="AC1151" s="170"/>
      <c r="AD1151" s="170"/>
      <c r="AE1151" s="170"/>
      <c r="AF1151" s="170"/>
      <c r="AG1151" s="170"/>
      <c r="AH1151" s="170"/>
      <c r="AI1151" s="170"/>
      <c r="AJ1151" s="170"/>
      <c r="AK1151" s="170"/>
      <c r="AL1151" s="170"/>
      <c r="AM1151" s="171"/>
      <c r="BE1151" s="13" t="str">
        <f ca="1">MID(CELL("address",$CB$2),2,2)</f>
        <v>CB</v>
      </c>
      <c r="BF1151" s="13" t="str">
        <f>IF(TRIM($K1153)="","",IF(ISERROR(MATCH($K1153,$CB$3:$CB$7,0)),"INPUT_ERROR",MATCH($K1153,$CB$3:$CB$7,0)))</f>
        <v/>
      </c>
      <c r="BG1151" s="13" t="s">
        <v>524</v>
      </c>
      <c r="BH1151" s="13">
        <v>89</v>
      </c>
      <c r="BI1151" s="13" t="str">
        <f>"ITEM"&amp; BH1151&amp; BG1151 &amp;"="&amp; $BF1151</f>
        <v>ITEM89#KBN4_1=</v>
      </c>
    </row>
    <row r="1152" spans="1:61" ht="9.75" customHeight="1" x14ac:dyDescent="0.15">
      <c r="A1152" s="99"/>
      <c r="B1152" s="100"/>
      <c r="C1152" s="100"/>
      <c r="D1152" s="100"/>
      <c r="E1152" s="100"/>
      <c r="F1152" s="100"/>
      <c r="G1152" s="100"/>
      <c r="H1152" s="100"/>
      <c r="I1152" s="101"/>
      <c r="J1152" s="304"/>
      <c r="K1152" s="169"/>
      <c r="L1152" s="169"/>
      <c r="M1152" s="169"/>
      <c r="N1152" s="169"/>
      <c r="O1152" s="169"/>
      <c r="P1152" s="169"/>
      <c r="Q1152" s="169"/>
      <c r="R1152" s="169"/>
      <c r="S1152" s="169"/>
      <c r="T1152" s="169"/>
      <c r="U1152" s="169"/>
      <c r="V1152" s="169" t="s">
        <v>180</v>
      </c>
      <c r="W1152" s="169"/>
      <c r="X1152" s="169"/>
      <c r="Y1152" s="169"/>
      <c r="Z1152" s="169"/>
      <c r="AA1152" s="169"/>
      <c r="AB1152" s="169"/>
      <c r="AC1152" s="169"/>
      <c r="AD1152" s="169"/>
      <c r="AE1152" s="169"/>
      <c r="AF1152" s="169"/>
      <c r="AG1152" s="169"/>
      <c r="AH1152" s="169"/>
      <c r="AI1152" s="169"/>
      <c r="AJ1152" s="169"/>
      <c r="AK1152" s="169"/>
      <c r="AL1152" s="169"/>
      <c r="AM1152" s="172"/>
      <c r="BG1152" s="13" t="s">
        <v>432</v>
      </c>
      <c r="BH1152" s="13" t="s">
        <v>432</v>
      </c>
    </row>
    <row r="1153" spans="1:61" ht="9.75" customHeight="1" x14ac:dyDescent="0.15">
      <c r="A1153" s="99"/>
      <c r="B1153" s="100"/>
      <c r="C1153" s="100"/>
      <c r="D1153" s="100"/>
      <c r="E1153" s="100"/>
      <c r="F1153" s="100"/>
      <c r="G1153" s="100"/>
      <c r="H1153" s="100"/>
      <c r="I1153" s="101"/>
      <c r="J1153" s="130" t="s">
        <v>127</v>
      </c>
      <c r="K1153" s="131"/>
      <c r="L1153" s="131"/>
      <c r="M1153" s="131"/>
      <c r="N1153" s="131"/>
      <c r="O1153" s="131"/>
      <c r="P1153" s="131"/>
      <c r="Q1153" s="131"/>
      <c r="R1153" s="131"/>
      <c r="S1153" s="131"/>
      <c r="T1153" s="133" t="s">
        <v>129</v>
      </c>
      <c r="U1153" s="133"/>
      <c r="V1153" s="169" t="s">
        <v>236</v>
      </c>
      <c r="W1153" s="169"/>
      <c r="X1153" s="169"/>
      <c r="Y1153" s="169"/>
      <c r="Z1153" s="169"/>
      <c r="AA1153" s="169"/>
      <c r="AB1153" s="169"/>
      <c r="AC1153" s="169"/>
      <c r="AD1153" s="169"/>
      <c r="AE1153" s="169"/>
      <c r="AF1153" s="169"/>
      <c r="AG1153" s="169"/>
      <c r="AH1153" s="169"/>
      <c r="AI1153" s="169"/>
      <c r="AJ1153" s="169"/>
      <c r="AK1153" s="169"/>
      <c r="AL1153" s="169"/>
      <c r="AM1153" s="172"/>
      <c r="BG1153" s="13" t="s">
        <v>432</v>
      </c>
      <c r="BH1153" s="13" t="s">
        <v>432</v>
      </c>
    </row>
    <row r="1154" spans="1:61" ht="9.75" customHeight="1" x14ac:dyDescent="0.15">
      <c r="A1154" s="99"/>
      <c r="B1154" s="100"/>
      <c r="C1154" s="100"/>
      <c r="D1154" s="100"/>
      <c r="E1154" s="100"/>
      <c r="F1154" s="100"/>
      <c r="G1154" s="100"/>
      <c r="H1154" s="100"/>
      <c r="I1154" s="101"/>
      <c r="J1154" s="130"/>
      <c r="K1154" s="131"/>
      <c r="L1154" s="131"/>
      <c r="M1154" s="131"/>
      <c r="N1154" s="131"/>
      <c r="O1154" s="131"/>
      <c r="P1154" s="131"/>
      <c r="Q1154" s="131"/>
      <c r="R1154" s="131"/>
      <c r="S1154" s="131"/>
      <c r="T1154" s="133"/>
      <c r="U1154" s="133"/>
      <c r="V1154" s="169" t="s">
        <v>237</v>
      </c>
      <c r="W1154" s="169"/>
      <c r="X1154" s="169"/>
      <c r="Y1154" s="169"/>
      <c r="Z1154" s="169"/>
      <c r="AA1154" s="169"/>
      <c r="AB1154" s="169"/>
      <c r="AC1154" s="169"/>
      <c r="AD1154" s="169"/>
      <c r="AE1154" s="169"/>
      <c r="AF1154" s="169"/>
      <c r="AG1154" s="169"/>
      <c r="AH1154" s="169"/>
      <c r="AI1154" s="169"/>
      <c r="AJ1154" s="169"/>
      <c r="AK1154" s="169"/>
      <c r="AL1154" s="169"/>
      <c r="AM1154" s="172"/>
      <c r="BG1154" s="13" t="s">
        <v>432</v>
      </c>
      <c r="BH1154" s="13" t="s">
        <v>432</v>
      </c>
    </row>
    <row r="1155" spans="1:61" ht="9.75" customHeight="1" x14ac:dyDescent="0.15">
      <c r="A1155" s="99"/>
      <c r="B1155" s="100"/>
      <c r="C1155" s="100"/>
      <c r="D1155" s="100"/>
      <c r="E1155" s="100"/>
      <c r="F1155" s="100"/>
      <c r="G1155" s="100"/>
      <c r="H1155" s="100"/>
      <c r="I1155" s="101"/>
      <c r="J1155" s="186"/>
      <c r="K1155" s="133"/>
      <c r="L1155" s="133"/>
      <c r="M1155" s="133"/>
      <c r="N1155" s="133"/>
      <c r="O1155" s="133"/>
      <c r="P1155" s="133"/>
      <c r="Q1155" s="133"/>
      <c r="R1155" s="133"/>
      <c r="S1155" s="133"/>
      <c r="T1155" s="133"/>
      <c r="U1155" s="133"/>
      <c r="V1155" s="169" t="s">
        <v>441</v>
      </c>
      <c r="W1155" s="169"/>
      <c r="X1155" s="169"/>
      <c r="Y1155" s="169"/>
      <c r="Z1155" s="169"/>
      <c r="AA1155" s="169"/>
      <c r="AB1155" s="169"/>
      <c r="AC1155" s="169"/>
      <c r="AD1155" s="169"/>
      <c r="AE1155" s="169"/>
      <c r="AF1155" s="169"/>
      <c r="AG1155" s="169"/>
      <c r="AH1155" s="169"/>
      <c r="AI1155" s="169"/>
      <c r="AJ1155" s="169"/>
      <c r="AK1155" s="169"/>
      <c r="AL1155" s="169"/>
      <c r="AM1155" s="172"/>
      <c r="BG1155" s="13" t="s">
        <v>432</v>
      </c>
      <c r="BH1155" s="13" t="s">
        <v>432</v>
      </c>
    </row>
    <row r="1156" spans="1:61" ht="9.75" customHeight="1" x14ac:dyDescent="0.15">
      <c r="A1156" s="106"/>
      <c r="B1156" s="107"/>
      <c r="C1156" s="107"/>
      <c r="D1156" s="107"/>
      <c r="E1156" s="107"/>
      <c r="F1156" s="107"/>
      <c r="G1156" s="107"/>
      <c r="H1156" s="107"/>
      <c r="I1156" s="108"/>
      <c r="J1156" s="168"/>
      <c r="K1156" s="137"/>
      <c r="L1156" s="137"/>
      <c r="M1156" s="137"/>
      <c r="N1156" s="137"/>
      <c r="O1156" s="137"/>
      <c r="P1156" s="137"/>
      <c r="Q1156" s="137"/>
      <c r="R1156" s="137"/>
      <c r="S1156" s="137"/>
      <c r="T1156" s="137"/>
      <c r="U1156" s="137"/>
      <c r="V1156" s="174" t="s">
        <v>238</v>
      </c>
      <c r="W1156" s="174"/>
      <c r="X1156" s="174"/>
      <c r="Y1156" s="174"/>
      <c r="Z1156" s="174"/>
      <c r="AA1156" s="174"/>
      <c r="AB1156" s="174"/>
      <c r="AC1156" s="174"/>
      <c r="AD1156" s="174"/>
      <c r="AE1156" s="174"/>
      <c r="AF1156" s="174"/>
      <c r="AG1156" s="174"/>
      <c r="AH1156" s="174"/>
      <c r="AI1156" s="174"/>
      <c r="AJ1156" s="174"/>
      <c r="AK1156" s="174"/>
      <c r="AL1156" s="174"/>
      <c r="AM1156" s="175"/>
      <c r="BG1156" s="13" t="s">
        <v>432</v>
      </c>
      <c r="BH1156" s="13" t="s">
        <v>432</v>
      </c>
    </row>
    <row r="1157" spans="1:61" ht="9.75" customHeight="1" x14ac:dyDescent="0.15">
      <c r="A1157" s="96" t="s">
        <v>325</v>
      </c>
      <c r="B1157" s="97"/>
      <c r="C1157" s="97"/>
      <c r="D1157" s="97"/>
      <c r="E1157" s="97"/>
      <c r="F1157" s="97"/>
      <c r="G1157" s="97"/>
      <c r="H1157" s="97"/>
      <c r="I1157" s="98"/>
      <c r="J1157" s="115"/>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7"/>
      <c r="BG1157" s="13" t="s">
        <v>524</v>
      </c>
      <c r="BH1157" s="13">
        <v>90</v>
      </c>
      <c r="BI1157" s="13" t="str">
        <f>"ITEM"&amp;BH1157&amp; BG1157 &amp;"="&amp; IF(TRIM($J1157)="","",$J1157)</f>
        <v>ITEM90#KBN4_1=</v>
      </c>
    </row>
    <row r="1158" spans="1:61" ht="9.75" customHeight="1" x14ac:dyDescent="0.15">
      <c r="A1158" s="99"/>
      <c r="B1158" s="100"/>
      <c r="C1158" s="100"/>
      <c r="D1158" s="100"/>
      <c r="E1158" s="100"/>
      <c r="F1158" s="100"/>
      <c r="G1158" s="100"/>
      <c r="H1158" s="100"/>
      <c r="I1158" s="101"/>
      <c r="J1158" s="109"/>
      <c r="K1158" s="110"/>
      <c r="L1158" s="110"/>
      <c r="M1158" s="110"/>
      <c r="N1158" s="110"/>
      <c r="O1158" s="110"/>
      <c r="P1158" s="110"/>
      <c r="Q1158" s="110"/>
      <c r="R1158" s="110"/>
      <c r="S1158" s="110"/>
      <c r="T1158" s="110"/>
      <c r="U1158" s="110"/>
      <c r="V1158" s="110"/>
      <c r="W1158" s="110"/>
      <c r="X1158" s="110"/>
      <c r="Y1158" s="110"/>
      <c r="Z1158" s="110"/>
      <c r="AA1158" s="110"/>
      <c r="AB1158" s="110"/>
      <c r="AC1158" s="110"/>
      <c r="AD1158" s="110"/>
      <c r="AE1158" s="110"/>
      <c r="AF1158" s="110"/>
      <c r="AG1158" s="110"/>
      <c r="AH1158" s="110"/>
      <c r="AI1158" s="110"/>
      <c r="AJ1158" s="110"/>
      <c r="AK1158" s="110"/>
      <c r="AL1158" s="110"/>
      <c r="AM1158" s="111"/>
      <c r="BG1158" s="13" t="s">
        <v>432</v>
      </c>
      <c r="BH1158" s="13" t="s">
        <v>432</v>
      </c>
    </row>
    <row r="1159" spans="1:61" ht="9.75" customHeight="1" x14ac:dyDescent="0.15">
      <c r="A1159" s="99"/>
      <c r="B1159" s="100"/>
      <c r="C1159" s="100"/>
      <c r="D1159" s="100"/>
      <c r="E1159" s="100"/>
      <c r="F1159" s="100"/>
      <c r="G1159" s="100"/>
      <c r="H1159" s="100"/>
      <c r="I1159" s="101"/>
      <c r="J1159" s="112"/>
      <c r="K1159" s="113"/>
      <c r="L1159" s="113"/>
      <c r="M1159" s="113"/>
      <c r="N1159" s="113"/>
      <c r="O1159" s="113"/>
      <c r="P1159" s="113"/>
      <c r="Q1159" s="113"/>
      <c r="R1159" s="113"/>
      <c r="S1159" s="113"/>
      <c r="T1159" s="113"/>
      <c r="U1159" s="113"/>
      <c r="V1159" s="113"/>
      <c r="W1159" s="113"/>
      <c r="X1159" s="113"/>
      <c r="Y1159" s="113"/>
      <c r="Z1159" s="113"/>
      <c r="AA1159" s="113"/>
      <c r="AB1159" s="113"/>
      <c r="AC1159" s="113"/>
      <c r="AD1159" s="113"/>
      <c r="AE1159" s="113"/>
      <c r="AF1159" s="113"/>
      <c r="AG1159" s="113"/>
      <c r="AH1159" s="113"/>
      <c r="AI1159" s="113"/>
      <c r="AJ1159" s="113"/>
      <c r="AK1159" s="113"/>
      <c r="AL1159" s="113"/>
      <c r="AM1159" s="114"/>
      <c r="BG1159" s="13" t="s">
        <v>432</v>
      </c>
      <c r="BH1159" s="13" t="s">
        <v>432</v>
      </c>
    </row>
    <row r="1160" spans="1:61" ht="9.75" customHeight="1" x14ac:dyDescent="0.15">
      <c r="A1160" s="96" t="s">
        <v>293</v>
      </c>
      <c r="B1160" s="97"/>
      <c r="C1160" s="97"/>
      <c r="D1160" s="97"/>
      <c r="E1160" s="97"/>
      <c r="F1160" s="97"/>
      <c r="G1160" s="97"/>
      <c r="H1160" s="97"/>
      <c r="I1160" s="98"/>
      <c r="J1160" s="224" t="s">
        <v>167</v>
      </c>
      <c r="K1160" s="225"/>
      <c r="L1160" s="162" t="s">
        <v>122</v>
      </c>
      <c r="M1160" s="162"/>
      <c r="N1160" s="162"/>
      <c r="O1160" s="162"/>
      <c r="P1160" s="162"/>
      <c r="Q1160" s="162"/>
      <c r="R1160" s="162"/>
      <c r="S1160" s="162"/>
      <c r="T1160" s="162"/>
      <c r="U1160" s="162"/>
      <c r="V1160" s="162"/>
      <c r="W1160" s="162"/>
      <c r="X1160" s="227" t="s">
        <v>167</v>
      </c>
      <c r="Y1160" s="225"/>
      <c r="Z1160" s="162" t="s">
        <v>160</v>
      </c>
      <c r="AA1160" s="162"/>
      <c r="AB1160" s="162"/>
      <c r="AC1160" s="162"/>
      <c r="AD1160" s="162"/>
      <c r="AE1160" s="162"/>
      <c r="AF1160" s="162"/>
      <c r="AG1160" s="162"/>
      <c r="AH1160" s="162"/>
      <c r="AI1160" s="162"/>
      <c r="AJ1160" s="162"/>
      <c r="AK1160" s="162"/>
      <c r="AL1160" s="162"/>
      <c r="AM1160" s="163"/>
      <c r="BF1160" s="13" t="b">
        <f>IF($K1160="○",TRUE,IF($K1160="",FALSE,"INPUT_ERROR"))</f>
        <v>0</v>
      </c>
      <c r="BG1160" s="13" t="s">
        <v>524</v>
      </c>
      <c r="BH1160" s="13">
        <v>91</v>
      </c>
      <c r="BI1160" s="13" t="str">
        <f t="shared" ref="BI1160:BI1166" si="22">"ITEM"&amp;BH1160 &amp; BG1160 &amp;"="&amp; BF1160</f>
        <v>ITEM91#KBN4_1=FALSE</v>
      </c>
    </row>
    <row r="1161" spans="1:61" ht="9.75" customHeight="1" x14ac:dyDescent="0.15">
      <c r="A1161" s="99"/>
      <c r="B1161" s="100"/>
      <c r="C1161" s="100"/>
      <c r="D1161" s="100"/>
      <c r="E1161" s="100"/>
      <c r="F1161" s="100"/>
      <c r="G1161" s="100"/>
      <c r="H1161" s="100"/>
      <c r="I1161" s="101"/>
      <c r="J1161" s="130"/>
      <c r="K1161" s="132"/>
      <c r="L1161" s="133"/>
      <c r="M1161" s="133"/>
      <c r="N1161" s="133"/>
      <c r="O1161" s="133"/>
      <c r="P1161" s="133"/>
      <c r="Q1161" s="133"/>
      <c r="R1161" s="133"/>
      <c r="S1161" s="133"/>
      <c r="T1161" s="133"/>
      <c r="U1161" s="133"/>
      <c r="V1161" s="133"/>
      <c r="W1161" s="133"/>
      <c r="X1161" s="134"/>
      <c r="Y1161" s="132"/>
      <c r="Z1161" s="133"/>
      <c r="AA1161" s="133"/>
      <c r="AB1161" s="133"/>
      <c r="AC1161" s="133"/>
      <c r="AD1161" s="133"/>
      <c r="AE1161" s="133"/>
      <c r="AF1161" s="133"/>
      <c r="AG1161" s="133"/>
      <c r="AH1161" s="133"/>
      <c r="AI1161" s="133"/>
      <c r="AJ1161" s="133"/>
      <c r="AK1161" s="133"/>
      <c r="AL1161" s="133"/>
      <c r="AM1161" s="139"/>
      <c r="BF1161" s="13" t="b">
        <f>IF($Y1160="○",TRUE,IF($Y1160="",FALSE,"INPUT_ERROR"))</f>
        <v>0</v>
      </c>
      <c r="BG1161" s="13" t="s">
        <v>524</v>
      </c>
      <c r="BH1161" s="13">
        <v>92</v>
      </c>
      <c r="BI1161" s="13" t="str">
        <f t="shared" si="22"/>
        <v>ITEM92#KBN4_1=FALSE</v>
      </c>
    </row>
    <row r="1162" spans="1:61" ht="9.75" customHeight="1" x14ac:dyDescent="0.15">
      <c r="A1162" s="99"/>
      <c r="B1162" s="100"/>
      <c r="C1162" s="100"/>
      <c r="D1162" s="100"/>
      <c r="E1162" s="100"/>
      <c r="F1162" s="100"/>
      <c r="G1162" s="100"/>
      <c r="H1162" s="100"/>
      <c r="I1162" s="101"/>
      <c r="J1162" s="130" t="s">
        <v>167</v>
      </c>
      <c r="K1162" s="132"/>
      <c r="L1162" s="133" t="s">
        <v>161</v>
      </c>
      <c r="M1162" s="133"/>
      <c r="N1162" s="133"/>
      <c r="O1162" s="133"/>
      <c r="P1162" s="133"/>
      <c r="Q1162" s="133"/>
      <c r="R1162" s="133"/>
      <c r="S1162" s="133"/>
      <c r="T1162" s="133"/>
      <c r="U1162" s="133"/>
      <c r="V1162" s="133"/>
      <c r="W1162" s="133"/>
      <c r="X1162" s="134" t="s">
        <v>167</v>
      </c>
      <c r="Y1162" s="132"/>
      <c r="Z1162" s="133" t="s">
        <v>332</v>
      </c>
      <c r="AA1162" s="133"/>
      <c r="AB1162" s="133"/>
      <c r="AC1162" s="133"/>
      <c r="AD1162" s="133"/>
      <c r="AE1162" s="133"/>
      <c r="AF1162" s="133"/>
      <c r="AG1162" s="133"/>
      <c r="AH1162" s="133"/>
      <c r="AI1162" s="133"/>
      <c r="AJ1162" s="133"/>
      <c r="AK1162" s="133"/>
      <c r="AL1162" s="133"/>
      <c r="AM1162" s="139"/>
      <c r="BF1162" s="13" t="b">
        <f>IF($K1162="○",TRUE,IF($K1162="",FALSE,"INPUT_ERROR"))</f>
        <v>0</v>
      </c>
      <c r="BG1162" s="13" t="s">
        <v>524</v>
      </c>
      <c r="BH1162" s="13">
        <v>93</v>
      </c>
      <c r="BI1162" s="13" t="str">
        <f t="shared" si="22"/>
        <v>ITEM93#KBN4_1=FALSE</v>
      </c>
    </row>
    <row r="1163" spans="1:61" ht="9.75" customHeight="1" x14ac:dyDescent="0.15">
      <c r="A1163" s="99"/>
      <c r="B1163" s="100"/>
      <c r="C1163" s="100"/>
      <c r="D1163" s="100"/>
      <c r="E1163" s="100"/>
      <c r="F1163" s="100"/>
      <c r="G1163" s="100"/>
      <c r="H1163" s="100"/>
      <c r="I1163" s="101"/>
      <c r="J1163" s="130"/>
      <c r="K1163" s="132"/>
      <c r="L1163" s="133"/>
      <c r="M1163" s="133"/>
      <c r="N1163" s="133"/>
      <c r="O1163" s="133"/>
      <c r="P1163" s="133"/>
      <c r="Q1163" s="133"/>
      <c r="R1163" s="133"/>
      <c r="S1163" s="133"/>
      <c r="T1163" s="133"/>
      <c r="U1163" s="133"/>
      <c r="V1163" s="133"/>
      <c r="W1163" s="133"/>
      <c r="X1163" s="134"/>
      <c r="Y1163" s="132"/>
      <c r="Z1163" s="133"/>
      <c r="AA1163" s="133"/>
      <c r="AB1163" s="133"/>
      <c r="AC1163" s="133"/>
      <c r="AD1163" s="133"/>
      <c r="AE1163" s="133"/>
      <c r="AF1163" s="133"/>
      <c r="AG1163" s="133"/>
      <c r="AH1163" s="133"/>
      <c r="AI1163" s="133"/>
      <c r="AJ1163" s="133"/>
      <c r="AK1163" s="133"/>
      <c r="AL1163" s="133"/>
      <c r="AM1163" s="139"/>
      <c r="BF1163" s="13" t="b">
        <f>IF($Y1162="○",TRUE,IF($Y1162="",FALSE,"INPUT_ERROR"))</f>
        <v>0</v>
      </c>
      <c r="BG1163" s="13" t="s">
        <v>524</v>
      </c>
      <c r="BH1163" s="13">
        <v>94</v>
      </c>
      <c r="BI1163" s="13" t="str">
        <f t="shared" si="22"/>
        <v>ITEM94#KBN4_1=FALSE</v>
      </c>
    </row>
    <row r="1164" spans="1:61" ht="9.75" customHeight="1" x14ac:dyDescent="0.15">
      <c r="A1164" s="99"/>
      <c r="B1164" s="100"/>
      <c r="C1164" s="100"/>
      <c r="D1164" s="100"/>
      <c r="E1164" s="100"/>
      <c r="F1164" s="100"/>
      <c r="G1164" s="100"/>
      <c r="H1164" s="100"/>
      <c r="I1164" s="101"/>
      <c r="J1164" s="130" t="s">
        <v>167</v>
      </c>
      <c r="K1164" s="132"/>
      <c r="L1164" s="133" t="s">
        <v>214</v>
      </c>
      <c r="M1164" s="133"/>
      <c r="N1164" s="133"/>
      <c r="O1164" s="133"/>
      <c r="P1164" s="133"/>
      <c r="Q1164" s="133"/>
      <c r="R1164" s="133"/>
      <c r="S1164" s="133"/>
      <c r="T1164" s="133"/>
      <c r="U1164" s="133"/>
      <c r="V1164" s="133"/>
      <c r="W1164" s="133"/>
      <c r="X1164" s="134" t="s">
        <v>167</v>
      </c>
      <c r="Y1164" s="132"/>
      <c r="Z1164" s="133" t="s">
        <v>239</v>
      </c>
      <c r="AA1164" s="133"/>
      <c r="AB1164" s="133"/>
      <c r="AC1164" s="133"/>
      <c r="AD1164" s="133"/>
      <c r="AE1164" s="133"/>
      <c r="AF1164" s="133"/>
      <c r="AG1164" s="133"/>
      <c r="AH1164" s="133"/>
      <c r="AI1164" s="133"/>
      <c r="AJ1164" s="133"/>
      <c r="AK1164" s="133"/>
      <c r="AL1164" s="133"/>
      <c r="AM1164" s="139"/>
      <c r="BF1164" s="13" t="b">
        <f>IF($K1164="○",TRUE,IF($K1164="",FALSE,"INPUT_ERROR"))</f>
        <v>0</v>
      </c>
      <c r="BG1164" s="13" t="s">
        <v>524</v>
      </c>
      <c r="BH1164" s="13">
        <v>95</v>
      </c>
      <c r="BI1164" s="13" t="str">
        <f t="shared" si="22"/>
        <v>ITEM95#KBN4_1=FALSE</v>
      </c>
    </row>
    <row r="1165" spans="1:61" ht="9.75" customHeight="1" x14ac:dyDescent="0.15">
      <c r="A1165" s="99"/>
      <c r="B1165" s="100"/>
      <c r="C1165" s="100"/>
      <c r="D1165" s="100"/>
      <c r="E1165" s="100"/>
      <c r="F1165" s="100"/>
      <c r="G1165" s="100"/>
      <c r="H1165" s="100"/>
      <c r="I1165" s="101"/>
      <c r="J1165" s="130"/>
      <c r="K1165" s="132"/>
      <c r="L1165" s="133"/>
      <c r="M1165" s="133"/>
      <c r="N1165" s="133"/>
      <c r="O1165" s="133"/>
      <c r="P1165" s="133"/>
      <c r="Q1165" s="133"/>
      <c r="R1165" s="133"/>
      <c r="S1165" s="133"/>
      <c r="T1165" s="133"/>
      <c r="U1165" s="133"/>
      <c r="V1165" s="133"/>
      <c r="W1165" s="133"/>
      <c r="X1165" s="134"/>
      <c r="Y1165" s="132"/>
      <c r="Z1165" s="133"/>
      <c r="AA1165" s="133"/>
      <c r="AB1165" s="133"/>
      <c r="AC1165" s="133"/>
      <c r="AD1165" s="133"/>
      <c r="AE1165" s="133"/>
      <c r="AF1165" s="133"/>
      <c r="AG1165" s="133"/>
      <c r="AH1165" s="133"/>
      <c r="AI1165" s="133"/>
      <c r="AJ1165" s="133"/>
      <c r="AK1165" s="133"/>
      <c r="AL1165" s="133"/>
      <c r="AM1165" s="139"/>
      <c r="BF1165" s="13" t="b">
        <f>IF($Y1164="○",TRUE,IF($Y1164="",FALSE,"INPUT_ERROR"))</f>
        <v>0</v>
      </c>
      <c r="BG1165" s="13" t="s">
        <v>524</v>
      </c>
      <c r="BH1165" s="13">
        <v>96</v>
      </c>
      <c r="BI1165" s="13" t="str">
        <f t="shared" si="22"/>
        <v>ITEM96#KBN4_1=FALSE</v>
      </c>
    </row>
    <row r="1166" spans="1:61" ht="9.75" customHeight="1" x14ac:dyDescent="0.15">
      <c r="A1166" s="99"/>
      <c r="B1166" s="100"/>
      <c r="C1166" s="100"/>
      <c r="D1166" s="100"/>
      <c r="E1166" s="100"/>
      <c r="F1166" s="100"/>
      <c r="G1166" s="100"/>
      <c r="H1166" s="100"/>
      <c r="I1166" s="101"/>
      <c r="J1166" s="130" t="s">
        <v>167</v>
      </c>
      <c r="K1166" s="132"/>
      <c r="L1166" s="133" t="s">
        <v>125</v>
      </c>
      <c r="M1166" s="133"/>
      <c r="N1166" s="133"/>
      <c r="O1166" s="134" t="s">
        <v>175</v>
      </c>
      <c r="P1166" s="128"/>
      <c r="Q1166" s="128"/>
      <c r="R1166" s="128"/>
      <c r="S1166" s="128"/>
      <c r="T1166" s="128"/>
      <c r="U1166" s="128"/>
      <c r="V1166" s="128"/>
      <c r="W1166" s="128"/>
      <c r="X1166" s="128"/>
      <c r="Y1166" s="128"/>
      <c r="Z1166" s="128"/>
      <c r="AA1166" s="128"/>
      <c r="AB1166" s="128"/>
      <c r="AC1166" s="128"/>
      <c r="AD1166" s="128"/>
      <c r="AE1166" s="128"/>
      <c r="AF1166" s="128"/>
      <c r="AG1166" s="128"/>
      <c r="AH1166" s="128"/>
      <c r="AI1166" s="128"/>
      <c r="AJ1166" s="128"/>
      <c r="AK1166" s="128"/>
      <c r="AL1166" s="133" t="s">
        <v>188</v>
      </c>
      <c r="AM1166" s="139"/>
      <c r="BF1166" s="13" t="b">
        <f>IF($K1166="○",TRUE,IF($K1166="",FALSE,"INPUT_ERROR"))</f>
        <v>0</v>
      </c>
      <c r="BG1166" s="13" t="s">
        <v>524</v>
      </c>
      <c r="BH1166" s="13">
        <v>97</v>
      </c>
      <c r="BI1166" s="13" t="str">
        <f t="shared" si="22"/>
        <v>ITEM97#KBN4_1=FALSE</v>
      </c>
    </row>
    <row r="1167" spans="1:61" ht="9.75" customHeight="1" x14ac:dyDescent="0.15">
      <c r="A1167" s="99"/>
      <c r="B1167" s="100"/>
      <c r="C1167" s="100"/>
      <c r="D1167" s="100"/>
      <c r="E1167" s="100"/>
      <c r="F1167" s="100"/>
      <c r="G1167" s="100"/>
      <c r="H1167" s="100"/>
      <c r="I1167" s="101"/>
      <c r="J1167" s="135"/>
      <c r="K1167" s="136"/>
      <c r="L1167" s="137"/>
      <c r="M1167" s="137"/>
      <c r="N1167" s="137"/>
      <c r="O1167" s="138"/>
      <c r="P1167" s="90"/>
      <c r="Q1167" s="90"/>
      <c r="R1167" s="90"/>
      <c r="S1167" s="90"/>
      <c r="T1167" s="90"/>
      <c r="U1167" s="90"/>
      <c r="V1167" s="90"/>
      <c r="W1167" s="90"/>
      <c r="X1167" s="90"/>
      <c r="Y1167" s="90"/>
      <c r="Z1167" s="90"/>
      <c r="AA1167" s="90"/>
      <c r="AB1167" s="90"/>
      <c r="AC1167" s="90"/>
      <c r="AD1167" s="90"/>
      <c r="AE1167" s="90"/>
      <c r="AF1167" s="90"/>
      <c r="AG1167" s="90"/>
      <c r="AH1167" s="90"/>
      <c r="AI1167" s="90"/>
      <c r="AJ1167" s="90"/>
      <c r="AK1167" s="90"/>
      <c r="AL1167" s="137"/>
      <c r="AM1167" s="140"/>
      <c r="BG1167" s="13" t="s">
        <v>524</v>
      </c>
      <c r="BH1167" s="13">
        <v>98</v>
      </c>
      <c r="BI1167" s="13" t="str">
        <f>"ITEM"&amp;BH1167 &amp; BG1167 &amp;"="&amp;IF(TRIM($P1166)="","",$P1166)</f>
        <v>ITEM98#KBN4_1=</v>
      </c>
    </row>
    <row r="1168" spans="1:61" ht="9.75" customHeight="1" x14ac:dyDescent="0.15">
      <c r="A1168" s="96" t="s">
        <v>290</v>
      </c>
      <c r="B1168" s="97"/>
      <c r="C1168" s="97"/>
      <c r="D1168" s="97"/>
      <c r="E1168" s="97"/>
      <c r="F1168" s="97"/>
      <c r="G1168" s="97"/>
      <c r="H1168" s="97"/>
      <c r="I1168" s="98"/>
      <c r="J1168" s="305"/>
      <c r="K1168" s="306"/>
      <c r="L1168" s="306"/>
      <c r="M1168" s="306"/>
      <c r="N1168" s="306"/>
      <c r="O1168" s="306"/>
      <c r="P1168" s="306"/>
      <c r="Q1168" s="306"/>
      <c r="R1168" s="306"/>
      <c r="S1168" s="306"/>
      <c r="T1168" s="306"/>
      <c r="U1168" s="306"/>
      <c r="V1168" s="306"/>
      <c r="W1168" s="306"/>
      <c r="X1168" s="306"/>
      <c r="Y1168" s="306"/>
      <c r="Z1168" s="306"/>
      <c r="AA1168" s="306"/>
      <c r="AB1168" s="306"/>
      <c r="AC1168" s="306"/>
      <c r="AD1168" s="306"/>
      <c r="AE1168" s="306"/>
      <c r="AF1168" s="306"/>
      <c r="AG1168" s="306"/>
      <c r="AH1168" s="306"/>
      <c r="AI1168" s="306"/>
      <c r="AJ1168" s="306"/>
      <c r="AK1168" s="306"/>
      <c r="AL1168" s="306"/>
      <c r="AM1168" s="307"/>
      <c r="BG1168" s="13" t="s">
        <v>524</v>
      </c>
      <c r="BH1168" s="13">
        <v>99</v>
      </c>
      <c r="BI1168" s="13" t="str">
        <f>"ITEM"&amp;BH1168 &amp; BG1168 &amp;"="&amp;IF(TRIM($J1168)="","",TEXT(J1168,"yyyymmdd"))</f>
        <v>ITEM99#KBN4_1=</v>
      </c>
    </row>
    <row r="1169" spans="1:61" ht="9.75" customHeight="1" x14ac:dyDescent="0.15">
      <c r="A1169" s="99"/>
      <c r="B1169" s="100"/>
      <c r="C1169" s="100"/>
      <c r="D1169" s="100"/>
      <c r="E1169" s="100"/>
      <c r="F1169" s="100"/>
      <c r="G1169" s="100"/>
      <c r="H1169" s="100"/>
      <c r="I1169" s="101"/>
      <c r="J1169" s="308"/>
      <c r="K1169" s="309"/>
      <c r="L1169" s="309"/>
      <c r="M1169" s="309"/>
      <c r="N1169" s="309"/>
      <c r="O1169" s="309"/>
      <c r="P1169" s="309"/>
      <c r="Q1169" s="309"/>
      <c r="R1169" s="309"/>
      <c r="S1169" s="309"/>
      <c r="T1169" s="309"/>
      <c r="U1169" s="309"/>
      <c r="V1169" s="309"/>
      <c r="W1169" s="309"/>
      <c r="X1169" s="309"/>
      <c r="Y1169" s="309"/>
      <c r="Z1169" s="309"/>
      <c r="AA1169" s="309"/>
      <c r="AB1169" s="309"/>
      <c r="AC1169" s="309"/>
      <c r="AD1169" s="309"/>
      <c r="AE1169" s="309"/>
      <c r="AF1169" s="309"/>
      <c r="AG1169" s="309"/>
      <c r="AH1169" s="309"/>
      <c r="AI1169" s="309"/>
      <c r="AJ1169" s="309"/>
      <c r="AK1169" s="309"/>
      <c r="AL1169" s="309"/>
      <c r="AM1169" s="310"/>
      <c r="BH1169" s="13" t="s">
        <v>432</v>
      </c>
    </row>
    <row r="1170" spans="1:61" ht="9.75" customHeight="1" x14ac:dyDescent="0.15">
      <c r="A1170" s="106"/>
      <c r="B1170" s="107"/>
      <c r="C1170" s="107"/>
      <c r="D1170" s="107"/>
      <c r="E1170" s="107"/>
      <c r="F1170" s="107"/>
      <c r="G1170" s="107"/>
      <c r="H1170" s="107"/>
      <c r="I1170" s="108"/>
      <c r="J1170" s="311"/>
      <c r="K1170" s="312"/>
      <c r="L1170" s="312"/>
      <c r="M1170" s="312"/>
      <c r="N1170" s="312"/>
      <c r="O1170" s="312"/>
      <c r="P1170" s="312"/>
      <c r="Q1170" s="312"/>
      <c r="R1170" s="312"/>
      <c r="S1170" s="312"/>
      <c r="T1170" s="312"/>
      <c r="U1170" s="312"/>
      <c r="V1170" s="312"/>
      <c r="W1170" s="312"/>
      <c r="X1170" s="312"/>
      <c r="Y1170" s="312"/>
      <c r="Z1170" s="312"/>
      <c r="AA1170" s="312"/>
      <c r="AB1170" s="312"/>
      <c r="AC1170" s="312"/>
      <c r="AD1170" s="312"/>
      <c r="AE1170" s="312"/>
      <c r="AF1170" s="312"/>
      <c r="AG1170" s="312"/>
      <c r="AH1170" s="312"/>
      <c r="AI1170" s="312"/>
      <c r="AJ1170" s="312"/>
      <c r="AK1170" s="312"/>
      <c r="AL1170" s="312"/>
      <c r="AM1170" s="313"/>
      <c r="BH1170" s="13" t="s">
        <v>432</v>
      </c>
    </row>
    <row r="1171" spans="1:61" ht="9.75" customHeight="1" x14ac:dyDescent="0.15">
      <c r="A1171" s="141" t="s">
        <v>386</v>
      </c>
      <c r="B1171" s="142"/>
      <c r="C1171" s="142"/>
      <c r="D1171" s="142"/>
      <c r="E1171" s="142"/>
      <c r="F1171" s="142"/>
      <c r="G1171" s="142"/>
      <c r="H1171" s="142"/>
      <c r="I1171" s="142"/>
      <c r="J1171" s="142"/>
      <c r="K1171" s="142"/>
      <c r="L1171" s="142"/>
      <c r="M1171" s="142"/>
      <c r="N1171" s="142"/>
      <c r="O1171" s="142"/>
      <c r="P1171" s="142"/>
      <c r="Q1171" s="142"/>
      <c r="R1171" s="142"/>
      <c r="S1171" s="142"/>
      <c r="T1171" s="142"/>
      <c r="U1171" s="142"/>
      <c r="V1171" s="142"/>
      <c r="W1171" s="142"/>
      <c r="X1171" s="142"/>
      <c r="Y1171" s="142"/>
      <c r="Z1171" s="142"/>
      <c r="AA1171" s="142"/>
      <c r="AB1171" s="142"/>
      <c r="AC1171" s="142"/>
      <c r="AD1171" s="142"/>
      <c r="AE1171" s="142"/>
      <c r="AF1171" s="142"/>
      <c r="AG1171" s="142"/>
      <c r="AH1171" s="142"/>
      <c r="AI1171" s="142"/>
      <c r="AJ1171" s="142"/>
      <c r="AK1171" s="142"/>
      <c r="AL1171" s="142"/>
      <c r="AM1171" s="143"/>
      <c r="BH1171" s="13" t="s">
        <v>432</v>
      </c>
    </row>
    <row r="1172" spans="1:61" ht="9.75" customHeight="1" x14ac:dyDescent="0.15">
      <c r="A1172" s="164"/>
      <c r="B1172" s="165"/>
      <c r="C1172" s="165"/>
      <c r="D1172" s="165"/>
      <c r="E1172" s="165"/>
      <c r="F1172" s="165"/>
      <c r="G1172" s="165"/>
      <c r="H1172" s="165"/>
      <c r="I1172" s="165"/>
      <c r="J1172" s="165"/>
      <c r="K1172" s="165"/>
      <c r="L1172" s="165"/>
      <c r="M1172" s="165"/>
      <c r="N1172" s="165"/>
      <c r="O1172" s="165"/>
      <c r="P1172" s="165"/>
      <c r="Q1172" s="165"/>
      <c r="R1172" s="165"/>
      <c r="S1172" s="165"/>
      <c r="T1172" s="165"/>
      <c r="U1172" s="165"/>
      <c r="V1172" s="165"/>
      <c r="W1172" s="165"/>
      <c r="X1172" s="165"/>
      <c r="Y1172" s="165"/>
      <c r="Z1172" s="165"/>
      <c r="AA1172" s="165"/>
      <c r="AB1172" s="165"/>
      <c r="AC1172" s="165"/>
      <c r="AD1172" s="165"/>
      <c r="AE1172" s="165"/>
      <c r="AF1172" s="165"/>
      <c r="AG1172" s="165"/>
      <c r="AH1172" s="165"/>
      <c r="AI1172" s="165"/>
      <c r="AJ1172" s="165"/>
      <c r="AK1172" s="165"/>
      <c r="AL1172" s="165"/>
      <c r="AM1172" s="166"/>
      <c r="BH1172" s="13" t="s">
        <v>432</v>
      </c>
    </row>
    <row r="1173" spans="1:61" ht="9.75" hidden="1" customHeight="1" x14ac:dyDescent="0.15">
      <c r="A1173" s="295" t="s">
        <v>387</v>
      </c>
      <c r="B1173" s="296"/>
      <c r="C1173" s="296"/>
      <c r="D1173" s="296"/>
      <c r="E1173" s="296"/>
      <c r="F1173" s="296"/>
      <c r="G1173" s="296"/>
      <c r="H1173" s="296"/>
      <c r="I1173" s="297"/>
      <c r="J1173" s="273"/>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274"/>
      <c r="AE1173" s="274"/>
      <c r="AF1173" s="274"/>
      <c r="AG1173" s="274"/>
      <c r="AH1173" s="274"/>
      <c r="AI1173" s="274"/>
      <c r="AJ1173" s="274"/>
      <c r="AK1173" s="274"/>
      <c r="AL1173" s="274"/>
      <c r="AM1173" s="275"/>
      <c r="BG1173" s="13" t="s">
        <v>526</v>
      </c>
      <c r="BH1173" s="13">
        <v>85</v>
      </c>
      <c r="BI1173" s="13" t="str">
        <f>"ITEM"&amp;BH1173 &amp; BG1173 &amp;"="&amp; IF(TRIM($J1173)="","",$J1173)</f>
        <v>ITEM85#KBN4_2=</v>
      </c>
    </row>
    <row r="1174" spans="1:61" ht="9.75" hidden="1" customHeight="1" thickBot="1" x14ac:dyDescent="0.2">
      <c r="A1174" s="298"/>
      <c r="B1174" s="299"/>
      <c r="C1174" s="299"/>
      <c r="D1174" s="299"/>
      <c r="E1174" s="299"/>
      <c r="F1174" s="299"/>
      <c r="G1174" s="299"/>
      <c r="H1174" s="299"/>
      <c r="I1174" s="300"/>
      <c r="J1174" s="301"/>
      <c r="K1174" s="302"/>
      <c r="L1174" s="302"/>
      <c r="M1174" s="302"/>
      <c r="N1174" s="302"/>
      <c r="O1174" s="302"/>
      <c r="P1174" s="302"/>
      <c r="Q1174" s="302"/>
      <c r="R1174" s="302"/>
      <c r="S1174" s="302"/>
      <c r="T1174" s="302"/>
      <c r="U1174" s="302"/>
      <c r="V1174" s="302"/>
      <c r="W1174" s="302"/>
      <c r="X1174" s="302"/>
      <c r="Y1174" s="302"/>
      <c r="Z1174" s="302"/>
      <c r="AA1174" s="302"/>
      <c r="AB1174" s="302"/>
      <c r="AC1174" s="302"/>
      <c r="AD1174" s="302"/>
      <c r="AE1174" s="302"/>
      <c r="AF1174" s="302"/>
      <c r="AG1174" s="302"/>
      <c r="AH1174" s="302"/>
      <c r="AI1174" s="302"/>
      <c r="AJ1174" s="302"/>
      <c r="AK1174" s="302"/>
      <c r="AL1174" s="302"/>
      <c r="AM1174" s="303"/>
      <c r="BG1174" s="13" t="s">
        <v>432</v>
      </c>
      <c r="BH1174" s="13" t="s">
        <v>432</v>
      </c>
    </row>
    <row r="1175" spans="1:61" ht="9.75" hidden="1" customHeight="1" x14ac:dyDescent="0.15">
      <c r="A1175" s="96" t="s">
        <v>96</v>
      </c>
      <c r="B1175" s="97"/>
      <c r="C1175" s="97"/>
      <c r="D1175" s="97"/>
      <c r="E1175" s="97"/>
      <c r="F1175" s="97"/>
      <c r="G1175" s="97"/>
      <c r="H1175" s="97"/>
      <c r="I1175" s="98"/>
      <c r="J1175" s="102"/>
      <c r="K1175" s="102"/>
      <c r="L1175" s="102"/>
      <c r="M1175" s="102"/>
      <c r="N1175" s="102"/>
      <c r="O1175" s="102"/>
      <c r="P1175" s="102"/>
      <c r="Q1175" s="102"/>
      <c r="R1175" s="102"/>
      <c r="S1175" s="102"/>
      <c r="T1175" s="102"/>
      <c r="U1175" s="102"/>
      <c r="V1175" s="102"/>
      <c r="W1175" s="102"/>
      <c r="X1175" s="102"/>
      <c r="Y1175" s="102"/>
      <c r="Z1175" s="102"/>
      <c r="AA1175" s="102"/>
      <c r="AB1175" s="102"/>
      <c r="AC1175" s="102"/>
      <c r="AD1175" s="102"/>
      <c r="AE1175" s="102"/>
      <c r="AF1175" s="102"/>
      <c r="AG1175" s="102"/>
      <c r="AH1175" s="102"/>
      <c r="AI1175" s="102"/>
      <c r="AJ1175" s="102"/>
      <c r="AK1175" s="102"/>
      <c r="AL1175" s="102"/>
      <c r="AM1175" s="102"/>
      <c r="BG1175" s="13" t="s">
        <v>526</v>
      </c>
      <c r="BH1175" s="13">
        <v>86</v>
      </c>
      <c r="BI1175" s="13" t="str">
        <f>"ITEM"&amp;BH1175&amp; BG1175 &amp;"="&amp; IF(TRIM($J1175)="","",$J1175)</f>
        <v>ITEM86#KBN4_2=</v>
      </c>
    </row>
    <row r="1176" spans="1:61" ht="9.75" hidden="1" customHeight="1" x14ac:dyDescent="0.15">
      <c r="A1176" s="106"/>
      <c r="B1176" s="107"/>
      <c r="C1176" s="107"/>
      <c r="D1176" s="107"/>
      <c r="E1176" s="107"/>
      <c r="F1176" s="107"/>
      <c r="G1176" s="107"/>
      <c r="H1176" s="107"/>
      <c r="I1176" s="108"/>
      <c r="J1176" s="102"/>
      <c r="K1176" s="102"/>
      <c r="L1176" s="102"/>
      <c r="M1176" s="102"/>
      <c r="N1176" s="102"/>
      <c r="O1176" s="102"/>
      <c r="P1176" s="102"/>
      <c r="Q1176" s="102"/>
      <c r="R1176" s="102"/>
      <c r="S1176" s="102"/>
      <c r="T1176" s="102"/>
      <c r="U1176" s="102"/>
      <c r="V1176" s="102"/>
      <c r="W1176" s="102"/>
      <c r="X1176" s="102"/>
      <c r="Y1176" s="102"/>
      <c r="Z1176" s="102"/>
      <c r="AA1176" s="102"/>
      <c r="AB1176" s="102"/>
      <c r="AC1176" s="102"/>
      <c r="AD1176" s="102"/>
      <c r="AE1176" s="102"/>
      <c r="AF1176" s="102"/>
      <c r="AG1176" s="102"/>
      <c r="AH1176" s="102"/>
      <c r="AI1176" s="102"/>
      <c r="AJ1176" s="102"/>
      <c r="AK1176" s="102"/>
      <c r="AL1176" s="102"/>
      <c r="AM1176" s="102"/>
      <c r="BG1176" s="13" t="s">
        <v>432</v>
      </c>
      <c r="BH1176" s="13" t="s">
        <v>432</v>
      </c>
    </row>
    <row r="1177" spans="1:61" ht="9.75" hidden="1" customHeight="1" x14ac:dyDescent="0.15">
      <c r="A1177" s="96" t="s">
        <v>291</v>
      </c>
      <c r="B1177" s="97"/>
      <c r="C1177" s="97"/>
      <c r="D1177" s="97"/>
      <c r="E1177" s="97"/>
      <c r="F1177" s="97"/>
      <c r="G1177" s="97"/>
      <c r="H1177" s="97"/>
      <c r="I1177" s="98"/>
      <c r="J1177" s="102"/>
      <c r="K1177" s="102"/>
      <c r="L1177" s="102"/>
      <c r="M1177" s="102"/>
      <c r="N1177" s="102"/>
      <c r="O1177" s="102"/>
      <c r="P1177" s="102"/>
      <c r="Q1177" s="102"/>
      <c r="R1177" s="102"/>
      <c r="S1177" s="102"/>
      <c r="T1177" s="102"/>
      <c r="U1177" s="102"/>
      <c r="V1177" s="102"/>
      <c r="W1177" s="102"/>
      <c r="X1177" s="102"/>
      <c r="Y1177" s="102"/>
      <c r="Z1177" s="102"/>
      <c r="AA1177" s="102"/>
      <c r="AB1177" s="102"/>
      <c r="AC1177" s="102"/>
      <c r="AD1177" s="102"/>
      <c r="AE1177" s="102"/>
      <c r="AF1177" s="102"/>
      <c r="AG1177" s="102"/>
      <c r="AH1177" s="102"/>
      <c r="AI1177" s="102"/>
      <c r="AJ1177" s="102"/>
      <c r="AK1177" s="102"/>
      <c r="AL1177" s="102"/>
      <c r="AM1177" s="102"/>
      <c r="BG1177" s="13" t="s">
        <v>526</v>
      </c>
      <c r="BH1177" s="13">
        <v>87</v>
      </c>
      <c r="BI1177" s="13" t="str">
        <f>"ITEM"&amp;BH1177&amp; BG1177 &amp;"="&amp; IF(TRIM($J1177)="","",$J1177)</f>
        <v>ITEM87#KBN4_2=</v>
      </c>
    </row>
    <row r="1178" spans="1:61" ht="9.75" hidden="1" customHeight="1" x14ac:dyDescent="0.15">
      <c r="A1178" s="99"/>
      <c r="B1178" s="100"/>
      <c r="C1178" s="100"/>
      <c r="D1178" s="100"/>
      <c r="E1178" s="100"/>
      <c r="F1178" s="100"/>
      <c r="G1178" s="100"/>
      <c r="H1178" s="100"/>
      <c r="I1178" s="101"/>
      <c r="J1178" s="102"/>
      <c r="K1178" s="102"/>
      <c r="L1178" s="102"/>
      <c r="M1178" s="102"/>
      <c r="N1178" s="102"/>
      <c r="O1178" s="102"/>
      <c r="P1178" s="102"/>
      <c r="Q1178" s="102"/>
      <c r="R1178" s="102"/>
      <c r="S1178" s="102"/>
      <c r="T1178" s="102"/>
      <c r="U1178" s="102"/>
      <c r="V1178" s="102"/>
      <c r="W1178" s="102"/>
      <c r="X1178" s="102"/>
      <c r="Y1178" s="102"/>
      <c r="Z1178" s="102"/>
      <c r="AA1178" s="102"/>
      <c r="AB1178" s="102"/>
      <c r="AC1178" s="102"/>
      <c r="AD1178" s="102"/>
      <c r="AE1178" s="102"/>
      <c r="AF1178" s="102"/>
      <c r="AG1178" s="102"/>
      <c r="AH1178" s="102"/>
      <c r="AI1178" s="102"/>
      <c r="AJ1178" s="102"/>
      <c r="AK1178" s="102"/>
      <c r="AL1178" s="102"/>
      <c r="AM1178" s="102"/>
      <c r="BG1178" s="13" t="s">
        <v>432</v>
      </c>
      <c r="BH1178" s="13" t="s">
        <v>432</v>
      </c>
    </row>
    <row r="1179" spans="1:61" ht="9.75" hidden="1" customHeight="1" x14ac:dyDescent="0.15">
      <c r="A1179" s="106"/>
      <c r="B1179" s="107"/>
      <c r="C1179" s="107"/>
      <c r="D1179" s="107"/>
      <c r="E1179" s="107"/>
      <c r="F1179" s="107"/>
      <c r="G1179" s="107"/>
      <c r="H1179" s="107"/>
      <c r="I1179" s="108"/>
      <c r="J1179" s="102"/>
      <c r="K1179" s="102"/>
      <c r="L1179" s="102"/>
      <c r="M1179" s="102"/>
      <c r="N1179" s="102"/>
      <c r="O1179" s="102"/>
      <c r="P1179" s="102"/>
      <c r="Q1179" s="102"/>
      <c r="R1179" s="102"/>
      <c r="S1179" s="102"/>
      <c r="T1179" s="102"/>
      <c r="U1179" s="102"/>
      <c r="V1179" s="102"/>
      <c r="W1179" s="102"/>
      <c r="X1179" s="102"/>
      <c r="Y1179" s="102"/>
      <c r="Z1179" s="102"/>
      <c r="AA1179" s="102"/>
      <c r="AB1179" s="102"/>
      <c r="AC1179" s="102"/>
      <c r="AD1179" s="102"/>
      <c r="AE1179" s="102"/>
      <c r="AF1179" s="102"/>
      <c r="AG1179" s="102"/>
      <c r="AH1179" s="102"/>
      <c r="AI1179" s="102"/>
      <c r="AJ1179" s="102"/>
      <c r="AK1179" s="102"/>
      <c r="AL1179" s="102"/>
      <c r="AM1179" s="102"/>
      <c r="BG1179" s="13" t="s">
        <v>432</v>
      </c>
      <c r="BH1179" s="13" t="s">
        <v>432</v>
      </c>
    </row>
    <row r="1180" spans="1:61" ht="9.75" hidden="1" customHeight="1" x14ac:dyDescent="0.15">
      <c r="A1180" s="96" t="s">
        <v>292</v>
      </c>
      <c r="B1180" s="97"/>
      <c r="C1180" s="97"/>
      <c r="D1180" s="97"/>
      <c r="E1180" s="97"/>
      <c r="F1180" s="97"/>
      <c r="G1180" s="97"/>
      <c r="H1180" s="97"/>
      <c r="I1180" s="98"/>
      <c r="J1180" s="102"/>
      <c r="K1180" s="102"/>
      <c r="L1180" s="102"/>
      <c r="M1180" s="102"/>
      <c r="N1180" s="102"/>
      <c r="O1180" s="102"/>
      <c r="P1180" s="102"/>
      <c r="Q1180" s="102"/>
      <c r="R1180" s="102"/>
      <c r="S1180" s="102"/>
      <c r="T1180" s="102"/>
      <c r="U1180" s="102"/>
      <c r="V1180" s="102"/>
      <c r="W1180" s="102"/>
      <c r="X1180" s="102"/>
      <c r="Y1180" s="102"/>
      <c r="Z1180" s="102"/>
      <c r="AA1180" s="102"/>
      <c r="AB1180" s="102"/>
      <c r="AC1180" s="102"/>
      <c r="AD1180" s="102"/>
      <c r="AE1180" s="102"/>
      <c r="AF1180" s="102"/>
      <c r="AG1180" s="102"/>
      <c r="AH1180" s="102"/>
      <c r="AI1180" s="102"/>
      <c r="AJ1180" s="102"/>
      <c r="AK1180" s="102"/>
      <c r="AL1180" s="102"/>
      <c r="AM1180" s="102"/>
      <c r="BG1180" s="13" t="s">
        <v>526</v>
      </c>
      <c r="BH1180" s="13">
        <v>88</v>
      </c>
      <c r="BI1180" s="13" t="str">
        <f>"ITEM"&amp;BH1180&amp; BG1180 &amp;"="&amp; IF(TRIM($J1180)="","",$J1180)</f>
        <v>ITEM88#KBN4_2=</v>
      </c>
    </row>
    <row r="1181" spans="1:61" ht="9.75" hidden="1" customHeight="1" x14ac:dyDescent="0.15">
      <c r="A1181" s="106"/>
      <c r="B1181" s="107"/>
      <c r="C1181" s="107"/>
      <c r="D1181" s="107"/>
      <c r="E1181" s="107"/>
      <c r="F1181" s="107"/>
      <c r="G1181" s="107"/>
      <c r="H1181" s="107"/>
      <c r="I1181" s="108"/>
      <c r="J1181" s="102"/>
      <c r="K1181" s="102"/>
      <c r="L1181" s="102"/>
      <c r="M1181" s="102"/>
      <c r="N1181" s="102"/>
      <c r="O1181" s="102"/>
      <c r="P1181" s="102"/>
      <c r="Q1181" s="102"/>
      <c r="R1181" s="102"/>
      <c r="S1181" s="102"/>
      <c r="T1181" s="102"/>
      <c r="U1181" s="102"/>
      <c r="V1181" s="102"/>
      <c r="W1181" s="102"/>
      <c r="X1181" s="102"/>
      <c r="Y1181" s="102"/>
      <c r="Z1181" s="102"/>
      <c r="AA1181" s="102"/>
      <c r="AB1181" s="102"/>
      <c r="AC1181" s="102"/>
      <c r="AD1181" s="102"/>
      <c r="AE1181" s="102"/>
      <c r="AF1181" s="102"/>
      <c r="AG1181" s="102"/>
      <c r="AH1181" s="102"/>
      <c r="AI1181" s="102"/>
      <c r="AJ1181" s="102"/>
      <c r="AK1181" s="102"/>
      <c r="AL1181" s="102"/>
      <c r="AM1181" s="102"/>
      <c r="BG1181" s="13" t="s">
        <v>432</v>
      </c>
      <c r="BH1181" s="13" t="s">
        <v>432</v>
      </c>
    </row>
    <row r="1182" spans="1:61" ht="9.75" hidden="1" customHeight="1" x14ac:dyDescent="0.15">
      <c r="A1182" s="96" t="s">
        <v>326</v>
      </c>
      <c r="B1182" s="97"/>
      <c r="C1182" s="97"/>
      <c r="D1182" s="97"/>
      <c r="E1182" s="97"/>
      <c r="F1182" s="97"/>
      <c r="G1182" s="97"/>
      <c r="H1182" s="97"/>
      <c r="I1182" s="98"/>
      <c r="J1182" s="266"/>
      <c r="K1182" s="170"/>
      <c r="L1182" s="170"/>
      <c r="M1182" s="170"/>
      <c r="N1182" s="170"/>
      <c r="O1182" s="170"/>
      <c r="P1182" s="170"/>
      <c r="Q1182" s="170"/>
      <c r="R1182" s="170"/>
      <c r="S1182" s="170"/>
      <c r="T1182" s="170"/>
      <c r="U1182" s="170"/>
      <c r="V1182" s="170" t="s">
        <v>116</v>
      </c>
      <c r="W1182" s="170"/>
      <c r="X1182" s="170"/>
      <c r="Y1182" s="170"/>
      <c r="Z1182" s="170"/>
      <c r="AA1182" s="170"/>
      <c r="AB1182" s="170"/>
      <c r="AC1182" s="170"/>
      <c r="AD1182" s="170"/>
      <c r="AE1182" s="170"/>
      <c r="AF1182" s="170"/>
      <c r="AG1182" s="170"/>
      <c r="AH1182" s="170"/>
      <c r="AI1182" s="170"/>
      <c r="AJ1182" s="170"/>
      <c r="AK1182" s="170"/>
      <c r="AL1182" s="170"/>
      <c r="AM1182" s="171"/>
      <c r="BE1182" s="13" t="str">
        <f ca="1">MID(CELL("address",$CB$2),2,2)</f>
        <v>CB</v>
      </c>
      <c r="BF1182" s="13" t="str">
        <f>IF(TRIM($K1184)="","",IF(ISERROR(MATCH($K1184,$CB$3:$CB$7,0)),"INPUT_ERROR",MATCH($K1184,$CB$3:$CB$7,0)))</f>
        <v/>
      </c>
      <c r="BG1182" s="13" t="s">
        <v>526</v>
      </c>
      <c r="BH1182" s="13">
        <v>89</v>
      </c>
      <c r="BI1182" s="13" t="str">
        <f>"ITEM"&amp; BH1182&amp; BG1182 &amp;"="&amp; $BF1182</f>
        <v>ITEM89#KBN4_2=</v>
      </c>
    </row>
    <row r="1183" spans="1:61" ht="9.75" hidden="1" customHeight="1" x14ac:dyDescent="0.15">
      <c r="A1183" s="99"/>
      <c r="B1183" s="100"/>
      <c r="C1183" s="100"/>
      <c r="D1183" s="100"/>
      <c r="E1183" s="100"/>
      <c r="F1183" s="100"/>
      <c r="G1183" s="100"/>
      <c r="H1183" s="100"/>
      <c r="I1183" s="101"/>
      <c r="J1183" s="304"/>
      <c r="K1183" s="169"/>
      <c r="L1183" s="169"/>
      <c r="M1183" s="169"/>
      <c r="N1183" s="169"/>
      <c r="O1183" s="169"/>
      <c r="P1183" s="169"/>
      <c r="Q1183" s="169"/>
      <c r="R1183" s="169"/>
      <c r="S1183" s="169"/>
      <c r="T1183" s="169"/>
      <c r="U1183" s="169"/>
      <c r="V1183" s="169" t="s">
        <v>180</v>
      </c>
      <c r="W1183" s="169"/>
      <c r="X1183" s="169"/>
      <c r="Y1183" s="169"/>
      <c r="Z1183" s="169"/>
      <c r="AA1183" s="169"/>
      <c r="AB1183" s="169"/>
      <c r="AC1183" s="169"/>
      <c r="AD1183" s="169"/>
      <c r="AE1183" s="169"/>
      <c r="AF1183" s="169"/>
      <c r="AG1183" s="169"/>
      <c r="AH1183" s="169"/>
      <c r="AI1183" s="169"/>
      <c r="AJ1183" s="169"/>
      <c r="AK1183" s="169"/>
      <c r="AL1183" s="169"/>
      <c r="AM1183" s="172"/>
      <c r="BG1183" s="13" t="s">
        <v>432</v>
      </c>
      <c r="BH1183" s="13" t="s">
        <v>432</v>
      </c>
    </row>
    <row r="1184" spans="1:61" ht="9.75" hidden="1" customHeight="1" x14ac:dyDescent="0.15">
      <c r="A1184" s="99"/>
      <c r="B1184" s="100"/>
      <c r="C1184" s="100"/>
      <c r="D1184" s="100"/>
      <c r="E1184" s="100"/>
      <c r="F1184" s="100"/>
      <c r="G1184" s="100"/>
      <c r="H1184" s="100"/>
      <c r="I1184" s="101"/>
      <c r="J1184" s="130" t="s">
        <v>127</v>
      </c>
      <c r="K1184" s="131"/>
      <c r="L1184" s="131"/>
      <c r="M1184" s="131"/>
      <c r="N1184" s="131"/>
      <c r="O1184" s="131"/>
      <c r="P1184" s="131"/>
      <c r="Q1184" s="131"/>
      <c r="R1184" s="131"/>
      <c r="S1184" s="131"/>
      <c r="T1184" s="133" t="s">
        <v>129</v>
      </c>
      <c r="U1184" s="133"/>
      <c r="V1184" s="169" t="s">
        <v>236</v>
      </c>
      <c r="W1184" s="169"/>
      <c r="X1184" s="169"/>
      <c r="Y1184" s="169"/>
      <c r="Z1184" s="169"/>
      <c r="AA1184" s="169"/>
      <c r="AB1184" s="169"/>
      <c r="AC1184" s="169"/>
      <c r="AD1184" s="169"/>
      <c r="AE1184" s="169"/>
      <c r="AF1184" s="169"/>
      <c r="AG1184" s="169"/>
      <c r="AH1184" s="169"/>
      <c r="AI1184" s="169"/>
      <c r="AJ1184" s="169"/>
      <c r="AK1184" s="169"/>
      <c r="AL1184" s="169"/>
      <c r="AM1184" s="172"/>
      <c r="BG1184" s="13" t="s">
        <v>432</v>
      </c>
      <c r="BH1184" s="13" t="s">
        <v>432</v>
      </c>
    </row>
    <row r="1185" spans="1:61" ht="9.75" hidden="1" customHeight="1" x14ac:dyDescent="0.15">
      <c r="A1185" s="99"/>
      <c r="B1185" s="100"/>
      <c r="C1185" s="100"/>
      <c r="D1185" s="100"/>
      <c r="E1185" s="100"/>
      <c r="F1185" s="100"/>
      <c r="G1185" s="100"/>
      <c r="H1185" s="100"/>
      <c r="I1185" s="101"/>
      <c r="J1185" s="130"/>
      <c r="K1185" s="131"/>
      <c r="L1185" s="131"/>
      <c r="M1185" s="131"/>
      <c r="N1185" s="131"/>
      <c r="O1185" s="131"/>
      <c r="P1185" s="131"/>
      <c r="Q1185" s="131"/>
      <c r="R1185" s="131"/>
      <c r="S1185" s="131"/>
      <c r="T1185" s="133"/>
      <c r="U1185" s="133"/>
      <c r="V1185" s="169" t="s">
        <v>237</v>
      </c>
      <c r="W1185" s="169"/>
      <c r="X1185" s="169"/>
      <c r="Y1185" s="169"/>
      <c r="Z1185" s="169"/>
      <c r="AA1185" s="169"/>
      <c r="AB1185" s="169"/>
      <c r="AC1185" s="169"/>
      <c r="AD1185" s="169"/>
      <c r="AE1185" s="169"/>
      <c r="AF1185" s="169"/>
      <c r="AG1185" s="169"/>
      <c r="AH1185" s="169"/>
      <c r="AI1185" s="169"/>
      <c r="AJ1185" s="169"/>
      <c r="AK1185" s="169"/>
      <c r="AL1185" s="169"/>
      <c r="AM1185" s="172"/>
      <c r="BG1185" s="13" t="s">
        <v>432</v>
      </c>
      <c r="BH1185" s="13" t="s">
        <v>432</v>
      </c>
    </row>
    <row r="1186" spans="1:61" ht="9.75" hidden="1" customHeight="1" x14ac:dyDescent="0.15">
      <c r="A1186" s="99"/>
      <c r="B1186" s="100"/>
      <c r="C1186" s="100"/>
      <c r="D1186" s="100"/>
      <c r="E1186" s="100"/>
      <c r="F1186" s="100"/>
      <c r="G1186" s="100"/>
      <c r="H1186" s="100"/>
      <c r="I1186" s="101"/>
      <c r="J1186" s="186"/>
      <c r="K1186" s="133"/>
      <c r="L1186" s="133"/>
      <c r="M1186" s="133"/>
      <c r="N1186" s="133"/>
      <c r="O1186" s="133"/>
      <c r="P1186" s="133"/>
      <c r="Q1186" s="133"/>
      <c r="R1186" s="133"/>
      <c r="S1186" s="133"/>
      <c r="T1186" s="133"/>
      <c r="U1186" s="133"/>
      <c r="V1186" s="169" t="s">
        <v>441</v>
      </c>
      <c r="W1186" s="169"/>
      <c r="X1186" s="169"/>
      <c r="Y1186" s="169"/>
      <c r="Z1186" s="169"/>
      <c r="AA1186" s="169"/>
      <c r="AB1186" s="169"/>
      <c r="AC1186" s="169"/>
      <c r="AD1186" s="169"/>
      <c r="AE1186" s="169"/>
      <c r="AF1186" s="169"/>
      <c r="AG1186" s="169"/>
      <c r="AH1186" s="169"/>
      <c r="AI1186" s="169"/>
      <c r="AJ1186" s="169"/>
      <c r="AK1186" s="169"/>
      <c r="AL1186" s="169"/>
      <c r="AM1186" s="172"/>
      <c r="BG1186" s="13" t="s">
        <v>432</v>
      </c>
      <c r="BH1186" s="13" t="s">
        <v>432</v>
      </c>
    </row>
    <row r="1187" spans="1:61" ht="9.75" hidden="1" customHeight="1" x14ac:dyDescent="0.15">
      <c r="A1187" s="106"/>
      <c r="B1187" s="107"/>
      <c r="C1187" s="107"/>
      <c r="D1187" s="107"/>
      <c r="E1187" s="107"/>
      <c r="F1187" s="107"/>
      <c r="G1187" s="107"/>
      <c r="H1187" s="107"/>
      <c r="I1187" s="108"/>
      <c r="J1187" s="168"/>
      <c r="K1187" s="137"/>
      <c r="L1187" s="137"/>
      <c r="M1187" s="137"/>
      <c r="N1187" s="137"/>
      <c r="O1187" s="137"/>
      <c r="P1187" s="137"/>
      <c r="Q1187" s="137"/>
      <c r="R1187" s="137"/>
      <c r="S1187" s="137"/>
      <c r="T1187" s="137"/>
      <c r="U1187" s="137"/>
      <c r="V1187" s="174" t="s">
        <v>238</v>
      </c>
      <c r="W1187" s="174"/>
      <c r="X1187" s="174"/>
      <c r="Y1187" s="174"/>
      <c r="Z1187" s="174"/>
      <c r="AA1187" s="174"/>
      <c r="AB1187" s="174"/>
      <c r="AC1187" s="174"/>
      <c r="AD1187" s="174"/>
      <c r="AE1187" s="174"/>
      <c r="AF1187" s="174"/>
      <c r="AG1187" s="174"/>
      <c r="AH1187" s="174"/>
      <c r="AI1187" s="174"/>
      <c r="AJ1187" s="174"/>
      <c r="AK1187" s="174"/>
      <c r="AL1187" s="174"/>
      <c r="AM1187" s="175"/>
      <c r="BG1187" s="13" t="s">
        <v>432</v>
      </c>
      <c r="BH1187" s="13" t="s">
        <v>432</v>
      </c>
    </row>
    <row r="1188" spans="1:61" ht="9.75" hidden="1" customHeight="1" x14ac:dyDescent="0.15">
      <c r="A1188" s="96" t="s">
        <v>325</v>
      </c>
      <c r="B1188" s="97"/>
      <c r="C1188" s="97"/>
      <c r="D1188" s="97"/>
      <c r="E1188" s="97"/>
      <c r="F1188" s="97"/>
      <c r="G1188" s="97"/>
      <c r="H1188" s="97"/>
      <c r="I1188" s="98"/>
      <c r="J1188" s="115"/>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7"/>
      <c r="BG1188" s="13" t="s">
        <v>526</v>
      </c>
      <c r="BH1188" s="13">
        <v>90</v>
      </c>
      <c r="BI1188" s="13" t="str">
        <f>"ITEM"&amp;BH1188&amp; BG1188 &amp;"="&amp; IF(TRIM($J1188)="","",$J1188)</f>
        <v>ITEM90#KBN4_2=</v>
      </c>
    </row>
    <row r="1189" spans="1:61" ht="9.75" hidden="1" customHeight="1" x14ac:dyDescent="0.15">
      <c r="A1189" s="99"/>
      <c r="B1189" s="100"/>
      <c r="C1189" s="100"/>
      <c r="D1189" s="100"/>
      <c r="E1189" s="100"/>
      <c r="F1189" s="100"/>
      <c r="G1189" s="100"/>
      <c r="H1189" s="100"/>
      <c r="I1189" s="101"/>
      <c r="J1189" s="109"/>
      <c r="K1189" s="110"/>
      <c r="L1189" s="110"/>
      <c r="M1189" s="110"/>
      <c r="N1189" s="110"/>
      <c r="O1189" s="110"/>
      <c r="P1189" s="110"/>
      <c r="Q1189" s="110"/>
      <c r="R1189" s="110"/>
      <c r="S1189" s="110"/>
      <c r="T1189" s="110"/>
      <c r="U1189" s="110"/>
      <c r="V1189" s="110"/>
      <c r="W1189" s="110"/>
      <c r="X1189" s="110"/>
      <c r="Y1189" s="110"/>
      <c r="Z1189" s="110"/>
      <c r="AA1189" s="110"/>
      <c r="AB1189" s="110"/>
      <c r="AC1189" s="110"/>
      <c r="AD1189" s="110"/>
      <c r="AE1189" s="110"/>
      <c r="AF1189" s="110"/>
      <c r="AG1189" s="110"/>
      <c r="AH1189" s="110"/>
      <c r="AI1189" s="110"/>
      <c r="AJ1189" s="110"/>
      <c r="AK1189" s="110"/>
      <c r="AL1189" s="110"/>
      <c r="AM1189" s="111"/>
      <c r="BG1189" s="13" t="s">
        <v>432</v>
      </c>
      <c r="BH1189" s="13" t="s">
        <v>432</v>
      </c>
    </row>
    <row r="1190" spans="1:61" ht="9.75" hidden="1" customHeight="1" x14ac:dyDescent="0.15">
      <c r="A1190" s="99"/>
      <c r="B1190" s="100"/>
      <c r="C1190" s="100"/>
      <c r="D1190" s="100"/>
      <c r="E1190" s="100"/>
      <c r="F1190" s="100"/>
      <c r="G1190" s="100"/>
      <c r="H1190" s="100"/>
      <c r="I1190" s="101"/>
      <c r="J1190" s="112"/>
      <c r="K1190" s="113"/>
      <c r="L1190" s="113"/>
      <c r="M1190" s="113"/>
      <c r="N1190" s="113"/>
      <c r="O1190" s="113"/>
      <c r="P1190" s="113"/>
      <c r="Q1190" s="113"/>
      <c r="R1190" s="113"/>
      <c r="S1190" s="113"/>
      <c r="T1190" s="113"/>
      <c r="U1190" s="113"/>
      <c r="V1190" s="113"/>
      <c r="W1190" s="113"/>
      <c r="X1190" s="113"/>
      <c r="Y1190" s="113"/>
      <c r="Z1190" s="113"/>
      <c r="AA1190" s="113"/>
      <c r="AB1190" s="113"/>
      <c r="AC1190" s="113"/>
      <c r="AD1190" s="113"/>
      <c r="AE1190" s="113"/>
      <c r="AF1190" s="113"/>
      <c r="AG1190" s="113"/>
      <c r="AH1190" s="113"/>
      <c r="AI1190" s="113"/>
      <c r="AJ1190" s="113"/>
      <c r="AK1190" s="113"/>
      <c r="AL1190" s="113"/>
      <c r="AM1190" s="114"/>
      <c r="BG1190" s="13" t="s">
        <v>432</v>
      </c>
      <c r="BH1190" s="13" t="s">
        <v>432</v>
      </c>
    </row>
    <row r="1191" spans="1:61" ht="9.75" hidden="1" customHeight="1" x14ac:dyDescent="0.15">
      <c r="A1191" s="96" t="s">
        <v>293</v>
      </c>
      <c r="B1191" s="97"/>
      <c r="C1191" s="97"/>
      <c r="D1191" s="97"/>
      <c r="E1191" s="97"/>
      <c r="F1191" s="97"/>
      <c r="G1191" s="97"/>
      <c r="H1191" s="97"/>
      <c r="I1191" s="98"/>
      <c r="J1191" s="224" t="s">
        <v>127</v>
      </c>
      <c r="K1191" s="225"/>
      <c r="L1191" s="162" t="s">
        <v>122</v>
      </c>
      <c r="M1191" s="162"/>
      <c r="N1191" s="162"/>
      <c r="O1191" s="162"/>
      <c r="P1191" s="162"/>
      <c r="Q1191" s="162"/>
      <c r="R1191" s="162"/>
      <c r="S1191" s="162"/>
      <c r="T1191" s="162"/>
      <c r="U1191" s="162"/>
      <c r="V1191" s="162"/>
      <c r="W1191" s="162"/>
      <c r="X1191" s="227" t="s">
        <v>127</v>
      </c>
      <c r="Y1191" s="225"/>
      <c r="Z1191" s="162" t="s">
        <v>160</v>
      </c>
      <c r="AA1191" s="162"/>
      <c r="AB1191" s="162"/>
      <c r="AC1191" s="162"/>
      <c r="AD1191" s="162"/>
      <c r="AE1191" s="162"/>
      <c r="AF1191" s="162"/>
      <c r="AG1191" s="162"/>
      <c r="AH1191" s="162"/>
      <c r="AI1191" s="162"/>
      <c r="AJ1191" s="162"/>
      <c r="AK1191" s="162"/>
      <c r="AL1191" s="162"/>
      <c r="AM1191" s="163"/>
      <c r="BF1191" s="13" t="b">
        <f>IF($K1191="○",TRUE,IF($K1191="",FALSE,"INPUT_ERROR"))</f>
        <v>0</v>
      </c>
      <c r="BG1191" s="13" t="s">
        <v>526</v>
      </c>
      <c r="BH1191" s="13">
        <v>91</v>
      </c>
      <c r="BI1191" s="13" t="str">
        <f t="shared" ref="BI1191:BI1197" si="23">"ITEM"&amp;BH1191 &amp; BG1191 &amp;"="&amp; BF1191</f>
        <v>ITEM91#KBN4_2=FALSE</v>
      </c>
    </row>
    <row r="1192" spans="1:61" ht="9.75" hidden="1" customHeight="1" x14ac:dyDescent="0.15">
      <c r="A1192" s="99"/>
      <c r="B1192" s="100"/>
      <c r="C1192" s="100"/>
      <c r="D1192" s="100"/>
      <c r="E1192" s="100"/>
      <c r="F1192" s="100"/>
      <c r="G1192" s="100"/>
      <c r="H1192" s="100"/>
      <c r="I1192" s="101"/>
      <c r="J1192" s="130"/>
      <c r="K1192" s="132"/>
      <c r="L1192" s="133"/>
      <c r="M1192" s="133"/>
      <c r="N1192" s="133"/>
      <c r="O1192" s="133"/>
      <c r="P1192" s="133"/>
      <c r="Q1192" s="133"/>
      <c r="R1192" s="133"/>
      <c r="S1192" s="133"/>
      <c r="T1192" s="133"/>
      <c r="U1192" s="133"/>
      <c r="V1192" s="133"/>
      <c r="W1192" s="133"/>
      <c r="X1192" s="134"/>
      <c r="Y1192" s="132"/>
      <c r="Z1192" s="133"/>
      <c r="AA1192" s="133"/>
      <c r="AB1192" s="133"/>
      <c r="AC1192" s="133"/>
      <c r="AD1192" s="133"/>
      <c r="AE1192" s="133"/>
      <c r="AF1192" s="133"/>
      <c r="AG1192" s="133"/>
      <c r="AH1192" s="133"/>
      <c r="AI1192" s="133"/>
      <c r="AJ1192" s="133"/>
      <c r="AK1192" s="133"/>
      <c r="AL1192" s="133"/>
      <c r="AM1192" s="139"/>
      <c r="BF1192" s="13" t="b">
        <f>IF($Y1191="○",TRUE,IF($Y1191="",FALSE,"INPUT_ERROR"))</f>
        <v>0</v>
      </c>
      <c r="BG1192" s="13" t="s">
        <v>526</v>
      </c>
      <c r="BH1192" s="13">
        <v>92</v>
      </c>
      <c r="BI1192" s="13" t="str">
        <f t="shared" si="23"/>
        <v>ITEM92#KBN4_2=FALSE</v>
      </c>
    </row>
    <row r="1193" spans="1:61" ht="9.75" hidden="1" customHeight="1" x14ac:dyDescent="0.15">
      <c r="A1193" s="99"/>
      <c r="B1193" s="100"/>
      <c r="C1193" s="100"/>
      <c r="D1193" s="100"/>
      <c r="E1193" s="100"/>
      <c r="F1193" s="100"/>
      <c r="G1193" s="100"/>
      <c r="H1193" s="100"/>
      <c r="I1193" s="101"/>
      <c r="J1193" s="130" t="s">
        <v>127</v>
      </c>
      <c r="K1193" s="132"/>
      <c r="L1193" s="133" t="s">
        <v>161</v>
      </c>
      <c r="M1193" s="133"/>
      <c r="N1193" s="133"/>
      <c r="O1193" s="133"/>
      <c r="P1193" s="133"/>
      <c r="Q1193" s="133"/>
      <c r="R1193" s="133"/>
      <c r="S1193" s="133"/>
      <c r="T1193" s="133"/>
      <c r="U1193" s="133"/>
      <c r="V1193" s="133"/>
      <c r="W1193" s="133"/>
      <c r="X1193" s="134" t="s">
        <v>127</v>
      </c>
      <c r="Y1193" s="132"/>
      <c r="Z1193" s="133" t="s">
        <v>332</v>
      </c>
      <c r="AA1193" s="133"/>
      <c r="AB1193" s="133"/>
      <c r="AC1193" s="133"/>
      <c r="AD1193" s="133"/>
      <c r="AE1193" s="133"/>
      <c r="AF1193" s="133"/>
      <c r="AG1193" s="133"/>
      <c r="AH1193" s="133"/>
      <c r="AI1193" s="133"/>
      <c r="AJ1193" s="133"/>
      <c r="AK1193" s="133"/>
      <c r="AL1193" s="133"/>
      <c r="AM1193" s="139"/>
      <c r="BF1193" s="13" t="b">
        <f>IF($K1193="○",TRUE,IF($K1193="",FALSE,"INPUT_ERROR"))</f>
        <v>0</v>
      </c>
      <c r="BG1193" s="13" t="s">
        <v>526</v>
      </c>
      <c r="BH1193" s="13">
        <v>93</v>
      </c>
      <c r="BI1193" s="13" t="str">
        <f t="shared" si="23"/>
        <v>ITEM93#KBN4_2=FALSE</v>
      </c>
    </row>
    <row r="1194" spans="1:61" ht="9.75" hidden="1" customHeight="1" x14ac:dyDescent="0.15">
      <c r="A1194" s="99"/>
      <c r="B1194" s="100"/>
      <c r="C1194" s="100"/>
      <c r="D1194" s="100"/>
      <c r="E1194" s="100"/>
      <c r="F1194" s="100"/>
      <c r="G1194" s="100"/>
      <c r="H1194" s="100"/>
      <c r="I1194" s="101"/>
      <c r="J1194" s="130"/>
      <c r="K1194" s="132"/>
      <c r="L1194" s="133"/>
      <c r="M1194" s="133"/>
      <c r="N1194" s="133"/>
      <c r="O1194" s="133"/>
      <c r="P1194" s="133"/>
      <c r="Q1194" s="133"/>
      <c r="R1194" s="133"/>
      <c r="S1194" s="133"/>
      <c r="T1194" s="133"/>
      <c r="U1194" s="133"/>
      <c r="V1194" s="133"/>
      <c r="W1194" s="133"/>
      <c r="X1194" s="134"/>
      <c r="Y1194" s="132"/>
      <c r="Z1194" s="133"/>
      <c r="AA1194" s="133"/>
      <c r="AB1194" s="133"/>
      <c r="AC1194" s="133"/>
      <c r="AD1194" s="133"/>
      <c r="AE1194" s="133"/>
      <c r="AF1194" s="133"/>
      <c r="AG1194" s="133"/>
      <c r="AH1194" s="133"/>
      <c r="AI1194" s="133"/>
      <c r="AJ1194" s="133"/>
      <c r="AK1194" s="133"/>
      <c r="AL1194" s="133"/>
      <c r="AM1194" s="139"/>
      <c r="BF1194" s="13" t="b">
        <f>IF($Y1193="○",TRUE,IF($Y1193="",FALSE,"INPUT_ERROR"))</f>
        <v>0</v>
      </c>
      <c r="BG1194" s="13" t="s">
        <v>526</v>
      </c>
      <c r="BH1194" s="13">
        <v>94</v>
      </c>
      <c r="BI1194" s="13" t="str">
        <f t="shared" si="23"/>
        <v>ITEM94#KBN4_2=FALSE</v>
      </c>
    </row>
    <row r="1195" spans="1:61" ht="9.75" hidden="1" customHeight="1" x14ac:dyDescent="0.15">
      <c r="A1195" s="99"/>
      <c r="B1195" s="100"/>
      <c r="C1195" s="100"/>
      <c r="D1195" s="100"/>
      <c r="E1195" s="100"/>
      <c r="F1195" s="100"/>
      <c r="G1195" s="100"/>
      <c r="H1195" s="100"/>
      <c r="I1195" s="101"/>
      <c r="J1195" s="130" t="s">
        <v>127</v>
      </c>
      <c r="K1195" s="132"/>
      <c r="L1195" s="133" t="s">
        <v>214</v>
      </c>
      <c r="M1195" s="133"/>
      <c r="N1195" s="133"/>
      <c r="O1195" s="133"/>
      <c r="P1195" s="133"/>
      <c r="Q1195" s="133"/>
      <c r="R1195" s="133"/>
      <c r="S1195" s="133"/>
      <c r="T1195" s="133"/>
      <c r="U1195" s="133"/>
      <c r="V1195" s="133"/>
      <c r="W1195" s="133"/>
      <c r="X1195" s="134" t="s">
        <v>127</v>
      </c>
      <c r="Y1195" s="132"/>
      <c r="Z1195" s="133" t="s">
        <v>239</v>
      </c>
      <c r="AA1195" s="133"/>
      <c r="AB1195" s="133"/>
      <c r="AC1195" s="133"/>
      <c r="AD1195" s="133"/>
      <c r="AE1195" s="133"/>
      <c r="AF1195" s="133"/>
      <c r="AG1195" s="133"/>
      <c r="AH1195" s="133"/>
      <c r="AI1195" s="133"/>
      <c r="AJ1195" s="133"/>
      <c r="AK1195" s="133"/>
      <c r="AL1195" s="133"/>
      <c r="AM1195" s="139"/>
      <c r="BF1195" s="13" t="b">
        <f>IF($K1195="○",TRUE,IF($K1195="",FALSE,"INPUT_ERROR"))</f>
        <v>0</v>
      </c>
      <c r="BG1195" s="13" t="s">
        <v>526</v>
      </c>
      <c r="BH1195" s="13">
        <v>95</v>
      </c>
      <c r="BI1195" s="13" t="str">
        <f t="shared" si="23"/>
        <v>ITEM95#KBN4_2=FALSE</v>
      </c>
    </row>
    <row r="1196" spans="1:61" ht="9.75" hidden="1" customHeight="1" x14ac:dyDescent="0.15">
      <c r="A1196" s="99"/>
      <c r="B1196" s="100"/>
      <c r="C1196" s="100"/>
      <c r="D1196" s="100"/>
      <c r="E1196" s="100"/>
      <c r="F1196" s="100"/>
      <c r="G1196" s="100"/>
      <c r="H1196" s="100"/>
      <c r="I1196" s="101"/>
      <c r="J1196" s="130"/>
      <c r="K1196" s="132"/>
      <c r="L1196" s="133"/>
      <c r="M1196" s="133"/>
      <c r="N1196" s="133"/>
      <c r="O1196" s="133"/>
      <c r="P1196" s="133"/>
      <c r="Q1196" s="133"/>
      <c r="R1196" s="133"/>
      <c r="S1196" s="133"/>
      <c r="T1196" s="133"/>
      <c r="U1196" s="133"/>
      <c r="V1196" s="133"/>
      <c r="W1196" s="133"/>
      <c r="X1196" s="134"/>
      <c r="Y1196" s="132"/>
      <c r="Z1196" s="133"/>
      <c r="AA1196" s="133"/>
      <c r="AB1196" s="133"/>
      <c r="AC1196" s="133"/>
      <c r="AD1196" s="133"/>
      <c r="AE1196" s="133"/>
      <c r="AF1196" s="133"/>
      <c r="AG1196" s="133"/>
      <c r="AH1196" s="133"/>
      <c r="AI1196" s="133"/>
      <c r="AJ1196" s="133"/>
      <c r="AK1196" s="133"/>
      <c r="AL1196" s="133"/>
      <c r="AM1196" s="139"/>
      <c r="BF1196" s="13" t="b">
        <f>IF($Y1195="○",TRUE,IF($Y1195="",FALSE,"INPUT_ERROR"))</f>
        <v>0</v>
      </c>
      <c r="BG1196" s="13" t="s">
        <v>526</v>
      </c>
      <c r="BH1196" s="13">
        <v>96</v>
      </c>
      <c r="BI1196" s="13" t="str">
        <f t="shared" si="23"/>
        <v>ITEM96#KBN4_2=FALSE</v>
      </c>
    </row>
    <row r="1197" spans="1:61" ht="9.75" hidden="1" customHeight="1" x14ac:dyDescent="0.15">
      <c r="A1197" s="99"/>
      <c r="B1197" s="100"/>
      <c r="C1197" s="100"/>
      <c r="D1197" s="100"/>
      <c r="E1197" s="100"/>
      <c r="F1197" s="100"/>
      <c r="G1197" s="100"/>
      <c r="H1197" s="100"/>
      <c r="I1197" s="101"/>
      <c r="J1197" s="130" t="s">
        <v>127</v>
      </c>
      <c r="K1197" s="132"/>
      <c r="L1197" s="133" t="s">
        <v>125</v>
      </c>
      <c r="M1197" s="133"/>
      <c r="N1197" s="133"/>
      <c r="O1197" s="134" t="s">
        <v>98</v>
      </c>
      <c r="P1197" s="128"/>
      <c r="Q1197" s="128"/>
      <c r="R1197" s="128"/>
      <c r="S1197" s="128"/>
      <c r="T1197" s="128"/>
      <c r="U1197" s="128"/>
      <c r="V1197" s="128"/>
      <c r="W1197" s="128"/>
      <c r="X1197" s="128"/>
      <c r="Y1197" s="128"/>
      <c r="Z1197" s="128"/>
      <c r="AA1197" s="128"/>
      <c r="AB1197" s="128"/>
      <c r="AC1197" s="128"/>
      <c r="AD1197" s="128"/>
      <c r="AE1197" s="128"/>
      <c r="AF1197" s="128"/>
      <c r="AG1197" s="128"/>
      <c r="AH1197" s="128"/>
      <c r="AI1197" s="128"/>
      <c r="AJ1197" s="128"/>
      <c r="AK1197" s="128"/>
      <c r="AL1197" s="133" t="s">
        <v>188</v>
      </c>
      <c r="AM1197" s="139"/>
      <c r="BF1197" s="13" t="b">
        <f>IF($K1197="○",TRUE,IF($K1197="",FALSE,"INPUT_ERROR"))</f>
        <v>0</v>
      </c>
      <c r="BG1197" s="13" t="s">
        <v>526</v>
      </c>
      <c r="BH1197" s="13">
        <v>97</v>
      </c>
      <c r="BI1197" s="13" t="str">
        <f t="shared" si="23"/>
        <v>ITEM97#KBN4_2=FALSE</v>
      </c>
    </row>
    <row r="1198" spans="1:61" ht="9.75" hidden="1" customHeight="1" x14ac:dyDescent="0.15">
      <c r="A1198" s="99"/>
      <c r="B1198" s="100"/>
      <c r="C1198" s="100"/>
      <c r="D1198" s="100"/>
      <c r="E1198" s="100"/>
      <c r="F1198" s="100"/>
      <c r="G1198" s="100"/>
      <c r="H1198" s="100"/>
      <c r="I1198" s="101"/>
      <c r="J1198" s="135"/>
      <c r="K1198" s="136"/>
      <c r="L1198" s="137"/>
      <c r="M1198" s="137"/>
      <c r="N1198" s="137"/>
      <c r="O1198" s="138"/>
      <c r="P1198" s="90"/>
      <c r="Q1198" s="90"/>
      <c r="R1198" s="90"/>
      <c r="S1198" s="90"/>
      <c r="T1198" s="90"/>
      <c r="U1198" s="90"/>
      <c r="V1198" s="90"/>
      <c r="W1198" s="90"/>
      <c r="X1198" s="90"/>
      <c r="Y1198" s="90"/>
      <c r="Z1198" s="90"/>
      <c r="AA1198" s="90"/>
      <c r="AB1198" s="90"/>
      <c r="AC1198" s="90"/>
      <c r="AD1198" s="90"/>
      <c r="AE1198" s="90"/>
      <c r="AF1198" s="90"/>
      <c r="AG1198" s="90"/>
      <c r="AH1198" s="90"/>
      <c r="AI1198" s="90"/>
      <c r="AJ1198" s="90"/>
      <c r="AK1198" s="90"/>
      <c r="AL1198" s="137"/>
      <c r="AM1198" s="140"/>
      <c r="BG1198" s="13" t="s">
        <v>526</v>
      </c>
      <c r="BH1198" s="13">
        <v>98</v>
      </c>
      <c r="BI1198" s="13" t="str">
        <f>"ITEM"&amp;BH1198 &amp; BG1198 &amp;"="&amp;IF(TRIM($P1197)="","",$P1197)</f>
        <v>ITEM98#KBN4_2=</v>
      </c>
    </row>
    <row r="1199" spans="1:61" ht="9.75" hidden="1" customHeight="1" x14ac:dyDescent="0.15">
      <c r="A1199" s="96" t="s">
        <v>290</v>
      </c>
      <c r="B1199" s="97"/>
      <c r="C1199" s="97"/>
      <c r="D1199" s="97"/>
      <c r="E1199" s="97"/>
      <c r="F1199" s="97"/>
      <c r="G1199" s="97"/>
      <c r="H1199" s="97"/>
      <c r="I1199" s="98"/>
      <c r="J1199" s="305"/>
      <c r="K1199" s="306"/>
      <c r="L1199" s="306"/>
      <c r="M1199" s="306"/>
      <c r="N1199" s="306"/>
      <c r="O1199" s="306"/>
      <c r="P1199" s="306"/>
      <c r="Q1199" s="306"/>
      <c r="R1199" s="306"/>
      <c r="S1199" s="306"/>
      <c r="T1199" s="306"/>
      <c r="U1199" s="306"/>
      <c r="V1199" s="306"/>
      <c r="W1199" s="306"/>
      <c r="X1199" s="306"/>
      <c r="Y1199" s="306"/>
      <c r="Z1199" s="306"/>
      <c r="AA1199" s="306"/>
      <c r="AB1199" s="306"/>
      <c r="AC1199" s="306"/>
      <c r="AD1199" s="306"/>
      <c r="AE1199" s="306"/>
      <c r="AF1199" s="306"/>
      <c r="AG1199" s="306"/>
      <c r="AH1199" s="306"/>
      <c r="AI1199" s="306"/>
      <c r="AJ1199" s="306"/>
      <c r="AK1199" s="306"/>
      <c r="AL1199" s="306"/>
      <c r="AM1199" s="307"/>
      <c r="BG1199" s="13" t="s">
        <v>526</v>
      </c>
      <c r="BH1199" s="13">
        <v>99</v>
      </c>
      <c r="BI1199" s="13" t="str">
        <f>"ITEM"&amp;BH1199 &amp; BG1199 &amp;"="&amp;IF(TRIM($J1199)="","",TEXT(J1199,"yyyymmdd"))</f>
        <v>ITEM99#KBN4_2=</v>
      </c>
    </row>
    <row r="1200" spans="1:61" ht="9.75" hidden="1" customHeight="1" x14ac:dyDescent="0.15">
      <c r="A1200" s="99"/>
      <c r="B1200" s="100"/>
      <c r="C1200" s="100"/>
      <c r="D1200" s="100"/>
      <c r="E1200" s="100"/>
      <c r="F1200" s="100"/>
      <c r="G1200" s="100"/>
      <c r="H1200" s="100"/>
      <c r="I1200" s="101"/>
      <c r="J1200" s="308"/>
      <c r="K1200" s="309"/>
      <c r="L1200" s="309"/>
      <c r="M1200" s="309"/>
      <c r="N1200" s="309"/>
      <c r="O1200" s="309"/>
      <c r="P1200" s="309"/>
      <c r="Q1200" s="309"/>
      <c r="R1200" s="309"/>
      <c r="S1200" s="309"/>
      <c r="T1200" s="309"/>
      <c r="U1200" s="309"/>
      <c r="V1200" s="309"/>
      <c r="W1200" s="309"/>
      <c r="X1200" s="309"/>
      <c r="Y1200" s="309"/>
      <c r="Z1200" s="309"/>
      <c r="AA1200" s="309"/>
      <c r="AB1200" s="309"/>
      <c r="AC1200" s="309"/>
      <c r="AD1200" s="309"/>
      <c r="AE1200" s="309"/>
      <c r="AF1200" s="309"/>
      <c r="AG1200" s="309"/>
      <c r="AH1200" s="309"/>
      <c r="AI1200" s="309"/>
      <c r="AJ1200" s="309"/>
      <c r="AK1200" s="309"/>
      <c r="AL1200" s="309"/>
      <c r="AM1200" s="310"/>
      <c r="BH1200" s="13" t="s">
        <v>432</v>
      </c>
    </row>
    <row r="1201" spans="1:61" ht="9.75" hidden="1" customHeight="1" thickBot="1" x14ac:dyDescent="0.2">
      <c r="A1201" s="106"/>
      <c r="B1201" s="107"/>
      <c r="C1201" s="107"/>
      <c r="D1201" s="107"/>
      <c r="E1201" s="107"/>
      <c r="F1201" s="107"/>
      <c r="G1201" s="107"/>
      <c r="H1201" s="107"/>
      <c r="I1201" s="108"/>
      <c r="J1201" s="311"/>
      <c r="K1201" s="312"/>
      <c r="L1201" s="312"/>
      <c r="M1201" s="312"/>
      <c r="N1201" s="312"/>
      <c r="O1201" s="312"/>
      <c r="P1201" s="312"/>
      <c r="Q1201" s="312"/>
      <c r="R1201" s="312"/>
      <c r="S1201" s="312"/>
      <c r="T1201" s="312"/>
      <c r="U1201" s="312"/>
      <c r="V1201" s="312"/>
      <c r="W1201" s="312"/>
      <c r="X1201" s="312"/>
      <c r="Y1201" s="312"/>
      <c r="Z1201" s="312"/>
      <c r="AA1201" s="312"/>
      <c r="AB1201" s="312"/>
      <c r="AC1201" s="312"/>
      <c r="AD1201" s="312"/>
      <c r="AE1201" s="312"/>
      <c r="AF1201" s="312"/>
      <c r="AG1201" s="312"/>
      <c r="AH1201" s="312"/>
      <c r="AI1201" s="312"/>
      <c r="AJ1201" s="312"/>
      <c r="AK1201" s="312"/>
      <c r="AL1201" s="312"/>
      <c r="AM1201" s="313"/>
      <c r="BH1201" s="13" t="s">
        <v>432</v>
      </c>
    </row>
    <row r="1202" spans="1:61" ht="9.75" hidden="1" customHeight="1" x14ac:dyDescent="0.15">
      <c r="A1202" s="295" t="s">
        <v>388</v>
      </c>
      <c r="B1202" s="296"/>
      <c r="C1202" s="296"/>
      <c r="D1202" s="296"/>
      <c r="E1202" s="296"/>
      <c r="F1202" s="296"/>
      <c r="G1202" s="296"/>
      <c r="H1202" s="296"/>
      <c r="I1202" s="297"/>
      <c r="J1202" s="273"/>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274"/>
      <c r="AE1202" s="274"/>
      <c r="AF1202" s="274"/>
      <c r="AG1202" s="274"/>
      <c r="AH1202" s="274"/>
      <c r="AI1202" s="274"/>
      <c r="AJ1202" s="274"/>
      <c r="AK1202" s="274"/>
      <c r="AL1202" s="274"/>
      <c r="AM1202" s="275"/>
      <c r="BG1202" s="13" t="s">
        <v>527</v>
      </c>
      <c r="BH1202" s="13">
        <v>85</v>
      </c>
      <c r="BI1202" s="13" t="str">
        <f>"ITEM"&amp;BH1202 &amp; BG1202 &amp;"="&amp; IF(TRIM($J1202)="","",$J1202)</f>
        <v>ITEM85#KBN4_3=</v>
      </c>
    </row>
    <row r="1203" spans="1:61" ht="9.75" hidden="1" customHeight="1" thickBot="1" x14ac:dyDescent="0.2">
      <c r="A1203" s="298"/>
      <c r="B1203" s="299"/>
      <c r="C1203" s="299"/>
      <c r="D1203" s="299"/>
      <c r="E1203" s="299"/>
      <c r="F1203" s="299"/>
      <c r="G1203" s="299"/>
      <c r="H1203" s="299"/>
      <c r="I1203" s="300"/>
      <c r="J1203" s="301"/>
      <c r="K1203" s="302"/>
      <c r="L1203" s="302"/>
      <c r="M1203" s="302"/>
      <c r="N1203" s="302"/>
      <c r="O1203" s="302"/>
      <c r="P1203" s="302"/>
      <c r="Q1203" s="302"/>
      <c r="R1203" s="302"/>
      <c r="S1203" s="302"/>
      <c r="T1203" s="302"/>
      <c r="U1203" s="302"/>
      <c r="V1203" s="302"/>
      <c r="W1203" s="302"/>
      <c r="X1203" s="302"/>
      <c r="Y1203" s="302"/>
      <c r="Z1203" s="302"/>
      <c r="AA1203" s="302"/>
      <c r="AB1203" s="302"/>
      <c r="AC1203" s="302"/>
      <c r="AD1203" s="302"/>
      <c r="AE1203" s="302"/>
      <c r="AF1203" s="302"/>
      <c r="AG1203" s="302"/>
      <c r="AH1203" s="302"/>
      <c r="AI1203" s="302"/>
      <c r="AJ1203" s="302"/>
      <c r="AK1203" s="302"/>
      <c r="AL1203" s="302"/>
      <c r="AM1203" s="303"/>
      <c r="BG1203" s="13" t="s">
        <v>432</v>
      </c>
      <c r="BH1203" s="13" t="s">
        <v>432</v>
      </c>
    </row>
    <row r="1204" spans="1:61" ht="9.75" hidden="1" customHeight="1" x14ac:dyDescent="0.15">
      <c r="A1204" s="96" t="s">
        <v>96</v>
      </c>
      <c r="B1204" s="97"/>
      <c r="C1204" s="97"/>
      <c r="D1204" s="97"/>
      <c r="E1204" s="97"/>
      <c r="F1204" s="97"/>
      <c r="G1204" s="97"/>
      <c r="H1204" s="97"/>
      <c r="I1204" s="98"/>
      <c r="J1204" s="102"/>
      <c r="K1204" s="102"/>
      <c r="L1204" s="102"/>
      <c r="M1204" s="102"/>
      <c r="N1204" s="102"/>
      <c r="O1204" s="102"/>
      <c r="P1204" s="102"/>
      <c r="Q1204" s="102"/>
      <c r="R1204" s="102"/>
      <c r="S1204" s="102"/>
      <c r="T1204" s="102"/>
      <c r="U1204" s="102"/>
      <c r="V1204" s="102"/>
      <c r="W1204" s="102"/>
      <c r="X1204" s="102"/>
      <c r="Y1204" s="102"/>
      <c r="Z1204" s="102"/>
      <c r="AA1204" s="102"/>
      <c r="AB1204" s="102"/>
      <c r="AC1204" s="102"/>
      <c r="AD1204" s="102"/>
      <c r="AE1204" s="102"/>
      <c r="AF1204" s="102"/>
      <c r="AG1204" s="102"/>
      <c r="AH1204" s="102"/>
      <c r="AI1204" s="102"/>
      <c r="AJ1204" s="102"/>
      <c r="AK1204" s="102"/>
      <c r="AL1204" s="102"/>
      <c r="AM1204" s="102"/>
      <c r="BG1204" s="13" t="s">
        <v>527</v>
      </c>
      <c r="BH1204" s="13">
        <v>86</v>
      </c>
      <c r="BI1204" s="13" t="str">
        <f>"ITEM"&amp;BH1204&amp; BG1204 &amp;"="&amp; IF(TRIM($J1204)="","",$J1204)</f>
        <v>ITEM86#KBN4_3=</v>
      </c>
    </row>
    <row r="1205" spans="1:61" ht="9.75" hidden="1" customHeight="1" x14ac:dyDescent="0.15">
      <c r="A1205" s="106"/>
      <c r="B1205" s="107"/>
      <c r="C1205" s="107"/>
      <c r="D1205" s="107"/>
      <c r="E1205" s="107"/>
      <c r="F1205" s="107"/>
      <c r="G1205" s="107"/>
      <c r="H1205" s="107"/>
      <c r="I1205" s="108"/>
      <c r="J1205" s="102"/>
      <c r="K1205" s="102"/>
      <c r="L1205" s="102"/>
      <c r="M1205" s="102"/>
      <c r="N1205" s="102"/>
      <c r="O1205" s="102"/>
      <c r="P1205" s="102"/>
      <c r="Q1205" s="102"/>
      <c r="R1205" s="102"/>
      <c r="S1205" s="102"/>
      <c r="T1205" s="102"/>
      <c r="U1205" s="102"/>
      <c r="V1205" s="102"/>
      <c r="W1205" s="102"/>
      <c r="X1205" s="102"/>
      <c r="Y1205" s="102"/>
      <c r="Z1205" s="102"/>
      <c r="AA1205" s="102"/>
      <c r="AB1205" s="102"/>
      <c r="AC1205" s="102"/>
      <c r="AD1205" s="102"/>
      <c r="AE1205" s="102"/>
      <c r="AF1205" s="102"/>
      <c r="AG1205" s="102"/>
      <c r="AH1205" s="102"/>
      <c r="AI1205" s="102"/>
      <c r="AJ1205" s="102"/>
      <c r="AK1205" s="102"/>
      <c r="AL1205" s="102"/>
      <c r="AM1205" s="102"/>
      <c r="BG1205" s="13" t="s">
        <v>432</v>
      </c>
      <c r="BH1205" s="13" t="s">
        <v>432</v>
      </c>
    </row>
    <row r="1206" spans="1:61" ht="9.75" hidden="1" customHeight="1" x14ac:dyDescent="0.15">
      <c r="A1206" s="96" t="s">
        <v>291</v>
      </c>
      <c r="B1206" s="97"/>
      <c r="C1206" s="97"/>
      <c r="D1206" s="97"/>
      <c r="E1206" s="97"/>
      <c r="F1206" s="97"/>
      <c r="G1206" s="97"/>
      <c r="H1206" s="97"/>
      <c r="I1206" s="98"/>
      <c r="J1206" s="102"/>
      <c r="K1206" s="102"/>
      <c r="L1206" s="102"/>
      <c r="M1206" s="102"/>
      <c r="N1206" s="102"/>
      <c r="O1206" s="102"/>
      <c r="P1206" s="102"/>
      <c r="Q1206" s="102"/>
      <c r="R1206" s="102"/>
      <c r="S1206" s="102"/>
      <c r="T1206" s="102"/>
      <c r="U1206" s="102"/>
      <c r="V1206" s="102"/>
      <c r="W1206" s="102"/>
      <c r="X1206" s="102"/>
      <c r="Y1206" s="102"/>
      <c r="Z1206" s="102"/>
      <c r="AA1206" s="102"/>
      <c r="AB1206" s="102"/>
      <c r="AC1206" s="102"/>
      <c r="AD1206" s="102"/>
      <c r="AE1206" s="102"/>
      <c r="AF1206" s="102"/>
      <c r="AG1206" s="102"/>
      <c r="AH1206" s="102"/>
      <c r="AI1206" s="102"/>
      <c r="AJ1206" s="102"/>
      <c r="AK1206" s="102"/>
      <c r="AL1206" s="102"/>
      <c r="AM1206" s="102"/>
      <c r="BG1206" s="13" t="s">
        <v>527</v>
      </c>
      <c r="BH1206" s="13">
        <v>87</v>
      </c>
      <c r="BI1206" s="13" t="str">
        <f>"ITEM"&amp;BH1206&amp; BG1206 &amp;"="&amp; IF(TRIM($J1206)="","",$J1206)</f>
        <v>ITEM87#KBN4_3=</v>
      </c>
    </row>
    <row r="1207" spans="1:61" ht="9.75" hidden="1" customHeight="1" x14ac:dyDescent="0.15">
      <c r="A1207" s="99"/>
      <c r="B1207" s="100"/>
      <c r="C1207" s="100"/>
      <c r="D1207" s="100"/>
      <c r="E1207" s="100"/>
      <c r="F1207" s="100"/>
      <c r="G1207" s="100"/>
      <c r="H1207" s="100"/>
      <c r="I1207" s="101"/>
      <c r="J1207" s="102"/>
      <c r="K1207" s="102"/>
      <c r="L1207" s="102"/>
      <c r="M1207" s="102"/>
      <c r="N1207" s="102"/>
      <c r="O1207" s="102"/>
      <c r="P1207" s="102"/>
      <c r="Q1207" s="102"/>
      <c r="R1207" s="102"/>
      <c r="S1207" s="102"/>
      <c r="T1207" s="102"/>
      <c r="U1207" s="102"/>
      <c r="V1207" s="102"/>
      <c r="W1207" s="102"/>
      <c r="X1207" s="102"/>
      <c r="Y1207" s="102"/>
      <c r="Z1207" s="102"/>
      <c r="AA1207" s="102"/>
      <c r="AB1207" s="102"/>
      <c r="AC1207" s="102"/>
      <c r="AD1207" s="102"/>
      <c r="AE1207" s="102"/>
      <c r="AF1207" s="102"/>
      <c r="AG1207" s="102"/>
      <c r="AH1207" s="102"/>
      <c r="AI1207" s="102"/>
      <c r="AJ1207" s="102"/>
      <c r="AK1207" s="102"/>
      <c r="AL1207" s="102"/>
      <c r="AM1207" s="102"/>
      <c r="BG1207" s="13" t="s">
        <v>432</v>
      </c>
      <c r="BH1207" s="13" t="s">
        <v>432</v>
      </c>
    </row>
    <row r="1208" spans="1:61" ht="9.75" hidden="1" customHeight="1" x14ac:dyDescent="0.15">
      <c r="A1208" s="106"/>
      <c r="B1208" s="107"/>
      <c r="C1208" s="107"/>
      <c r="D1208" s="107"/>
      <c r="E1208" s="107"/>
      <c r="F1208" s="107"/>
      <c r="G1208" s="107"/>
      <c r="H1208" s="107"/>
      <c r="I1208" s="108"/>
      <c r="J1208" s="102"/>
      <c r="K1208" s="102"/>
      <c r="L1208" s="102"/>
      <c r="M1208" s="102"/>
      <c r="N1208" s="102"/>
      <c r="O1208" s="102"/>
      <c r="P1208" s="102"/>
      <c r="Q1208" s="102"/>
      <c r="R1208" s="102"/>
      <c r="S1208" s="102"/>
      <c r="T1208" s="102"/>
      <c r="U1208" s="102"/>
      <c r="V1208" s="102"/>
      <c r="W1208" s="102"/>
      <c r="X1208" s="102"/>
      <c r="Y1208" s="102"/>
      <c r="Z1208" s="102"/>
      <c r="AA1208" s="102"/>
      <c r="AB1208" s="102"/>
      <c r="AC1208" s="102"/>
      <c r="AD1208" s="102"/>
      <c r="AE1208" s="102"/>
      <c r="AF1208" s="102"/>
      <c r="AG1208" s="102"/>
      <c r="AH1208" s="102"/>
      <c r="AI1208" s="102"/>
      <c r="AJ1208" s="102"/>
      <c r="AK1208" s="102"/>
      <c r="AL1208" s="102"/>
      <c r="AM1208" s="102"/>
      <c r="BG1208" s="13" t="s">
        <v>432</v>
      </c>
      <c r="BH1208" s="13" t="s">
        <v>432</v>
      </c>
    </row>
    <row r="1209" spans="1:61" ht="9.75" hidden="1" customHeight="1" x14ac:dyDescent="0.15">
      <c r="A1209" s="96" t="s">
        <v>292</v>
      </c>
      <c r="B1209" s="97"/>
      <c r="C1209" s="97"/>
      <c r="D1209" s="97"/>
      <c r="E1209" s="97"/>
      <c r="F1209" s="97"/>
      <c r="G1209" s="97"/>
      <c r="H1209" s="97"/>
      <c r="I1209" s="98"/>
      <c r="J1209" s="102"/>
      <c r="K1209" s="102"/>
      <c r="L1209" s="102"/>
      <c r="M1209" s="102"/>
      <c r="N1209" s="102"/>
      <c r="O1209" s="102"/>
      <c r="P1209" s="102"/>
      <c r="Q1209" s="102"/>
      <c r="R1209" s="102"/>
      <c r="S1209" s="102"/>
      <c r="T1209" s="102"/>
      <c r="U1209" s="102"/>
      <c r="V1209" s="102"/>
      <c r="W1209" s="102"/>
      <c r="X1209" s="102"/>
      <c r="Y1209" s="102"/>
      <c r="Z1209" s="102"/>
      <c r="AA1209" s="102"/>
      <c r="AB1209" s="102"/>
      <c r="AC1209" s="102"/>
      <c r="AD1209" s="102"/>
      <c r="AE1209" s="102"/>
      <c r="AF1209" s="102"/>
      <c r="AG1209" s="102"/>
      <c r="AH1209" s="102"/>
      <c r="AI1209" s="102"/>
      <c r="AJ1209" s="102"/>
      <c r="AK1209" s="102"/>
      <c r="AL1209" s="102"/>
      <c r="AM1209" s="102"/>
      <c r="BG1209" s="13" t="s">
        <v>527</v>
      </c>
      <c r="BH1209" s="13">
        <v>88</v>
      </c>
      <c r="BI1209" s="13" t="str">
        <f>"ITEM"&amp;BH1209&amp; BG1209 &amp;"="&amp; IF(TRIM($J1209)="","",$J1209)</f>
        <v>ITEM88#KBN4_3=</v>
      </c>
    </row>
    <row r="1210" spans="1:61" ht="9.75" hidden="1" customHeight="1" x14ac:dyDescent="0.15">
      <c r="A1210" s="106"/>
      <c r="B1210" s="107"/>
      <c r="C1210" s="107"/>
      <c r="D1210" s="107"/>
      <c r="E1210" s="107"/>
      <c r="F1210" s="107"/>
      <c r="G1210" s="107"/>
      <c r="H1210" s="107"/>
      <c r="I1210" s="108"/>
      <c r="J1210" s="102"/>
      <c r="K1210" s="102"/>
      <c r="L1210" s="102"/>
      <c r="M1210" s="102"/>
      <c r="N1210" s="102"/>
      <c r="O1210" s="102"/>
      <c r="P1210" s="102"/>
      <c r="Q1210" s="102"/>
      <c r="R1210" s="102"/>
      <c r="S1210" s="102"/>
      <c r="T1210" s="102"/>
      <c r="U1210" s="102"/>
      <c r="V1210" s="102"/>
      <c r="W1210" s="102"/>
      <c r="X1210" s="102"/>
      <c r="Y1210" s="102"/>
      <c r="Z1210" s="102"/>
      <c r="AA1210" s="102"/>
      <c r="AB1210" s="102"/>
      <c r="AC1210" s="102"/>
      <c r="AD1210" s="102"/>
      <c r="AE1210" s="102"/>
      <c r="AF1210" s="102"/>
      <c r="AG1210" s="102"/>
      <c r="AH1210" s="102"/>
      <c r="AI1210" s="102"/>
      <c r="AJ1210" s="102"/>
      <c r="AK1210" s="102"/>
      <c r="AL1210" s="102"/>
      <c r="AM1210" s="102"/>
      <c r="BG1210" s="13" t="s">
        <v>432</v>
      </c>
      <c r="BH1210" s="13" t="s">
        <v>432</v>
      </c>
    </row>
    <row r="1211" spans="1:61" ht="9.75" hidden="1" customHeight="1" x14ac:dyDescent="0.15">
      <c r="A1211" s="96" t="s">
        <v>326</v>
      </c>
      <c r="B1211" s="97"/>
      <c r="C1211" s="97"/>
      <c r="D1211" s="97"/>
      <c r="E1211" s="97"/>
      <c r="F1211" s="97"/>
      <c r="G1211" s="97"/>
      <c r="H1211" s="97"/>
      <c r="I1211" s="98"/>
      <c r="J1211" s="266"/>
      <c r="K1211" s="170"/>
      <c r="L1211" s="170"/>
      <c r="M1211" s="170"/>
      <c r="N1211" s="170"/>
      <c r="O1211" s="170"/>
      <c r="P1211" s="170"/>
      <c r="Q1211" s="170"/>
      <c r="R1211" s="170"/>
      <c r="S1211" s="170"/>
      <c r="T1211" s="170"/>
      <c r="U1211" s="170"/>
      <c r="V1211" s="170" t="s">
        <v>116</v>
      </c>
      <c r="W1211" s="170"/>
      <c r="X1211" s="170"/>
      <c r="Y1211" s="170"/>
      <c r="Z1211" s="170"/>
      <c r="AA1211" s="170"/>
      <c r="AB1211" s="170"/>
      <c r="AC1211" s="170"/>
      <c r="AD1211" s="170"/>
      <c r="AE1211" s="170"/>
      <c r="AF1211" s="170"/>
      <c r="AG1211" s="170"/>
      <c r="AH1211" s="170"/>
      <c r="AI1211" s="170"/>
      <c r="AJ1211" s="170"/>
      <c r="AK1211" s="170"/>
      <c r="AL1211" s="170"/>
      <c r="AM1211" s="171"/>
      <c r="BE1211" s="13" t="str">
        <f ca="1">MID(CELL("address",$CB$2),2,2)</f>
        <v>CB</v>
      </c>
      <c r="BF1211" s="13" t="str">
        <f>IF(TRIM($K1213)="","",IF(ISERROR(MATCH($K1213,$CB$3:$CB$7,0)),"INPUT_ERROR",MATCH($K1213,$CB$3:$CB$7,0)))</f>
        <v/>
      </c>
      <c r="BG1211" s="13" t="s">
        <v>527</v>
      </c>
      <c r="BH1211" s="13">
        <v>89</v>
      </c>
      <c r="BI1211" s="13" t="str">
        <f>"ITEM"&amp; BH1211&amp; BG1211 &amp;"="&amp; $BF1211</f>
        <v>ITEM89#KBN4_3=</v>
      </c>
    </row>
    <row r="1212" spans="1:61" ht="9.75" hidden="1" customHeight="1" x14ac:dyDescent="0.15">
      <c r="A1212" s="99"/>
      <c r="B1212" s="100"/>
      <c r="C1212" s="100"/>
      <c r="D1212" s="100"/>
      <c r="E1212" s="100"/>
      <c r="F1212" s="100"/>
      <c r="G1212" s="100"/>
      <c r="H1212" s="100"/>
      <c r="I1212" s="101"/>
      <c r="J1212" s="304"/>
      <c r="K1212" s="169"/>
      <c r="L1212" s="169"/>
      <c r="M1212" s="169"/>
      <c r="N1212" s="169"/>
      <c r="O1212" s="169"/>
      <c r="P1212" s="169"/>
      <c r="Q1212" s="169"/>
      <c r="R1212" s="169"/>
      <c r="S1212" s="169"/>
      <c r="T1212" s="169"/>
      <c r="U1212" s="169"/>
      <c r="V1212" s="169" t="s">
        <v>180</v>
      </c>
      <c r="W1212" s="169"/>
      <c r="X1212" s="169"/>
      <c r="Y1212" s="169"/>
      <c r="Z1212" s="169"/>
      <c r="AA1212" s="169"/>
      <c r="AB1212" s="169"/>
      <c r="AC1212" s="169"/>
      <c r="AD1212" s="169"/>
      <c r="AE1212" s="169"/>
      <c r="AF1212" s="169"/>
      <c r="AG1212" s="169"/>
      <c r="AH1212" s="169"/>
      <c r="AI1212" s="169"/>
      <c r="AJ1212" s="169"/>
      <c r="AK1212" s="169"/>
      <c r="AL1212" s="169"/>
      <c r="AM1212" s="172"/>
      <c r="BG1212" s="13" t="s">
        <v>432</v>
      </c>
      <c r="BH1212" s="13" t="s">
        <v>432</v>
      </c>
    </row>
    <row r="1213" spans="1:61" ht="9.75" hidden="1" customHeight="1" x14ac:dyDescent="0.15">
      <c r="A1213" s="99"/>
      <c r="B1213" s="100"/>
      <c r="C1213" s="100"/>
      <c r="D1213" s="100"/>
      <c r="E1213" s="100"/>
      <c r="F1213" s="100"/>
      <c r="G1213" s="100"/>
      <c r="H1213" s="100"/>
      <c r="I1213" s="101"/>
      <c r="J1213" s="130" t="s">
        <v>127</v>
      </c>
      <c r="K1213" s="131"/>
      <c r="L1213" s="131"/>
      <c r="M1213" s="131"/>
      <c r="N1213" s="131"/>
      <c r="O1213" s="131"/>
      <c r="P1213" s="131"/>
      <c r="Q1213" s="131"/>
      <c r="R1213" s="131"/>
      <c r="S1213" s="131"/>
      <c r="T1213" s="133" t="s">
        <v>129</v>
      </c>
      <c r="U1213" s="133"/>
      <c r="V1213" s="169" t="s">
        <v>236</v>
      </c>
      <c r="W1213" s="169"/>
      <c r="X1213" s="169"/>
      <c r="Y1213" s="169"/>
      <c r="Z1213" s="169"/>
      <c r="AA1213" s="169"/>
      <c r="AB1213" s="169"/>
      <c r="AC1213" s="169"/>
      <c r="AD1213" s="169"/>
      <c r="AE1213" s="169"/>
      <c r="AF1213" s="169"/>
      <c r="AG1213" s="169"/>
      <c r="AH1213" s="169"/>
      <c r="AI1213" s="169"/>
      <c r="AJ1213" s="169"/>
      <c r="AK1213" s="169"/>
      <c r="AL1213" s="169"/>
      <c r="AM1213" s="172"/>
      <c r="BG1213" s="13" t="s">
        <v>432</v>
      </c>
      <c r="BH1213" s="13" t="s">
        <v>432</v>
      </c>
    </row>
    <row r="1214" spans="1:61" ht="9.75" hidden="1" customHeight="1" x14ac:dyDescent="0.15">
      <c r="A1214" s="99"/>
      <c r="B1214" s="100"/>
      <c r="C1214" s="100"/>
      <c r="D1214" s="100"/>
      <c r="E1214" s="100"/>
      <c r="F1214" s="100"/>
      <c r="G1214" s="100"/>
      <c r="H1214" s="100"/>
      <c r="I1214" s="101"/>
      <c r="J1214" s="130"/>
      <c r="K1214" s="131"/>
      <c r="L1214" s="131"/>
      <c r="M1214" s="131"/>
      <c r="N1214" s="131"/>
      <c r="O1214" s="131"/>
      <c r="P1214" s="131"/>
      <c r="Q1214" s="131"/>
      <c r="R1214" s="131"/>
      <c r="S1214" s="131"/>
      <c r="T1214" s="133"/>
      <c r="U1214" s="133"/>
      <c r="V1214" s="169" t="s">
        <v>237</v>
      </c>
      <c r="W1214" s="169"/>
      <c r="X1214" s="169"/>
      <c r="Y1214" s="169"/>
      <c r="Z1214" s="169"/>
      <c r="AA1214" s="169"/>
      <c r="AB1214" s="169"/>
      <c r="AC1214" s="169"/>
      <c r="AD1214" s="169"/>
      <c r="AE1214" s="169"/>
      <c r="AF1214" s="169"/>
      <c r="AG1214" s="169"/>
      <c r="AH1214" s="169"/>
      <c r="AI1214" s="169"/>
      <c r="AJ1214" s="169"/>
      <c r="AK1214" s="169"/>
      <c r="AL1214" s="169"/>
      <c r="AM1214" s="172"/>
      <c r="BG1214" s="13" t="s">
        <v>432</v>
      </c>
      <c r="BH1214" s="13" t="s">
        <v>432</v>
      </c>
    </row>
    <row r="1215" spans="1:61" ht="9.75" hidden="1" customHeight="1" x14ac:dyDescent="0.15">
      <c r="A1215" s="99"/>
      <c r="B1215" s="100"/>
      <c r="C1215" s="100"/>
      <c r="D1215" s="100"/>
      <c r="E1215" s="100"/>
      <c r="F1215" s="100"/>
      <c r="G1215" s="100"/>
      <c r="H1215" s="100"/>
      <c r="I1215" s="101"/>
      <c r="J1215" s="186"/>
      <c r="K1215" s="133"/>
      <c r="L1215" s="133"/>
      <c r="M1215" s="133"/>
      <c r="N1215" s="133"/>
      <c r="O1215" s="133"/>
      <c r="P1215" s="133"/>
      <c r="Q1215" s="133"/>
      <c r="R1215" s="133"/>
      <c r="S1215" s="133"/>
      <c r="T1215" s="133"/>
      <c r="U1215" s="133"/>
      <c r="V1215" s="169" t="s">
        <v>441</v>
      </c>
      <c r="W1215" s="169"/>
      <c r="X1215" s="169"/>
      <c r="Y1215" s="169"/>
      <c r="Z1215" s="169"/>
      <c r="AA1215" s="169"/>
      <c r="AB1215" s="169"/>
      <c r="AC1215" s="169"/>
      <c r="AD1215" s="169"/>
      <c r="AE1215" s="169"/>
      <c r="AF1215" s="169"/>
      <c r="AG1215" s="169"/>
      <c r="AH1215" s="169"/>
      <c r="AI1215" s="169"/>
      <c r="AJ1215" s="169"/>
      <c r="AK1215" s="169"/>
      <c r="AL1215" s="169"/>
      <c r="AM1215" s="172"/>
      <c r="BG1215" s="13" t="s">
        <v>432</v>
      </c>
      <c r="BH1215" s="13" t="s">
        <v>432</v>
      </c>
    </row>
    <row r="1216" spans="1:61" ht="9.75" hidden="1" customHeight="1" x14ac:dyDescent="0.15">
      <c r="A1216" s="106"/>
      <c r="B1216" s="107"/>
      <c r="C1216" s="107"/>
      <c r="D1216" s="107"/>
      <c r="E1216" s="107"/>
      <c r="F1216" s="107"/>
      <c r="G1216" s="107"/>
      <c r="H1216" s="107"/>
      <c r="I1216" s="108"/>
      <c r="J1216" s="168"/>
      <c r="K1216" s="137"/>
      <c r="L1216" s="137"/>
      <c r="M1216" s="137"/>
      <c r="N1216" s="137"/>
      <c r="O1216" s="137"/>
      <c r="P1216" s="137"/>
      <c r="Q1216" s="137"/>
      <c r="R1216" s="137"/>
      <c r="S1216" s="137"/>
      <c r="T1216" s="137"/>
      <c r="U1216" s="137"/>
      <c r="V1216" s="174" t="s">
        <v>238</v>
      </c>
      <c r="W1216" s="174"/>
      <c r="X1216" s="174"/>
      <c r="Y1216" s="174"/>
      <c r="Z1216" s="174"/>
      <c r="AA1216" s="174"/>
      <c r="AB1216" s="174"/>
      <c r="AC1216" s="174"/>
      <c r="AD1216" s="174"/>
      <c r="AE1216" s="174"/>
      <c r="AF1216" s="174"/>
      <c r="AG1216" s="174"/>
      <c r="AH1216" s="174"/>
      <c r="AI1216" s="174"/>
      <c r="AJ1216" s="174"/>
      <c r="AK1216" s="174"/>
      <c r="AL1216" s="174"/>
      <c r="AM1216" s="175"/>
      <c r="BG1216" s="13" t="s">
        <v>432</v>
      </c>
      <c r="BH1216" s="13" t="s">
        <v>432</v>
      </c>
    </row>
    <row r="1217" spans="1:61" ht="9.75" hidden="1" customHeight="1" x14ac:dyDescent="0.15">
      <c r="A1217" s="96" t="s">
        <v>325</v>
      </c>
      <c r="B1217" s="97"/>
      <c r="C1217" s="97"/>
      <c r="D1217" s="97"/>
      <c r="E1217" s="97"/>
      <c r="F1217" s="97"/>
      <c r="G1217" s="97"/>
      <c r="H1217" s="97"/>
      <c r="I1217" s="98"/>
      <c r="J1217" s="115"/>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7"/>
      <c r="BG1217" s="13" t="s">
        <v>527</v>
      </c>
      <c r="BH1217" s="13">
        <v>90</v>
      </c>
      <c r="BI1217" s="13" t="str">
        <f>"ITEM"&amp;BH1217&amp; BG1217 &amp;"="&amp; IF(TRIM($J1217)="","",$J1217)</f>
        <v>ITEM90#KBN4_3=</v>
      </c>
    </row>
    <row r="1218" spans="1:61" ht="9.75" hidden="1" customHeight="1" x14ac:dyDescent="0.15">
      <c r="A1218" s="99"/>
      <c r="B1218" s="100"/>
      <c r="C1218" s="100"/>
      <c r="D1218" s="100"/>
      <c r="E1218" s="100"/>
      <c r="F1218" s="100"/>
      <c r="G1218" s="100"/>
      <c r="H1218" s="100"/>
      <c r="I1218" s="101"/>
      <c r="J1218" s="109"/>
      <c r="K1218" s="110"/>
      <c r="L1218" s="110"/>
      <c r="M1218" s="110"/>
      <c r="N1218" s="110"/>
      <c r="O1218" s="110"/>
      <c r="P1218" s="110"/>
      <c r="Q1218" s="110"/>
      <c r="R1218" s="110"/>
      <c r="S1218" s="110"/>
      <c r="T1218" s="110"/>
      <c r="U1218" s="110"/>
      <c r="V1218" s="110"/>
      <c r="W1218" s="110"/>
      <c r="X1218" s="110"/>
      <c r="Y1218" s="110"/>
      <c r="Z1218" s="110"/>
      <c r="AA1218" s="110"/>
      <c r="AB1218" s="110"/>
      <c r="AC1218" s="110"/>
      <c r="AD1218" s="110"/>
      <c r="AE1218" s="110"/>
      <c r="AF1218" s="110"/>
      <c r="AG1218" s="110"/>
      <c r="AH1218" s="110"/>
      <c r="AI1218" s="110"/>
      <c r="AJ1218" s="110"/>
      <c r="AK1218" s="110"/>
      <c r="AL1218" s="110"/>
      <c r="AM1218" s="111"/>
      <c r="BG1218" s="13" t="s">
        <v>432</v>
      </c>
      <c r="BH1218" s="13" t="s">
        <v>432</v>
      </c>
    </row>
    <row r="1219" spans="1:61" ht="9.75" hidden="1" customHeight="1" x14ac:dyDescent="0.15">
      <c r="A1219" s="99"/>
      <c r="B1219" s="100"/>
      <c r="C1219" s="100"/>
      <c r="D1219" s="100"/>
      <c r="E1219" s="100"/>
      <c r="F1219" s="100"/>
      <c r="G1219" s="100"/>
      <c r="H1219" s="100"/>
      <c r="I1219" s="101"/>
      <c r="J1219" s="112"/>
      <c r="K1219" s="113"/>
      <c r="L1219" s="113"/>
      <c r="M1219" s="113"/>
      <c r="N1219" s="113"/>
      <c r="O1219" s="113"/>
      <c r="P1219" s="113"/>
      <c r="Q1219" s="113"/>
      <c r="R1219" s="113"/>
      <c r="S1219" s="113"/>
      <c r="T1219" s="113"/>
      <c r="U1219" s="113"/>
      <c r="V1219" s="113"/>
      <c r="W1219" s="113"/>
      <c r="X1219" s="113"/>
      <c r="Y1219" s="113"/>
      <c r="Z1219" s="113"/>
      <c r="AA1219" s="113"/>
      <c r="AB1219" s="113"/>
      <c r="AC1219" s="113"/>
      <c r="AD1219" s="113"/>
      <c r="AE1219" s="113"/>
      <c r="AF1219" s="113"/>
      <c r="AG1219" s="113"/>
      <c r="AH1219" s="113"/>
      <c r="AI1219" s="113"/>
      <c r="AJ1219" s="113"/>
      <c r="AK1219" s="113"/>
      <c r="AL1219" s="113"/>
      <c r="AM1219" s="114"/>
      <c r="BG1219" s="13" t="s">
        <v>432</v>
      </c>
      <c r="BH1219" s="13" t="s">
        <v>432</v>
      </c>
    </row>
    <row r="1220" spans="1:61" ht="9.75" hidden="1" customHeight="1" x14ac:dyDescent="0.15">
      <c r="A1220" s="96" t="s">
        <v>293</v>
      </c>
      <c r="B1220" s="97"/>
      <c r="C1220" s="97"/>
      <c r="D1220" s="97"/>
      <c r="E1220" s="97"/>
      <c r="F1220" s="97"/>
      <c r="G1220" s="97"/>
      <c r="H1220" s="97"/>
      <c r="I1220" s="98"/>
      <c r="J1220" s="224" t="s">
        <v>127</v>
      </c>
      <c r="K1220" s="225"/>
      <c r="L1220" s="162" t="s">
        <v>122</v>
      </c>
      <c r="M1220" s="162"/>
      <c r="N1220" s="162"/>
      <c r="O1220" s="162"/>
      <c r="P1220" s="162"/>
      <c r="Q1220" s="162"/>
      <c r="R1220" s="162"/>
      <c r="S1220" s="162"/>
      <c r="T1220" s="162"/>
      <c r="U1220" s="162"/>
      <c r="V1220" s="162"/>
      <c r="W1220" s="162"/>
      <c r="X1220" s="227" t="s">
        <v>127</v>
      </c>
      <c r="Y1220" s="225"/>
      <c r="Z1220" s="162" t="s">
        <v>160</v>
      </c>
      <c r="AA1220" s="162"/>
      <c r="AB1220" s="162"/>
      <c r="AC1220" s="162"/>
      <c r="AD1220" s="162"/>
      <c r="AE1220" s="162"/>
      <c r="AF1220" s="162"/>
      <c r="AG1220" s="162"/>
      <c r="AH1220" s="162"/>
      <c r="AI1220" s="162"/>
      <c r="AJ1220" s="162"/>
      <c r="AK1220" s="162"/>
      <c r="AL1220" s="162"/>
      <c r="AM1220" s="163"/>
      <c r="BF1220" s="13" t="b">
        <f>IF($K1220="○",TRUE,IF($K1220="",FALSE,"INPUT_ERROR"))</f>
        <v>0</v>
      </c>
      <c r="BG1220" s="13" t="s">
        <v>527</v>
      </c>
      <c r="BH1220" s="13">
        <v>91</v>
      </c>
      <c r="BI1220" s="13" t="str">
        <f t="shared" ref="BI1220:BI1226" si="24">"ITEM"&amp;BH1220 &amp; BG1220 &amp;"="&amp; BF1220</f>
        <v>ITEM91#KBN4_3=FALSE</v>
      </c>
    </row>
    <row r="1221" spans="1:61" ht="9.75" hidden="1" customHeight="1" x14ac:dyDescent="0.15">
      <c r="A1221" s="99"/>
      <c r="B1221" s="100"/>
      <c r="C1221" s="100"/>
      <c r="D1221" s="100"/>
      <c r="E1221" s="100"/>
      <c r="F1221" s="100"/>
      <c r="G1221" s="100"/>
      <c r="H1221" s="100"/>
      <c r="I1221" s="101"/>
      <c r="J1221" s="130"/>
      <c r="K1221" s="132"/>
      <c r="L1221" s="133"/>
      <c r="M1221" s="133"/>
      <c r="N1221" s="133"/>
      <c r="O1221" s="133"/>
      <c r="P1221" s="133"/>
      <c r="Q1221" s="133"/>
      <c r="R1221" s="133"/>
      <c r="S1221" s="133"/>
      <c r="T1221" s="133"/>
      <c r="U1221" s="133"/>
      <c r="V1221" s="133"/>
      <c r="W1221" s="133"/>
      <c r="X1221" s="134"/>
      <c r="Y1221" s="132"/>
      <c r="Z1221" s="133"/>
      <c r="AA1221" s="133"/>
      <c r="AB1221" s="133"/>
      <c r="AC1221" s="133"/>
      <c r="AD1221" s="133"/>
      <c r="AE1221" s="133"/>
      <c r="AF1221" s="133"/>
      <c r="AG1221" s="133"/>
      <c r="AH1221" s="133"/>
      <c r="AI1221" s="133"/>
      <c r="AJ1221" s="133"/>
      <c r="AK1221" s="133"/>
      <c r="AL1221" s="133"/>
      <c r="AM1221" s="139"/>
      <c r="BF1221" s="13" t="b">
        <f>IF($Y1220="○",TRUE,IF($Y1220="",FALSE,"INPUT_ERROR"))</f>
        <v>0</v>
      </c>
      <c r="BG1221" s="13" t="s">
        <v>527</v>
      </c>
      <c r="BH1221" s="13">
        <v>92</v>
      </c>
      <c r="BI1221" s="13" t="str">
        <f t="shared" si="24"/>
        <v>ITEM92#KBN4_3=FALSE</v>
      </c>
    </row>
    <row r="1222" spans="1:61" ht="9.75" hidden="1" customHeight="1" x14ac:dyDescent="0.15">
      <c r="A1222" s="99"/>
      <c r="B1222" s="100"/>
      <c r="C1222" s="100"/>
      <c r="D1222" s="100"/>
      <c r="E1222" s="100"/>
      <c r="F1222" s="100"/>
      <c r="G1222" s="100"/>
      <c r="H1222" s="100"/>
      <c r="I1222" s="101"/>
      <c r="J1222" s="130" t="s">
        <v>127</v>
      </c>
      <c r="K1222" s="132"/>
      <c r="L1222" s="133" t="s">
        <v>161</v>
      </c>
      <c r="M1222" s="133"/>
      <c r="N1222" s="133"/>
      <c r="O1222" s="133"/>
      <c r="P1222" s="133"/>
      <c r="Q1222" s="133"/>
      <c r="R1222" s="133"/>
      <c r="S1222" s="133"/>
      <c r="T1222" s="133"/>
      <c r="U1222" s="133"/>
      <c r="V1222" s="133"/>
      <c r="W1222" s="133"/>
      <c r="X1222" s="134" t="s">
        <v>127</v>
      </c>
      <c r="Y1222" s="132"/>
      <c r="Z1222" s="133" t="s">
        <v>332</v>
      </c>
      <c r="AA1222" s="133"/>
      <c r="AB1222" s="133"/>
      <c r="AC1222" s="133"/>
      <c r="AD1222" s="133"/>
      <c r="AE1222" s="133"/>
      <c r="AF1222" s="133"/>
      <c r="AG1222" s="133"/>
      <c r="AH1222" s="133"/>
      <c r="AI1222" s="133"/>
      <c r="AJ1222" s="133"/>
      <c r="AK1222" s="133"/>
      <c r="AL1222" s="133"/>
      <c r="AM1222" s="139"/>
      <c r="BF1222" s="13" t="b">
        <f>IF($K1222="○",TRUE,IF($K1222="",FALSE,"INPUT_ERROR"))</f>
        <v>0</v>
      </c>
      <c r="BG1222" s="13" t="s">
        <v>527</v>
      </c>
      <c r="BH1222" s="13">
        <v>93</v>
      </c>
      <c r="BI1222" s="13" t="str">
        <f t="shared" si="24"/>
        <v>ITEM93#KBN4_3=FALSE</v>
      </c>
    </row>
    <row r="1223" spans="1:61" ht="9.75" hidden="1" customHeight="1" x14ac:dyDescent="0.15">
      <c r="A1223" s="99"/>
      <c r="B1223" s="100"/>
      <c r="C1223" s="100"/>
      <c r="D1223" s="100"/>
      <c r="E1223" s="100"/>
      <c r="F1223" s="100"/>
      <c r="G1223" s="100"/>
      <c r="H1223" s="100"/>
      <c r="I1223" s="101"/>
      <c r="J1223" s="130"/>
      <c r="K1223" s="132"/>
      <c r="L1223" s="133"/>
      <c r="M1223" s="133"/>
      <c r="N1223" s="133"/>
      <c r="O1223" s="133"/>
      <c r="P1223" s="133"/>
      <c r="Q1223" s="133"/>
      <c r="R1223" s="133"/>
      <c r="S1223" s="133"/>
      <c r="T1223" s="133"/>
      <c r="U1223" s="133"/>
      <c r="V1223" s="133"/>
      <c r="W1223" s="133"/>
      <c r="X1223" s="134"/>
      <c r="Y1223" s="132"/>
      <c r="Z1223" s="133"/>
      <c r="AA1223" s="133"/>
      <c r="AB1223" s="133"/>
      <c r="AC1223" s="133"/>
      <c r="AD1223" s="133"/>
      <c r="AE1223" s="133"/>
      <c r="AF1223" s="133"/>
      <c r="AG1223" s="133"/>
      <c r="AH1223" s="133"/>
      <c r="AI1223" s="133"/>
      <c r="AJ1223" s="133"/>
      <c r="AK1223" s="133"/>
      <c r="AL1223" s="133"/>
      <c r="AM1223" s="139"/>
      <c r="BF1223" s="13" t="b">
        <f>IF($Y1222="○",TRUE,IF($Y1222="",FALSE,"INPUT_ERROR"))</f>
        <v>0</v>
      </c>
      <c r="BG1223" s="13" t="s">
        <v>527</v>
      </c>
      <c r="BH1223" s="13">
        <v>94</v>
      </c>
      <c r="BI1223" s="13" t="str">
        <f t="shared" si="24"/>
        <v>ITEM94#KBN4_3=FALSE</v>
      </c>
    </row>
    <row r="1224" spans="1:61" ht="9.75" hidden="1" customHeight="1" x14ac:dyDescent="0.15">
      <c r="A1224" s="99"/>
      <c r="B1224" s="100"/>
      <c r="C1224" s="100"/>
      <c r="D1224" s="100"/>
      <c r="E1224" s="100"/>
      <c r="F1224" s="100"/>
      <c r="G1224" s="100"/>
      <c r="H1224" s="100"/>
      <c r="I1224" s="101"/>
      <c r="J1224" s="130" t="s">
        <v>127</v>
      </c>
      <c r="K1224" s="132"/>
      <c r="L1224" s="133" t="s">
        <v>214</v>
      </c>
      <c r="M1224" s="133"/>
      <c r="N1224" s="133"/>
      <c r="O1224" s="133"/>
      <c r="P1224" s="133"/>
      <c r="Q1224" s="133"/>
      <c r="R1224" s="133"/>
      <c r="S1224" s="133"/>
      <c r="T1224" s="133"/>
      <c r="U1224" s="133"/>
      <c r="V1224" s="133"/>
      <c r="W1224" s="133"/>
      <c r="X1224" s="134" t="s">
        <v>127</v>
      </c>
      <c r="Y1224" s="132"/>
      <c r="Z1224" s="133" t="s">
        <v>239</v>
      </c>
      <c r="AA1224" s="133"/>
      <c r="AB1224" s="133"/>
      <c r="AC1224" s="133"/>
      <c r="AD1224" s="133"/>
      <c r="AE1224" s="133"/>
      <c r="AF1224" s="133"/>
      <c r="AG1224" s="133"/>
      <c r="AH1224" s="133"/>
      <c r="AI1224" s="133"/>
      <c r="AJ1224" s="133"/>
      <c r="AK1224" s="133"/>
      <c r="AL1224" s="133"/>
      <c r="AM1224" s="139"/>
      <c r="BF1224" s="13" t="b">
        <f>IF($K1224="○",TRUE,IF($K1224="",FALSE,"INPUT_ERROR"))</f>
        <v>0</v>
      </c>
      <c r="BG1224" s="13" t="s">
        <v>527</v>
      </c>
      <c r="BH1224" s="13">
        <v>95</v>
      </c>
      <c r="BI1224" s="13" t="str">
        <f t="shared" si="24"/>
        <v>ITEM95#KBN4_3=FALSE</v>
      </c>
    </row>
    <row r="1225" spans="1:61" ht="9.75" hidden="1" customHeight="1" x14ac:dyDescent="0.15">
      <c r="A1225" s="99"/>
      <c r="B1225" s="100"/>
      <c r="C1225" s="100"/>
      <c r="D1225" s="100"/>
      <c r="E1225" s="100"/>
      <c r="F1225" s="100"/>
      <c r="G1225" s="100"/>
      <c r="H1225" s="100"/>
      <c r="I1225" s="101"/>
      <c r="J1225" s="130"/>
      <c r="K1225" s="132"/>
      <c r="L1225" s="133"/>
      <c r="M1225" s="133"/>
      <c r="N1225" s="133"/>
      <c r="O1225" s="133"/>
      <c r="P1225" s="133"/>
      <c r="Q1225" s="133"/>
      <c r="R1225" s="133"/>
      <c r="S1225" s="133"/>
      <c r="T1225" s="133"/>
      <c r="U1225" s="133"/>
      <c r="V1225" s="133"/>
      <c r="W1225" s="133"/>
      <c r="X1225" s="134"/>
      <c r="Y1225" s="132"/>
      <c r="Z1225" s="133"/>
      <c r="AA1225" s="133"/>
      <c r="AB1225" s="133"/>
      <c r="AC1225" s="133"/>
      <c r="AD1225" s="133"/>
      <c r="AE1225" s="133"/>
      <c r="AF1225" s="133"/>
      <c r="AG1225" s="133"/>
      <c r="AH1225" s="133"/>
      <c r="AI1225" s="133"/>
      <c r="AJ1225" s="133"/>
      <c r="AK1225" s="133"/>
      <c r="AL1225" s="133"/>
      <c r="AM1225" s="139"/>
      <c r="BF1225" s="13" t="b">
        <f>IF($Y1224="○",TRUE,IF($Y1224="",FALSE,"INPUT_ERROR"))</f>
        <v>0</v>
      </c>
      <c r="BG1225" s="13" t="s">
        <v>527</v>
      </c>
      <c r="BH1225" s="13">
        <v>96</v>
      </c>
      <c r="BI1225" s="13" t="str">
        <f t="shared" si="24"/>
        <v>ITEM96#KBN4_3=FALSE</v>
      </c>
    </row>
    <row r="1226" spans="1:61" ht="9.75" hidden="1" customHeight="1" x14ac:dyDescent="0.15">
      <c r="A1226" s="99"/>
      <c r="B1226" s="100"/>
      <c r="C1226" s="100"/>
      <c r="D1226" s="100"/>
      <c r="E1226" s="100"/>
      <c r="F1226" s="100"/>
      <c r="G1226" s="100"/>
      <c r="H1226" s="100"/>
      <c r="I1226" s="101"/>
      <c r="J1226" s="130" t="s">
        <v>127</v>
      </c>
      <c r="K1226" s="132"/>
      <c r="L1226" s="133" t="s">
        <v>125</v>
      </c>
      <c r="M1226" s="133"/>
      <c r="N1226" s="133"/>
      <c r="O1226" s="134" t="s">
        <v>98</v>
      </c>
      <c r="P1226" s="128"/>
      <c r="Q1226" s="128"/>
      <c r="R1226" s="128"/>
      <c r="S1226" s="128"/>
      <c r="T1226" s="128"/>
      <c r="U1226" s="128"/>
      <c r="V1226" s="128"/>
      <c r="W1226" s="128"/>
      <c r="X1226" s="128"/>
      <c r="Y1226" s="128"/>
      <c r="Z1226" s="128"/>
      <c r="AA1226" s="128"/>
      <c r="AB1226" s="128"/>
      <c r="AC1226" s="128"/>
      <c r="AD1226" s="128"/>
      <c r="AE1226" s="128"/>
      <c r="AF1226" s="128"/>
      <c r="AG1226" s="128"/>
      <c r="AH1226" s="128"/>
      <c r="AI1226" s="128"/>
      <c r="AJ1226" s="128"/>
      <c r="AK1226" s="128"/>
      <c r="AL1226" s="133" t="s">
        <v>188</v>
      </c>
      <c r="AM1226" s="139"/>
      <c r="BF1226" s="13" t="b">
        <f>IF($K1226="○",TRUE,IF($K1226="",FALSE,"INPUT_ERROR"))</f>
        <v>0</v>
      </c>
      <c r="BG1226" s="13" t="s">
        <v>527</v>
      </c>
      <c r="BH1226" s="13">
        <v>97</v>
      </c>
      <c r="BI1226" s="13" t="str">
        <f t="shared" si="24"/>
        <v>ITEM97#KBN4_3=FALSE</v>
      </c>
    </row>
    <row r="1227" spans="1:61" ht="9.75" hidden="1" customHeight="1" x14ac:dyDescent="0.15">
      <c r="A1227" s="99"/>
      <c r="B1227" s="100"/>
      <c r="C1227" s="100"/>
      <c r="D1227" s="100"/>
      <c r="E1227" s="100"/>
      <c r="F1227" s="100"/>
      <c r="G1227" s="100"/>
      <c r="H1227" s="100"/>
      <c r="I1227" s="101"/>
      <c r="J1227" s="135"/>
      <c r="K1227" s="136"/>
      <c r="L1227" s="137"/>
      <c r="M1227" s="137"/>
      <c r="N1227" s="137"/>
      <c r="O1227" s="138"/>
      <c r="P1227" s="90"/>
      <c r="Q1227" s="90"/>
      <c r="R1227" s="90"/>
      <c r="S1227" s="90"/>
      <c r="T1227" s="90"/>
      <c r="U1227" s="90"/>
      <c r="V1227" s="90"/>
      <c r="W1227" s="90"/>
      <c r="X1227" s="90"/>
      <c r="Y1227" s="90"/>
      <c r="Z1227" s="90"/>
      <c r="AA1227" s="90"/>
      <c r="AB1227" s="90"/>
      <c r="AC1227" s="90"/>
      <c r="AD1227" s="90"/>
      <c r="AE1227" s="90"/>
      <c r="AF1227" s="90"/>
      <c r="AG1227" s="90"/>
      <c r="AH1227" s="90"/>
      <c r="AI1227" s="90"/>
      <c r="AJ1227" s="90"/>
      <c r="AK1227" s="90"/>
      <c r="AL1227" s="137"/>
      <c r="AM1227" s="140"/>
      <c r="BG1227" s="13" t="s">
        <v>527</v>
      </c>
      <c r="BH1227" s="13">
        <v>98</v>
      </c>
      <c r="BI1227" s="13" t="str">
        <f>"ITEM"&amp;BH1227 &amp; BG1227 &amp;"="&amp;IF(TRIM($P1226)="","",$P1226)</f>
        <v>ITEM98#KBN4_3=</v>
      </c>
    </row>
    <row r="1228" spans="1:61" ht="9.75" hidden="1" customHeight="1" x14ac:dyDescent="0.15">
      <c r="A1228" s="96" t="s">
        <v>290</v>
      </c>
      <c r="B1228" s="97"/>
      <c r="C1228" s="97"/>
      <c r="D1228" s="97"/>
      <c r="E1228" s="97"/>
      <c r="F1228" s="97"/>
      <c r="G1228" s="97"/>
      <c r="H1228" s="97"/>
      <c r="I1228" s="98"/>
      <c r="J1228" s="305"/>
      <c r="K1228" s="306"/>
      <c r="L1228" s="306"/>
      <c r="M1228" s="306"/>
      <c r="N1228" s="306"/>
      <c r="O1228" s="306"/>
      <c r="P1228" s="306"/>
      <c r="Q1228" s="306"/>
      <c r="R1228" s="306"/>
      <c r="S1228" s="306"/>
      <c r="T1228" s="306"/>
      <c r="U1228" s="306"/>
      <c r="V1228" s="306"/>
      <c r="W1228" s="306"/>
      <c r="X1228" s="306"/>
      <c r="Y1228" s="306"/>
      <c r="Z1228" s="306"/>
      <c r="AA1228" s="306"/>
      <c r="AB1228" s="306"/>
      <c r="AC1228" s="306"/>
      <c r="AD1228" s="306"/>
      <c r="AE1228" s="306"/>
      <c r="AF1228" s="306"/>
      <c r="AG1228" s="306"/>
      <c r="AH1228" s="306"/>
      <c r="AI1228" s="306"/>
      <c r="AJ1228" s="306"/>
      <c r="AK1228" s="306"/>
      <c r="AL1228" s="306"/>
      <c r="AM1228" s="307"/>
      <c r="BG1228" s="13" t="s">
        <v>527</v>
      </c>
      <c r="BH1228" s="13">
        <v>99</v>
      </c>
      <c r="BI1228" s="13" t="str">
        <f>"ITEM"&amp;BH1228 &amp; BG1228 &amp;"="&amp;IF(TRIM($J1228)="","",TEXT(J1228,"yyyymmdd"))</f>
        <v>ITEM99#KBN4_3=</v>
      </c>
    </row>
    <row r="1229" spans="1:61" ht="9.75" hidden="1" customHeight="1" x14ac:dyDescent="0.15">
      <c r="A1229" s="99"/>
      <c r="B1229" s="100"/>
      <c r="C1229" s="100"/>
      <c r="D1229" s="100"/>
      <c r="E1229" s="100"/>
      <c r="F1229" s="100"/>
      <c r="G1229" s="100"/>
      <c r="H1229" s="100"/>
      <c r="I1229" s="101"/>
      <c r="J1229" s="308"/>
      <c r="K1229" s="309"/>
      <c r="L1229" s="309"/>
      <c r="M1229" s="309"/>
      <c r="N1229" s="309"/>
      <c r="O1229" s="309"/>
      <c r="P1229" s="309"/>
      <c r="Q1229" s="309"/>
      <c r="R1229" s="309"/>
      <c r="S1229" s="309"/>
      <c r="T1229" s="309"/>
      <c r="U1229" s="309"/>
      <c r="V1229" s="309"/>
      <c r="W1229" s="309"/>
      <c r="X1229" s="309"/>
      <c r="Y1229" s="309"/>
      <c r="Z1229" s="309"/>
      <c r="AA1229" s="309"/>
      <c r="AB1229" s="309"/>
      <c r="AC1229" s="309"/>
      <c r="AD1229" s="309"/>
      <c r="AE1229" s="309"/>
      <c r="AF1229" s="309"/>
      <c r="AG1229" s="309"/>
      <c r="AH1229" s="309"/>
      <c r="AI1229" s="309"/>
      <c r="AJ1229" s="309"/>
      <c r="AK1229" s="309"/>
      <c r="AL1229" s="309"/>
      <c r="AM1229" s="310"/>
      <c r="BH1229" s="13" t="s">
        <v>432</v>
      </c>
    </row>
    <row r="1230" spans="1:61" ht="9.75" hidden="1" customHeight="1" thickBot="1" x14ac:dyDescent="0.2">
      <c r="A1230" s="106"/>
      <c r="B1230" s="107"/>
      <c r="C1230" s="107"/>
      <c r="D1230" s="107"/>
      <c r="E1230" s="107"/>
      <c r="F1230" s="107"/>
      <c r="G1230" s="107"/>
      <c r="H1230" s="107"/>
      <c r="I1230" s="108"/>
      <c r="J1230" s="311"/>
      <c r="K1230" s="312"/>
      <c r="L1230" s="312"/>
      <c r="M1230" s="312"/>
      <c r="N1230" s="312"/>
      <c r="O1230" s="312"/>
      <c r="P1230" s="312"/>
      <c r="Q1230" s="312"/>
      <c r="R1230" s="312"/>
      <c r="S1230" s="312"/>
      <c r="T1230" s="312"/>
      <c r="U1230" s="312"/>
      <c r="V1230" s="312"/>
      <c r="W1230" s="312"/>
      <c r="X1230" s="312"/>
      <c r="Y1230" s="312"/>
      <c r="Z1230" s="312"/>
      <c r="AA1230" s="312"/>
      <c r="AB1230" s="312"/>
      <c r="AC1230" s="312"/>
      <c r="AD1230" s="312"/>
      <c r="AE1230" s="312"/>
      <c r="AF1230" s="312"/>
      <c r="AG1230" s="312"/>
      <c r="AH1230" s="312"/>
      <c r="AI1230" s="312"/>
      <c r="AJ1230" s="312"/>
      <c r="AK1230" s="312"/>
      <c r="AL1230" s="312"/>
      <c r="AM1230" s="313"/>
      <c r="BH1230" s="13" t="s">
        <v>432</v>
      </c>
    </row>
    <row r="1231" spans="1:61" ht="9.75" hidden="1" customHeight="1" x14ac:dyDescent="0.15">
      <c r="A1231" s="295" t="s">
        <v>389</v>
      </c>
      <c r="B1231" s="296"/>
      <c r="C1231" s="296"/>
      <c r="D1231" s="296"/>
      <c r="E1231" s="296"/>
      <c r="F1231" s="296"/>
      <c r="G1231" s="296"/>
      <c r="H1231" s="296"/>
      <c r="I1231" s="297"/>
      <c r="J1231" s="273"/>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274"/>
      <c r="AE1231" s="274"/>
      <c r="AF1231" s="274"/>
      <c r="AG1231" s="274"/>
      <c r="AH1231" s="274"/>
      <c r="AI1231" s="274"/>
      <c r="AJ1231" s="274"/>
      <c r="AK1231" s="274"/>
      <c r="AL1231" s="274"/>
      <c r="AM1231" s="275"/>
      <c r="BG1231" s="13" t="s">
        <v>528</v>
      </c>
      <c r="BH1231" s="13">
        <v>85</v>
      </c>
      <c r="BI1231" s="13" t="str">
        <f>"ITEM"&amp;BH1231 &amp; BG1231 &amp;"="&amp; IF(TRIM($J1231)="","",$J1231)</f>
        <v>ITEM85#KBN4_4=</v>
      </c>
    </row>
    <row r="1232" spans="1:61" ht="9.75" hidden="1" customHeight="1" thickBot="1" x14ac:dyDescent="0.2">
      <c r="A1232" s="298"/>
      <c r="B1232" s="299"/>
      <c r="C1232" s="299"/>
      <c r="D1232" s="299"/>
      <c r="E1232" s="299"/>
      <c r="F1232" s="299"/>
      <c r="G1232" s="299"/>
      <c r="H1232" s="299"/>
      <c r="I1232" s="300"/>
      <c r="J1232" s="301"/>
      <c r="K1232" s="302"/>
      <c r="L1232" s="302"/>
      <c r="M1232" s="302"/>
      <c r="N1232" s="302"/>
      <c r="O1232" s="302"/>
      <c r="P1232" s="302"/>
      <c r="Q1232" s="302"/>
      <c r="R1232" s="302"/>
      <c r="S1232" s="302"/>
      <c r="T1232" s="302"/>
      <c r="U1232" s="302"/>
      <c r="V1232" s="302"/>
      <c r="W1232" s="302"/>
      <c r="X1232" s="302"/>
      <c r="Y1232" s="302"/>
      <c r="Z1232" s="302"/>
      <c r="AA1232" s="302"/>
      <c r="AB1232" s="302"/>
      <c r="AC1232" s="302"/>
      <c r="AD1232" s="302"/>
      <c r="AE1232" s="302"/>
      <c r="AF1232" s="302"/>
      <c r="AG1232" s="302"/>
      <c r="AH1232" s="302"/>
      <c r="AI1232" s="302"/>
      <c r="AJ1232" s="302"/>
      <c r="AK1232" s="302"/>
      <c r="AL1232" s="302"/>
      <c r="AM1232" s="303"/>
      <c r="BG1232" s="13" t="s">
        <v>432</v>
      </c>
      <c r="BH1232" s="13" t="s">
        <v>432</v>
      </c>
    </row>
    <row r="1233" spans="1:61" ht="9.75" hidden="1" customHeight="1" x14ac:dyDescent="0.15">
      <c r="A1233" s="96" t="s">
        <v>96</v>
      </c>
      <c r="B1233" s="97"/>
      <c r="C1233" s="97"/>
      <c r="D1233" s="97"/>
      <c r="E1233" s="97"/>
      <c r="F1233" s="97"/>
      <c r="G1233" s="97"/>
      <c r="H1233" s="97"/>
      <c r="I1233" s="98"/>
      <c r="J1233" s="102"/>
      <c r="K1233" s="102"/>
      <c r="L1233" s="102"/>
      <c r="M1233" s="102"/>
      <c r="N1233" s="102"/>
      <c r="O1233" s="102"/>
      <c r="P1233" s="102"/>
      <c r="Q1233" s="102"/>
      <c r="R1233" s="102"/>
      <c r="S1233" s="102"/>
      <c r="T1233" s="102"/>
      <c r="U1233" s="102"/>
      <c r="V1233" s="102"/>
      <c r="W1233" s="102"/>
      <c r="X1233" s="102"/>
      <c r="Y1233" s="102"/>
      <c r="Z1233" s="102"/>
      <c r="AA1233" s="102"/>
      <c r="AB1233" s="102"/>
      <c r="AC1233" s="102"/>
      <c r="AD1233" s="102"/>
      <c r="AE1233" s="102"/>
      <c r="AF1233" s="102"/>
      <c r="AG1233" s="102"/>
      <c r="AH1233" s="102"/>
      <c r="AI1233" s="102"/>
      <c r="AJ1233" s="102"/>
      <c r="AK1233" s="102"/>
      <c r="AL1233" s="102"/>
      <c r="AM1233" s="102"/>
      <c r="BG1233" s="13" t="s">
        <v>528</v>
      </c>
      <c r="BH1233" s="13">
        <v>86</v>
      </c>
      <c r="BI1233" s="13" t="str">
        <f>"ITEM"&amp;BH1233&amp; BG1233 &amp;"="&amp; IF(TRIM($J1233)="","",$J1233)</f>
        <v>ITEM86#KBN4_4=</v>
      </c>
    </row>
    <row r="1234" spans="1:61" ht="9.75" hidden="1" customHeight="1" x14ac:dyDescent="0.15">
      <c r="A1234" s="106"/>
      <c r="B1234" s="107"/>
      <c r="C1234" s="107"/>
      <c r="D1234" s="107"/>
      <c r="E1234" s="107"/>
      <c r="F1234" s="107"/>
      <c r="G1234" s="107"/>
      <c r="H1234" s="107"/>
      <c r="I1234" s="108"/>
      <c r="J1234" s="102"/>
      <c r="K1234" s="102"/>
      <c r="L1234" s="102"/>
      <c r="M1234" s="102"/>
      <c r="N1234" s="102"/>
      <c r="O1234" s="102"/>
      <c r="P1234" s="102"/>
      <c r="Q1234" s="102"/>
      <c r="R1234" s="102"/>
      <c r="S1234" s="102"/>
      <c r="T1234" s="102"/>
      <c r="U1234" s="102"/>
      <c r="V1234" s="102"/>
      <c r="W1234" s="102"/>
      <c r="X1234" s="102"/>
      <c r="Y1234" s="102"/>
      <c r="Z1234" s="102"/>
      <c r="AA1234" s="102"/>
      <c r="AB1234" s="102"/>
      <c r="AC1234" s="102"/>
      <c r="AD1234" s="102"/>
      <c r="AE1234" s="102"/>
      <c r="AF1234" s="102"/>
      <c r="AG1234" s="102"/>
      <c r="AH1234" s="102"/>
      <c r="AI1234" s="102"/>
      <c r="AJ1234" s="102"/>
      <c r="AK1234" s="102"/>
      <c r="AL1234" s="102"/>
      <c r="AM1234" s="102"/>
      <c r="BG1234" s="13" t="s">
        <v>432</v>
      </c>
      <c r="BH1234" s="13" t="s">
        <v>432</v>
      </c>
    </row>
    <row r="1235" spans="1:61" ht="9.75" hidden="1" customHeight="1" x14ac:dyDescent="0.15">
      <c r="A1235" s="96" t="s">
        <v>291</v>
      </c>
      <c r="B1235" s="97"/>
      <c r="C1235" s="97"/>
      <c r="D1235" s="97"/>
      <c r="E1235" s="97"/>
      <c r="F1235" s="97"/>
      <c r="G1235" s="97"/>
      <c r="H1235" s="97"/>
      <c r="I1235" s="98"/>
      <c r="J1235" s="102"/>
      <c r="K1235" s="102"/>
      <c r="L1235" s="102"/>
      <c r="M1235" s="102"/>
      <c r="N1235" s="102"/>
      <c r="O1235" s="102"/>
      <c r="P1235" s="102"/>
      <c r="Q1235" s="102"/>
      <c r="R1235" s="102"/>
      <c r="S1235" s="102"/>
      <c r="T1235" s="102"/>
      <c r="U1235" s="102"/>
      <c r="V1235" s="102"/>
      <c r="W1235" s="102"/>
      <c r="X1235" s="102"/>
      <c r="Y1235" s="102"/>
      <c r="Z1235" s="102"/>
      <c r="AA1235" s="102"/>
      <c r="AB1235" s="102"/>
      <c r="AC1235" s="102"/>
      <c r="AD1235" s="102"/>
      <c r="AE1235" s="102"/>
      <c r="AF1235" s="102"/>
      <c r="AG1235" s="102"/>
      <c r="AH1235" s="102"/>
      <c r="AI1235" s="102"/>
      <c r="AJ1235" s="102"/>
      <c r="AK1235" s="102"/>
      <c r="AL1235" s="102"/>
      <c r="AM1235" s="102"/>
      <c r="BG1235" s="13" t="s">
        <v>528</v>
      </c>
      <c r="BH1235" s="13">
        <v>87</v>
      </c>
      <c r="BI1235" s="13" t="str">
        <f>"ITEM"&amp;BH1235&amp; BG1235 &amp;"="&amp; IF(TRIM($J1235)="","",$J1235)</f>
        <v>ITEM87#KBN4_4=</v>
      </c>
    </row>
    <row r="1236" spans="1:61" ht="9.75" hidden="1" customHeight="1" x14ac:dyDescent="0.15">
      <c r="A1236" s="99"/>
      <c r="B1236" s="100"/>
      <c r="C1236" s="100"/>
      <c r="D1236" s="100"/>
      <c r="E1236" s="100"/>
      <c r="F1236" s="100"/>
      <c r="G1236" s="100"/>
      <c r="H1236" s="100"/>
      <c r="I1236" s="101"/>
      <c r="J1236" s="102"/>
      <c r="K1236" s="102"/>
      <c r="L1236" s="102"/>
      <c r="M1236" s="102"/>
      <c r="N1236" s="102"/>
      <c r="O1236" s="102"/>
      <c r="P1236" s="102"/>
      <c r="Q1236" s="102"/>
      <c r="R1236" s="102"/>
      <c r="S1236" s="102"/>
      <c r="T1236" s="102"/>
      <c r="U1236" s="102"/>
      <c r="V1236" s="102"/>
      <c r="W1236" s="102"/>
      <c r="X1236" s="102"/>
      <c r="Y1236" s="102"/>
      <c r="Z1236" s="102"/>
      <c r="AA1236" s="102"/>
      <c r="AB1236" s="102"/>
      <c r="AC1236" s="102"/>
      <c r="AD1236" s="102"/>
      <c r="AE1236" s="102"/>
      <c r="AF1236" s="102"/>
      <c r="AG1236" s="102"/>
      <c r="AH1236" s="102"/>
      <c r="AI1236" s="102"/>
      <c r="AJ1236" s="102"/>
      <c r="AK1236" s="102"/>
      <c r="AL1236" s="102"/>
      <c r="AM1236" s="102"/>
      <c r="BG1236" s="13" t="s">
        <v>432</v>
      </c>
      <c r="BH1236" s="13" t="s">
        <v>432</v>
      </c>
    </row>
    <row r="1237" spans="1:61" ht="9.75" hidden="1" customHeight="1" x14ac:dyDescent="0.15">
      <c r="A1237" s="106"/>
      <c r="B1237" s="107"/>
      <c r="C1237" s="107"/>
      <c r="D1237" s="107"/>
      <c r="E1237" s="107"/>
      <c r="F1237" s="107"/>
      <c r="G1237" s="107"/>
      <c r="H1237" s="107"/>
      <c r="I1237" s="108"/>
      <c r="J1237" s="102"/>
      <c r="K1237" s="102"/>
      <c r="L1237" s="102"/>
      <c r="M1237" s="102"/>
      <c r="N1237" s="102"/>
      <c r="O1237" s="102"/>
      <c r="P1237" s="102"/>
      <c r="Q1237" s="102"/>
      <c r="R1237" s="102"/>
      <c r="S1237" s="102"/>
      <c r="T1237" s="102"/>
      <c r="U1237" s="102"/>
      <c r="V1237" s="102"/>
      <c r="W1237" s="102"/>
      <c r="X1237" s="102"/>
      <c r="Y1237" s="102"/>
      <c r="Z1237" s="102"/>
      <c r="AA1237" s="102"/>
      <c r="AB1237" s="102"/>
      <c r="AC1237" s="102"/>
      <c r="AD1237" s="102"/>
      <c r="AE1237" s="102"/>
      <c r="AF1237" s="102"/>
      <c r="AG1237" s="102"/>
      <c r="AH1237" s="102"/>
      <c r="AI1237" s="102"/>
      <c r="AJ1237" s="102"/>
      <c r="AK1237" s="102"/>
      <c r="AL1237" s="102"/>
      <c r="AM1237" s="102"/>
      <c r="BG1237" s="13" t="s">
        <v>432</v>
      </c>
      <c r="BH1237" s="13" t="s">
        <v>432</v>
      </c>
    </row>
    <row r="1238" spans="1:61" ht="9.75" hidden="1" customHeight="1" x14ac:dyDescent="0.15">
      <c r="A1238" s="96" t="s">
        <v>292</v>
      </c>
      <c r="B1238" s="97"/>
      <c r="C1238" s="97"/>
      <c r="D1238" s="97"/>
      <c r="E1238" s="97"/>
      <c r="F1238" s="97"/>
      <c r="G1238" s="97"/>
      <c r="H1238" s="97"/>
      <c r="I1238" s="98"/>
      <c r="J1238" s="102"/>
      <c r="K1238" s="102"/>
      <c r="L1238" s="102"/>
      <c r="M1238" s="102"/>
      <c r="N1238" s="102"/>
      <c r="O1238" s="102"/>
      <c r="P1238" s="102"/>
      <c r="Q1238" s="102"/>
      <c r="R1238" s="102"/>
      <c r="S1238" s="102"/>
      <c r="T1238" s="102"/>
      <c r="U1238" s="102"/>
      <c r="V1238" s="102"/>
      <c r="W1238" s="102"/>
      <c r="X1238" s="102"/>
      <c r="Y1238" s="102"/>
      <c r="Z1238" s="102"/>
      <c r="AA1238" s="102"/>
      <c r="AB1238" s="102"/>
      <c r="AC1238" s="102"/>
      <c r="AD1238" s="102"/>
      <c r="AE1238" s="102"/>
      <c r="AF1238" s="102"/>
      <c r="AG1238" s="102"/>
      <c r="AH1238" s="102"/>
      <c r="AI1238" s="102"/>
      <c r="AJ1238" s="102"/>
      <c r="AK1238" s="102"/>
      <c r="AL1238" s="102"/>
      <c r="AM1238" s="102"/>
      <c r="BG1238" s="13" t="s">
        <v>528</v>
      </c>
      <c r="BH1238" s="13">
        <v>88</v>
      </c>
      <c r="BI1238" s="13" t="str">
        <f>"ITEM"&amp;BH1238&amp; BG1238 &amp;"="&amp; IF(TRIM($J1238)="","",$J1238)</f>
        <v>ITEM88#KBN4_4=</v>
      </c>
    </row>
    <row r="1239" spans="1:61" ht="9.75" hidden="1" customHeight="1" x14ac:dyDescent="0.15">
      <c r="A1239" s="106"/>
      <c r="B1239" s="107"/>
      <c r="C1239" s="107"/>
      <c r="D1239" s="107"/>
      <c r="E1239" s="107"/>
      <c r="F1239" s="107"/>
      <c r="G1239" s="107"/>
      <c r="H1239" s="107"/>
      <c r="I1239" s="108"/>
      <c r="J1239" s="102"/>
      <c r="K1239" s="102"/>
      <c r="L1239" s="102"/>
      <c r="M1239" s="102"/>
      <c r="N1239" s="102"/>
      <c r="O1239" s="102"/>
      <c r="P1239" s="102"/>
      <c r="Q1239" s="102"/>
      <c r="R1239" s="102"/>
      <c r="S1239" s="102"/>
      <c r="T1239" s="102"/>
      <c r="U1239" s="102"/>
      <c r="V1239" s="102"/>
      <c r="W1239" s="102"/>
      <c r="X1239" s="102"/>
      <c r="Y1239" s="102"/>
      <c r="Z1239" s="102"/>
      <c r="AA1239" s="102"/>
      <c r="AB1239" s="102"/>
      <c r="AC1239" s="102"/>
      <c r="AD1239" s="102"/>
      <c r="AE1239" s="102"/>
      <c r="AF1239" s="102"/>
      <c r="AG1239" s="102"/>
      <c r="AH1239" s="102"/>
      <c r="AI1239" s="102"/>
      <c r="AJ1239" s="102"/>
      <c r="AK1239" s="102"/>
      <c r="AL1239" s="102"/>
      <c r="AM1239" s="102"/>
      <c r="BG1239" s="13" t="s">
        <v>432</v>
      </c>
      <c r="BH1239" s="13" t="s">
        <v>432</v>
      </c>
    </row>
    <row r="1240" spans="1:61" ht="9.75" hidden="1" customHeight="1" x14ac:dyDescent="0.15">
      <c r="A1240" s="96" t="s">
        <v>326</v>
      </c>
      <c r="B1240" s="97"/>
      <c r="C1240" s="97"/>
      <c r="D1240" s="97"/>
      <c r="E1240" s="97"/>
      <c r="F1240" s="97"/>
      <c r="G1240" s="97"/>
      <c r="H1240" s="97"/>
      <c r="I1240" s="98"/>
      <c r="J1240" s="266"/>
      <c r="K1240" s="170"/>
      <c r="L1240" s="170"/>
      <c r="M1240" s="170"/>
      <c r="N1240" s="170"/>
      <c r="O1240" s="170"/>
      <c r="P1240" s="170"/>
      <c r="Q1240" s="170"/>
      <c r="R1240" s="170"/>
      <c r="S1240" s="170"/>
      <c r="T1240" s="170"/>
      <c r="U1240" s="170"/>
      <c r="V1240" s="170" t="s">
        <v>116</v>
      </c>
      <c r="W1240" s="170"/>
      <c r="X1240" s="170"/>
      <c r="Y1240" s="170"/>
      <c r="Z1240" s="170"/>
      <c r="AA1240" s="170"/>
      <c r="AB1240" s="170"/>
      <c r="AC1240" s="170"/>
      <c r="AD1240" s="170"/>
      <c r="AE1240" s="170"/>
      <c r="AF1240" s="170"/>
      <c r="AG1240" s="170"/>
      <c r="AH1240" s="170"/>
      <c r="AI1240" s="170"/>
      <c r="AJ1240" s="170"/>
      <c r="AK1240" s="170"/>
      <c r="AL1240" s="170"/>
      <c r="AM1240" s="171"/>
      <c r="BE1240" s="13" t="str">
        <f ca="1">MID(CELL("address",$CB$2),2,2)</f>
        <v>CB</v>
      </c>
      <c r="BF1240" s="13" t="str">
        <f>IF(TRIM($K1242)="","",IF(ISERROR(MATCH($K1242,$CB$3:$CB$7,0)),"INPUT_ERROR",MATCH($K1242,$CB$3:$CB$7,0)))</f>
        <v/>
      </c>
      <c r="BG1240" s="13" t="s">
        <v>528</v>
      </c>
      <c r="BH1240" s="13">
        <v>89</v>
      </c>
      <c r="BI1240" s="13" t="str">
        <f>"ITEM"&amp; BH1240&amp; BG1240 &amp;"="&amp; $BF1240</f>
        <v>ITEM89#KBN4_4=</v>
      </c>
    </row>
    <row r="1241" spans="1:61" ht="9.75" hidden="1" customHeight="1" x14ac:dyDescent="0.15">
      <c r="A1241" s="99"/>
      <c r="B1241" s="100"/>
      <c r="C1241" s="100"/>
      <c r="D1241" s="100"/>
      <c r="E1241" s="100"/>
      <c r="F1241" s="100"/>
      <c r="G1241" s="100"/>
      <c r="H1241" s="100"/>
      <c r="I1241" s="101"/>
      <c r="J1241" s="304"/>
      <c r="K1241" s="169"/>
      <c r="L1241" s="169"/>
      <c r="M1241" s="169"/>
      <c r="N1241" s="169"/>
      <c r="O1241" s="169"/>
      <c r="P1241" s="169"/>
      <c r="Q1241" s="169"/>
      <c r="R1241" s="169"/>
      <c r="S1241" s="169"/>
      <c r="T1241" s="169"/>
      <c r="U1241" s="169"/>
      <c r="V1241" s="169" t="s">
        <v>180</v>
      </c>
      <c r="W1241" s="169"/>
      <c r="X1241" s="169"/>
      <c r="Y1241" s="169"/>
      <c r="Z1241" s="169"/>
      <c r="AA1241" s="169"/>
      <c r="AB1241" s="169"/>
      <c r="AC1241" s="169"/>
      <c r="AD1241" s="169"/>
      <c r="AE1241" s="169"/>
      <c r="AF1241" s="169"/>
      <c r="AG1241" s="169"/>
      <c r="AH1241" s="169"/>
      <c r="AI1241" s="169"/>
      <c r="AJ1241" s="169"/>
      <c r="AK1241" s="169"/>
      <c r="AL1241" s="169"/>
      <c r="AM1241" s="172"/>
      <c r="BG1241" s="13" t="s">
        <v>432</v>
      </c>
      <c r="BH1241" s="13" t="s">
        <v>432</v>
      </c>
    </row>
    <row r="1242" spans="1:61" ht="9.75" hidden="1" customHeight="1" x14ac:dyDescent="0.15">
      <c r="A1242" s="99"/>
      <c r="B1242" s="100"/>
      <c r="C1242" s="100"/>
      <c r="D1242" s="100"/>
      <c r="E1242" s="100"/>
      <c r="F1242" s="100"/>
      <c r="G1242" s="100"/>
      <c r="H1242" s="100"/>
      <c r="I1242" s="101"/>
      <c r="J1242" s="130" t="s">
        <v>127</v>
      </c>
      <c r="K1242" s="131"/>
      <c r="L1242" s="131"/>
      <c r="M1242" s="131"/>
      <c r="N1242" s="131"/>
      <c r="O1242" s="131"/>
      <c r="P1242" s="131"/>
      <c r="Q1242" s="131"/>
      <c r="R1242" s="131"/>
      <c r="S1242" s="131"/>
      <c r="T1242" s="133" t="s">
        <v>129</v>
      </c>
      <c r="U1242" s="133"/>
      <c r="V1242" s="169" t="s">
        <v>236</v>
      </c>
      <c r="W1242" s="169"/>
      <c r="X1242" s="169"/>
      <c r="Y1242" s="169"/>
      <c r="Z1242" s="169"/>
      <c r="AA1242" s="169"/>
      <c r="AB1242" s="169"/>
      <c r="AC1242" s="169"/>
      <c r="AD1242" s="169"/>
      <c r="AE1242" s="169"/>
      <c r="AF1242" s="169"/>
      <c r="AG1242" s="169"/>
      <c r="AH1242" s="169"/>
      <c r="AI1242" s="169"/>
      <c r="AJ1242" s="169"/>
      <c r="AK1242" s="169"/>
      <c r="AL1242" s="169"/>
      <c r="AM1242" s="172"/>
      <c r="BG1242" s="13" t="s">
        <v>432</v>
      </c>
      <c r="BH1242" s="13" t="s">
        <v>432</v>
      </c>
    </row>
    <row r="1243" spans="1:61" ht="9.75" hidden="1" customHeight="1" x14ac:dyDescent="0.15">
      <c r="A1243" s="99"/>
      <c r="B1243" s="100"/>
      <c r="C1243" s="100"/>
      <c r="D1243" s="100"/>
      <c r="E1243" s="100"/>
      <c r="F1243" s="100"/>
      <c r="G1243" s="100"/>
      <c r="H1243" s="100"/>
      <c r="I1243" s="101"/>
      <c r="J1243" s="130"/>
      <c r="K1243" s="131"/>
      <c r="L1243" s="131"/>
      <c r="M1243" s="131"/>
      <c r="N1243" s="131"/>
      <c r="O1243" s="131"/>
      <c r="P1243" s="131"/>
      <c r="Q1243" s="131"/>
      <c r="R1243" s="131"/>
      <c r="S1243" s="131"/>
      <c r="T1243" s="133"/>
      <c r="U1243" s="133"/>
      <c r="V1243" s="169" t="s">
        <v>237</v>
      </c>
      <c r="W1243" s="169"/>
      <c r="X1243" s="169"/>
      <c r="Y1243" s="169"/>
      <c r="Z1243" s="169"/>
      <c r="AA1243" s="169"/>
      <c r="AB1243" s="169"/>
      <c r="AC1243" s="169"/>
      <c r="AD1243" s="169"/>
      <c r="AE1243" s="169"/>
      <c r="AF1243" s="169"/>
      <c r="AG1243" s="169"/>
      <c r="AH1243" s="169"/>
      <c r="AI1243" s="169"/>
      <c r="AJ1243" s="169"/>
      <c r="AK1243" s="169"/>
      <c r="AL1243" s="169"/>
      <c r="AM1243" s="172"/>
      <c r="BG1243" s="13" t="s">
        <v>432</v>
      </c>
      <c r="BH1243" s="13" t="s">
        <v>432</v>
      </c>
    </row>
    <row r="1244" spans="1:61" ht="9.75" hidden="1" customHeight="1" x14ac:dyDescent="0.15">
      <c r="A1244" s="99"/>
      <c r="B1244" s="100"/>
      <c r="C1244" s="100"/>
      <c r="D1244" s="100"/>
      <c r="E1244" s="100"/>
      <c r="F1244" s="100"/>
      <c r="G1244" s="100"/>
      <c r="H1244" s="100"/>
      <c r="I1244" s="101"/>
      <c r="J1244" s="186"/>
      <c r="K1244" s="133"/>
      <c r="L1244" s="133"/>
      <c r="M1244" s="133"/>
      <c r="N1244" s="133"/>
      <c r="O1244" s="133"/>
      <c r="P1244" s="133"/>
      <c r="Q1244" s="133"/>
      <c r="R1244" s="133"/>
      <c r="S1244" s="133"/>
      <c r="T1244" s="133"/>
      <c r="U1244" s="133"/>
      <c r="V1244" s="169" t="s">
        <v>441</v>
      </c>
      <c r="W1244" s="169"/>
      <c r="X1244" s="169"/>
      <c r="Y1244" s="169"/>
      <c r="Z1244" s="169"/>
      <c r="AA1244" s="169"/>
      <c r="AB1244" s="169"/>
      <c r="AC1244" s="169"/>
      <c r="AD1244" s="169"/>
      <c r="AE1244" s="169"/>
      <c r="AF1244" s="169"/>
      <c r="AG1244" s="169"/>
      <c r="AH1244" s="169"/>
      <c r="AI1244" s="169"/>
      <c r="AJ1244" s="169"/>
      <c r="AK1244" s="169"/>
      <c r="AL1244" s="169"/>
      <c r="AM1244" s="172"/>
      <c r="BG1244" s="13" t="s">
        <v>432</v>
      </c>
      <c r="BH1244" s="13" t="s">
        <v>432</v>
      </c>
    </row>
    <row r="1245" spans="1:61" ht="9.75" hidden="1" customHeight="1" x14ac:dyDescent="0.15">
      <c r="A1245" s="106"/>
      <c r="B1245" s="107"/>
      <c r="C1245" s="107"/>
      <c r="D1245" s="107"/>
      <c r="E1245" s="107"/>
      <c r="F1245" s="107"/>
      <c r="G1245" s="107"/>
      <c r="H1245" s="107"/>
      <c r="I1245" s="108"/>
      <c r="J1245" s="168"/>
      <c r="K1245" s="137"/>
      <c r="L1245" s="137"/>
      <c r="M1245" s="137"/>
      <c r="N1245" s="137"/>
      <c r="O1245" s="137"/>
      <c r="P1245" s="137"/>
      <c r="Q1245" s="137"/>
      <c r="R1245" s="137"/>
      <c r="S1245" s="137"/>
      <c r="T1245" s="137"/>
      <c r="U1245" s="137"/>
      <c r="V1245" s="174" t="s">
        <v>238</v>
      </c>
      <c r="W1245" s="174"/>
      <c r="X1245" s="174"/>
      <c r="Y1245" s="174"/>
      <c r="Z1245" s="174"/>
      <c r="AA1245" s="174"/>
      <c r="AB1245" s="174"/>
      <c r="AC1245" s="174"/>
      <c r="AD1245" s="174"/>
      <c r="AE1245" s="174"/>
      <c r="AF1245" s="174"/>
      <c r="AG1245" s="174"/>
      <c r="AH1245" s="174"/>
      <c r="AI1245" s="174"/>
      <c r="AJ1245" s="174"/>
      <c r="AK1245" s="174"/>
      <c r="AL1245" s="174"/>
      <c r="AM1245" s="175"/>
      <c r="BG1245" s="13" t="s">
        <v>432</v>
      </c>
      <c r="BH1245" s="13" t="s">
        <v>432</v>
      </c>
    </row>
    <row r="1246" spans="1:61" ht="9.75" hidden="1" customHeight="1" x14ac:dyDescent="0.15">
      <c r="A1246" s="96" t="s">
        <v>325</v>
      </c>
      <c r="B1246" s="97"/>
      <c r="C1246" s="97"/>
      <c r="D1246" s="97"/>
      <c r="E1246" s="97"/>
      <c r="F1246" s="97"/>
      <c r="G1246" s="97"/>
      <c r="H1246" s="97"/>
      <c r="I1246" s="98"/>
      <c r="J1246" s="115"/>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7"/>
      <c r="BG1246" s="13" t="s">
        <v>528</v>
      </c>
      <c r="BH1246" s="13">
        <v>90</v>
      </c>
      <c r="BI1246" s="13" t="str">
        <f>"ITEM"&amp;BH1246&amp; BG1246 &amp;"="&amp; IF(TRIM($J1246)="","",$J1246)</f>
        <v>ITEM90#KBN4_4=</v>
      </c>
    </row>
    <row r="1247" spans="1:61" ht="9.75" hidden="1" customHeight="1" x14ac:dyDescent="0.15">
      <c r="A1247" s="99"/>
      <c r="B1247" s="100"/>
      <c r="C1247" s="100"/>
      <c r="D1247" s="100"/>
      <c r="E1247" s="100"/>
      <c r="F1247" s="100"/>
      <c r="G1247" s="100"/>
      <c r="H1247" s="100"/>
      <c r="I1247" s="101"/>
      <c r="J1247" s="109"/>
      <c r="K1247" s="110"/>
      <c r="L1247" s="110"/>
      <c r="M1247" s="110"/>
      <c r="N1247" s="110"/>
      <c r="O1247" s="110"/>
      <c r="P1247" s="110"/>
      <c r="Q1247" s="110"/>
      <c r="R1247" s="110"/>
      <c r="S1247" s="110"/>
      <c r="T1247" s="110"/>
      <c r="U1247" s="110"/>
      <c r="V1247" s="110"/>
      <c r="W1247" s="110"/>
      <c r="X1247" s="110"/>
      <c r="Y1247" s="110"/>
      <c r="Z1247" s="110"/>
      <c r="AA1247" s="110"/>
      <c r="AB1247" s="110"/>
      <c r="AC1247" s="110"/>
      <c r="AD1247" s="110"/>
      <c r="AE1247" s="110"/>
      <c r="AF1247" s="110"/>
      <c r="AG1247" s="110"/>
      <c r="AH1247" s="110"/>
      <c r="AI1247" s="110"/>
      <c r="AJ1247" s="110"/>
      <c r="AK1247" s="110"/>
      <c r="AL1247" s="110"/>
      <c r="AM1247" s="111"/>
      <c r="BG1247" s="13" t="s">
        <v>432</v>
      </c>
      <c r="BH1247" s="13" t="s">
        <v>432</v>
      </c>
    </row>
    <row r="1248" spans="1:61" ht="9.75" hidden="1" customHeight="1" x14ac:dyDescent="0.15">
      <c r="A1248" s="99"/>
      <c r="B1248" s="100"/>
      <c r="C1248" s="100"/>
      <c r="D1248" s="100"/>
      <c r="E1248" s="100"/>
      <c r="F1248" s="100"/>
      <c r="G1248" s="100"/>
      <c r="H1248" s="100"/>
      <c r="I1248" s="101"/>
      <c r="J1248" s="112"/>
      <c r="K1248" s="113"/>
      <c r="L1248" s="113"/>
      <c r="M1248" s="113"/>
      <c r="N1248" s="113"/>
      <c r="O1248" s="113"/>
      <c r="P1248" s="113"/>
      <c r="Q1248" s="113"/>
      <c r="R1248" s="113"/>
      <c r="S1248" s="113"/>
      <c r="T1248" s="113"/>
      <c r="U1248" s="113"/>
      <c r="V1248" s="113"/>
      <c r="W1248" s="113"/>
      <c r="X1248" s="113"/>
      <c r="Y1248" s="113"/>
      <c r="Z1248" s="113"/>
      <c r="AA1248" s="113"/>
      <c r="AB1248" s="113"/>
      <c r="AC1248" s="113"/>
      <c r="AD1248" s="113"/>
      <c r="AE1248" s="113"/>
      <c r="AF1248" s="113"/>
      <c r="AG1248" s="113"/>
      <c r="AH1248" s="113"/>
      <c r="AI1248" s="113"/>
      <c r="AJ1248" s="113"/>
      <c r="AK1248" s="113"/>
      <c r="AL1248" s="113"/>
      <c r="AM1248" s="114"/>
      <c r="BG1248" s="13" t="s">
        <v>432</v>
      </c>
      <c r="BH1248" s="13" t="s">
        <v>432</v>
      </c>
    </row>
    <row r="1249" spans="1:61" ht="9.75" hidden="1" customHeight="1" x14ac:dyDescent="0.15">
      <c r="A1249" s="96" t="s">
        <v>293</v>
      </c>
      <c r="B1249" s="97"/>
      <c r="C1249" s="97"/>
      <c r="D1249" s="97"/>
      <c r="E1249" s="97"/>
      <c r="F1249" s="97"/>
      <c r="G1249" s="97"/>
      <c r="H1249" s="97"/>
      <c r="I1249" s="98"/>
      <c r="J1249" s="224" t="s">
        <v>127</v>
      </c>
      <c r="K1249" s="225"/>
      <c r="L1249" s="162" t="s">
        <v>122</v>
      </c>
      <c r="M1249" s="162"/>
      <c r="N1249" s="162"/>
      <c r="O1249" s="162"/>
      <c r="P1249" s="162"/>
      <c r="Q1249" s="162"/>
      <c r="R1249" s="162"/>
      <c r="S1249" s="162"/>
      <c r="T1249" s="162"/>
      <c r="U1249" s="162"/>
      <c r="V1249" s="162"/>
      <c r="W1249" s="162"/>
      <c r="X1249" s="227" t="s">
        <v>127</v>
      </c>
      <c r="Y1249" s="225"/>
      <c r="Z1249" s="162" t="s">
        <v>160</v>
      </c>
      <c r="AA1249" s="162"/>
      <c r="AB1249" s="162"/>
      <c r="AC1249" s="162"/>
      <c r="AD1249" s="162"/>
      <c r="AE1249" s="162"/>
      <c r="AF1249" s="162"/>
      <c r="AG1249" s="162"/>
      <c r="AH1249" s="162"/>
      <c r="AI1249" s="162"/>
      <c r="AJ1249" s="162"/>
      <c r="AK1249" s="162"/>
      <c r="AL1249" s="162"/>
      <c r="AM1249" s="163"/>
      <c r="BF1249" s="13" t="b">
        <f>IF($K1249="○",TRUE,IF($K1249="",FALSE,"INPUT_ERROR"))</f>
        <v>0</v>
      </c>
      <c r="BG1249" s="13" t="s">
        <v>528</v>
      </c>
      <c r="BH1249" s="13">
        <v>91</v>
      </c>
      <c r="BI1249" s="13" t="str">
        <f t="shared" ref="BI1249:BI1255" si="25">"ITEM"&amp;BH1249 &amp; BG1249 &amp;"="&amp; BF1249</f>
        <v>ITEM91#KBN4_4=FALSE</v>
      </c>
    </row>
    <row r="1250" spans="1:61" ht="9.75" hidden="1" customHeight="1" x14ac:dyDescent="0.15">
      <c r="A1250" s="99"/>
      <c r="B1250" s="100"/>
      <c r="C1250" s="100"/>
      <c r="D1250" s="100"/>
      <c r="E1250" s="100"/>
      <c r="F1250" s="100"/>
      <c r="G1250" s="100"/>
      <c r="H1250" s="100"/>
      <c r="I1250" s="101"/>
      <c r="J1250" s="130"/>
      <c r="K1250" s="132"/>
      <c r="L1250" s="133"/>
      <c r="M1250" s="133"/>
      <c r="N1250" s="133"/>
      <c r="O1250" s="133"/>
      <c r="P1250" s="133"/>
      <c r="Q1250" s="133"/>
      <c r="R1250" s="133"/>
      <c r="S1250" s="133"/>
      <c r="T1250" s="133"/>
      <c r="U1250" s="133"/>
      <c r="V1250" s="133"/>
      <c r="W1250" s="133"/>
      <c r="X1250" s="134"/>
      <c r="Y1250" s="132"/>
      <c r="Z1250" s="133"/>
      <c r="AA1250" s="133"/>
      <c r="AB1250" s="133"/>
      <c r="AC1250" s="133"/>
      <c r="AD1250" s="133"/>
      <c r="AE1250" s="133"/>
      <c r="AF1250" s="133"/>
      <c r="AG1250" s="133"/>
      <c r="AH1250" s="133"/>
      <c r="AI1250" s="133"/>
      <c r="AJ1250" s="133"/>
      <c r="AK1250" s="133"/>
      <c r="AL1250" s="133"/>
      <c r="AM1250" s="139"/>
      <c r="BF1250" s="13" t="b">
        <f>IF($Y1249="○",TRUE,IF($Y1249="",FALSE,"INPUT_ERROR"))</f>
        <v>0</v>
      </c>
      <c r="BG1250" s="13" t="s">
        <v>528</v>
      </c>
      <c r="BH1250" s="13">
        <v>92</v>
      </c>
      <c r="BI1250" s="13" t="str">
        <f t="shared" si="25"/>
        <v>ITEM92#KBN4_4=FALSE</v>
      </c>
    </row>
    <row r="1251" spans="1:61" ht="9.75" hidden="1" customHeight="1" x14ac:dyDescent="0.15">
      <c r="A1251" s="99"/>
      <c r="B1251" s="100"/>
      <c r="C1251" s="100"/>
      <c r="D1251" s="100"/>
      <c r="E1251" s="100"/>
      <c r="F1251" s="100"/>
      <c r="G1251" s="100"/>
      <c r="H1251" s="100"/>
      <c r="I1251" s="101"/>
      <c r="J1251" s="130" t="s">
        <v>127</v>
      </c>
      <c r="K1251" s="132"/>
      <c r="L1251" s="133" t="s">
        <v>161</v>
      </c>
      <c r="M1251" s="133"/>
      <c r="N1251" s="133"/>
      <c r="O1251" s="133"/>
      <c r="P1251" s="133"/>
      <c r="Q1251" s="133"/>
      <c r="R1251" s="133"/>
      <c r="S1251" s="133"/>
      <c r="T1251" s="133"/>
      <c r="U1251" s="133"/>
      <c r="V1251" s="133"/>
      <c r="W1251" s="133"/>
      <c r="X1251" s="134" t="s">
        <v>127</v>
      </c>
      <c r="Y1251" s="132"/>
      <c r="Z1251" s="133" t="s">
        <v>332</v>
      </c>
      <c r="AA1251" s="133"/>
      <c r="AB1251" s="133"/>
      <c r="AC1251" s="133"/>
      <c r="AD1251" s="133"/>
      <c r="AE1251" s="133"/>
      <c r="AF1251" s="133"/>
      <c r="AG1251" s="133"/>
      <c r="AH1251" s="133"/>
      <c r="AI1251" s="133"/>
      <c r="AJ1251" s="133"/>
      <c r="AK1251" s="133"/>
      <c r="AL1251" s="133"/>
      <c r="AM1251" s="139"/>
      <c r="BF1251" s="13" t="b">
        <f>IF($K1251="○",TRUE,IF($K1251="",FALSE,"INPUT_ERROR"))</f>
        <v>0</v>
      </c>
      <c r="BG1251" s="13" t="s">
        <v>528</v>
      </c>
      <c r="BH1251" s="13">
        <v>93</v>
      </c>
      <c r="BI1251" s="13" t="str">
        <f t="shared" si="25"/>
        <v>ITEM93#KBN4_4=FALSE</v>
      </c>
    </row>
    <row r="1252" spans="1:61" ht="9.75" hidden="1" customHeight="1" x14ac:dyDescent="0.15">
      <c r="A1252" s="99"/>
      <c r="B1252" s="100"/>
      <c r="C1252" s="100"/>
      <c r="D1252" s="100"/>
      <c r="E1252" s="100"/>
      <c r="F1252" s="100"/>
      <c r="G1252" s="100"/>
      <c r="H1252" s="100"/>
      <c r="I1252" s="101"/>
      <c r="J1252" s="130"/>
      <c r="K1252" s="132"/>
      <c r="L1252" s="133"/>
      <c r="M1252" s="133"/>
      <c r="N1252" s="133"/>
      <c r="O1252" s="133"/>
      <c r="P1252" s="133"/>
      <c r="Q1252" s="133"/>
      <c r="R1252" s="133"/>
      <c r="S1252" s="133"/>
      <c r="T1252" s="133"/>
      <c r="U1252" s="133"/>
      <c r="V1252" s="133"/>
      <c r="W1252" s="133"/>
      <c r="X1252" s="134"/>
      <c r="Y1252" s="132"/>
      <c r="Z1252" s="133"/>
      <c r="AA1252" s="133"/>
      <c r="AB1252" s="133"/>
      <c r="AC1252" s="133"/>
      <c r="AD1252" s="133"/>
      <c r="AE1252" s="133"/>
      <c r="AF1252" s="133"/>
      <c r="AG1252" s="133"/>
      <c r="AH1252" s="133"/>
      <c r="AI1252" s="133"/>
      <c r="AJ1252" s="133"/>
      <c r="AK1252" s="133"/>
      <c r="AL1252" s="133"/>
      <c r="AM1252" s="139"/>
      <c r="BF1252" s="13" t="b">
        <f>IF($Y1251="○",TRUE,IF($Y1251="",FALSE,"INPUT_ERROR"))</f>
        <v>0</v>
      </c>
      <c r="BG1252" s="13" t="s">
        <v>528</v>
      </c>
      <c r="BH1252" s="13">
        <v>94</v>
      </c>
      <c r="BI1252" s="13" t="str">
        <f t="shared" si="25"/>
        <v>ITEM94#KBN4_4=FALSE</v>
      </c>
    </row>
    <row r="1253" spans="1:61" ht="9.75" hidden="1" customHeight="1" x14ac:dyDescent="0.15">
      <c r="A1253" s="99"/>
      <c r="B1253" s="100"/>
      <c r="C1253" s="100"/>
      <c r="D1253" s="100"/>
      <c r="E1253" s="100"/>
      <c r="F1253" s="100"/>
      <c r="G1253" s="100"/>
      <c r="H1253" s="100"/>
      <c r="I1253" s="101"/>
      <c r="J1253" s="130" t="s">
        <v>127</v>
      </c>
      <c r="K1253" s="132"/>
      <c r="L1253" s="133" t="s">
        <v>214</v>
      </c>
      <c r="M1253" s="133"/>
      <c r="N1253" s="133"/>
      <c r="O1253" s="133"/>
      <c r="P1253" s="133"/>
      <c r="Q1253" s="133"/>
      <c r="R1253" s="133"/>
      <c r="S1253" s="133"/>
      <c r="T1253" s="133"/>
      <c r="U1253" s="133"/>
      <c r="V1253" s="133"/>
      <c r="W1253" s="133"/>
      <c r="X1253" s="134" t="s">
        <v>127</v>
      </c>
      <c r="Y1253" s="132"/>
      <c r="Z1253" s="133" t="s">
        <v>239</v>
      </c>
      <c r="AA1253" s="133"/>
      <c r="AB1253" s="133"/>
      <c r="AC1253" s="133"/>
      <c r="AD1253" s="133"/>
      <c r="AE1253" s="133"/>
      <c r="AF1253" s="133"/>
      <c r="AG1253" s="133"/>
      <c r="AH1253" s="133"/>
      <c r="AI1253" s="133"/>
      <c r="AJ1253" s="133"/>
      <c r="AK1253" s="133"/>
      <c r="AL1253" s="133"/>
      <c r="AM1253" s="139"/>
      <c r="BF1253" s="13" t="b">
        <f>IF($K1253="○",TRUE,IF($K1253="",FALSE,"INPUT_ERROR"))</f>
        <v>0</v>
      </c>
      <c r="BG1253" s="13" t="s">
        <v>528</v>
      </c>
      <c r="BH1253" s="13">
        <v>95</v>
      </c>
      <c r="BI1253" s="13" t="str">
        <f t="shared" si="25"/>
        <v>ITEM95#KBN4_4=FALSE</v>
      </c>
    </row>
    <row r="1254" spans="1:61" ht="9.75" hidden="1" customHeight="1" x14ac:dyDescent="0.15">
      <c r="A1254" s="99"/>
      <c r="B1254" s="100"/>
      <c r="C1254" s="100"/>
      <c r="D1254" s="100"/>
      <c r="E1254" s="100"/>
      <c r="F1254" s="100"/>
      <c r="G1254" s="100"/>
      <c r="H1254" s="100"/>
      <c r="I1254" s="101"/>
      <c r="J1254" s="130"/>
      <c r="K1254" s="132"/>
      <c r="L1254" s="133"/>
      <c r="M1254" s="133"/>
      <c r="N1254" s="133"/>
      <c r="O1254" s="133"/>
      <c r="P1254" s="133"/>
      <c r="Q1254" s="133"/>
      <c r="R1254" s="133"/>
      <c r="S1254" s="133"/>
      <c r="T1254" s="133"/>
      <c r="U1254" s="133"/>
      <c r="V1254" s="133"/>
      <c r="W1254" s="133"/>
      <c r="X1254" s="134"/>
      <c r="Y1254" s="132"/>
      <c r="Z1254" s="133"/>
      <c r="AA1254" s="133"/>
      <c r="AB1254" s="133"/>
      <c r="AC1254" s="133"/>
      <c r="AD1254" s="133"/>
      <c r="AE1254" s="133"/>
      <c r="AF1254" s="133"/>
      <c r="AG1254" s="133"/>
      <c r="AH1254" s="133"/>
      <c r="AI1254" s="133"/>
      <c r="AJ1254" s="133"/>
      <c r="AK1254" s="133"/>
      <c r="AL1254" s="133"/>
      <c r="AM1254" s="139"/>
      <c r="BF1254" s="13" t="b">
        <f>IF($Y1253="○",TRUE,IF($Y1253="",FALSE,"INPUT_ERROR"))</f>
        <v>0</v>
      </c>
      <c r="BG1254" s="13" t="s">
        <v>528</v>
      </c>
      <c r="BH1254" s="13">
        <v>96</v>
      </c>
      <c r="BI1254" s="13" t="str">
        <f t="shared" si="25"/>
        <v>ITEM96#KBN4_4=FALSE</v>
      </c>
    </row>
    <row r="1255" spans="1:61" ht="9.75" hidden="1" customHeight="1" x14ac:dyDescent="0.15">
      <c r="A1255" s="99"/>
      <c r="B1255" s="100"/>
      <c r="C1255" s="100"/>
      <c r="D1255" s="100"/>
      <c r="E1255" s="100"/>
      <c r="F1255" s="100"/>
      <c r="G1255" s="100"/>
      <c r="H1255" s="100"/>
      <c r="I1255" s="101"/>
      <c r="J1255" s="130" t="s">
        <v>127</v>
      </c>
      <c r="K1255" s="132"/>
      <c r="L1255" s="133" t="s">
        <v>125</v>
      </c>
      <c r="M1255" s="133"/>
      <c r="N1255" s="133"/>
      <c r="O1255" s="134" t="s">
        <v>98</v>
      </c>
      <c r="P1255" s="128"/>
      <c r="Q1255" s="128"/>
      <c r="R1255" s="128"/>
      <c r="S1255" s="128"/>
      <c r="T1255" s="128"/>
      <c r="U1255" s="128"/>
      <c r="V1255" s="128"/>
      <c r="W1255" s="128"/>
      <c r="X1255" s="128"/>
      <c r="Y1255" s="128"/>
      <c r="Z1255" s="128"/>
      <c r="AA1255" s="128"/>
      <c r="AB1255" s="128"/>
      <c r="AC1255" s="128"/>
      <c r="AD1255" s="128"/>
      <c r="AE1255" s="128"/>
      <c r="AF1255" s="128"/>
      <c r="AG1255" s="128"/>
      <c r="AH1255" s="128"/>
      <c r="AI1255" s="128"/>
      <c r="AJ1255" s="128"/>
      <c r="AK1255" s="128"/>
      <c r="AL1255" s="133" t="s">
        <v>188</v>
      </c>
      <c r="AM1255" s="139"/>
      <c r="BF1255" s="13" t="b">
        <f>IF($K1255="○",TRUE,IF($K1255="",FALSE,"INPUT_ERROR"))</f>
        <v>0</v>
      </c>
      <c r="BG1255" s="13" t="s">
        <v>528</v>
      </c>
      <c r="BH1255" s="13">
        <v>97</v>
      </c>
      <c r="BI1255" s="13" t="str">
        <f t="shared" si="25"/>
        <v>ITEM97#KBN4_4=FALSE</v>
      </c>
    </row>
    <row r="1256" spans="1:61" ht="9.75" hidden="1" customHeight="1" x14ac:dyDescent="0.15">
      <c r="A1256" s="99"/>
      <c r="B1256" s="100"/>
      <c r="C1256" s="100"/>
      <c r="D1256" s="100"/>
      <c r="E1256" s="100"/>
      <c r="F1256" s="100"/>
      <c r="G1256" s="100"/>
      <c r="H1256" s="100"/>
      <c r="I1256" s="101"/>
      <c r="J1256" s="135"/>
      <c r="K1256" s="136"/>
      <c r="L1256" s="137"/>
      <c r="M1256" s="137"/>
      <c r="N1256" s="137"/>
      <c r="O1256" s="138"/>
      <c r="P1256" s="90"/>
      <c r="Q1256" s="90"/>
      <c r="R1256" s="90"/>
      <c r="S1256" s="90"/>
      <c r="T1256" s="90"/>
      <c r="U1256" s="90"/>
      <c r="V1256" s="90"/>
      <c r="W1256" s="90"/>
      <c r="X1256" s="90"/>
      <c r="Y1256" s="90"/>
      <c r="Z1256" s="90"/>
      <c r="AA1256" s="90"/>
      <c r="AB1256" s="90"/>
      <c r="AC1256" s="90"/>
      <c r="AD1256" s="90"/>
      <c r="AE1256" s="90"/>
      <c r="AF1256" s="90"/>
      <c r="AG1256" s="90"/>
      <c r="AH1256" s="90"/>
      <c r="AI1256" s="90"/>
      <c r="AJ1256" s="90"/>
      <c r="AK1256" s="90"/>
      <c r="AL1256" s="137"/>
      <c r="AM1256" s="140"/>
      <c r="BG1256" s="13" t="s">
        <v>528</v>
      </c>
      <c r="BH1256" s="13">
        <v>98</v>
      </c>
      <c r="BI1256" s="13" t="str">
        <f>"ITEM"&amp;BH1256 &amp; BG1256 &amp;"="&amp;IF(TRIM($P1255)="","",$P1255)</f>
        <v>ITEM98#KBN4_4=</v>
      </c>
    </row>
    <row r="1257" spans="1:61" ht="9.75" hidden="1" customHeight="1" x14ac:dyDescent="0.15">
      <c r="A1257" s="96" t="s">
        <v>290</v>
      </c>
      <c r="B1257" s="97"/>
      <c r="C1257" s="97"/>
      <c r="D1257" s="97"/>
      <c r="E1257" s="97"/>
      <c r="F1257" s="97"/>
      <c r="G1257" s="97"/>
      <c r="H1257" s="97"/>
      <c r="I1257" s="98"/>
      <c r="J1257" s="305"/>
      <c r="K1257" s="306"/>
      <c r="L1257" s="306"/>
      <c r="M1257" s="306"/>
      <c r="N1257" s="306"/>
      <c r="O1257" s="306"/>
      <c r="P1257" s="306"/>
      <c r="Q1257" s="306"/>
      <c r="R1257" s="306"/>
      <c r="S1257" s="306"/>
      <c r="T1257" s="306"/>
      <c r="U1257" s="306"/>
      <c r="V1257" s="306"/>
      <c r="W1257" s="306"/>
      <c r="X1257" s="306"/>
      <c r="Y1257" s="306"/>
      <c r="Z1257" s="306"/>
      <c r="AA1257" s="306"/>
      <c r="AB1257" s="306"/>
      <c r="AC1257" s="306"/>
      <c r="AD1257" s="306"/>
      <c r="AE1257" s="306"/>
      <c r="AF1257" s="306"/>
      <c r="AG1257" s="306"/>
      <c r="AH1257" s="306"/>
      <c r="AI1257" s="306"/>
      <c r="AJ1257" s="306"/>
      <c r="AK1257" s="306"/>
      <c r="AL1257" s="306"/>
      <c r="AM1257" s="307"/>
      <c r="BG1257" s="13" t="s">
        <v>528</v>
      </c>
      <c r="BH1257" s="13">
        <v>99</v>
      </c>
      <c r="BI1257" s="13" t="str">
        <f>"ITEM"&amp;BH1257 &amp; BG1257 &amp;"="&amp;IF(TRIM($J1257)="","",TEXT(J1257,"yyyymmdd"))</f>
        <v>ITEM99#KBN4_4=</v>
      </c>
    </row>
    <row r="1258" spans="1:61" ht="9.75" hidden="1" customHeight="1" x14ac:dyDescent="0.15">
      <c r="A1258" s="99"/>
      <c r="B1258" s="100"/>
      <c r="C1258" s="100"/>
      <c r="D1258" s="100"/>
      <c r="E1258" s="100"/>
      <c r="F1258" s="100"/>
      <c r="G1258" s="100"/>
      <c r="H1258" s="100"/>
      <c r="I1258" s="101"/>
      <c r="J1258" s="308"/>
      <c r="K1258" s="309"/>
      <c r="L1258" s="309"/>
      <c r="M1258" s="309"/>
      <c r="N1258" s="309"/>
      <c r="O1258" s="309"/>
      <c r="P1258" s="309"/>
      <c r="Q1258" s="309"/>
      <c r="R1258" s="309"/>
      <c r="S1258" s="309"/>
      <c r="T1258" s="309"/>
      <c r="U1258" s="309"/>
      <c r="V1258" s="309"/>
      <c r="W1258" s="309"/>
      <c r="X1258" s="309"/>
      <c r="Y1258" s="309"/>
      <c r="Z1258" s="309"/>
      <c r="AA1258" s="309"/>
      <c r="AB1258" s="309"/>
      <c r="AC1258" s="309"/>
      <c r="AD1258" s="309"/>
      <c r="AE1258" s="309"/>
      <c r="AF1258" s="309"/>
      <c r="AG1258" s="309"/>
      <c r="AH1258" s="309"/>
      <c r="AI1258" s="309"/>
      <c r="AJ1258" s="309"/>
      <c r="AK1258" s="309"/>
      <c r="AL1258" s="309"/>
      <c r="AM1258" s="310"/>
      <c r="BH1258" s="13" t="s">
        <v>432</v>
      </c>
    </row>
    <row r="1259" spans="1:61" ht="9.75" hidden="1" customHeight="1" thickBot="1" x14ac:dyDescent="0.2">
      <c r="A1259" s="106"/>
      <c r="B1259" s="107"/>
      <c r="C1259" s="107"/>
      <c r="D1259" s="107"/>
      <c r="E1259" s="107"/>
      <c r="F1259" s="107"/>
      <c r="G1259" s="107"/>
      <c r="H1259" s="107"/>
      <c r="I1259" s="108"/>
      <c r="J1259" s="311"/>
      <c r="K1259" s="312"/>
      <c r="L1259" s="312"/>
      <c r="M1259" s="312"/>
      <c r="N1259" s="312"/>
      <c r="O1259" s="312"/>
      <c r="P1259" s="312"/>
      <c r="Q1259" s="312"/>
      <c r="R1259" s="312"/>
      <c r="S1259" s="312"/>
      <c r="T1259" s="312"/>
      <c r="U1259" s="312"/>
      <c r="V1259" s="312"/>
      <c r="W1259" s="312"/>
      <c r="X1259" s="312"/>
      <c r="Y1259" s="312"/>
      <c r="Z1259" s="312"/>
      <c r="AA1259" s="312"/>
      <c r="AB1259" s="312"/>
      <c r="AC1259" s="312"/>
      <c r="AD1259" s="312"/>
      <c r="AE1259" s="312"/>
      <c r="AF1259" s="312"/>
      <c r="AG1259" s="312"/>
      <c r="AH1259" s="312"/>
      <c r="AI1259" s="312"/>
      <c r="AJ1259" s="312"/>
      <c r="AK1259" s="312"/>
      <c r="AL1259" s="312"/>
      <c r="AM1259" s="313"/>
      <c r="BH1259" s="13" t="s">
        <v>432</v>
      </c>
    </row>
    <row r="1260" spans="1:61" ht="9.75" hidden="1" customHeight="1" x14ac:dyDescent="0.15">
      <c r="A1260" s="295" t="s">
        <v>390</v>
      </c>
      <c r="B1260" s="296"/>
      <c r="C1260" s="296"/>
      <c r="D1260" s="296"/>
      <c r="E1260" s="296"/>
      <c r="F1260" s="296"/>
      <c r="G1260" s="296"/>
      <c r="H1260" s="296"/>
      <c r="I1260" s="297"/>
      <c r="J1260" s="273"/>
      <c r="K1260" s="274"/>
      <c r="L1260" s="274"/>
      <c r="M1260" s="274"/>
      <c r="N1260" s="274"/>
      <c r="O1260" s="274"/>
      <c r="P1260" s="274"/>
      <c r="Q1260" s="274"/>
      <c r="R1260" s="274"/>
      <c r="S1260" s="274"/>
      <c r="T1260" s="274"/>
      <c r="U1260" s="274"/>
      <c r="V1260" s="274"/>
      <c r="W1260" s="274"/>
      <c r="X1260" s="274"/>
      <c r="Y1260" s="274"/>
      <c r="Z1260" s="274"/>
      <c r="AA1260" s="274"/>
      <c r="AB1260" s="274"/>
      <c r="AC1260" s="274"/>
      <c r="AD1260" s="274"/>
      <c r="AE1260" s="274"/>
      <c r="AF1260" s="274"/>
      <c r="AG1260" s="274"/>
      <c r="AH1260" s="274"/>
      <c r="AI1260" s="274"/>
      <c r="AJ1260" s="274"/>
      <c r="AK1260" s="274"/>
      <c r="AL1260" s="274"/>
      <c r="AM1260" s="275"/>
      <c r="BG1260" s="13" t="s">
        <v>529</v>
      </c>
      <c r="BH1260" s="13">
        <v>85</v>
      </c>
      <c r="BI1260" s="13" t="str">
        <f>"ITEM"&amp;BH1260 &amp; BG1260 &amp;"="&amp; IF(TRIM($J1260)="","",$J1260)</f>
        <v>ITEM85#KBN4_5=</v>
      </c>
    </row>
    <row r="1261" spans="1:61" ht="9.75" hidden="1" customHeight="1" thickBot="1" x14ac:dyDescent="0.2">
      <c r="A1261" s="298"/>
      <c r="B1261" s="299"/>
      <c r="C1261" s="299"/>
      <c r="D1261" s="299"/>
      <c r="E1261" s="299"/>
      <c r="F1261" s="299"/>
      <c r="G1261" s="299"/>
      <c r="H1261" s="299"/>
      <c r="I1261" s="300"/>
      <c r="J1261" s="301"/>
      <c r="K1261" s="302"/>
      <c r="L1261" s="302"/>
      <c r="M1261" s="302"/>
      <c r="N1261" s="302"/>
      <c r="O1261" s="302"/>
      <c r="P1261" s="302"/>
      <c r="Q1261" s="302"/>
      <c r="R1261" s="302"/>
      <c r="S1261" s="302"/>
      <c r="T1261" s="302"/>
      <c r="U1261" s="302"/>
      <c r="V1261" s="302"/>
      <c r="W1261" s="302"/>
      <c r="X1261" s="302"/>
      <c r="Y1261" s="302"/>
      <c r="Z1261" s="302"/>
      <c r="AA1261" s="302"/>
      <c r="AB1261" s="302"/>
      <c r="AC1261" s="302"/>
      <c r="AD1261" s="302"/>
      <c r="AE1261" s="302"/>
      <c r="AF1261" s="302"/>
      <c r="AG1261" s="302"/>
      <c r="AH1261" s="302"/>
      <c r="AI1261" s="302"/>
      <c r="AJ1261" s="302"/>
      <c r="AK1261" s="302"/>
      <c r="AL1261" s="302"/>
      <c r="AM1261" s="303"/>
      <c r="BG1261" s="13" t="s">
        <v>432</v>
      </c>
      <c r="BH1261" s="13" t="s">
        <v>432</v>
      </c>
    </row>
    <row r="1262" spans="1:61" ht="9.75" hidden="1" customHeight="1" x14ac:dyDescent="0.15">
      <c r="A1262" s="96" t="s">
        <v>96</v>
      </c>
      <c r="B1262" s="97"/>
      <c r="C1262" s="97"/>
      <c r="D1262" s="97"/>
      <c r="E1262" s="97"/>
      <c r="F1262" s="97"/>
      <c r="G1262" s="97"/>
      <c r="H1262" s="97"/>
      <c r="I1262" s="98"/>
      <c r="J1262" s="102"/>
      <c r="K1262" s="102"/>
      <c r="L1262" s="102"/>
      <c r="M1262" s="102"/>
      <c r="N1262" s="102"/>
      <c r="O1262" s="102"/>
      <c r="P1262" s="102"/>
      <c r="Q1262" s="102"/>
      <c r="R1262" s="102"/>
      <c r="S1262" s="102"/>
      <c r="T1262" s="102"/>
      <c r="U1262" s="102"/>
      <c r="V1262" s="102"/>
      <c r="W1262" s="102"/>
      <c r="X1262" s="102"/>
      <c r="Y1262" s="102"/>
      <c r="Z1262" s="102"/>
      <c r="AA1262" s="102"/>
      <c r="AB1262" s="102"/>
      <c r="AC1262" s="102"/>
      <c r="AD1262" s="102"/>
      <c r="AE1262" s="102"/>
      <c r="AF1262" s="102"/>
      <c r="AG1262" s="102"/>
      <c r="AH1262" s="102"/>
      <c r="AI1262" s="102"/>
      <c r="AJ1262" s="102"/>
      <c r="AK1262" s="102"/>
      <c r="AL1262" s="102"/>
      <c r="AM1262" s="102"/>
      <c r="BG1262" s="13" t="s">
        <v>529</v>
      </c>
      <c r="BH1262" s="13">
        <v>86</v>
      </c>
      <c r="BI1262" s="13" t="str">
        <f>"ITEM"&amp;BH1262&amp; BG1262 &amp;"="&amp; IF(TRIM($J1262)="","",$J1262)</f>
        <v>ITEM86#KBN4_5=</v>
      </c>
    </row>
    <row r="1263" spans="1:61" ht="9.75" hidden="1" customHeight="1" x14ac:dyDescent="0.15">
      <c r="A1263" s="106"/>
      <c r="B1263" s="107"/>
      <c r="C1263" s="107"/>
      <c r="D1263" s="107"/>
      <c r="E1263" s="107"/>
      <c r="F1263" s="107"/>
      <c r="G1263" s="107"/>
      <c r="H1263" s="107"/>
      <c r="I1263" s="108"/>
      <c r="J1263" s="102"/>
      <c r="K1263" s="102"/>
      <c r="L1263" s="102"/>
      <c r="M1263" s="102"/>
      <c r="N1263" s="102"/>
      <c r="O1263" s="102"/>
      <c r="P1263" s="102"/>
      <c r="Q1263" s="102"/>
      <c r="R1263" s="102"/>
      <c r="S1263" s="102"/>
      <c r="T1263" s="102"/>
      <c r="U1263" s="102"/>
      <c r="V1263" s="102"/>
      <c r="W1263" s="102"/>
      <c r="X1263" s="102"/>
      <c r="Y1263" s="102"/>
      <c r="Z1263" s="102"/>
      <c r="AA1263" s="102"/>
      <c r="AB1263" s="102"/>
      <c r="AC1263" s="102"/>
      <c r="AD1263" s="102"/>
      <c r="AE1263" s="102"/>
      <c r="AF1263" s="102"/>
      <c r="AG1263" s="102"/>
      <c r="AH1263" s="102"/>
      <c r="AI1263" s="102"/>
      <c r="AJ1263" s="102"/>
      <c r="AK1263" s="102"/>
      <c r="AL1263" s="102"/>
      <c r="AM1263" s="102"/>
      <c r="BG1263" s="13" t="s">
        <v>432</v>
      </c>
      <c r="BH1263" s="13" t="s">
        <v>432</v>
      </c>
    </row>
    <row r="1264" spans="1:61" ht="9.75" hidden="1" customHeight="1" x14ac:dyDescent="0.15">
      <c r="A1264" s="96" t="s">
        <v>291</v>
      </c>
      <c r="B1264" s="97"/>
      <c r="C1264" s="97"/>
      <c r="D1264" s="97"/>
      <c r="E1264" s="97"/>
      <c r="F1264" s="97"/>
      <c r="G1264" s="97"/>
      <c r="H1264" s="97"/>
      <c r="I1264" s="98"/>
      <c r="J1264" s="102"/>
      <c r="K1264" s="102"/>
      <c r="L1264" s="102"/>
      <c r="M1264" s="102"/>
      <c r="N1264" s="102"/>
      <c r="O1264" s="102"/>
      <c r="P1264" s="102"/>
      <c r="Q1264" s="102"/>
      <c r="R1264" s="102"/>
      <c r="S1264" s="102"/>
      <c r="T1264" s="102"/>
      <c r="U1264" s="102"/>
      <c r="V1264" s="102"/>
      <c r="W1264" s="102"/>
      <c r="X1264" s="102"/>
      <c r="Y1264" s="102"/>
      <c r="Z1264" s="102"/>
      <c r="AA1264" s="102"/>
      <c r="AB1264" s="102"/>
      <c r="AC1264" s="102"/>
      <c r="AD1264" s="102"/>
      <c r="AE1264" s="102"/>
      <c r="AF1264" s="102"/>
      <c r="AG1264" s="102"/>
      <c r="AH1264" s="102"/>
      <c r="AI1264" s="102"/>
      <c r="AJ1264" s="102"/>
      <c r="AK1264" s="102"/>
      <c r="AL1264" s="102"/>
      <c r="AM1264" s="102"/>
      <c r="BG1264" s="13" t="s">
        <v>529</v>
      </c>
      <c r="BH1264" s="13">
        <v>87</v>
      </c>
      <c r="BI1264" s="13" t="str">
        <f>"ITEM"&amp;BH1264&amp; BG1264 &amp;"="&amp; IF(TRIM($J1264)="","",$J1264)</f>
        <v>ITEM87#KBN4_5=</v>
      </c>
    </row>
    <row r="1265" spans="1:61" ht="9.75" hidden="1" customHeight="1" x14ac:dyDescent="0.15">
      <c r="A1265" s="99"/>
      <c r="B1265" s="100"/>
      <c r="C1265" s="100"/>
      <c r="D1265" s="100"/>
      <c r="E1265" s="100"/>
      <c r="F1265" s="100"/>
      <c r="G1265" s="100"/>
      <c r="H1265" s="100"/>
      <c r="I1265" s="101"/>
      <c r="J1265" s="102"/>
      <c r="K1265" s="102"/>
      <c r="L1265" s="102"/>
      <c r="M1265" s="102"/>
      <c r="N1265" s="102"/>
      <c r="O1265" s="102"/>
      <c r="P1265" s="102"/>
      <c r="Q1265" s="102"/>
      <c r="R1265" s="102"/>
      <c r="S1265" s="102"/>
      <c r="T1265" s="102"/>
      <c r="U1265" s="102"/>
      <c r="V1265" s="102"/>
      <c r="W1265" s="102"/>
      <c r="X1265" s="102"/>
      <c r="Y1265" s="102"/>
      <c r="Z1265" s="102"/>
      <c r="AA1265" s="102"/>
      <c r="AB1265" s="102"/>
      <c r="AC1265" s="102"/>
      <c r="AD1265" s="102"/>
      <c r="AE1265" s="102"/>
      <c r="AF1265" s="102"/>
      <c r="AG1265" s="102"/>
      <c r="AH1265" s="102"/>
      <c r="AI1265" s="102"/>
      <c r="AJ1265" s="102"/>
      <c r="AK1265" s="102"/>
      <c r="AL1265" s="102"/>
      <c r="AM1265" s="102"/>
      <c r="BG1265" s="13" t="s">
        <v>432</v>
      </c>
      <c r="BH1265" s="13" t="s">
        <v>432</v>
      </c>
    </row>
    <row r="1266" spans="1:61" ht="9.75" hidden="1" customHeight="1" x14ac:dyDescent="0.15">
      <c r="A1266" s="106"/>
      <c r="B1266" s="107"/>
      <c r="C1266" s="107"/>
      <c r="D1266" s="107"/>
      <c r="E1266" s="107"/>
      <c r="F1266" s="107"/>
      <c r="G1266" s="107"/>
      <c r="H1266" s="107"/>
      <c r="I1266" s="108"/>
      <c r="J1266" s="102"/>
      <c r="K1266" s="102"/>
      <c r="L1266" s="102"/>
      <c r="M1266" s="102"/>
      <c r="N1266" s="102"/>
      <c r="O1266" s="102"/>
      <c r="P1266" s="102"/>
      <c r="Q1266" s="102"/>
      <c r="R1266" s="102"/>
      <c r="S1266" s="102"/>
      <c r="T1266" s="102"/>
      <c r="U1266" s="102"/>
      <c r="V1266" s="102"/>
      <c r="W1266" s="102"/>
      <c r="X1266" s="102"/>
      <c r="Y1266" s="102"/>
      <c r="Z1266" s="102"/>
      <c r="AA1266" s="102"/>
      <c r="AB1266" s="102"/>
      <c r="AC1266" s="102"/>
      <c r="AD1266" s="102"/>
      <c r="AE1266" s="102"/>
      <c r="AF1266" s="102"/>
      <c r="AG1266" s="102"/>
      <c r="AH1266" s="102"/>
      <c r="AI1266" s="102"/>
      <c r="AJ1266" s="102"/>
      <c r="AK1266" s="102"/>
      <c r="AL1266" s="102"/>
      <c r="AM1266" s="102"/>
      <c r="BG1266" s="13" t="s">
        <v>432</v>
      </c>
      <c r="BH1266" s="13" t="s">
        <v>432</v>
      </c>
    </row>
    <row r="1267" spans="1:61" ht="9.75" hidden="1" customHeight="1" x14ac:dyDescent="0.15">
      <c r="A1267" s="96" t="s">
        <v>292</v>
      </c>
      <c r="B1267" s="97"/>
      <c r="C1267" s="97"/>
      <c r="D1267" s="97"/>
      <c r="E1267" s="97"/>
      <c r="F1267" s="97"/>
      <c r="G1267" s="97"/>
      <c r="H1267" s="97"/>
      <c r="I1267" s="98"/>
      <c r="J1267" s="102"/>
      <c r="K1267" s="102"/>
      <c r="L1267" s="102"/>
      <c r="M1267" s="102"/>
      <c r="N1267" s="102"/>
      <c r="O1267" s="102"/>
      <c r="P1267" s="102"/>
      <c r="Q1267" s="102"/>
      <c r="R1267" s="102"/>
      <c r="S1267" s="102"/>
      <c r="T1267" s="102"/>
      <c r="U1267" s="102"/>
      <c r="V1267" s="102"/>
      <c r="W1267" s="102"/>
      <c r="X1267" s="102"/>
      <c r="Y1267" s="102"/>
      <c r="Z1267" s="102"/>
      <c r="AA1267" s="102"/>
      <c r="AB1267" s="102"/>
      <c r="AC1267" s="102"/>
      <c r="AD1267" s="102"/>
      <c r="AE1267" s="102"/>
      <c r="AF1267" s="102"/>
      <c r="AG1267" s="102"/>
      <c r="AH1267" s="102"/>
      <c r="AI1267" s="102"/>
      <c r="AJ1267" s="102"/>
      <c r="AK1267" s="102"/>
      <c r="AL1267" s="102"/>
      <c r="AM1267" s="102"/>
      <c r="BG1267" s="13" t="s">
        <v>529</v>
      </c>
      <c r="BH1267" s="13">
        <v>88</v>
      </c>
      <c r="BI1267" s="13" t="str">
        <f>"ITEM"&amp;BH1267&amp; BG1267 &amp;"="&amp; IF(TRIM($J1267)="","",$J1267)</f>
        <v>ITEM88#KBN4_5=</v>
      </c>
    </row>
    <row r="1268" spans="1:61" ht="9.75" hidden="1" customHeight="1" x14ac:dyDescent="0.15">
      <c r="A1268" s="106"/>
      <c r="B1268" s="107"/>
      <c r="C1268" s="107"/>
      <c r="D1268" s="107"/>
      <c r="E1268" s="107"/>
      <c r="F1268" s="107"/>
      <c r="G1268" s="107"/>
      <c r="H1268" s="107"/>
      <c r="I1268" s="108"/>
      <c r="J1268" s="102"/>
      <c r="K1268" s="102"/>
      <c r="L1268" s="102"/>
      <c r="M1268" s="102"/>
      <c r="N1268" s="102"/>
      <c r="O1268" s="102"/>
      <c r="P1268" s="102"/>
      <c r="Q1268" s="102"/>
      <c r="R1268" s="102"/>
      <c r="S1268" s="102"/>
      <c r="T1268" s="102"/>
      <c r="U1268" s="102"/>
      <c r="V1268" s="102"/>
      <c r="W1268" s="102"/>
      <c r="X1268" s="102"/>
      <c r="Y1268" s="102"/>
      <c r="Z1268" s="102"/>
      <c r="AA1268" s="102"/>
      <c r="AB1268" s="102"/>
      <c r="AC1268" s="102"/>
      <c r="AD1268" s="102"/>
      <c r="AE1268" s="102"/>
      <c r="AF1268" s="102"/>
      <c r="AG1268" s="102"/>
      <c r="AH1268" s="102"/>
      <c r="AI1268" s="102"/>
      <c r="AJ1268" s="102"/>
      <c r="AK1268" s="102"/>
      <c r="AL1268" s="102"/>
      <c r="AM1268" s="102"/>
      <c r="BG1268" s="13" t="s">
        <v>432</v>
      </c>
      <c r="BH1268" s="13" t="s">
        <v>432</v>
      </c>
    </row>
    <row r="1269" spans="1:61" ht="9.75" hidden="1" customHeight="1" x14ac:dyDescent="0.15">
      <c r="A1269" s="96" t="s">
        <v>326</v>
      </c>
      <c r="B1269" s="97"/>
      <c r="C1269" s="97"/>
      <c r="D1269" s="97"/>
      <c r="E1269" s="97"/>
      <c r="F1269" s="97"/>
      <c r="G1269" s="97"/>
      <c r="H1269" s="97"/>
      <c r="I1269" s="98"/>
      <c r="J1269" s="266"/>
      <c r="K1269" s="170"/>
      <c r="L1269" s="170"/>
      <c r="M1269" s="170"/>
      <c r="N1269" s="170"/>
      <c r="O1269" s="170"/>
      <c r="P1269" s="170"/>
      <c r="Q1269" s="170"/>
      <c r="R1269" s="170"/>
      <c r="S1269" s="170"/>
      <c r="T1269" s="170"/>
      <c r="U1269" s="170"/>
      <c r="V1269" s="170" t="s">
        <v>116</v>
      </c>
      <c r="W1269" s="170"/>
      <c r="X1269" s="170"/>
      <c r="Y1269" s="170"/>
      <c r="Z1269" s="170"/>
      <c r="AA1269" s="170"/>
      <c r="AB1269" s="170"/>
      <c r="AC1269" s="170"/>
      <c r="AD1269" s="170"/>
      <c r="AE1269" s="170"/>
      <c r="AF1269" s="170"/>
      <c r="AG1269" s="170"/>
      <c r="AH1269" s="170"/>
      <c r="AI1269" s="170"/>
      <c r="AJ1269" s="170"/>
      <c r="AK1269" s="170"/>
      <c r="AL1269" s="170"/>
      <c r="AM1269" s="171"/>
      <c r="BE1269" s="13" t="str">
        <f ca="1">MID(CELL("address",$CB$2),2,2)</f>
        <v>CB</v>
      </c>
      <c r="BF1269" s="13" t="str">
        <f>IF(TRIM($K1271)="","",IF(ISERROR(MATCH($K1271,$CB$3:$CB$7,0)),"INPUT_ERROR",MATCH($K1271,$CB$3:$CB$7,0)))</f>
        <v/>
      </c>
      <c r="BG1269" s="13" t="s">
        <v>529</v>
      </c>
      <c r="BH1269" s="13">
        <v>89</v>
      </c>
      <c r="BI1269" s="13" t="str">
        <f>"ITEM"&amp; BH1269&amp; BG1269 &amp;"="&amp; $BF1269</f>
        <v>ITEM89#KBN4_5=</v>
      </c>
    </row>
    <row r="1270" spans="1:61" ht="9.75" hidden="1" customHeight="1" x14ac:dyDescent="0.15">
      <c r="A1270" s="99"/>
      <c r="B1270" s="100"/>
      <c r="C1270" s="100"/>
      <c r="D1270" s="100"/>
      <c r="E1270" s="100"/>
      <c r="F1270" s="100"/>
      <c r="G1270" s="100"/>
      <c r="H1270" s="100"/>
      <c r="I1270" s="101"/>
      <c r="J1270" s="304"/>
      <c r="K1270" s="169"/>
      <c r="L1270" s="169"/>
      <c r="M1270" s="169"/>
      <c r="N1270" s="169"/>
      <c r="O1270" s="169"/>
      <c r="P1270" s="169"/>
      <c r="Q1270" s="169"/>
      <c r="R1270" s="169"/>
      <c r="S1270" s="169"/>
      <c r="T1270" s="169"/>
      <c r="U1270" s="169"/>
      <c r="V1270" s="169" t="s">
        <v>180</v>
      </c>
      <c r="W1270" s="169"/>
      <c r="X1270" s="169"/>
      <c r="Y1270" s="169"/>
      <c r="Z1270" s="169"/>
      <c r="AA1270" s="169"/>
      <c r="AB1270" s="169"/>
      <c r="AC1270" s="169"/>
      <c r="AD1270" s="169"/>
      <c r="AE1270" s="169"/>
      <c r="AF1270" s="169"/>
      <c r="AG1270" s="169"/>
      <c r="AH1270" s="169"/>
      <c r="AI1270" s="169"/>
      <c r="AJ1270" s="169"/>
      <c r="AK1270" s="169"/>
      <c r="AL1270" s="169"/>
      <c r="AM1270" s="172"/>
      <c r="BG1270" s="13" t="s">
        <v>432</v>
      </c>
      <c r="BH1270" s="13" t="s">
        <v>432</v>
      </c>
    </row>
    <row r="1271" spans="1:61" ht="9.75" hidden="1" customHeight="1" x14ac:dyDescent="0.15">
      <c r="A1271" s="99"/>
      <c r="B1271" s="100"/>
      <c r="C1271" s="100"/>
      <c r="D1271" s="100"/>
      <c r="E1271" s="100"/>
      <c r="F1271" s="100"/>
      <c r="G1271" s="100"/>
      <c r="H1271" s="100"/>
      <c r="I1271" s="101"/>
      <c r="J1271" s="130" t="s">
        <v>127</v>
      </c>
      <c r="K1271" s="131"/>
      <c r="L1271" s="131"/>
      <c r="M1271" s="131"/>
      <c r="N1271" s="131"/>
      <c r="O1271" s="131"/>
      <c r="P1271" s="131"/>
      <c r="Q1271" s="131"/>
      <c r="R1271" s="131"/>
      <c r="S1271" s="131"/>
      <c r="T1271" s="133" t="s">
        <v>129</v>
      </c>
      <c r="U1271" s="133"/>
      <c r="V1271" s="169" t="s">
        <v>236</v>
      </c>
      <c r="W1271" s="169"/>
      <c r="X1271" s="169"/>
      <c r="Y1271" s="169"/>
      <c r="Z1271" s="169"/>
      <c r="AA1271" s="169"/>
      <c r="AB1271" s="169"/>
      <c r="AC1271" s="169"/>
      <c r="AD1271" s="169"/>
      <c r="AE1271" s="169"/>
      <c r="AF1271" s="169"/>
      <c r="AG1271" s="169"/>
      <c r="AH1271" s="169"/>
      <c r="AI1271" s="169"/>
      <c r="AJ1271" s="169"/>
      <c r="AK1271" s="169"/>
      <c r="AL1271" s="169"/>
      <c r="AM1271" s="172"/>
      <c r="BG1271" s="13" t="s">
        <v>432</v>
      </c>
      <c r="BH1271" s="13" t="s">
        <v>432</v>
      </c>
    </row>
    <row r="1272" spans="1:61" ht="9.75" hidden="1" customHeight="1" x14ac:dyDescent="0.15">
      <c r="A1272" s="99"/>
      <c r="B1272" s="100"/>
      <c r="C1272" s="100"/>
      <c r="D1272" s="100"/>
      <c r="E1272" s="100"/>
      <c r="F1272" s="100"/>
      <c r="G1272" s="100"/>
      <c r="H1272" s="100"/>
      <c r="I1272" s="101"/>
      <c r="J1272" s="130"/>
      <c r="K1272" s="131"/>
      <c r="L1272" s="131"/>
      <c r="M1272" s="131"/>
      <c r="N1272" s="131"/>
      <c r="O1272" s="131"/>
      <c r="P1272" s="131"/>
      <c r="Q1272" s="131"/>
      <c r="R1272" s="131"/>
      <c r="S1272" s="131"/>
      <c r="T1272" s="133"/>
      <c r="U1272" s="133"/>
      <c r="V1272" s="169" t="s">
        <v>237</v>
      </c>
      <c r="W1272" s="169"/>
      <c r="X1272" s="169"/>
      <c r="Y1272" s="169"/>
      <c r="Z1272" s="169"/>
      <c r="AA1272" s="169"/>
      <c r="AB1272" s="169"/>
      <c r="AC1272" s="169"/>
      <c r="AD1272" s="169"/>
      <c r="AE1272" s="169"/>
      <c r="AF1272" s="169"/>
      <c r="AG1272" s="169"/>
      <c r="AH1272" s="169"/>
      <c r="AI1272" s="169"/>
      <c r="AJ1272" s="169"/>
      <c r="AK1272" s="169"/>
      <c r="AL1272" s="169"/>
      <c r="AM1272" s="172"/>
      <c r="BG1272" s="13" t="s">
        <v>432</v>
      </c>
      <c r="BH1272" s="13" t="s">
        <v>432</v>
      </c>
    </row>
    <row r="1273" spans="1:61" ht="9.75" hidden="1" customHeight="1" x14ac:dyDescent="0.15">
      <c r="A1273" s="99"/>
      <c r="B1273" s="100"/>
      <c r="C1273" s="100"/>
      <c r="D1273" s="100"/>
      <c r="E1273" s="100"/>
      <c r="F1273" s="100"/>
      <c r="G1273" s="100"/>
      <c r="H1273" s="100"/>
      <c r="I1273" s="101"/>
      <c r="J1273" s="186"/>
      <c r="K1273" s="133"/>
      <c r="L1273" s="133"/>
      <c r="M1273" s="133"/>
      <c r="N1273" s="133"/>
      <c r="O1273" s="133"/>
      <c r="P1273" s="133"/>
      <c r="Q1273" s="133"/>
      <c r="R1273" s="133"/>
      <c r="S1273" s="133"/>
      <c r="T1273" s="133"/>
      <c r="U1273" s="133"/>
      <c r="V1273" s="169" t="s">
        <v>441</v>
      </c>
      <c r="W1273" s="169"/>
      <c r="X1273" s="169"/>
      <c r="Y1273" s="169"/>
      <c r="Z1273" s="169"/>
      <c r="AA1273" s="169"/>
      <c r="AB1273" s="169"/>
      <c r="AC1273" s="169"/>
      <c r="AD1273" s="169"/>
      <c r="AE1273" s="169"/>
      <c r="AF1273" s="169"/>
      <c r="AG1273" s="169"/>
      <c r="AH1273" s="169"/>
      <c r="AI1273" s="169"/>
      <c r="AJ1273" s="169"/>
      <c r="AK1273" s="169"/>
      <c r="AL1273" s="169"/>
      <c r="AM1273" s="172"/>
      <c r="BG1273" s="13" t="s">
        <v>432</v>
      </c>
      <c r="BH1273" s="13" t="s">
        <v>432</v>
      </c>
    </row>
    <row r="1274" spans="1:61" ht="9.75" hidden="1" customHeight="1" x14ac:dyDescent="0.15">
      <c r="A1274" s="106"/>
      <c r="B1274" s="107"/>
      <c r="C1274" s="107"/>
      <c r="D1274" s="107"/>
      <c r="E1274" s="107"/>
      <c r="F1274" s="107"/>
      <c r="G1274" s="107"/>
      <c r="H1274" s="107"/>
      <c r="I1274" s="108"/>
      <c r="J1274" s="168"/>
      <c r="K1274" s="137"/>
      <c r="L1274" s="137"/>
      <c r="M1274" s="137"/>
      <c r="N1274" s="137"/>
      <c r="O1274" s="137"/>
      <c r="P1274" s="137"/>
      <c r="Q1274" s="137"/>
      <c r="R1274" s="137"/>
      <c r="S1274" s="137"/>
      <c r="T1274" s="137"/>
      <c r="U1274" s="137"/>
      <c r="V1274" s="174" t="s">
        <v>238</v>
      </c>
      <c r="W1274" s="174"/>
      <c r="X1274" s="174"/>
      <c r="Y1274" s="174"/>
      <c r="Z1274" s="174"/>
      <c r="AA1274" s="174"/>
      <c r="AB1274" s="174"/>
      <c r="AC1274" s="174"/>
      <c r="AD1274" s="174"/>
      <c r="AE1274" s="174"/>
      <c r="AF1274" s="174"/>
      <c r="AG1274" s="174"/>
      <c r="AH1274" s="174"/>
      <c r="AI1274" s="174"/>
      <c r="AJ1274" s="174"/>
      <c r="AK1274" s="174"/>
      <c r="AL1274" s="174"/>
      <c r="AM1274" s="175"/>
      <c r="BG1274" s="13" t="s">
        <v>432</v>
      </c>
      <c r="BH1274" s="13" t="s">
        <v>432</v>
      </c>
    </row>
    <row r="1275" spans="1:61" ht="9.75" hidden="1" customHeight="1" x14ac:dyDescent="0.15">
      <c r="A1275" s="96" t="s">
        <v>325</v>
      </c>
      <c r="B1275" s="97"/>
      <c r="C1275" s="97"/>
      <c r="D1275" s="97"/>
      <c r="E1275" s="97"/>
      <c r="F1275" s="97"/>
      <c r="G1275" s="97"/>
      <c r="H1275" s="97"/>
      <c r="I1275" s="98"/>
      <c r="J1275" s="115"/>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7"/>
      <c r="BG1275" s="13" t="s">
        <v>529</v>
      </c>
      <c r="BH1275" s="13">
        <v>90</v>
      </c>
      <c r="BI1275" s="13" t="str">
        <f>"ITEM"&amp;BH1275&amp; BG1275 &amp;"="&amp; IF(TRIM($J1275)="","",$J1275)</f>
        <v>ITEM90#KBN4_5=</v>
      </c>
    </row>
    <row r="1276" spans="1:61" ht="9.75" hidden="1" customHeight="1" x14ac:dyDescent="0.15">
      <c r="A1276" s="99"/>
      <c r="B1276" s="100"/>
      <c r="C1276" s="100"/>
      <c r="D1276" s="100"/>
      <c r="E1276" s="100"/>
      <c r="F1276" s="100"/>
      <c r="G1276" s="100"/>
      <c r="H1276" s="100"/>
      <c r="I1276" s="101"/>
      <c r="J1276" s="109"/>
      <c r="K1276" s="110"/>
      <c r="L1276" s="110"/>
      <c r="M1276" s="110"/>
      <c r="N1276" s="110"/>
      <c r="O1276" s="110"/>
      <c r="P1276" s="110"/>
      <c r="Q1276" s="110"/>
      <c r="R1276" s="110"/>
      <c r="S1276" s="110"/>
      <c r="T1276" s="110"/>
      <c r="U1276" s="110"/>
      <c r="V1276" s="110"/>
      <c r="W1276" s="110"/>
      <c r="X1276" s="110"/>
      <c r="Y1276" s="110"/>
      <c r="Z1276" s="110"/>
      <c r="AA1276" s="110"/>
      <c r="AB1276" s="110"/>
      <c r="AC1276" s="110"/>
      <c r="AD1276" s="110"/>
      <c r="AE1276" s="110"/>
      <c r="AF1276" s="110"/>
      <c r="AG1276" s="110"/>
      <c r="AH1276" s="110"/>
      <c r="AI1276" s="110"/>
      <c r="AJ1276" s="110"/>
      <c r="AK1276" s="110"/>
      <c r="AL1276" s="110"/>
      <c r="AM1276" s="111"/>
      <c r="BG1276" s="13" t="s">
        <v>432</v>
      </c>
      <c r="BH1276" s="13" t="s">
        <v>432</v>
      </c>
    </row>
    <row r="1277" spans="1:61" ht="9.75" hidden="1" customHeight="1" x14ac:dyDescent="0.15">
      <c r="A1277" s="99"/>
      <c r="B1277" s="100"/>
      <c r="C1277" s="100"/>
      <c r="D1277" s="100"/>
      <c r="E1277" s="100"/>
      <c r="F1277" s="100"/>
      <c r="G1277" s="100"/>
      <c r="H1277" s="100"/>
      <c r="I1277" s="101"/>
      <c r="J1277" s="112"/>
      <c r="K1277" s="113"/>
      <c r="L1277" s="113"/>
      <c r="M1277" s="113"/>
      <c r="N1277" s="113"/>
      <c r="O1277" s="113"/>
      <c r="P1277" s="113"/>
      <c r="Q1277" s="113"/>
      <c r="R1277" s="113"/>
      <c r="S1277" s="113"/>
      <c r="T1277" s="113"/>
      <c r="U1277" s="113"/>
      <c r="V1277" s="113"/>
      <c r="W1277" s="113"/>
      <c r="X1277" s="113"/>
      <c r="Y1277" s="113"/>
      <c r="Z1277" s="113"/>
      <c r="AA1277" s="113"/>
      <c r="AB1277" s="113"/>
      <c r="AC1277" s="113"/>
      <c r="AD1277" s="113"/>
      <c r="AE1277" s="113"/>
      <c r="AF1277" s="113"/>
      <c r="AG1277" s="113"/>
      <c r="AH1277" s="113"/>
      <c r="AI1277" s="113"/>
      <c r="AJ1277" s="113"/>
      <c r="AK1277" s="113"/>
      <c r="AL1277" s="113"/>
      <c r="AM1277" s="114"/>
      <c r="BG1277" s="13" t="s">
        <v>432</v>
      </c>
      <c r="BH1277" s="13" t="s">
        <v>432</v>
      </c>
    </row>
    <row r="1278" spans="1:61" ht="9.75" hidden="1" customHeight="1" x14ac:dyDescent="0.15">
      <c r="A1278" s="96" t="s">
        <v>293</v>
      </c>
      <c r="B1278" s="97"/>
      <c r="C1278" s="97"/>
      <c r="D1278" s="97"/>
      <c r="E1278" s="97"/>
      <c r="F1278" s="97"/>
      <c r="G1278" s="97"/>
      <c r="H1278" s="97"/>
      <c r="I1278" s="98"/>
      <c r="J1278" s="224" t="s">
        <v>127</v>
      </c>
      <c r="K1278" s="225"/>
      <c r="L1278" s="162" t="s">
        <v>122</v>
      </c>
      <c r="M1278" s="162"/>
      <c r="N1278" s="162"/>
      <c r="O1278" s="162"/>
      <c r="P1278" s="162"/>
      <c r="Q1278" s="162"/>
      <c r="R1278" s="162"/>
      <c r="S1278" s="162"/>
      <c r="T1278" s="162"/>
      <c r="U1278" s="162"/>
      <c r="V1278" s="162"/>
      <c r="W1278" s="162"/>
      <c r="X1278" s="227" t="s">
        <v>127</v>
      </c>
      <c r="Y1278" s="225"/>
      <c r="Z1278" s="162" t="s">
        <v>160</v>
      </c>
      <c r="AA1278" s="162"/>
      <c r="AB1278" s="162"/>
      <c r="AC1278" s="162"/>
      <c r="AD1278" s="162"/>
      <c r="AE1278" s="162"/>
      <c r="AF1278" s="162"/>
      <c r="AG1278" s="162"/>
      <c r="AH1278" s="162"/>
      <c r="AI1278" s="162"/>
      <c r="AJ1278" s="162"/>
      <c r="AK1278" s="162"/>
      <c r="AL1278" s="162"/>
      <c r="AM1278" s="163"/>
      <c r="BF1278" s="13" t="b">
        <f>IF($K1278="○",TRUE,IF($K1278="",FALSE,"INPUT_ERROR"))</f>
        <v>0</v>
      </c>
      <c r="BG1278" s="13" t="s">
        <v>529</v>
      </c>
      <c r="BH1278" s="13">
        <v>91</v>
      </c>
      <c r="BI1278" s="13" t="str">
        <f t="shared" ref="BI1278:BI1284" si="26">"ITEM"&amp;BH1278 &amp; BG1278 &amp;"="&amp; BF1278</f>
        <v>ITEM91#KBN4_5=FALSE</v>
      </c>
    </row>
    <row r="1279" spans="1:61" ht="9.75" hidden="1" customHeight="1" x14ac:dyDescent="0.15">
      <c r="A1279" s="99"/>
      <c r="B1279" s="100"/>
      <c r="C1279" s="100"/>
      <c r="D1279" s="100"/>
      <c r="E1279" s="100"/>
      <c r="F1279" s="100"/>
      <c r="G1279" s="100"/>
      <c r="H1279" s="100"/>
      <c r="I1279" s="101"/>
      <c r="J1279" s="130"/>
      <c r="K1279" s="132"/>
      <c r="L1279" s="133"/>
      <c r="M1279" s="133"/>
      <c r="N1279" s="133"/>
      <c r="O1279" s="133"/>
      <c r="P1279" s="133"/>
      <c r="Q1279" s="133"/>
      <c r="R1279" s="133"/>
      <c r="S1279" s="133"/>
      <c r="T1279" s="133"/>
      <c r="U1279" s="133"/>
      <c r="V1279" s="133"/>
      <c r="W1279" s="133"/>
      <c r="X1279" s="134"/>
      <c r="Y1279" s="132"/>
      <c r="Z1279" s="133"/>
      <c r="AA1279" s="133"/>
      <c r="AB1279" s="133"/>
      <c r="AC1279" s="133"/>
      <c r="AD1279" s="133"/>
      <c r="AE1279" s="133"/>
      <c r="AF1279" s="133"/>
      <c r="AG1279" s="133"/>
      <c r="AH1279" s="133"/>
      <c r="AI1279" s="133"/>
      <c r="AJ1279" s="133"/>
      <c r="AK1279" s="133"/>
      <c r="AL1279" s="133"/>
      <c r="AM1279" s="139"/>
      <c r="BF1279" s="13" t="b">
        <f>IF($Y1278="○",TRUE,IF($Y1278="",FALSE,"INPUT_ERROR"))</f>
        <v>0</v>
      </c>
      <c r="BG1279" s="13" t="s">
        <v>529</v>
      </c>
      <c r="BH1279" s="13">
        <v>92</v>
      </c>
      <c r="BI1279" s="13" t="str">
        <f t="shared" si="26"/>
        <v>ITEM92#KBN4_5=FALSE</v>
      </c>
    </row>
    <row r="1280" spans="1:61" ht="9.75" hidden="1" customHeight="1" x14ac:dyDescent="0.15">
      <c r="A1280" s="99"/>
      <c r="B1280" s="100"/>
      <c r="C1280" s="100"/>
      <c r="D1280" s="100"/>
      <c r="E1280" s="100"/>
      <c r="F1280" s="100"/>
      <c r="G1280" s="100"/>
      <c r="H1280" s="100"/>
      <c r="I1280" s="101"/>
      <c r="J1280" s="130" t="s">
        <v>127</v>
      </c>
      <c r="K1280" s="132"/>
      <c r="L1280" s="133" t="s">
        <v>161</v>
      </c>
      <c r="M1280" s="133"/>
      <c r="N1280" s="133"/>
      <c r="O1280" s="133"/>
      <c r="P1280" s="133"/>
      <c r="Q1280" s="133"/>
      <c r="R1280" s="133"/>
      <c r="S1280" s="133"/>
      <c r="T1280" s="133"/>
      <c r="U1280" s="133"/>
      <c r="V1280" s="133"/>
      <c r="W1280" s="133"/>
      <c r="X1280" s="134" t="s">
        <v>127</v>
      </c>
      <c r="Y1280" s="132"/>
      <c r="Z1280" s="133" t="s">
        <v>332</v>
      </c>
      <c r="AA1280" s="133"/>
      <c r="AB1280" s="133"/>
      <c r="AC1280" s="133"/>
      <c r="AD1280" s="133"/>
      <c r="AE1280" s="133"/>
      <c r="AF1280" s="133"/>
      <c r="AG1280" s="133"/>
      <c r="AH1280" s="133"/>
      <c r="AI1280" s="133"/>
      <c r="AJ1280" s="133"/>
      <c r="AK1280" s="133"/>
      <c r="AL1280" s="133"/>
      <c r="AM1280" s="139"/>
      <c r="BF1280" s="13" t="b">
        <f>IF($K1280="○",TRUE,IF($K1280="",FALSE,"INPUT_ERROR"))</f>
        <v>0</v>
      </c>
      <c r="BG1280" s="13" t="s">
        <v>529</v>
      </c>
      <c r="BH1280" s="13">
        <v>93</v>
      </c>
      <c r="BI1280" s="13" t="str">
        <f t="shared" si="26"/>
        <v>ITEM93#KBN4_5=FALSE</v>
      </c>
    </row>
    <row r="1281" spans="1:61" ht="9.75" hidden="1" customHeight="1" x14ac:dyDescent="0.15">
      <c r="A1281" s="99"/>
      <c r="B1281" s="100"/>
      <c r="C1281" s="100"/>
      <c r="D1281" s="100"/>
      <c r="E1281" s="100"/>
      <c r="F1281" s="100"/>
      <c r="G1281" s="100"/>
      <c r="H1281" s="100"/>
      <c r="I1281" s="101"/>
      <c r="J1281" s="130"/>
      <c r="K1281" s="132"/>
      <c r="L1281" s="133"/>
      <c r="M1281" s="133"/>
      <c r="N1281" s="133"/>
      <c r="O1281" s="133"/>
      <c r="P1281" s="133"/>
      <c r="Q1281" s="133"/>
      <c r="R1281" s="133"/>
      <c r="S1281" s="133"/>
      <c r="T1281" s="133"/>
      <c r="U1281" s="133"/>
      <c r="V1281" s="133"/>
      <c r="W1281" s="133"/>
      <c r="X1281" s="134"/>
      <c r="Y1281" s="132"/>
      <c r="Z1281" s="133"/>
      <c r="AA1281" s="133"/>
      <c r="AB1281" s="133"/>
      <c r="AC1281" s="133"/>
      <c r="AD1281" s="133"/>
      <c r="AE1281" s="133"/>
      <c r="AF1281" s="133"/>
      <c r="AG1281" s="133"/>
      <c r="AH1281" s="133"/>
      <c r="AI1281" s="133"/>
      <c r="AJ1281" s="133"/>
      <c r="AK1281" s="133"/>
      <c r="AL1281" s="133"/>
      <c r="AM1281" s="139"/>
      <c r="BF1281" s="13" t="b">
        <f>IF($Y1280="○",TRUE,IF($Y1280="",FALSE,"INPUT_ERROR"))</f>
        <v>0</v>
      </c>
      <c r="BG1281" s="13" t="s">
        <v>529</v>
      </c>
      <c r="BH1281" s="13">
        <v>94</v>
      </c>
      <c r="BI1281" s="13" t="str">
        <f t="shared" si="26"/>
        <v>ITEM94#KBN4_5=FALSE</v>
      </c>
    </row>
    <row r="1282" spans="1:61" ht="9.75" hidden="1" customHeight="1" x14ac:dyDescent="0.15">
      <c r="A1282" s="99"/>
      <c r="B1282" s="100"/>
      <c r="C1282" s="100"/>
      <c r="D1282" s="100"/>
      <c r="E1282" s="100"/>
      <c r="F1282" s="100"/>
      <c r="G1282" s="100"/>
      <c r="H1282" s="100"/>
      <c r="I1282" s="101"/>
      <c r="J1282" s="130" t="s">
        <v>127</v>
      </c>
      <c r="K1282" s="132"/>
      <c r="L1282" s="133" t="s">
        <v>214</v>
      </c>
      <c r="M1282" s="133"/>
      <c r="N1282" s="133"/>
      <c r="O1282" s="133"/>
      <c r="P1282" s="133"/>
      <c r="Q1282" s="133"/>
      <c r="R1282" s="133"/>
      <c r="S1282" s="133"/>
      <c r="T1282" s="133"/>
      <c r="U1282" s="133"/>
      <c r="V1282" s="133"/>
      <c r="W1282" s="133"/>
      <c r="X1282" s="134" t="s">
        <v>127</v>
      </c>
      <c r="Y1282" s="132"/>
      <c r="Z1282" s="133" t="s">
        <v>239</v>
      </c>
      <c r="AA1282" s="133"/>
      <c r="AB1282" s="133"/>
      <c r="AC1282" s="133"/>
      <c r="AD1282" s="133"/>
      <c r="AE1282" s="133"/>
      <c r="AF1282" s="133"/>
      <c r="AG1282" s="133"/>
      <c r="AH1282" s="133"/>
      <c r="AI1282" s="133"/>
      <c r="AJ1282" s="133"/>
      <c r="AK1282" s="133"/>
      <c r="AL1282" s="133"/>
      <c r="AM1282" s="139"/>
      <c r="BF1282" s="13" t="b">
        <f>IF($K1282="○",TRUE,IF($K1282="",FALSE,"INPUT_ERROR"))</f>
        <v>0</v>
      </c>
      <c r="BG1282" s="13" t="s">
        <v>529</v>
      </c>
      <c r="BH1282" s="13">
        <v>95</v>
      </c>
      <c r="BI1282" s="13" t="str">
        <f t="shared" si="26"/>
        <v>ITEM95#KBN4_5=FALSE</v>
      </c>
    </row>
    <row r="1283" spans="1:61" ht="9.75" hidden="1" customHeight="1" x14ac:dyDescent="0.15">
      <c r="A1283" s="99"/>
      <c r="B1283" s="100"/>
      <c r="C1283" s="100"/>
      <c r="D1283" s="100"/>
      <c r="E1283" s="100"/>
      <c r="F1283" s="100"/>
      <c r="G1283" s="100"/>
      <c r="H1283" s="100"/>
      <c r="I1283" s="101"/>
      <c r="J1283" s="130"/>
      <c r="K1283" s="132"/>
      <c r="L1283" s="133"/>
      <c r="M1283" s="133"/>
      <c r="N1283" s="133"/>
      <c r="O1283" s="133"/>
      <c r="P1283" s="133"/>
      <c r="Q1283" s="133"/>
      <c r="R1283" s="133"/>
      <c r="S1283" s="133"/>
      <c r="T1283" s="133"/>
      <c r="U1283" s="133"/>
      <c r="V1283" s="133"/>
      <c r="W1283" s="133"/>
      <c r="X1283" s="134"/>
      <c r="Y1283" s="132"/>
      <c r="Z1283" s="133"/>
      <c r="AA1283" s="133"/>
      <c r="AB1283" s="133"/>
      <c r="AC1283" s="133"/>
      <c r="AD1283" s="133"/>
      <c r="AE1283" s="133"/>
      <c r="AF1283" s="133"/>
      <c r="AG1283" s="133"/>
      <c r="AH1283" s="133"/>
      <c r="AI1283" s="133"/>
      <c r="AJ1283" s="133"/>
      <c r="AK1283" s="133"/>
      <c r="AL1283" s="133"/>
      <c r="AM1283" s="139"/>
      <c r="BF1283" s="13" t="b">
        <f>IF($Y1282="○",TRUE,IF($Y1282="",FALSE,"INPUT_ERROR"))</f>
        <v>0</v>
      </c>
      <c r="BG1283" s="13" t="s">
        <v>529</v>
      </c>
      <c r="BH1283" s="13">
        <v>96</v>
      </c>
      <c r="BI1283" s="13" t="str">
        <f t="shared" si="26"/>
        <v>ITEM96#KBN4_5=FALSE</v>
      </c>
    </row>
    <row r="1284" spans="1:61" ht="9.75" hidden="1" customHeight="1" x14ac:dyDescent="0.15">
      <c r="A1284" s="99"/>
      <c r="B1284" s="100"/>
      <c r="C1284" s="100"/>
      <c r="D1284" s="100"/>
      <c r="E1284" s="100"/>
      <c r="F1284" s="100"/>
      <c r="G1284" s="100"/>
      <c r="H1284" s="100"/>
      <c r="I1284" s="101"/>
      <c r="J1284" s="130" t="s">
        <v>127</v>
      </c>
      <c r="K1284" s="132"/>
      <c r="L1284" s="133" t="s">
        <v>125</v>
      </c>
      <c r="M1284" s="133"/>
      <c r="N1284" s="133"/>
      <c r="O1284" s="134" t="s">
        <v>98</v>
      </c>
      <c r="P1284" s="128"/>
      <c r="Q1284" s="128"/>
      <c r="R1284" s="128"/>
      <c r="S1284" s="128"/>
      <c r="T1284" s="128"/>
      <c r="U1284" s="128"/>
      <c r="V1284" s="128"/>
      <c r="W1284" s="128"/>
      <c r="X1284" s="128"/>
      <c r="Y1284" s="128"/>
      <c r="Z1284" s="128"/>
      <c r="AA1284" s="128"/>
      <c r="AB1284" s="128"/>
      <c r="AC1284" s="128"/>
      <c r="AD1284" s="128"/>
      <c r="AE1284" s="128"/>
      <c r="AF1284" s="128"/>
      <c r="AG1284" s="128"/>
      <c r="AH1284" s="128"/>
      <c r="AI1284" s="128"/>
      <c r="AJ1284" s="128"/>
      <c r="AK1284" s="128"/>
      <c r="AL1284" s="133" t="s">
        <v>188</v>
      </c>
      <c r="AM1284" s="139"/>
      <c r="BF1284" s="13" t="b">
        <f>IF($K1284="○",TRUE,IF($K1284="",FALSE,"INPUT_ERROR"))</f>
        <v>0</v>
      </c>
      <c r="BG1284" s="13" t="s">
        <v>529</v>
      </c>
      <c r="BH1284" s="13">
        <v>97</v>
      </c>
      <c r="BI1284" s="13" t="str">
        <f t="shared" si="26"/>
        <v>ITEM97#KBN4_5=FALSE</v>
      </c>
    </row>
    <row r="1285" spans="1:61" ht="9.75" hidden="1" customHeight="1" x14ac:dyDescent="0.15">
      <c r="A1285" s="99"/>
      <c r="B1285" s="100"/>
      <c r="C1285" s="100"/>
      <c r="D1285" s="100"/>
      <c r="E1285" s="100"/>
      <c r="F1285" s="100"/>
      <c r="G1285" s="100"/>
      <c r="H1285" s="100"/>
      <c r="I1285" s="101"/>
      <c r="J1285" s="135"/>
      <c r="K1285" s="136"/>
      <c r="L1285" s="137"/>
      <c r="M1285" s="137"/>
      <c r="N1285" s="137"/>
      <c r="O1285" s="138"/>
      <c r="P1285" s="90"/>
      <c r="Q1285" s="90"/>
      <c r="R1285" s="90"/>
      <c r="S1285" s="90"/>
      <c r="T1285" s="90"/>
      <c r="U1285" s="90"/>
      <c r="V1285" s="90"/>
      <c r="W1285" s="90"/>
      <c r="X1285" s="90"/>
      <c r="Y1285" s="90"/>
      <c r="Z1285" s="90"/>
      <c r="AA1285" s="90"/>
      <c r="AB1285" s="90"/>
      <c r="AC1285" s="90"/>
      <c r="AD1285" s="90"/>
      <c r="AE1285" s="90"/>
      <c r="AF1285" s="90"/>
      <c r="AG1285" s="90"/>
      <c r="AH1285" s="90"/>
      <c r="AI1285" s="90"/>
      <c r="AJ1285" s="90"/>
      <c r="AK1285" s="90"/>
      <c r="AL1285" s="137"/>
      <c r="AM1285" s="140"/>
      <c r="BG1285" s="13" t="s">
        <v>529</v>
      </c>
      <c r="BH1285" s="13">
        <v>98</v>
      </c>
      <c r="BI1285" s="13" t="str">
        <f>"ITEM"&amp;BH1285 &amp; BG1285 &amp;"="&amp;IF(TRIM($P1284)="","",$P1284)</f>
        <v>ITEM98#KBN4_5=</v>
      </c>
    </row>
    <row r="1286" spans="1:61" ht="9.75" hidden="1" customHeight="1" x14ac:dyDescent="0.15">
      <c r="A1286" s="96" t="s">
        <v>290</v>
      </c>
      <c r="B1286" s="97"/>
      <c r="C1286" s="97"/>
      <c r="D1286" s="97"/>
      <c r="E1286" s="97"/>
      <c r="F1286" s="97"/>
      <c r="G1286" s="97"/>
      <c r="H1286" s="97"/>
      <c r="I1286" s="98"/>
      <c r="J1286" s="305"/>
      <c r="K1286" s="306"/>
      <c r="L1286" s="306"/>
      <c r="M1286" s="306"/>
      <c r="N1286" s="306"/>
      <c r="O1286" s="306"/>
      <c r="P1286" s="306"/>
      <c r="Q1286" s="306"/>
      <c r="R1286" s="306"/>
      <c r="S1286" s="306"/>
      <c r="T1286" s="306"/>
      <c r="U1286" s="306"/>
      <c r="V1286" s="306"/>
      <c r="W1286" s="306"/>
      <c r="X1286" s="306"/>
      <c r="Y1286" s="306"/>
      <c r="Z1286" s="306"/>
      <c r="AA1286" s="306"/>
      <c r="AB1286" s="306"/>
      <c r="AC1286" s="306"/>
      <c r="AD1286" s="306"/>
      <c r="AE1286" s="306"/>
      <c r="AF1286" s="306"/>
      <c r="AG1286" s="306"/>
      <c r="AH1286" s="306"/>
      <c r="AI1286" s="306"/>
      <c r="AJ1286" s="306"/>
      <c r="AK1286" s="306"/>
      <c r="AL1286" s="306"/>
      <c r="AM1286" s="307"/>
      <c r="BG1286" s="13" t="s">
        <v>529</v>
      </c>
      <c r="BH1286" s="13">
        <v>99</v>
      </c>
      <c r="BI1286" s="13" t="str">
        <f>"ITEM"&amp;BH1286 &amp; BG1286 &amp;"="&amp;IF(TRIM($J1286)="","",TEXT(J1286,"yyyymmdd"))</f>
        <v>ITEM99#KBN4_5=</v>
      </c>
    </row>
    <row r="1287" spans="1:61" ht="9.75" hidden="1" customHeight="1" x14ac:dyDescent="0.15">
      <c r="A1287" s="99"/>
      <c r="B1287" s="100"/>
      <c r="C1287" s="100"/>
      <c r="D1287" s="100"/>
      <c r="E1287" s="100"/>
      <c r="F1287" s="100"/>
      <c r="G1287" s="100"/>
      <c r="H1287" s="100"/>
      <c r="I1287" s="101"/>
      <c r="J1287" s="308"/>
      <c r="K1287" s="309"/>
      <c r="L1287" s="309"/>
      <c r="M1287" s="309"/>
      <c r="N1287" s="309"/>
      <c r="O1287" s="309"/>
      <c r="P1287" s="309"/>
      <c r="Q1287" s="309"/>
      <c r="R1287" s="309"/>
      <c r="S1287" s="309"/>
      <c r="T1287" s="309"/>
      <c r="U1287" s="309"/>
      <c r="V1287" s="309"/>
      <c r="W1287" s="309"/>
      <c r="X1287" s="309"/>
      <c r="Y1287" s="309"/>
      <c r="Z1287" s="309"/>
      <c r="AA1287" s="309"/>
      <c r="AB1287" s="309"/>
      <c r="AC1287" s="309"/>
      <c r="AD1287" s="309"/>
      <c r="AE1287" s="309"/>
      <c r="AF1287" s="309"/>
      <c r="AG1287" s="309"/>
      <c r="AH1287" s="309"/>
      <c r="AI1287" s="309"/>
      <c r="AJ1287" s="309"/>
      <c r="AK1287" s="309"/>
      <c r="AL1287" s="309"/>
      <c r="AM1287" s="310"/>
      <c r="BH1287" s="13" t="s">
        <v>432</v>
      </c>
    </row>
    <row r="1288" spans="1:61" ht="9.75" hidden="1" customHeight="1" x14ac:dyDescent="0.15">
      <c r="A1288" s="106"/>
      <c r="B1288" s="107"/>
      <c r="C1288" s="107"/>
      <c r="D1288" s="107"/>
      <c r="E1288" s="107"/>
      <c r="F1288" s="107"/>
      <c r="G1288" s="107"/>
      <c r="H1288" s="107"/>
      <c r="I1288" s="108"/>
      <c r="J1288" s="311"/>
      <c r="K1288" s="312"/>
      <c r="L1288" s="312"/>
      <c r="M1288" s="312"/>
      <c r="N1288" s="312"/>
      <c r="O1288" s="312"/>
      <c r="P1288" s="312"/>
      <c r="Q1288" s="312"/>
      <c r="R1288" s="312"/>
      <c r="S1288" s="312"/>
      <c r="T1288" s="312"/>
      <c r="U1288" s="312"/>
      <c r="V1288" s="312"/>
      <c r="W1288" s="312"/>
      <c r="X1288" s="312"/>
      <c r="Y1288" s="312"/>
      <c r="Z1288" s="312"/>
      <c r="AA1288" s="312"/>
      <c r="AB1288" s="312"/>
      <c r="AC1288" s="312"/>
      <c r="AD1288" s="312"/>
      <c r="AE1288" s="312"/>
      <c r="AF1288" s="312"/>
      <c r="AG1288" s="312"/>
      <c r="AH1288" s="312"/>
      <c r="AI1288" s="312"/>
      <c r="AJ1288" s="312"/>
      <c r="AK1288" s="312"/>
      <c r="AL1288" s="312"/>
      <c r="AM1288" s="313"/>
      <c r="BH1288" s="13" t="s">
        <v>432</v>
      </c>
    </row>
    <row r="1289" spans="1:61" ht="9.75" customHeight="1" x14ac:dyDescent="0.15">
      <c r="A1289" s="141" t="s">
        <v>391</v>
      </c>
      <c r="B1289" s="142"/>
      <c r="C1289" s="142"/>
      <c r="D1289" s="142"/>
      <c r="E1289" s="142"/>
      <c r="F1289" s="142"/>
      <c r="G1289" s="142"/>
      <c r="H1289" s="142"/>
      <c r="I1289" s="142"/>
      <c r="J1289" s="142"/>
      <c r="K1289" s="142"/>
      <c r="L1289" s="142"/>
      <c r="M1289" s="142"/>
      <c r="N1289" s="142"/>
      <c r="O1289" s="142"/>
      <c r="P1289" s="142"/>
      <c r="Q1289" s="142"/>
      <c r="R1289" s="142"/>
      <c r="S1289" s="142"/>
      <c r="T1289" s="142"/>
      <c r="U1289" s="142"/>
      <c r="V1289" s="142"/>
      <c r="W1289" s="142"/>
      <c r="X1289" s="142"/>
      <c r="Y1289" s="142"/>
      <c r="Z1289" s="142"/>
      <c r="AA1289" s="142"/>
      <c r="AB1289" s="142"/>
      <c r="AC1289" s="142"/>
      <c r="AD1289" s="142"/>
      <c r="AE1289" s="142"/>
      <c r="AF1289" s="142"/>
      <c r="AG1289" s="142"/>
      <c r="AH1289" s="142"/>
      <c r="AI1289" s="142"/>
      <c r="AJ1289" s="142"/>
      <c r="AK1289" s="142"/>
      <c r="AL1289" s="142"/>
      <c r="AM1289" s="143"/>
      <c r="BH1289" s="13" t="s">
        <v>432</v>
      </c>
    </row>
    <row r="1290" spans="1:61" ht="9.75" customHeight="1" x14ac:dyDescent="0.15">
      <c r="A1290" s="164"/>
      <c r="B1290" s="165"/>
      <c r="C1290" s="165"/>
      <c r="D1290" s="165"/>
      <c r="E1290" s="165"/>
      <c r="F1290" s="165"/>
      <c r="G1290" s="165"/>
      <c r="H1290" s="165"/>
      <c r="I1290" s="165"/>
      <c r="J1290" s="165"/>
      <c r="K1290" s="165"/>
      <c r="L1290" s="165"/>
      <c r="M1290" s="165"/>
      <c r="N1290" s="165"/>
      <c r="O1290" s="165"/>
      <c r="P1290" s="165"/>
      <c r="Q1290" s="165"/>
      <c r="R1290" s="165"/>
      <c r="S1290" s="165"/>
      <c r="T1290" s="165"/>
      <c r="U1290" s="165"/>
      <c r="V1290" s="165"/>
      <c r="W1290" s="165"/>
      <c r="X1290" s="165"/>
      <c r="Y1290" s="165"/>
      <c r="Z1290" s="165"/>
      <c r="AA1290" s="165"/>
      <c r="AB1290" s="165"/>
      <c r="AC1290" s="165"/>
      <c r="AD1290" s="165"/>
      <c r="AE1290" s="165"/>
      <c r="AF1290" s="165"/>
      <c r="AG1290" s="165"/>
      <c r="AH1290" s="165"/>
      <c r="AI1290" s="165"/>
      <c r="AJ1290" s="165"/>
      <c r="AK1290" s="165"/>
      <c r="AL1290" s="165"/>
      <c r="AM1290" s="166"/>
      <c r="BH1290" s="13" t="s">
        <v>432</v>
      </c>
    </row>
    <row r="1291" spans="1:61" ht="9.75" hidden="1" customHeight="1" x14ac:dyDescent="0.15">
      <c r="A1291" s="295" t="s">
        <v>392</v>
      </c>
      <c r="B1291" s="296"/>
      <c r="C1291" s="296"/>
      <c r="D1291" s="296"/>
      <c r="E1291" s="296"/>
      <c r="F1291" s="296"/>
      <c r="G1291" s="296"/>
      <c r="H1291" s="296"/>
      <c r="I1291" s="297"/>
      <c r="J1291" s="273"/>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274"/>
      <c r="AE1291" s="274"/>
      <c r="AF1291" s="274"/>
      <c r="AG1291" s="274"/>
      <c r="AH1291" s="274"/>
      <c r="AI1291" s="274"/>
      <c r="AJ1291" s="274"/>
      <c r="AK1291" s="274"/>
      <c r="AL1291" s="274"/>
      <c r="AM1291" s="275"/>
      <c r="BG1291" s="13" t="s">
        <v>530</v>
      </c>
      <c r="BH1291" s="13">
        <v>85</v>
      </c>
      <c r="BI1291" s="13" t="str">
        <f>"ITEM"&amp;BH1291 &amp; BG1291 &amp;"="&amp; IF(TRIM($J1291)="","",$J1291)</f>
        <v>ITEM85#KBN4_6=</v>
      </c>
    </row>
    <row r="1292" spans="1:61" ht="9.75" hidden="1" customHeight="1" thickBot="1" x14ac:dyDescent="0.2">
      <c r="A1292" s="298"/>
      <c r="B1292" s="299"/>
      <c r="C1292" s="299"/>
      <c r="D1292" s="299"/>
      <c r="E1292" s="299"/>
      <c r="F1292" s="299"/>
      <c r="G1292" s="299"/>
      <c r="H1292" s="299"/>
      <c r="I1292" s="300"/>
      <c r="J1292" s="301"/>
      <c r="K1292" s="302"/>
      <c r="L1292" s="302"/>
      <c r="M1292" s="302"/>
      <c r="N1292" s="302"/>
      <c r="O1292" s="302"/>
      <c r="P1292" s="302"/>
      <c r="Q1292" s="302"/>
      <c r="R1292" s="302"/>
      <c r="S1292" s="302"/>
      <c r="T1292" s="302"/>
      <c r="U1292" s="302"/>
      <c r="V1292" s="302"/>
      <c r="W1292" s="302"/>
      <c r="X1292" s="302"/>
      <c r="Y1292" s="302"/>
      <c r="Z1292" s="302"/>
      <c r="AA1292" s="302"/>
      <c r="AB1292" s="302"/>
      <c r="AC1292" s="302"/>
      <c r="AD1292" s="302"/>
      <c r="AE1292" s="302"/>
      <c r="AF1292" s="302"/>
      <c r="AG1292" s="302"/>
      <c r="AH1292" s="302"/>
      <c r="AI1292" s="302"/>
      <c r="AJ1292" s="302"/>
      <c r="AK1292" s="302"/>
      <c r="AL1292" s="302"/>
      <c r="AM1292" s="303"/>
      <c r="BG1292" s="13" t="s">
        <v>432</v>
      </c>
      <c r="BH1292" s="13" t="s">
        <v>432</v>
      </c>
    </row>
    <row r="1293" spans="1:61" ht="9.75" hidden="1" customHeight="1" x14ac:dyDescent="0.15">
      <c r="A1293" s="96" t="s">
        <v>96</v>
      </c>
      <c r="B1293" s="97"/>
      <c r="C1293" s="97"/>
      <c r="D1293" s="97"/>
      <c r="E1293" s="97"/>
      <c r="F1293" s="97"/>
      <c r="G1293" s="97"/>
      <c r="H1293" s="97"/>
      <c r="I1293" s="98"/>
      <c r="J1293" s="102"/>
      <c r="K1293" s="102"/>
      <c r="L1293" s="102"/>
      <c r="M1293" s="102"/>
      <c r="N1293" s="102"/>
      <c r="O1293" s="102"/>
      <c r="P1293" s="102"/>
      <c r="Q1293" s="102"/>
      <c r="R1293" s="102"/>
      <c r="S1293" s="102"/>
      <c r="T1293" s="102"/>
      <c r="U1293" s="102"/>
      <c r="V1293" s="102"/>
      <c r="W1293" s="102"/>
      <c r="X1293" s="102"/>
      <c r="Y1293" s="102"/>
      <c r="Z1293" s="102"/>
      <c r="AA1293" s="102"/>
      <c r="AB1293" s="102"/>
      <c r="AC1293" s="102"/>
      <c r="AD1293" s="102"/>
      <c r="AE1293" s="102"/>
      <c r="AF1293" s="102"/>
      <c r="AG1293" s="102"/>
      <c r="AH1293" s="102"/>
      <c r="AI1293" s="102"/>
      <c r="AJ1293" s="102"/>
      <c r="AK1293" s="102"/>
      <c r="AL1293" s="102"/>
      <c r="AM1293" s="102"/>
      <c r="BG1293" s="13" t="s">
        <v>530</v>
      </c>
      <c r="BH1293" s="13">
        <v>86</v>
      </c>
      <c r="BI1293" s="13" t="str">
        <f>"ITEM"&amp;BH1293&amp; BG1293 &amp;"="&amp; IF(TRIM($J1293)="","",$J1293)</f>
        <v>ITEM86#KBN4_6=</v>
      </c>
    </row>
    <row r="1294" spans="1:61" ht="9.75" hidden="1" customHeight="1" x14ac:dyDescent="0.15">
      <c r="A1294" s="106"/>
      <c r="B1294" s="107"/>
      <c r="C1294" s="107"/>
      <c r="D1294" s="107"/>
      <c r="E1294" s="107"/>
      <c r="F1294" s="107"/>
      <c r="G1294" s="107"/>
      <c r="H1294" s="107"/>
      <c r="I1294" s="108"/>
      <c r="J1294" s="102"/>
      <c r="K1294" s="102"/>
      <c r="L1294" s="102"/>
      <c r="M1294" s="102"/>
      <c r="N1294" s="102"/>
      <c r="O1294" s="102"/>
      <c r="P1294" s="102"/>
      <c r="Q1294" s="102"/>
      <c r="R1294" s="102"/>
      <c r="S1294" s="102"/>
      <c r="T1294" s="102"/>
      <c r="U1294" s="102"/>
      <c r="V1294" s="102"/>
      <c r="W1294" s="102"/>
      <c r="X1294" s="102"/>
      <c r="Y1294" s="102"/>
      <c r="Z1294" s="102"/>
      <c r="AA1294" s="102"/>
      <c r="AB1294" s="102"/>
      <c r="AC1294" s="102"/>
      <c r="AD1294" s="102"/>
      <c r="AE1294" s="102"/>
      <c r="AF1294" s="102"/>
      <c r="AG1294" s="102"/>
      <c r="AH1294" s="102"/>
      <c r="AI1294" s="102"/>
      <c r="AJ1294" s="102"/>
      <c r="AK1294" s="102"/>
      <c r="AL1294" s="102"/>
      <c r="AM1294" s="102"/>
      <c r="BG1294" s="13" t="s">
        <v>432</v>
      </c>
      <c r="BH1294" s="13" t="s">
        <v>432</v>
      </c>
    </row>
    <row r="1295" spans="1:61" ht="9.75" hidden="1" customHeight="1" x14ac:dyDescent="0.15">
      <c r="A1295" s="96" t="s">
        <v>291</v>
      </c>
      <c r="B1295" s="97"/>
      <c r="C1295" s="97"/>
      <c r="D1295" s="97"/>
      <c r="E1295" s="97"/>
      <c r="F1295" s="97"/>
      <c r="G1295" s="97"/>
      <c r="H1295" s="97"/>
      <c r="I1295" s="98"/>
      <c r="J1295" s="102"/>
      <c r="K1295" s="102"/>
      <c r="L1295" s="102"/>
      <c r="M1295" s="102"/>
      <c r="N1295" s="102"/>
      <c r="O1295" s="102"/>
      <c r="P1295" s="102"/>
      <c r="Q1295" s="102"/>
      <c r="R1295" s="102"/>
      <c r="S1295" s="102"/>
      <c r="T1295" s="102"/>
      <c r="U1295" s="102"/>
      <c r="V1295" s="102"/>
      <c r="W1295" s="102"/>
      <c r="X1295" s="102"/>
      <c r="Y1295" s="102"/>
      <c r="Z1295" s="102"/>
      <c r="AA1295" s="102"/>
      <c r="AB1295" s="102"/>
      <c r="AC1295" s="102"/>
      <c r="AD1295" s="102"/>
      <c r="AE1295" s="102"/>
      <c r="AF1295" s="102"/>
      <c r="AG1295" s="102"/>
      <c r="AH1295" s="102"/>
      <c r="AI1295" s="102"/>
      <c r="AJ1295" s="102"/>
      <c r="AK1295" s="102"/>
      <c r="AL1295" s="102"/>
      <c r="AM1295" s="102"/>
      <c r="BG1295" s="13" t="s">
        <v>530</v>
      </c>
      <c r="BH1295" s="13">
        <v>87</v>
      </c>
      <c r="BI1295" s="13" t="str">
        <f>"ITEM"&amp;BH1295&amp; BG1295 &amp;"="&amp; IF(TRIM($J1295)="","",$J1295)</f>
        <v>ITEM87#KBN4_6=</v>
      </c>
    </row>
    <row r="1296" spans="1:61" ht="9.75" hidden="1" customHeight="1" x14ac:dyDescent="0.15">
      <c r="A1296" s="99"/>
      <c r="B1296" s="100"/>
      <c r="C1296" s="100"/>
      <c r="D1296" s="100"/>
      <c r="E1296" s="100"/>
      <c r="F1296" s="100"/>
      <c r="G1296" s="100"/>
      <c r="H1296" s="100"/>
      <c r="I1296" s="101"/>
      <c r="J1296" s="102"/>
      <c r="K1296" s="102"/>
      <c r="L1296" s="102"/>
      <c r="M1296" s="102"/>
      <c r="N1296" s="102"/>
      <c r="O1296" s="102"/>
      <c r="P1296" s="102"/>
      <c r="Q1296" s="102"/>
      <c r="R1296" s="102"/>
      <c r="S1296" s="102"/>
      <c r="T1296" s="102"/>
      <c r="U1296" s="102"/>
      <c r="V1296" s="102"/>
      <c r="W1296" s="102"/>
      <c r="X1296" s="102"/>
      <c r="Y1296" s="102"/>
      <c r="Z1296" s="102"/>
      <c r="AA1296" s="102"/>
      <c r="AB1296" s="102"/>
      <c r="AC1296" s="102"/>
      <c r="AD1296" s="102"/>
      <c r="AE1296" s="102"/>
      <c r="AF1296" s="102"/>
      <c r="AG1296" s="102"/>
      <c r="AH1296" s="102"/>
      <c r="AI1296" s="102"/>
      <c r="AJ1296" s="102"/>
      <c r="AK1296" s="102"/>
      <c r="AL1296" s="102"/>
      <c r="AM1296" s="102"/>
      <c r="BG1296" s="13" t="s">
        <v>432</v>
      </c>
      <c r="BH1296" s="13" t="s">
        <v>432</v>
      </c>
    </row>
    <row r="1297" spans="1:61" ht="9.75" hidden="1" customHeight="1" x14ac:dyDescent="0.15">
      <c r="A1297" s="106"/>
      <c r="B1297" s="107"/>
      <c r="C1297" s="107"/>
      <c r="D1297" s="107"/>
      <c r="E1297" s="107"/>
      <c r="F1297" s="107"/>
      <c r="G1297" s="107"/>
      <c r="H1297" s="107"/>
      <c r="I1297" s="108"/>
      <c r="J1297" s="102"/>
      <c r="K1297" s="102"/>
      <c r="L1297" s="102"/>
      <c r="M1297" s="102"/>
      <c r="N1297" s="102"/>
      <c r="O1297" s="102"/>
      <c r="P1297" s="102"/>
      <c r="Q1297" s="102"/>
      <c r="R1297" s="102"/>
      <c r="S1297" s="102"/>
      <c r="T1297" s="102"/>
      <c r="U1297" s="102"/>
      <c r="V1297" s="102"/>
      <c r="W1297" s="102"/>
      <c r="X1297" s="102"/>
      <c r="Y1297" s="102"/>
      <c r="Z1297" s="102"/>
      <c r="AA1297" s="102"/>
      <c r="AB1297" s="102"/>
      <c r="AC1297" s="102"/>
      <c r="AD1297" s="102"/>
      <c r="AE1297" s="102"/>
      <c r="AF1297" s="102"/>
      <c r="AG1297" s="102"/>
      <c r="AH1297" s="102"/>
      <c r="AI1297" s="102"/>
      <c r="AJ1297" s="102"/>
      <c r="AK1297" s="102"/>
      <c r="AL1297" s="102"/>
      <c r="AM1297" s="102"/>
      <c r="BG1297" s="13" t="s">
        <v>432</v>
      </c>
      <c r="BH1297" s="13" t="s">
        <v>432</v>
      </c>
    </row>
    <row r="1298" spans="1:61" ht="9.75" hidden="1" customHeight="1" x14ac:dyDescent="0.15">
      <c r="A1298" s="96" t="s">
        <v>292</v>
      </c>
      <c r="B1298" s="97"/>
      <c r="C1298" s="97"/>
      <c r="D1298" s="97"/>
      <c r="E1298" s="97"/>
      <c r="F1298" s="97"/>
      <c r="G1298" s="97"/>
      <c r="H1298" s="97"/>
      <c r="I1298" s="98"/>
      <c r="J1298" s="102"/>
      <c r="K1298" s="102"/>
      <c r="L1298" s="102"/>
      <c r="M1298" s="102"/>
      <c r="N1298" s="102"/>
      <c r="O1298" s="102"/>
      <c r="P1298" s="102"/>
      <c r="Q1298" s="102"/>
      <c r="R1298" s="102"/>
      <c r="S1298" s="102"/>
      <c r="T1298" s="102"/>
      <c r="U1298" s="102"/>
      <c r="V1298" s="102"/>
      <c r="W1298" s="102"/>
      <c r="X1298" s="102"/>
      <c r="Y1298" s="102"/>
      <c r="Z1298" s="102"/>
      <c r="AA1298" s="102"/>
      <c r="AB1298" s="102"/>
      <c r="AC1298" s="102"/>
      <c r="AD1298" s="102"/>
      <c r="AE1298" s="102"/>
      <c r="AF1298" s="102"/>
      <c r="AG1298" s="102"/>
      <c r="AH1298" s="102"/>
      <c r="AI1298" s="102"/>
      <c r="AJ1298" s="102"/>
      <c r="AK1298" s="102"/>
      <c r="AL1298" s="102"/>
      <c r="AM1298" s="102"/>
      <c r="BG1298" s="13" t="s">
        <v>530</v>
      </c>
      <c r="BH1298" s="13">
        <v>88</v>
      </c>
      <c r="BI1298" s="13" t="str">
        <f>"ITEM"&amp;BH1298&amp; BG1298 &amp;"="&amp; IF(TRIM($J1298)="","",$J1298)</f>
        <v>ITEM88#KBN4_6=</v>
      </c>
    </row>
    <row r="1299" spans="1:61" ht="9.75" hidden="1" customHeight="1" x14ac:dyDescent="0.15">
      <c r="A1299" s="106"/>
      <c r="B1299" s="107"/>
      <c r="C1299" s="107"/>
      <c r="D1299" s="107"/>
      <c r="E1299" s="107"/>
      <c r="F1299" s="107"/>
      <c r="G1299" s="107"/>
      <c r="H1299" s="107"/>
      <c r="I1299" s="108"/>
      <c r="J1299" s="102"/>
      <c r="K1299" s="102"/>
      <c r="L1299" s="102"/>
      <c r="M1299" s="102"/>
      <c r="N1299" s="102"/>
      <c r="O1299" s="102"/>
      <c r="P1299" s="102"/>
      <c r="Q1299" s="102"/>
      <c r="R1299" s="102"/>
      <c r="S1299" s="102"/>
      <c r="T1299" s="102"/>
      <c r="U1299" s="102"/>
      <c r="V1299" s="102"/>
      <c r="W1299" s="102"/>
      <c r="X1299" s="102"/>
      <c r="Y1299" s="102"/>
      <c r="Z1299" s="102"/>
      <c r="AA1299" s="102"/>
      <c r="AB1299" s="102"/>
      <c r="AC1299" s="102"/>
      <c r="AD1299" s="102"/>
      <c r="AE1299" s="102"/>
      <c r="AF1299" s="102"/>
      <c r="AG1299" s="102"/>
      <c r="AH1299" s="102"/>
      <c r="AI1299" s="102"/>
      <c r="AJ1299" s="102"/>
      <c r="AK1299" s="102"/>
      <c r="AL1299" s="102"/>
      <c r="AM1299" s="102"/>
      <c r="BG1299" s="13" t="s">
        <v>432</v>
      </c>
      <c r="BH1299" s="13" t="s">
        <v>432</v>
      </c>
    </row>
    <row r="1300" spans="1:61" ht="9.75" hidden="1" customHeight="1" x14ac:dyDescent="0.15">
      <c r="A1300" s="96" t="s">
        <v>326</v>
      </c>
      <c r="B1300" s="97"/>
      <c r="C1300" s="97"/>
      <c r="D1300" s="97"/>
      <c r="E1300" s="97"/>
      <c r="F1300" s="97"/>
      <c r="G1300" s="97"/>
      <c r="H1300" s="97"/>
      <c r="I1300" s="98"/>
      <c r="J1300" s="266"/>
      <c r="K1300" s="170"/>
      <c r="L1300" s="170"/>
      <c r="M1300" s="170"/>
      <c r="N1300" s="170"/>
      <c r="O1300" s="170"/>
      <c r="P1300" s="170"/>
      <c r="Q1300" s="170"/>
      <c r="R1300" s="170"/>
      <c r="S1300" s="170"/>
      <c r="T1300" s="170"/>
      <c r="U1300" s="170"/>
      <c r="V1300" s="170" t="s">
        <v>116</v>
      </c>
      <c r="W1300" s="170"/>
      <c r="X1300" s="170"/>
      <c r="Y1300" s="170"/>
      <c r="Z1300" s="170"/>
      <c r="AA1300" s="170"/>
      <c r="AB1300" s="170"/>
      <c r="AC1300" s="170"/>
      <c r="AD1300" s="170"/>
      <c r="AE1300" s="170"/>
      <c r="AF1300" s="170"/>
      <c r="AG1300" s="170"/>
      <c r="AH1300" s="170"/>
      <c r="AI1300" s="170"/>
      <c r="AJ1300" s="170"/>
      <c r="AK1300" s="170"/>
      <c r="AL1300" s="170"/>
      <c r="AM1300" s="171"/>
      <c r="BE1300" s="13" t="str">
        <f ca="1">MID(CELL("address",$CB$2),2,2)</f>
        <v>CB</v>
      </c>
      <c r="BF1300" s="13" t="str">
        <f>IF(TRIM($K1302)="","",IF(ISERROR(MATCH($K1302,$CB$3:$CB$7,0)),"INPUT_ERROR",MATCH($K1302,$CB$3:$CB$7,0)))</f>
        <v/>
      </c>
      <c r="BG1300" s="13" t="s">
        <v>530</v>
      </c>
      <c r="BH1300" s="13">
        <v>89</v>
      </c>
      <c r="BI1300" s="13" t="str">
        <f>"ITEM"&amp; BH1300&amp; BG1300 &amp;"="&amp; $BF1300</f>
        <v>ITEM89#KBN4_6=</v>
      </c>
    </row>
    <row r="1301" spans="1:61" ht="9.75" hidden="1" customHeight="1" x14ac:dyDescent="0.15">
      <c r="A1301" s="99"/>
      <c r="B1301" s="100"/>
      <c r="C1301" s="100"/>
      <c r="D1301" s="100"/>
      <c r="E1301" s="100"/>
      <c r="F1301" s="100"/>
      <c r="G1301" s="100"/>
      <c r="H1301" s="100"/>
      <c r="I1301" s="101"/>
      <c r="J1301" s="304"/>
      <c r="K1301" s="169"/>
      <c r="L1301" s="169"/>
      <c r="M1301" s="169"/>
      <c r="N1301" s="169"/>
      <c r="O1301" s="169"/>
      <c r="P1301" s="169"/>
      <c r="Q1301" s="169"/>
      <c r="R1301" s="169"/>
      <c r="S1301" s="169"/>
      <c r="T1301" s="169"/>
      <c r="U1301" s="169"/>
      <c r="V1301" s="169" t="s">
        <v>180</v>
      </c>
      <c r="W1301" s="169"/>
      <c r="X1301" s="169"/>
      <c r="Y1301" s="169"/>
      <c r="Z1301" s="169"/>
      <c r="AA1301" s="169"/>
      <c r="AB1301" s="169"/>
      <c r="AC1301" s="169"/>
      <c r="AD1301" s="169"/>
      <c r="AE1301" s="169"/>
      <c r="AF1301" s="169"/>
      <c r="AG1301" s="169"/>
      <c r="AH1301" s="169"/>
      <c r="AI1301" s="169"/>
      <c r="AJ1301" s="169"/>
      <c r="AK1301" s="169"/>
      <c r="AL1301" s="169"/>
      <c r="AM1301" s="172"/>
      <c r="BG1301" s="13" t="s">
        <v>432</v>
      </c>
      <c r="BH1301" s="13" t="s">
        <v>432</v>
      </c>
    </row>
    <row r="1302" spans="1:61" ht="9.75" hidden="1" customHeight="1" x14ac:dyDescent="0.15">
      <c r="A1302" s="99"/>
      <c r="B1302" s="100"/>
      <c r="C1302" s="100"/>
      <c r="D1302" s="100"/>
      <c r="E1302" s="100"/>
      <c r="F1302" s="100"/>
      <c r="G1302" s="100"/>
      <c r="H1302" s="100"/>
      <c r="I1302" s="101"/>
      <c r="J1302" s="130" t="s">
        <v>127</v>
      </c>
      <c r="K1302" s="131"/>
      <c r="L1302" s="131"/>
      <c r="M1302" s="131"/>
      <c r="N1302" s="131"/>
      <c r="O1302" s="131"/>
      <c r="P1302" s="131"/>
      <c r="Q1302" s="131"/>
      <c r="R1302" s="131"/>
      <c r="S1302" s="131"/>
      <c r="T1302" s="133" t="s">
        <v>129</v>
      </c>
      <c r="U1302" s="133"/>
      <c r="V1302" s="169" t="s">
        <v>236</v>
      </c>
      <c r="W1302" s="169"/>
      <c r="X1302" s="169"/>
      <c r="Y1302" s="169"/>
      <c r="Z1302" s="169"/>
      <c r="AA1302" s="169"/>
      <c r="AB1302" s="169"/>
      <c r="AC1302" s="169"/>
      <c r="AD1302" s="169"/>
      <c r="AE1302" s="169"/>
      <c r="AF1302" s="169"/>
      <c r="AG1302" s="169"/>
      <c r="AH1302" s="169"/>
      <c r="AI1302" s="169"/>
      <c r="AJ1302" s="169"/>
      <c r="AK1302" s="169"/>
      <c r="AL1302" s="169"/>
      <c r="AM1302" s="172"/>
      <c r="BG1302" s="13" t="s">
        <v>432</v>
      </c>
      <c r="BH1302" s="13" t="s">
        <v>432</v>
      </c>
    </row>
    <row r="1303" spans="1:61" ht="9.75" hidden="1" customHeight="1" x14ac:dyDescent="0.15">
      <c r="A1303" s="99"/>
      <c r="B1303" s="100"/>
      <c r="C1303" s="100"/>
      <c r="D1303" s="100"/>
      <c r="E1303" s="100"/>
      <c r="F1303" s="100"/>
      <c r="G1303" s="100"/>
      <c r="H1303" s="100"/>
      <c r="I1303" s="101"/>
      <c r="J1303" s="130"/>
      <c r="K1303" s="131"/>
      <c r="L1303" s="131"/>
      <c r="M1303" s="131"/>
      <c r="N1303" s="131"/>
      <c r="O1303" s="131"/>
      <c r="P1303" s="131"/>
      <c r="Q1303" s="131"/>
      <c r="R1303" s="131"/>
      <c r="S1303" s="131"/>
      <c r="T1303" s="133"/>
      <c r="U1303" s="133"/>
      <c r="V1303" s="169" t="s">
        <v>237</v>
      </c>
      <c r="W1303" s="169"/>
      <c r="X1303" s="169"/>
      <c r="Y1303" s="169"/>
      <c r="Z1303" s="169"/>
      <c r="AA1303" s="169"/>
      <c r="AB1303" s="169"/>
      <c r="AC1303" s="169"/>
      <c r="AD1303" s="169"/>
      <c r="AE1303" s="169"/>
      <c r="AF1303" s="169"/>
      <c r="AG1303" s="169"/>
      <c r="AH1303" s="169"/>
      <c r="AI1303" s="169"/>
      <c r="AJ1303" s="169"/>
      <c r="AK1303" s="169"/>
      <c r="AL1303" s="169"/>
      <c r="AM1303" s="172"/>
      <c r="BG1303" s="13" t="s">
        <v>432</v>
      </c>
      <c r="BH1303" s="13" t="s">
        <v>432</v>
      </c>
    </row>
    <row r="1304" spans="1:61" ht="9.75" hidden="1" customHeight="1" x14ac:dyDescent="0.15">
      <c r="A1304" s="99"/>
      <c r="B1304" s="100"/>
      <c r="C1304" s="100"/>
      <c r="D1304" s="100"/>
      <c r="E1304" s="100"/>
      <c r="F1304" s="100"/>
      <c r="G1304" s="100"/>
      <c r="H1304" s="100"/>
      <c r="I1304" s="101"/>
      <c r="J1304" s="186"/>
      <c r="K1304" s="133"/>
      <c r="L1304" s="133"/>
      <c r="M1304" s="133"/>
      <c r="N1304" s="133"/>
      <c r="O1304" s="133"/>
      <c r="P1304" s="133"/>
      <c r="Q1304" s="133"/>
      <c r="R1304" s="133"/>
      <c r="S1304" s="133"/>
      <c r="T1304" s="133"/>
      <c r="U1304" s="133"/>
      <c r="V1304" s="169" t="s">
        <v>441</v>
      </c>
      <c r="W1304" s="169"/>
      <c r="X1304" s="169"/>
      <c r="Y1304" s="169"/>
      <c r="Z1304" s="169"/>
      <c r="AA1304" s="169"/>
      <c r="AB1304" s="169"/>
      <c r="AC1304" s="169"/>
      <c r="AD1304" s="169"/>
      <c r="AE1304" s="169"/>
      <c r="AF1304" s="169"/>
      <c r="AG1304" s="169"/>
      <c r="AH1304" s="169"/>
      <c r="AI1304" s="169"/>
      <c r="AJ1304" s="169"/>
      <c r="AK1304" s="169"/>
      <c r="AL1304" s="169"/>
      <c r="AM1304" s="172"/>
      <c r="BG1304" s="13" t="s">
        <v>432</v>
      </c>
      <c r="BH1304" s="13" t="s">
        <v>432</v>
      </c>
    </row>
    <row r="1305" spans="1:61" ht="9.75" hidden="1" customHeight="1" x14ac:dyDescent="0.15">
      <c r="A1305" s="106"/>
      <c r="B1305" s="107"/>
      <c r="C1305" s="107"/>
      <c r="D1305" s="107"/>
      <c r="E1305" s="107"/>
      <c r="F1305" s="107"/>
      <c r="G1305" s="107"/>
      <c r="H1305" s="107"/>
      <c r="I1305" s="108"/>
      <c r="J1305" s="168"/>
      <c r="K1305" s="137"/>
      <c r="L1305" s="137"/>
      <c r="M1305" s="137"/>
      <c r="N1305" s="137"/>
      <c r="O1305" s="137"/>
      <c r="P1305" s="137"/>
      <c r="Q1305" s="137"/>
      <c r="R1305" s="137"/>
      <c r="S1305" s="137"/>
      <c r="T1305" s="137"/>
      <c r="U1305" s="137"/>
      <c r="V1305" s="174" t="s">
        <v>238</v>
      </c>
      <c r="W1305" s="174"/>
      <c r="X1305" s="174"/>
      <c r="Y1305" s="174"/>
      <c r="Z1305" s="174"/>
      <c r="AA1305" s="174"/>
      <c r="AB1305" s="174"/>
      <c r="AC1305" s="174"/>
      <c r="AD1305" s="174"/>
      <c r="AE1305" s="174"/>
      <c r="AF1305" s="174"/>
      <c r="AG1305" s="174"/>
      <c r="AH1305" s="174"/>
      <c r="AI1305" s="174"/>
      <c r="AJ1305" s="174"/>
      <c r="AK1305" s="174"/>
      <c r="AL1305" s="174"/>
      <c r="AM1305" s="175"/>
      <c r="BG1305" s="13" t="s">
        <v>432</v>
      </c>
      <c r="BH1305" s="13" t="s">
        <v>432</v>
      </c>
    </row>
    <row r="1306" spans="1:61" ht="9.75" hidden="1" customHeight="1" x14ac:dyDescent="0.15">
      <c r="A1306" s="96" t="s">
        <v>325</v>
      </c>
      <c r="B1306" s="97"/>
      <c r="C1306" s="97"/>
      <c r="D1306" s="97"/>
      <c r="E1306" s="97"/>
      <c r="F1306" s="97"/>
      <c r="G1306" s="97"/>
      <c r="H1306" s="97"/>
      <c r="I1306" s="98"/>
      <c r="J1306" s="115"/>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7"/>
      <c r="BG1306" s="13" t="s">
        <v>530</v>
      </c>
      <c r="BH1306" s="13">
        <v>90</v>
      </c>
      <c r="BI1306" s="13" t="str">
        <f>"ITEM"&amp;BH1306&amp; BG1306 &amp;"="&amp; IF(TRIM($J1306)="","",$J1306)</f>
        <v>ITEM90#KBN4_6=</v>
      </c>
    </row>
    <row r="1307" spans="1:61" ht="9.75" hidden="1" customHeight="1" x14ac:dyDescent="0.15">
      <c r="A1307" s="99"/>
      <c r="B1307" s="100"/>
      <c r="C1307" s="100"/>
      <c r="D1307" s="100"/>
      <c r="E1307" s="100"/>
      <c r="F1307" s="100"/>
      <c r="G1307" s="100"/>
      <c r="H1307" s="100"/>
      <c r="I1307" s="101"/>
      <c r="J1307" s="109"/>
      <c r="K1307" s="110"/>
      <c r="L1307" s="110"/>
      <c r="M1307" s="110"/>
      <c r="N1307" s="110"/>
      <c r="O1307" s="110"/>
      <c r="P1307" s="110"/>
      <c r="Q1307" s="110"/>
      <c r="R1307" s="110"/>
      <c r="S1307" s="110"/>
      <c r="T1307" s="110"/>
      <c r="U1307" s="110"/>
      <c r="V1307" s="110"/>
      <c r="W1307" s="110"/>
      <c r="X1307" s="110"/>
      <c r="Y1307" s="110"/>
      <c r="Z1307" s="110"/>
      <c r="AA1307" s="110"/>
      <c r="AB1307" s="110"/>
      <c r="AC1307" s="110"/>
      <c r="AD1307" s="110"/>
      <c r="AE1307" s="110"/>
      <c r="AF1307" s="110"/>
      <c r="AG1307" s="110"/>
      <c r="AH1307" s="110"/>
      <c r="AI1307" s="110"/>
      <c r="AJ1307" s="110"/>
      <c r="AK1307" s="110"/>
      <c r="AL1307" s="110"/>
      <c r="AM1307" s="111"/>
      <c r="BG1307" s="13" t="s">
        <v>432</v>
      </c>
      <c r="BH1307" s="13" t="s">
        <v>432</v>
      </c>
    </row>
    <row r="1308" spans="1:61" ht="9.75" hidden="1" customHeight="1" x14ac:dyDescent="0.15">
      <c r="A1308" s="99"/>
      <c r="B1308" s="100"/>
      <c r="C1308" s="100"/>
      <c r="D1308" s="100"/>
      <c r="E1308" s="100"/>
      <c r="F1308" s="100"/>
      <c r="G1308" s="100"/>
      <c r="H1308" s="100"/>
      <c r="I1308" s="101"/>
      <c r="J1308" s="112"/>
      <c r="K1308" s="113"/>
      <c r="L1308" s="113"/>
      <c r="M1308" s="113"/>
      <c r="N1308" s="113"/>
      <c r="O1308" s="113"/>
      <c r="P1308" s="113"/>
      <c r="Q1308" s="113"/>
      <c r="R1308" s="113"/>
      <c r="S1308" s="113"/>
      <c r="T1308" s="113"/>
      <c r="U1308" s="113"/>
      <c r="V1308" s="113"/>
      <c r="W1308" s="113"/>
      <c r="X1308" s="113"/>
      <c r="Y1308" s="113"/>
      <c r="Z1308" s="113"/>
      <c r="AA1308" s="113"/>
      <c r="AB1308" s="113"/>
      <c r="AC1308" s="113"/>
      <c r="AD1308" s="113"/>
      <c r="AE1308" s="113"/>
      <c r="AF1308" s="113"/>
      <c r="AG1308" s="113"/>
      <c r="AH1308" s="113"/>
      <c r="AI1308" s="113"/>
      <c r="AJ1308" s="113"/>
      <c r="AK1308" s="113"/>
      <c r="AL1308" s="113"/>
      <c r="AM1308" s="114"/>
      <c r="BG1308" s="13" t="s">
        <v>432</v>
      </c>
      <c r="BH1308" s="13" t="s">
        <v>432</v>
      </c>
    </row>
    <row r="1309" spans="1:61" ht="9.75" hidden="1" customHeight="1" x14ac:dyDescent="0.15">
      <c r="A1309" s="96" t="s">
        <v>293</v>
      </c>
      <c r="B1309" s="97"/>
      <c r="C1309" s="97"/>
      <c r="D1309" s="97"/>
      <c r="E1309" s="97"/>
      <c r="F1309" s="97"/>
      <c r="G1309" s="97"/>
      <c r="H1309" s="97"/>
      <c r="I1309" s="98"/>
      <c r="J1309" s="224" t="s">
        <v>127</v>
      </c>
      <c r="K1309" s="225"/>
      <c r="L1309" s="162" t="s">
        <v>122</v>
      </c>
      <c r="M1309" s="162"/>
      <c r="N1309" s="162"/>
      <c r="O1309" s="162"/>
      <c r="P1309" s="162"/>
      <c r="Q1309" s="162"/>
      <c r="R1309" s="162"/>
      <c r="S1309" s="162"/>
      <c r="T1309" s="162"/>
      <c r="U1309" s="162"/>
      <c r="V1309" s="162"/>
      <c r="W1309" s="162"/>
      <c r="X1309" s="227" t="s">
        <v>127</v>
      </c>
      <c r="Y1309" s="225"/>
      <c r="Z1309" s="162" t="s">
        <v>160</v>
      </c>
      <c r="AA1309" s="162"/>
      <c r="AB1309" s="162"/>
      <c r="AC1309" s="162"/>
      <c r="AD1309" s="162"/>
      <c r="AE1309" s="162"/>
      <c r="AF1309" s="162"/>
      <c r="AG1309" s="162"/>
      <c r="AH1309" s="162"/>
      <c r="AI1309" s="162"/>
      <c r="AJ1309" s="162"/>
      <c r="AK1309" s="162"/>
      <c r="AL1309" s="162"/>
      <c r="AM1309" s="163"/>
      <c r="BF1309" s="13" t="b">
        <f>IF($K1309="○",TRUE,IF($K1309="",FALSE,"INPUT_ERROR"))</f>
        <v>0</v>
      </c>
      <c r="BG1309" s="13" t="s">
        <v>530</v>
      </c>
      <c r="BH1309" s="13">
        <v>91</v>
      </c>
      <c r="BI1309" s="13" t="str">
        <f t="shared" ref="BI1309:BI1315" si="27">"ITEM"&amp;BH1309 &amp; BG1309 &amp;"="&amp; BF1309</f>
        <v>ITEM91#KBN4_6=FALSE</v>
      </c>
    </row>
    <row r="1310" spans="1:61" ht="9.75" hidden="1" customHeight="1" x14ac:dyDescent="0.15">
      <c r="A1310" s="99"/>
      <c r="B1310" s="100"/>
      <c r="C1310" s="100"/>
      <c r="D1310" s="100"/>
      <c r="E1310" s="100"/>
      <c r="F1310" s="100"/>
      <c r="G1310" s="100"/>
      <c r="H1310" s="100"/>
      <c r="I1310" s="101"/>
      <c r="J1310" s="130"/>
      <c r="K1310" s="132"/>
      <c r="L1310" s="133"/>
      <c r="M1310" s="133"/>
      <c r="N1310" s="133"/>
      <c r="O1310" s="133"/>
      <c r="P1310" s="133"/>
      <c r="Q1310" s="133"/>
      <c r="R1310" s="133"/>
      <c r="S1310" s="133"/>
      <c r="T1310" s="133"/>
      <c r="U1310" s="133"/>
      <c r="V1310" s="133"/>
      <c r="W1310" s="133"/>
      <c r="X1310" s="134"/>
      <c r="Y1310" s="132"/>
      <c r="Z1310" s="133"/>
      <c r="AA1310" s="133"/>
      <c r="AB1310" s="133"/>
      <c r="AC1310" s="133"/>
      <c r="AD1310" s="133"/>
      <c r="AE1310" s="133"/>
      <c r="AF1310" s="133"/>
      <c r="AG1310" s="133"/>
      <c r="AH1310" s="133"/>
      <c r="AI1310" s="133"/>
      <c r="AJ1310" s="133"/>
      <c r="AK1310" s="133"/>
      <c r="AL1310" s="133"/>
      <c r="AM1310" s="139"/>
      <c r="BF1310" s="13" t="b">
        <f>IF($Y1309="○",TRUE,IF($Y1309="",FALSE,"INPUT_ERROR"))</f>
        <v>0</v>
      </c>
      <c r="BG1310" s="13" t="s">
        <v>530</v>
      </c>
      <c r="BH1310" s="13">
        <v>92</v>
      </c>
      <c r="BI1310" s="13" t="str">
        <f t="shared" si="27"/>
        <v>ITEM92#KBN4_6=FALSE</v>
      </c>
    </row>
    <row r="1311" spans="1:61" ht="9.75" hidden="1" customHeight="1" x14ac:dyDescent="0.15">
      <c r="A1311" s="99"/>
      <c r="B1311" s="100"/>
      <c r="C1311" s="100"/>
      <c r="D1311" s="100"/>
      <c r="E1311" s="100"/>
      <c r="F1311" s="100"/>
      <c r="G1311" s="100"/>
      <c r="H1311" s="100"/>
      <c r="I1311" s="101"/>
      <c r="J1311" s="130" t="s">
        <v>127</v>
      </c>
      <c r="K1311" s="132"/>
      <c r="L1311" s="133" t="s">
        <v>161</v>
      </c>
      <c r="M1311" s="133"/>
      <c r="N1311" s="133"/>
      <c r="O1311" s="133"/>
      <c r="P1311" s="133"/>
      <c r="Q1311" s="133"/>
      <c r="R1311" s="133"/>
      <c r="S1311" s="133"/>
      <c r="T1311" s="133"/>
      <c r="U1311" s="133"/>
      <c r="V1311" s="133"/>
      <c r="W1311" s="133"/>
      <c r="X1311" s="134" t="s">
        <v>127</v>
      </c>
      <c r="Y1311" s="132"/>
      <c r="Z1311" s="133" t="s">
        <v>332</v>
      </c>
      <c r="AA1311" s="133"/>
      <c r="AB1311" s="133"/>
      <c r="AC1311" s="133"/>
      <c r="AD1311" s="133"/>
      <c r="AE1311" s="133"/>
      <c r="AF1311" s="133"/>
      <c r="AG1311" s="133"/>
      <c r="AH1311" s="133"/>
      <c r="AI1311" s="133"/>
      <c r="AJ1311" s="133"/>
      <c r="AK1311" s="133"/>
      <c r="AL1311" s="133"/>
      <c r="AM1311" s="139"/>
      <c r="BF1311" s="13" t="b">
        <f>IF($K1311="○",TRUE,IF($K1311="",FALSE,"INPUT_ERROR"))</f>
        <v>0</v>
      </c>
      <c r="BG1311" s="13" t="s">
        <v>530</v>
      </c>
      <c r="BH1311" s="13">
        <v>93</v>
      </c>
      <c r="BI1311" s="13" t="str">
        <f t="shared" si="27"/>
        <v>ITEM93#KBN4_6=FALSE</v>
      </c>
    </row>
    <row r="1312" spans="1:61" ht="9.75" hidden="1" customHeight="1" x14ac:dyDescent="0.15">
      <c r="A1312" s="99"/>
      <c r="B1312" s="100"/>
      <c r="C1312" s="100"/>
      <c r="D1312" s="100"/>
      <c r="E1312" s="100"/>
      <c r="F1312" s="100"/>
      <c r="G1312" s="100"/>
      <c r="H1312" s="100"/>
      <c r="I1312" s="101"/>
      <c r="J1312" s="130"/>
      <c r="K1312" s="132"/>
      <c r="L1312" s="133"/>
      <c r="M1312" s="133"/>
      <c r="N1312" s="133"/>
      <c r="O1312" s="133"/>
      <c r="P1312" s="133"/>
      <c r="Q1312" s="133"/>
      <c r="R1312" s="133"/>
      <c r="S1312" s="133"/>
      <c r="T1312" s="133"/>
      <c r="U1312" s="133"/>
      <c r="V1312" s="133"/>
      <c r="W1312" s="133"/>
      <c r="X1312" s="134"/>
      <c r="Y1312" s="132"/>
      <c r="Z1312" s="133"/>
      <c r="AA1312" s="133"/>
      <c r="AB1312" s="133"/>
      <c r="AC1312" s="133"/>
      <c r="AD1312" s="133"/>
      <c r="AE1312" s="133"/>
      <c r="AF1312" s="133"/>
      <c r="AG1312" s="133"/>
      <c r="AH1312" s="133"/>
      <c r="AI1312" s="133"/>
      <c r="AJ1312" s="133"/>
      <c r="AK1312" s="133"/>
      <c r="AL1312" s="133"/>
      <c r="AM1312" s="139"/>
      <c r="BF1312" s="13" t="b">
        <f>IF($Y1311="○",TRUE,IF($Y1311="",FALSE,"INPUT_ERROR"))</f>
        <v>0</v>
      </c>
      <c r="BG1312" s="13" t="s">
        <v>530</v>
      </c>
      <c r="BH1312" s="13">
        <v>94</v>
      </c>
      <c r="BI1312" s="13" t="str">
        <f t="shared" si="27"/>
        <v>ITEM94#KBN4_6=FALSE</v>
      </c>
    </row>
    <row r="1313" spans="1:61" ht="9.75" hidden="1" customHeight="1" x14ac:dyDescent="0.15">
      <c r="A1313" s="99"/>
      <c r="B1313" s="100"/>
      <c r="C1313" s="100"/>
      <c r="D1313" s="100"/>
      <c r="E1313" s="100"/>
      <c r="F1313" s="100"/>
      <c r="G1313" s="100"/>
      <c r="H1313" s="100"/>
      <c r="I1313" s="101"/>
      <c r="J1313" s="130" t="s">
        <v>127</v>
      </c>
      <c r="K1313" s="132"/>
      <c r="L1313" s="133" t="s">
        <v>214</v>
      </c>
      <c r="M1313" s="133"/>
      <c r="N1313" s="133"/>
      <c r="O1313" s="133"/>
      <c r="P1313" s="133"/>
      <c r="Q1313" s="133"/>
      <c r="R1313" s="133"/>
      <c r="S1313" s="133"/>
      <c r="T1313" s="133"/>
      <c r="U1313" s="133"/>
      <c r="V1313" s="133"/>
      <c r="W1313" s="133"/>
      <c r="X1313" s="134" t="s">
        <v>127</v>
      </c>
      <c r="Y1313" s="132"/>
      <c r="Z1313" s="133" t="s">
        <v>239</v>
      </c>
      <c r="AA1313" s="133"/>
      <c r="AB1313" s="133"/>
      <c r="AC1313" s="133"/>
      <c r="AD1313" s="133"/>
      <c r="AE1313" s="133"/>
      <c r="AF1313" s="133"/>
      <c r="AG1313" s="133"/>
      <c r="AH1313" s="133"/>
      <c r="AI1313" s="133"/>
      <c r="AJ1313" s="133"/>
      <c r="AK1313" s="133"/>
      <c r="AL1313" s="133"/>
      <c r="AM1313" s="139"/>
      <c r="BF1313" s="13" t="b">
        <f>IF($K1313="○",TRUE,IF($K1313="",FALSE,"INPUT_ERROR"))</f>
        <v>0</v>
      </c>
      <c r="BG1313" s="13" t="s">
        <v>530</v>
      </c>
      <c r="BH1313" s="13">
        <v>95</v>
      </c>
      <c r="BI1313" s="13" t="str">
        <f t="shared" si="27"/>
        <v>ITEM95#KBN4_6=FALSE</v>
      </c>
    </row>
    <row r="1314" spans="1:61" ht="9.75" hidden="1" customHeight="1" x14ac:dyDescent="0.15">
      <c r="A1314" s="99"/>
      <c r="B1314" s="100"/>
      <c r="C1314" s="100"/>
      <c r="D1314" s="100"/>
      <c r="E1314" s="100"/>
      <c r="F1314" s="100"/>
      <c r="G1314" s="100"/>
      <c r="H1314" s="100"/>
      <c r="I1314" s="101"/>
      <c r="J1314" s="130"/>
      <c r="K1314" s="132"/>
      <c r="L1314" s="133"/>
      <c r="M1314" s="133"/>
      <c r="N1314" s="133"/>
      <c r="O1314" s="133"/>
      <c r="P1314" s="133"/>
      <c r="Q1314" s="133"/>
      <c r="R1314" s="133"/>
      <c r="S1314" s="133"/>
      <c r="T1314" s="133"/>
      <c r="U1314" s="133"/>
      <c r="V1314" s="133"/>
      <c r="W1314" s="133"/>
      <c r="X1314" s="134"/>
      <c r="Y1314" s="132"/>
      <c r="Z1314" s="133"/>
      <c r="AA1314" s="133"/>
      <c r="AB1314" s="133"/>
      <c r="AC1314" s="133"/>
      <c r="AD1314" s="133"/>
      <c r="AE1314" s="133"/>
      <c r="AF1314" s="133"/>
      <c r="AG1314" s="133"/>
      <c r="AH1314" s="133"/>
      <c r="AI1314" s="133"/>
      <c r="AJ1314" s="133"/>
      <c r="AK1314" s="133"/>
      <c r="AL1314" s="133"/>
      <c r="AM1314" s="139"/>
      <c r="BF1314" s="13" t="b">
        <f>IF($Y1313="○",TRUE,IF($Y1313="",FALSE,"INPUT_ERROR"))</f>
        <v>0</v>
      </c>
      <c r="BG1314" s="13" t="s">
        <v>530</v>
      </c>
      <c r="BH1314" s="13">
        <v>96</v>
      </c>
      <c r="BI1314" s="13" t="str">
        <f t="shared" si="27"/>
        <v>ITEM96#KBN4_6=FALSE</v>
      </c>
    </row>
    <row r="1315" spans="1:61" ht="9.75" hidden="1" customHeight="1" x14ac:dyDescent="0.15">
      <c r="A1315" s="99"/>
      <c r="B1315" s="100"/>
      <c r="C1315" s="100"/>
      <c r="D1315" s="100"/>
      <c r="E1315" s="100"/>
      <c r="F1315" s="100"/>
      <c r="G1315" s="100"/>
      <c r="H1315" s="100"/>
      <c r="I1315" s="101"/>
      <c r="J1315" s="130" t="s">
        <v>127</v>
      </c>
      <c r="K1315" s="132"/>
      <c r="L1315" s="133" t="s">
        <v>125</v>
      </c>
      <c r="M1315" s="133"/>
      <c r="N1315" s="133"/>
      <c r="O1315" s="134" t="s">
        <v>98</v>
      </c>
      <c r="P1315" s="128"/>
      <c r="Q1315" s="128"/>
      <c r="R1315" s="128"/>
      <c r="S1315" s="128"/>
      <c r="T1315" s="128"/>
      <c r="U1315" s="128"/>
      <c r="V1315" s="128"/>
      <c r="W1315" s="128"/>
      <c r="X1315" s="128"/>
      <c r="Y1315" s="128"/>
      <c r="Z1315" s="128"/>
      <c r="AA1315" s="128"/>
      <c r="AB1315" s="128"/>
      <c r="AC1315" s="128"/>
      <c r="AD1315" s="128"/>
      <c r="AE1315" s="128"/>
      <c r="AF1315" s="128"/>
      <c r="AG1315" s="128"/>
      <c r="AH1315" s="128"/>
      <c r="AI1315" s="128"/>
      <c r="AJ1315" s="128"/>
      <c r="AK1315" s="128"/>
      <c r="AL1315" s="133" t="s">
        <v>188</v>
      </c>
      <c r="AM1315" s="139"/>
      <c r="BF1315" s="13" t="b">
        <f>IF($K1315="○",TRUE,IF($K1315="",FALSE,"INPUT_ERROR"))</f>
        <v>0</v>
      </c>
      <c r="BG1315" s="13" t="s">
        <v>530</v>
      </c>
      <c r="BH1315" s="13">
        <v>97</v>
      </c>
      <c r="BI1315" s="13" t="str">
        <f t="shared" si="27"/>
        <v>ITEM97#KBN4_6=FALSE</v>
      </c>
    </row>
    <row r="1316" spans="1:61" ht="9.75" hidden="1" customHeight="1" x14ac:dyDescent="0.15">
      <c r="A1316" s="99"/>
      <c r="B1316" s="100"/>
      <c r="C1316" s="100"/>
      <c r="D1316" s="100"/>
      <c r="E1316" s="100"/>
      <c r="F1316" s="100"/>
      <c r="G1316" s="100"/>
      <c r="H1316" s="100"/>
      <c r="I1316" s="101"/>
      <c r="J1316" s="135"/>
      <c r="K1316" s="136"/>
      <c r="L1316" s="137"/>
      <c r="M1316" s="137"/>
      <c r="N1316" s="137"/>
      <c r="O1316" s="138"/>
      <c r="P1316" s="90"/>
      <c r="Q1316" s="90"/>
      <c r="R1316" s="90"/>
      <c r="S1316" s="90"/>
      <c r="T1316" s="90"/>
      <c r="U1316" s="90"/>
      <c r="V1316" s="90"/>
      <c r="W1316" s="90"/>
      <c r="X1316" s="90"/>
      <c r="Y1316" s="90"/>
      <c r="Z1316" s="90"/>
      <c r="AA1316" s="90"/>
      <c r="AB1316" s="90"/>
      <c r="AC1316" s="90"/>
      <c r="AD1316" s="90"/>
      <c r="AE1316" s="90"/>
      <c r="AF1316" s="90"/>
      <c r="AG1316" s="90"/>
      <c r="AH1316" s="90"/>
      <c r="AI1316" s="90"/>
      <c r="AJ1316" s="90"/>
      <c r="AK1316" s="90"/>
      <c r="AL1316" s="137"/>
      <c r="AM1316" s="140"/>
      <c r="BG1316" s="13" t="s">
        <v>530</v>
      </c>
      <c r="BH1316" s="13">
        <v>98</v>
      </c>
      <c r="BI1316" s="13" t="str">
        <f>"ITEM"&amp;BH1316 &amp; BG1316 &amp;"="&amp;IF(TRIM($P1315)="","",$P1315)</f>
        <v>ITEM98#KBN4_6=</v>
      </c>
    </row>
    <row r="1317" spans="1:61" ht="9.75" hidden="1" customHeight="1" x14ac:dyDescent="0.15">
      <c r="A1317" s="96" t="s">
        <v>290</v>
      </c>
      <c r="B1317" s="97"/>
      <c r="C1317" s="97"/>
      <c r="D1317" s="97"/>
      <c r="E1317" s="97"/>
      <c r="F1317" s="97"/>
      <c r="G1317" s="97"/>
      <c r="H1317" s="97"/>
      <c r="I1317" s="98"/>
      <c r="J1317" s="305"/>
      <c r="K1317" s="306"/>
      <c r="L1317" s="306"/>
      <c r="M1317" s="306"/>
      <c r="N1317" s="306"/>
      <c r="O1317" s="306"/>
      <c r="P1317" s="306"/>
      <c r="Q1317" s="306"/>
      <c r="R1317" s="306"/>
      <c r="S1317" s="306"/>
      <c r="T1317" s="306"/>
      <c r="U1317" s="306"/>
      <c r="V1317" s="306"/>
      <c r="W1317" s="306"/>
      <c r="X1317" s="306"/>
      <c r="Y1317" s="306"/>
      <c r="Z1317" s="306"/>
      <c r="AA1317" s="306"/>
      <c r="AB1317" s="306"/>
      <c r="AC1317" s="306"/>
      <c r="AD1317" s="306"/>
      <c r="AE1317" s="306"/>
      <c r="AF1317" s="306"/>
      <c r="AG1317" s="306"/>
      <c r="AH1317" s="306"/>
      <c r="AI1317" s="306"/>
      <c r="AJ1317" s="306"/>
      <c r="AK1317" s="306"/>
      <c r="AL1317" s="306"/>
      <c r="AM1317" s="307"/>
      <c r="BG1317" s="13" t="s">
        <v>530</v>
      </c>
      <c r="BH1317" s="13">
        <v>99</v>
      </c>
      <c r="BI1317" s="13" t="str">
        <f>"ITEM"&amp;BH1317 &amp; BG1317 &amp;"="&amp;IF(TRIM($J1317)="","",TEXT(J1317,"yyyymmdd"))</f>
        <v>ITEM99#KBN4_6=</v>
      </c>
    </row>
    <row r="1318" spans="1:61" ht="9.75" hidden="1" customHeight="1" x14ac:dyDescent="0.15">
      <c r="A1318" s="99"/>
      <c r="B1318" s="100"/>
      <c r="C1318" s="100"/>
      <c r="D1318" s="100"/>
      <c r="E1318" s="100"/>
      <c r="F1318" s="100"/>
      <c r="G1318" s="100"/>
      <c r="H1318" s="100"/>
      <c r="I1318" s="101"/>
      <c r="J1318" s="308"/>
      <c r="K1318" s="309"/>
      <c r="L1318" s="309"/>
      <c r="M1318" s="309"/>
      <c r="N1318" s="309"/>
      <c r="O1318" s="309"/>
      <c r="P1318" s="309"/>
      <c r="Q1318" s="309"/>
      <c r="R1318" s="309"/>
      <c r="S1318" s="309"/>
      <c r="T1318" s="309"/>
      <c r="U1318" s="309"/>
      <c r="V1318" s="309"/>
      <c r="W1318" s="309"/>
      <c r="X1318" s="309"/>
      <c r="Y1318" s="309"/>
      <c r="Z1318" s="309"/>
      <c r="AA1318" s="309"/>
      <c r="AB1318" s="309"/>
      <c r="AC1318" s="309"/>
      <c r="AD1318" s="309"/>
      <c r="AE1318" s="309"/>
      <c r="AF1318" s="309"/>
      <c r="AG1318" s="309"/>
      <c r="AH1318" s="309"/>
      <c r="AI1318" s="309"/>
      <c r="AJ1318" s="309"/>
      <c r="AK1318" s="309"/>
      <c r="AL1318" s="309"/>
      <c r="AM1318" s="310"/>
      <c r="BH1318" s="13" t="s">
        <v>432</v>
      </c>
    </row>
    <row r="1319" spans="1:61" ht="9.75" hidden="1" customHeight="1" thickBot="1" x14ac:dyDescent="0.2">
      <c r="A1319" s="106"/>
      <c r="B1319" s="107"/>
      <c r="C1319" s="107"/>
      <c r="D1319" s="107"/>
      <c r="E1319" s="107"/>
      <c r="F1319" s="107"/>
      <c r="G1319" s="107"/>
      <c r="H1319" s="107"/>
      <c r="I1319" s="108"/>
      <c r="J1319" s="311"/>
      <c r="K1319" s="312"/>
      <c r="L1319" s="312"/>
      <c r="M1319" s="312"/>
      <c r="N1319" s="312"/>
      <c r="O1319" s="312"/>
      <c r="P1319" s="312"/>
      <c r="Q1319" s="312"/>
      <c r="R1319" s="312"/>
      <c r="S1319" s="312"/>
      <c r="T1319" s="312"/>
      <c r="U1319" s="312"/>
      <c r="V1319" s="312"/>
      <c r="W1319" s="312"/>
      <c r="X1319" s="312"/>
      <c r="Y1319" s="312"/>
      <c r="Z1319" s="312"/>
      <c r="AA1319" s="312"/>
      <c r="AB1319" s="312"/>
      <c r="AC1319" s="312"/>
      <c r="AD1319" s="312"/>
      <c r="AE1319" s="312"/>
      <c r="AF1319" s="312"/>
      <c r="AG1319" s="312"/>
      <c r="AH1319" s="312"/>
      <c r="AI1319" s="312"/>
      <c r="AJ1319" s="312"/>
      <c r="AK1319" s="312"/>
      <c r="AL1319" s="312"/>
      <c r="AM1319" s="313"/>
      <c r="BH1319" s="13" t="s">
        <v>432</v>
      </c>
    </row>
    <row r="1320" spans="1:61" ht="9.75" hidden="1" customHeight="1" x14ac:dyDescent="0.15">
      <c r="A1320" s="295" t="s">
        <v>393</v>
      </c>
      <c r="B1320" s="296"/>
      <c r="C1320" s="296"/>
      <c r="D1320" s="296"/>
      <c r="E1320" s="296"/>
      <c r="F1320" s="296"/>
      <c r="G1320" s="296"/>
      <c r="H1320" s="296"/>
      <c r="I1320" s="297"/>
      <c r="J1320" s="273"/>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74"/>
      <c r="AE1320" s="274"/>
      <c r="AF1320" s="274"/>
      <c r="AG1320" s="274"/>
      <c r="AH1320" s="274"/>
      <c r="AI1320" s="274"/>
      <c r="AJ1320" s="274"/>
      <c r="AK1320" s="274"/>
      <c r="AL1320" s="274"/>
      <c r="AM1320" s="275"/>
      <c r="BG1320" s="13" t="s">
        <v>531</v>
      </c>
      <c r="BH1320" s="13">
        <v>85</v>
      </c>
      <c r="BI1320" s="13" t="str">
        <f>"ITEM"&amp;BH1320 &amp; BG1320 &amp;"="&amp; IF(TRIM($J1320)="","",$J1320)</f>
        <v>ITEM85#KBN4_7=</v>
      </c>
    </row>
    <row r="1321" spans="1:61" ht="9.75" hidden="1" customHeight="1" thickBot="1" x14ac:dyDescent="0.2">
      <c r="A1321" s="298"/>
      <c r="B1321" s="299"/>
      <c r="C1321" s="299"/>
      <c r="D1321" s="299"/>
      <c r="E1321" s="299"/>
      <c r="F1321" s="299"/>
      <c r="G1321" s="299"/>
      <c r="H1321" s="299"/>
      <c r="I1321" s="300"/>
      <c r="J1321" s="301"/>
      <c r="K1321" s="302"/>
      <c r="L1321" s="302"/>
      <c r="M1321" s="302"/>
      <c r="N1321" s="302"/>
      <c r="O1321" s="302"/>
      <c r="P1321" s="302"/>
      <c r="Q1321" s="302"/>
      <c r="R1321" s="302"/>
      <c r="S1321" s="302"/>
      <c r="T1321" s="302"/>
      <c r="U1321" s="302"/>
      <c r="V1321" s="302"/>
      <c r="W1321" s="302"/>
      <c r="X1321" s="302"/>
      <c r="Y1321" s="302"/>
      <c r="Z1321" s="302"/>
      <c r="AA1321" s="302"/>
      <c r="AB1321" s="302"/>
      <c r="AC1321" s="302"/>
      <c r="AD1321" s="302"/>
      <c r="AE1321" s="302"/>
      <c r="AF1321" s="302"/>
      <c r="AG1321" s="302"/>
      <c r="AH1321" s="302"/>
      <c r="AI1321" s="302"/>
      <c r="AJ1321" s="302"/>
      <c r="AK1321" s="302"/>
      <c r="AL1321" s="302"/>
      <c r="AM1321" s="303"/>
      <c r="BG1321" s="13" t="s">
        <v>432</v>
      </c>
      <c r="BH1321" s="13" t="s">
        <v>432</v>
      </c>
    </row>
    <row r="1322" spans="1:61" ht="9.75" hidden="1" customHeight="1" x14ac:dyDescent="0.15">
      <c r="A1322" s="96" t="s">
        <v>96</v>
      </c>
      <c r="B1322" s="97"/>
      <c r="C1322" s="97"/>
      <c r="D1322" s="97"/>
      <c r="E1322" s="97"/>
      <c r="F1322" s="97"/>
      <c r="G1322" s="97"/>
      <c r="H1322" s="97"/>
      <c r="I1322" s="98"/>
      <c r="J1322" s="102"/>
      <c r="K1322" s="102"/>
      <c r="L1322" s="102"/>
      <c r="M1322" s="102"/>
      <c r="N1322" s="102"/>
      <c r="O1322" s="102"/>
      <c r="P1322" s="102"/>
      <c r="Q1322" s="102"/>
      <c r="R1322" s="102"/>
      <c r="S1322" s="102"/>
      <c r="T1322" s="102"/>
      <c r="U1322" s="102"/>
      <c r="V1322" s="102"/>
      <c r="W1322" s="102"/>
      <c r="X1322" s="102"/>
      <c r="Y1322" s="102"/>
      <c r="Z1322" s="102"/>
      <c r="AA1322" s="102"/>
      <c r="AB1322" s="102"/>
      <c r="AC1322" s="102"/>
      <c r="AD1322" s="102"/>
      <c r="AE1322" s="102"/>
      <c r="AF1322" s="102"/>
      <c r="AG1322" s="102"/>
      <c r="AH1322" s="102"/>
      <c r="AI1322" s="102"/>
      <c r="AJ1322" s="102"/>
      <c r="AK1322" s="102"/>
      <c r="AL1322" s="102"/>
      <c r="AM1322" s="102"/>
      <c r="BG1322" s="13" t="s">
        <v>531</v>
      </c>
      <c r="BH1322" s="13">
        <v>86</v>
      </c>
      <c r="BI1322" s="13" t="str">
        <f>"ITEM"&amp;BH1322&amp; BG1322 &amp;"="&amp; IF(TRIM($J1322)="","",$J1322)</f>
        <v>ITEM86#KBN4_7=</v>
      </c>
    </row>
    <row r="1323" spans="1:61" ht="9.75" hidden="1" customHeight="1" x14ac:dyDescent="0.15">
      <c r="A1323" s="106"/>
      <c r="B1323" s="107"/>
      <c r="C1323" s="107"/>
      <c r="D1323" s="107"/>
      <c r="E1323" s="107"/>
      <c r="F1323" s="107"/>
      <c r="G1323" s="107"/>
      <c r="H1323" s="107"/>
      <c r="I1323" s="108"/>
      <c r="J1323" s="102"/>
      <c r="K1323" s="102"/>
      <c r="L1323" s="102"/>
      <c r="M1323" s="102"/>
      <c r="N1323" s="102"/>
      <c r="O1323" s="102"/>
      <c r="P1323" s="102"/>
      <c r="Q1323" s="102"/>
      <c r="R1323" s="102"/>
      <c r="S1323" s="102"/>
      <c r="T1323" s="102"/>
      <c r="U1323" s="102"/>
      <c r="V1323" s="102"/>
      <c r="W1323" s="102"/>
      <c r="X1323" s="102"/>
      <c r="Y1323" s="102"/>
      <c r="Z1323" s="102"/>
      <c r="AA1323" s="102"/>
      <c r="AB1323" s="102"/>
      <c r="AC1323" s="102"/>
      <c r="AD1323" s="102"/>
      <c r="AE1323" s="102"/>
      <c r="AF1323" s="102"/>
      <c r="AG1323" s="102"/>
      <c r="AH1323" s="102"/>
      <c r="AI1323" s="102"/>
      <c r="AJ1323" s="102"/>
      <c r="AK1323" s="102"/>
      <c r="AL1323" s="102"/>
      <c r="AM1323" s="102"/>
      <c r="BG1323" s="13" t="s">
        <v>432</v>
      </c>
      <c r="BH1323" s="13" t="s">
        <v>432</v>
      </c>
    </row>
    <row r="1324" spans="1:61" ht="9.75" hidden="1" customHeight="1" x14ac:dyDescent="0.15">
      <c r="A1324" s="96" t="s">
        <v>291</v>
      </c>
      <c r="B1324" s="97"/>
      <c r="C1324" s="97"/>
      <c r="D1324" s="97"/>
      <c r="E1324" s="97"/>
      <c r="F1324" s="97"/>
      <c r="G1324" s="97"/>
      <c r="H1324" s="97"/>
      <c r="I1324" s="98"/>
      <c r="J1324" s="115"/>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7"/>
      <c r="BG1324" s="13" t="s">
        <v>531</v>
      </c>
      <c r="BH1324" s="13">
        <v>87</v>
      </c>
      <c r="BI1324" s="13" t="str">
        <f>"ITEM"&amp;BH1324&amp; BG1324 &amp;"="&amp; IF(TRIM($J1324)="","",$J1324)</f>
        <v>ITEM87#KBN4_7=</v>
      </c>
    </row>
    <row r="1325" spans="1:61" ht="9.75" hidden="1" customHeight="1" x14ac:dyDescent="0.15">
      <c r="A1325" s="99"/>
      <c r="B1325" s="100"/>
      <c r="C1325" s="100"/>
      <c r="D1325" s="100"/>
      <c r="E1325" s="100"/>
      <c r="F1325" s="100"/>
      <c r="G1325" s="100"/>
      <c r="H1325" s="100"/>
      <c r="I1325" s="101"/>
      <c r="J1325" s="109"/>
      <c r="K1325" s="110"/>
      <c r="L1325" s="110"/>
      <c r="M1325" s="110"/>
      <c r="N1325" s="110"/>
      <c r="O1325" s="110"/>
      <c r="P1325" s="110"/>
      <c r="Q1325" s="110"/>
      <c r="R1325" s="110"/>
      <c r="S1325" s="110"/>
      <c r="T1325" s="110"/>
      <c r="U1325" s="110"/>
      <c r="V1325" s="110"/>
      <c r="W1325" s="110"/>
      <c r="X1325" s="110"/>
      <c r="Y1325" s="110"/>
      <c r="Z1325" s="110"/>
      <c r="AA1325" s="110"/>
      <c r="AB1325" s="110"/>
      <c r="AC1325" s="110"/>
      <c r="AD1325" s="110"/>
      <c r="AE1325" s="110"/>
      <c r="AF1325" s="110"/>
      <c r="AG1325" s="110"/>
      <c r="AH1325" s="110"/>
      <c r="AI1325" s="110"/>
      <c r="AJ1325" s="110"/>
      <c r="AK1325" s="110"/>
      <c r="AL1325" s="110"/>
      <c r="AM1325" s="111"/>
      <c r="BG1325" s="13" t="s">
        <v>432</v>
      </c>
      <c r="BH1325" s="13" t="s">
        <v>432</v>
      </c>
    </row>
    <row r="1326" spans="1:61" ht="9.75" hidden="1" customHeight="1" x14ac:dyDescent="0.15">
      <c r="A1326" s="106"/>
      <c r="B1326" s="107"/>
      <c r="C1326" s="107"/>
      <c r="D1326" s="107"/>
      <c r="E1326" s="107"/>
      <c r="F1326" s="107"/>
      <c r="G1326" s="107"/>
      <c r="H1326" s="107"/>
      <c r="I1326" s="108"/>
      <c r="J1326" s="112"/>
      <c r="K1326" s="113"/>
      <c r="L1326" s="113"/>
      <c r="M1326" s="113"/>
      <c r="N1326" s="113"/>
      <c r="O1326" s="113"/>
      <c r="P1326" s="113"/>
      <c r="Q1326" s="113"/>
      <c r="R1326" s="113"/>
      <c r="S1326" s="113"/>
      <c r="T1326" s="113"/>
      <c r="U1326" s="113"/>
      <c r="V1326" s="113"/>
      <c r="W1326" s="113"/>
      <c r="X1326" s="113"/>
      <c r="Y1326" s="113"/>
      <c r="Z1326" s="113"/>
      <c r="AA1326" s="113"/>
      <c r="AB1326" s="113"/>
      <c r="AC1326" s="113"/>
      <c r="AD1326" s="113"/>
      <c r="AE1326" s="113"/>
      <c r="AF1326" s="113"/>
      <c r="AG1326" s="113"/>
      <c r="AH1326" s="113"/>
      <c r="AI1326" s="113"/>
      <c r="AJ1326" s="113"/>
      <c r="AK1326" s="113"/>
      <c r="AL1326" s="113"/>
      <c r="AM1326" s="114"/>
      <c r="BG1326" s="13" t="s">
        <v>432</v>
      </c>
      <c r="BH1326" s="13" t="s">
        <v>432</v>
      </c>
    </row>
    <row r="1327" spans="1:61" ht="9.75" hidden="1" customHeight="1" x14ac:dyDescent="0.15">
      <c r="A1327" s="96" t="s">
        <v>292</v>
      </c>
      <c r="B1327" s="97"/>
      <c r="C1327" s="97"/>
      <c r="D1327" s="97"/>
      <c r="E1327" s="97"/>
      <c r="F1327" s="97"/>
      <c r="G1327" s="97"/>
      <c r="H1327" s="97"/>
      <c r="I1327" s="98"/>
      <c r="J1327" s="102"/>
      <c r="K1327" s="102"/>
      <c r="L1327" s="102"/>
      <c r="M1327" s="102"/>
      <c r="N1327" s="102"/>
      <c r="O1327" s="102"/>
      <c r="P1327" s="102"/>
      <c r="Q1327" s="102"/>
      <c r="R1327" s="102"/>
      <c r="S1327" s="102"/>
      <c r="T1327" s="102"/>
      <c r="U1327" s="102"/>
      <c r="V1327" s="102"/>
      <c r="W1327" s="102"/>
      <c r="X1327" s="102"/>
      <c r="Y1327" s="102"/>
      <c r="Z1327" s="102"/>
      <c r="AA1327" s="102"/>
      <c r="AB1327" s="102"/>
      <c r="AC1327" s="102"/>
      <c r="AD1327" s="102"/>
      <c r="AE1327" s="102"/>
      <c r="AF1327" s="102"/>
      <c r="AG1327" s="102"/>
      <c r="AH1327" s="102"/>
      <c r="AI1327" s="102"/>
      <c r="AJ1327" s="102"/>
      <c r="AK1327" s="102"/>
      <c r="AL1327" s="102"/>
      <c r="AM1327" s="102"/>
      <c r="BG1327" s="13" t="s">
        <v>531</v>
      </c>
      <c r="BH1327" s="13">
        <v>88</v>
      </c>
      <c r="BI1327" s="13" t="str">
        <f>"ITEM"&amp;BH1327&amp; BG1327 &amp;"="&amp; IF(TRIM($J1327)="","",$J1327)</f>
        <v>ITEM88#KBN4_7=</v>
      </c>
    </row>
    <row r="1328" spans="1:61" ht="9.75" hidden="1" customHeight="1" x14ac:dyDescent="0.15">
      <c r="A1328" s="106"/>
      <c r="B1328" s="107"/>
      <c r="C1328" s="107"/>
      <c r="D1328" s="107"/>
      <c r="E1328" s="107"/>
      <c r="F1328" s="107"/>
      <c r="G1328" s="107"/>
      <c r="H1328" s="107"/>
      <c r="I1328" s="108"/>
      <c r="J1328" s="102"/>
      <c r="K1328" s="102"/>
      <c r="L1328" s="102"/>
      <c r="M1328" s="102"/>
      <c r="N1328" s="102"/>
      <c r="O1328" s="102"/>
      <c r="P1328" s="102"/>
      <c r="Q1328" s="102"/>
      <c r="R1328" s="102"/>
      <c r="S1328" s="102"/>
      <c r="T1328" s="102"/>
      <c r="U1328" s="102"/>
      <c r="V1328" s="102"/>
      <c r="W1328" s="102"/>
      <c r="X1328" s="102"/>
      <c r="Y1328" s="102"/>
      <c r="Z1328" s="102"/>
      <c r="AA1328" s="102"/>
      <c r="AB1328" s="102"/>
      <c r="AC1328" s="102"/>
      <c r="AD1328" s="102"/>
      <c r="AE1328" s="102"/>
      <c r="AF1328" s="102"/>
      <c r="AG1328" s="102"/>
      <c r="AH1328" s="102"/>
      <c r="AI1328" s="102"/>
      <c r="AJ1328" s="102"/>
      <c r="AK1328" s="102"/>
      <c r="AL1328" s="102"/>
      <c r="AM1328" s="102"/>
      <c r="BG1328" s="13" t="s">
        <v>432</v>
      </c>
      <c r="BH1328" s="13" t="s">
        <v>432</v>
      </c>
    </row>
    <row r="1329" spans="1:61" ht="9.75" hidden="1" customHeight="1" x14ac:dyDescent="0.15">
      <c r="A1329" s="96" t="s">
        <v>326</v>
      </c>
      <c r="B1329" s="97"/>
      <c r="C1329" s="97"/>
      <c r="D1329" s="97"/>
      <c r="E1329" s="97"/>
      <c r="F1329" s="97"/>
      <c r="G1329" s="97"/>
      <c r="H1329" s="97"/>
      <c r="I1329" s="98"/>
      <c r="J1329" s="266"/>
      <c r="K1329" s="170"/>
      <c r="L1329" s="170"/>
      <c r="M1329" s="170"/>
      <c r="N1329" s="170"/>
      <c r="O1329" s="170"/>
      <c r="P1329" s="170"/>
      <c r="Q1329" s="170"/>
      <c r="R1329" s="170"/>
      <c r="S1329" s="170"/>
      <c r="T1329" s="170"/>
      <c r="U1329" s="170"/>
      <c r="V1329" s="170" t="s">
        <v>116</v>
      </c>
      <c r="W1329" s="170"/>
      <c r="X1329" s="170"/>
      <c r="Y1329" s="170"/>
      <c r="Z1329" s="170"/>
      <c r="AA1329" s="170"/>
      <c r="AB1329" s="170"/>
      <c r="AC1329" s="170"/>
      <c r="AD1329" s="170"/>
      <c r="AE1329" s="170"/>
      <c r="AF1329" s="170"/>
      <c r="AG1329" s="170"/>
      <c r="AH1329" s="170"/>
      <c r="AI1329" s="170"/>
      <c r="AJ1329" s="170"/>
      <c r="AK1329" s="170"/>
      <c r="AL1329" s="170"/>
      <c r="AM1329" s="171"/>
      <c r="BE1329" s="13" t="str">
        <f ca="1">MID(CELL("address",$CB$2),2,2)</f>
        <v>CB</v>
      </c>
      <c r="BF1329" s="13" t="str">
        <f>IF(TRIM($K1331)="","",IF(ISERROR(MATCH($K1331,$CB$3:$CB$7,0)),"INPUT_ERROR",MATCH($K1331,$CB$3:$CB$7,0)))</f>
        <v/>
      </c>
      <c r="BG1329" s="13" t="s">
        <v>531</v>
      </c>
      <c r="BH1329" s="13">
        <v>89</v>
      </c>
      <c r="BI1329" s="13" t="str">
        <f>"ITEM"&amp; BH1329&amp; BG1329 &amp;"="&amp; $BF1329</f>
        <v>ITEM89#KBN4_7=</v>
      </c>
    </row>
    <row r="1330" spans="1:61" ht="9.75" hidden="1" customHeight="1" x14ac:dyDescent="0.15">
      <c r="A1330" s="99"/>
      <c r="B1330" s="100"/>
      <c r="C1330" s="100"/>
      <c r="D1330" s="100"/>
      <c r="E1330" s="100"/>
      <c r="F1330" s="100"/>
      <c r="G1330" s="100"/>
      <c r="H1330" s="100"/>
      <c r="I1330" s="101"/>
      <c r="J1330" s="304"/>
      <c r="K1330" s="169"/>
      <c r="L1330" s="169"/>
      <c r="M1330" s="169"/>
      <c r="N1330" s="169"/>
      <c r="O1330" s="169"/>
      <c r="P1330" s="169"/>
      <c r="Q1330" s="169"/>
      <c r="R1330" s="169"/>
      <c r="S1330" s="169"/>
      <c r="T1330" s="169"/>
      <c r="U1330" s="169"/>
      <c r="V1330" s="169" t="s">
        <v>180</v>
      </c>
      <c r="W1330" s="169"/>
      <c r="X1330" s="169"/>
      <c r="Y1330" s="169"/>
      <c r="Z1330" s="169"/>
      <c r="AA1330" s="169"/>
      <c r="AB1330" s="169"/>
      <c r="AC1330" s="169"/>
      <c r="AD1330" s="169"/>
      <c r="AE1330" s="169"/>
      <c r="AF1330" s="169"/>
      <c r="AG1330" s="169"/>
      <c r="AH1330" s="169"/>
      <c r="AI1330" s="169"/>
      <c r="AJ1330" s="169"/>
      <c r="AK1330" s="169"/>
      <c r="AL1330" s="169"/>
      <c r="AM1330" s="172"/>
      <c r="BG1330" s="13" t="s">
        <v>432</v>
      </c>
      <c r="BH1330" s="13" t="s">
        <v>432</v>
      </c>
    </row>
    <row r="1331" spans="1:61" ht="9.75" hidden="1" customHeight="1" x14ac:dyDescent="0.15">
      <c r="A1331" s="99"/>
      <c r="B1331" s="100"/>
      <c r="C1331" s="100"/>
      <c r="D1331" s="100"/>
      <c r="E1331" s="100"/>
      <c r="F1331" s="100"/>
      <c r="G1331" s="100"/>
      <c r="H1331" s="100"/>
      <c r="I1331" s="101"/>
      <c r="J1331" s="130" t="s">
        <v>127</v>
      </c>
      <c r="K1331" s="131"/>
      <c r="L1331" s="131"/>
      <c r="M1331" s="131"/>
      <c r="N1331" s="131"/>
      <c r="O1331" s="131"/>
      <c r="P1331" s="131"/>
      <c r="Q1331" s="131"/>
      <c r="R1331" s="131"/>
      <c r="S1331" s="131"/>
      <c r="T1331" s="133" t="s">
        <v>129</v>
      </c>
      <c r="U1331" s="133"/>
      <c r="V1331" s="169" t="s">
        <v>236</v>
      </c>
      <c r="W1331" s="169"/>
      <c r="X1331" s="169"/>
      <c r="Y1331" s="169"/>
      <c r="Z1331" s="169"/>
      <c r="AA1331" s="169"/>
      <c r="AB1331" s="169"/>
      <c r="AC1331" s="169"/>
      <c r="AD1331" s="169"/>
      <c r="AE1331" s="169"/>
      <c r="AF1331" s="169"/>
      <c r="AG1331" s="169"/>
      <c r="AH1331" s="169"/>
      <c r="AI1331" s="169"/>
      <c r="AJ1331" s="169"/>
      <c r="AK1331" s="169"/>
      <c r="AL1331" s="169"/>
      <c r="AM1331" s="172"/>
      <c r="BG1331" s="13" t="s">
        <v>432</v>
      </c>
      <c r="BH1331" s="13" t="s">
        <v>432</v>
      </c>
    </row>
    <row r="1332" spans="1:61" ht="9.75" hidden="1" customHeight="1" x14ac:dyDescent="0.15">
      <c r="A1332" s="99"/>
      <c r="B1332" s="100"/>
      <c r="C1332" s="100"/>
      <c r="D1332" s="100"/>
      <c r="E1332" s="100"/>
      <c r="F1332" s="100"/>
      <c r="G1332" s="100"/>
      <c r="H1332" s="100"/>
      <c r="I1332" s="101"/>
      <c r="J1332" s="130"/>
      <c r="K1332" s="131"/>
      <c r="L1332" s="131"/>
      <c r="M1332" s="131"/>
      <c r="N1332" s="131"/>
      <c r="O1332" s="131"/>
      <c r="P1332" s="131"/>
      <c r="Q1332" s="131"/>
      <c r="R1332" s="131"/>
      <c r="S1332" s="131"/>
      <c r="T1332" s="133"/>
      <c r="U1332" s="133"/>
      <c r="V1332" s="169" t="s">
        <v>237</v>
      </c>
      <c r="W1332" s="169"/>
      <c r="X1332" s="169"/>
      <c r="Y1332" s="169"/>
      <c r="Z1332" s="169"/>
      <c r="AA1332" s="169"/>
      <c r="AB1332" s="169"/>
      <c r="AC1332" s="169"/>
      <c r="AD1332" s="169"/>
      <c r="AE1332" s="169"/>
      <c r="AF1332" s="169"/>
      <c r="AG1332" s="169"/>
      <c r="AH1332" s="169"/>
      <c r="AI1332" s="169"/>
      <c r="AJ1332" s="169"/>
      <c r="AK1332" s="169"/>
      <c r="AL1332" s="169"/>
      <c r="AM1332" s="172"/>
      <c r="BG1332" s="13" t="s">
        <v>432</v>
      </c>
      <c r="BH1332" s="13" t="s">
        <v>432</v>
      </c>
    </row>
    <row r="1333" spans="1:61" ht="9.75" hidden="1" customHeight="1" x14ac:dyDescent="0.15">
      <c r="A1333" s="99"/>
      <c r="B1333" s="100"/>
      <c r="C1333" s="100"/>
      <c r="D1333" s="100"/>
      <c r="E1333" s="100"/>
      <c r="F1333" s="100"/>
      <c r="G1333" s="100"/>
      <c r="H1333" s="100"/>
      <c r="I1333" s="101"/>
      <c r="J1333" s="186"/>
      <c r="K1333" s="133"/>
      <c r="L1333" s="133"/>
      <c r="M1333" s="133"/>
      <c r="N1333" s="133"/>
      <c r="O1333" s="133"/>
      <c r="P1333" s="133"/>
      <c r="Q1333" s="133"/>
      <c r="R1333" s="133"/>
      <c r="S1333" s="133"/>
      <c r="T1333" s="133"/>
      <c r="U1333" s="133"/>
      <c r="V1333" s="169" t="s">
        <v>441</v>
      </c>
      <c r="W1333" s="169"/>
      <c r="X1333" s="169"/>
      <c r="Y1333" s="169"/>
      <c r="Z1333" s="169"/>
      <c r="AA1333" s="169"/>
      <c r="AB1333" s="169"/>
      <c r="AC1333" s="169"/>
      <c r="AD1333" s="169"/>
      <c r="AE1333" s="169"/>
      <c r="AF1333" s="169"/>
      <c r="AG1333" s="169"/>
      <c r="AH1333" s="169"/>
      <c r="AI1333" s="169"/>
      <c r="AJ1333" s="169"/>
      <c r="AK1333" s="169"/>
      <c r="AL1333" s="169"/>
      <c r="AM1333" s="172"/>
      <c r="BG1333" s="13" t="s">
        <v>432</v>
      </c>
      <c r="BH1333" s="13" t="s">
        <v>432</v>
      </c>
    </row>
    <row r="1334" spans="1:61" ht="9.75" hidden="1" customHeight="1" x14ac:dyDescent="0.15">
      <c r="A1334" s="106"/>
      <c r="B1334" s="107"/>
      <c r="C1334" s="107"/>
      <c r="D1334" s="107"/>
      <c r="E1334" s="107"/>
      <c r="F1334" s="107"/>
      <c r="G1334" s="107"/>
      <c r="H1334" s="107"/>
      <c r="I1334" s="108"/>
      <c r="J1334" s="168"/>
      <c r="K1334" s="137"/>
      <c r="L1334" s="137"/>
      <c r="M1334" s="137"/>
      <c r="N1334" s="137"/>
      <c r="O1334" s="137"/>
      <c r="P1334" s="137"/>
      <c r="Q1334" s="137"/>
      <c r="R1334" s="137"/>
      <c r="S1334" s="137"/>
      <c r="T1334" s="137"/>
      <c r="U1334" s="137"/>
      <c r="V1334" s="174" t="s">
        <v>238</v>
      </c>
      <c r="W1334" s="174"/>
      <c r="X1334" s="174"/>
      <c r="Y1334" s="174"/>
      <c r="Z1334" s="174"/>
      <c r="AA1334" s="174"/>
      <c r="AB1334" s="174"/>
      <c r="AC1334" s="174"/>
      <c r="AD1334" s="174"/>
      <c r="AE1334" s="174"/>
      <c r="AF1334" s="174"/>
      <c r="AG1334" s="174"/>
      <c r="AH1334" s="174"/>
      <c r="AI1334" s="174"/>
      <c r="AJ1334" s="174"/>
      <c r="AK1334" s="174"/>
      <c r="AL1334" s="174"/>
      <c r="AM1334" s="175"/>
      <c r="BG1334" s="13" t="s">
        <v>432</v>
      </c>
      <c r="BH1334" s="13" t="s">
        <v>432</v>
      </c>
    </row>
    <row r="1335" spans="1:61" ht="9.75" hidden="1" customHeight="1" x14ac:dyDescent="0.15">
      <c r="A1335" s="96" t="s">
        <v>325</v>
      </c>
      <c r="B1335" s="97"/>
      <c r="C1335" s="97"/>
      <c r="D1335" s="97"/>
      <c r="E1335" s="97"/>
      <c r="F1335" s="97"/>
      <c r="G1335" s="97"/>
      <c r="H1335" s="97"/>
      <c r="I1335" s="98"/>
      <c r="J1335" s="115"/>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7"/>
      <c r="BG1335" s="13" t="s">
        <v>531</v>
      </c>
      <c r="BH1335" s="13">
        <v>90</v>
      </c>
      <c r="BI1335" s="13" t="str">
        <f>"ITEM"&amp;BH1335&amp; BG1335 &amp;"="&amp; IF(TRIM($J1335)="","",$J1335)</f>
        <v>ITEM90#KBN4_7=</v>
      </c>
    </row>
    <row r="1336" spans="1:61" ht="9.75" hidden="1" customHeight="1" x14ac:dyDescent="0.15">
      <c r="A1336" s="99"/>
      <c r="B1336" s="100"/>
      <c r="C1336" s="100"/>
      <c r="D1336" s="100"/>
      <c r="E1336" s="100"/>
      <c r="F1336" s="100"/>
      <c r="G1336" s="100"/>
      <c r="H1336" s="100"/>
      <c r="I1336" s="101"/>
      <c r="J1336" s="109"/>
      <c r="K1336" s="110"/>
      <c r="L1336" s="110"/>
      <c r="M1336" s="110"/>
      <c r="N1336" s="110"/>
      <c r="O1336" s="110"/>
      <c r="P1336" s="110"/>
      <c r="Q1336" s="110"/>
      <c r="R1336" s="110"/>
      <c r="S1336" s="110"/>
      <c r="T1336" s="110"/>
      <c r="U1336" s="110"/>
      <c r="V1336" s="110"/>
      <c r="W1336" s="110"/>
      <c r="X1336" s="110"/>
      <c r="Y1336" s="110"/>
      <c r="Z1336" s="110"/>
      <c r="AA1336" s="110"/>
      <c r="AB1336" s="110"/>
      <c r="AC1336" s="110"/>
      <c r="AD1336" s="110"/>
      <c r="AE1336" s="110"/>
      <c r="AF1336" s="110"/>
      <c r="AG1336" s="110"/>
      <c r="AH1336" s="110"/>
      <c r="AI1336" s="110"/>
      <c r="AJ1336" s="110"/>
      <c r="AK1336" s="110"/>
      <c r="AL1336" s="110"/>
      <c r="AM1336" s="111"/>
      <c r="BG1336" s="13" t="s">
        <v>432</v>
      </c>
      <c r="BH1336" s="13" t="s">
        <v>432</v>
      </c>
    </row>
    <row r="1337" spans="1:61" ht="9.75" hidden="1" customHeight="1" x14ac:dyDescent="0.15">
      <c r="A1337" s="99"/>
      <c r="B1337" s="100"/>
      <c r="C1337" s="100"/>
      <c r="D1337" s="100"/>
      <c r="E1337" s="100"/>
      <c r="F1337" s="100"/>
      <c r="G1337" s="100"/>
      <c r="H1337" s="100"/>
      <c r="I1337" s="101"/>
      <c r="J1337" s="112"/>
      <c r="K1337" s="113"/>
      <c r="L1337" s="113"/>
      <c r="M1337" s="113"/>
      <c r="N1337" s="113"/>
      <c r="O1337" s="113"/>
      <c r="P1337" s="113"/>
      <c r="Q1337" s="113"/>
      <c r="R1337" s="113"/>
      <c r="S1337" s="113"/>
      <c r="T1337" s="113"/>
      <c r="U1337" s="113"/>
      <c r="V1337" s="113"/>
      <c r="W1337" s="113"/>
      <c r="X1337" s="113"/>
      <c r="Y1337" s="113"/>
      <c r="Z1337" s="113"/>
      <c r="AA1337" s="113"/>
      <c r="AB1337" s="113"/>
      <c r="AC1337" s="113"/>
      <c r="AD1337" s="113"/>
      <c r="AE1337" s="113"/>
      <c r="AF1337" s="113"/>
      <c r="AG1337" s="113"/>
      <c r="AH1337" s="113"/>
      <c r="AI1337" s="113"/>
      <c r="AJ1337" s="113"/>
      <c r="AK1337" s="113"/>
      <c r="AL1337" s="113"/>
      <c r="AM1337" s="114"/>
      <c r="BG1337" s="13" t="s">
        <v>432</v>
      </c>
      <c r="BH1337" s="13" t="s">
        <v>432</v>
      </c>
    </row>
    <row r="1338" spans="1:61" ht="9.75" hidden="1" customHeight="1" x14ac:dyDescent="0.15">
      <c r="A1338" s="96" t="s">
        <v>293</v>
      </c>
      <c r="B1338" s="97"/>
      <c r="C1338" s="97"/>
      <c r="D1338" s="97"/>
      <c r="E1338" s="97"/>
      <c r="F1338" s="97"/>
      <c r="G1338" s="97"/>
      <c r="H1338" s="97"/>
      <c r="I1338" s="98"/>
      <c r="J1338" s="224" t="s">
        <v>127</v>
      </c>
      <c r="K1338" s="225"/>
      <c r="L1338" s="162" t="s">
        <v>122</v>
      </c>
      <c r="M1338" s="162"/>
      <c r="N1338" s="162"/>
      <c r="O1338" s="162"/>
      <c r="P1338" s="162"/>
      <c r="Q1338" s="162"/>
      <c r="R1338" s="162"/>
      <c r="S1338" s="162"/>
      <c r="T1338" s="162"/>
      <c r="U1338" s="162"/>
      <c r="V1338" s="162"/>
      <c r="W1338" s="162"/>
      <c r="X1338" s="227" t="s">
        <v>127</v>
      </c>
      <c r="Y1338" s="225"/>
      <c r="Z1338" s="162" t="s">
        <v>160</v>
      </c>
      <c r="AA1338" s="162"/>
      <c r="AB1338" s="162"/>
      <c r="AC1338" s="162"/>
      <c r="AD1338" s="162"/>
      <c r="AE1338" s="162"/>
      <c r="AF1338" s="162"/>
      <c r="AG1338" s="162"/>
      <c r="AH1338" s="162"/>
      <c r="AI1338" s="162"/>
      <c r="AJ1338" s="162"/>
      <c r="AK1338" s="162"/>
      <c r="AL1338" s="162"/>
      <c r="AM1338" s="163"/>
      <c r="BF1338" s="13" t="b">
        <f>IF($K1338="○",TRUE,IF($K1338="",FALSE,"INPUT_ERROR"))</f>
        <v>0</v>
      </c>
      <c r="BG1338" s="13" t="s">
        <v>531</v>
      </c>
      <c r="BH1338" s="13">
        <v>91</v>
      </c>
      <c r="BI1338" s="13" t="str">
        <f t="shared" ref="BI1338:BI1344" si="28">"ITEM"&amp;BH1338 &amp; BG1338 &amp;"="&amp; BF1338</f>
        <v>ITEM91#KBN4_7=FALSE</v>
      </c>
    </row>
    <row r="1339" spans="1:61" ht="9.75" hidden="1" customHeight="1" x14ac:dyDescent="0.15">
      <c r="A1339" s="99"/>
      <c r="B1339" s="100"/>
      <c r="C1339" s="100"/>
      <c r="D1339" s="100"/>
      <c r="E1339" s="100"/>
      <c r="F1339" s="100"/>
      <c r="G1339" s="100"/>
      <c r="H1339" s="100"/>
      <c r="I1339" s="101"/>
      <c r="J1339" s="130"/>
      <c r="K1339" s="132"/>
      <c r="L1339" s="133"/>
      <c r="M1339" s="133"/>
      <c r="N1339" s="133"/>
      <c r="O1339" s="133"/>
      <c r="P1339" s="133"/>
      <c r="Q1339" s="133"/>
      <c r="R1339" s="133"/>
      <c r="S1339" s="133"/>
      <c r="T1339" s="133"/>
      <c r="U1339" s="133"/>
      <c r="V1339" s="133"/>
      <c r="W1339" s="133"/>
      <c r="X1339" s="134"/>
      <c r="Y1339" s="132"/>
      <c r="Z1339" s="133"/>
      <c r="AA1339" s="133"/>
      <c r="AB1339" s="133"/>
      <c r="AC1339" s="133"/>
      <c r="AD1339" s="133"/>
      <c r="AE1339" s="133"/>
      <c r="AF1339" s="133"/>
      <c r="AG1339" s="133"/>
      <c r="AH1339" s="133"/>
      <c r="AI1339" s="133"/>
      <c r="AJ1339" s="133"/>
      <c r="AK1339" s="133"/>
      <c r="AL1339" s="133"/>
      <c r="AM1339" s="139"/>
      <c r="BF1339" s="13" t="b">
        <f>IF($Y1338="○",TRUE,IF($Y1338="",FALSE,"INPUT_ERROR"))</f>
        <v>0</v>
      </c>
      <c r="BG1339" s="13" t="s">
        <v>531</v>
      </c>
      <c r="BH1339" s="13">
        <v>92</v>
      </c>
      <c r="BI1339" s="13" t="str">
        <f t="shared" si="28"/>
        <v>ITEM92#KBN4_7=FALSE</v>
      </c>
    </row>
    <row r="1340" spans="1:61" ht="9.75" hidden="1" customHeight="1" x14ac:dyDescent="0.15">
      <c r="A1340" s="99"/>
      <c r="B1340" s="100"/>
      <c r="C1340" s="100"/>
      <c r="D1340" s="100"/>
      <c r="E1340" s="100"/>
      <c r="F1340" s="100"/>
      <c r="G1340" s="100"/>
      <c r="H1340" s="100"/>
      <c r="I1340" s="101"/>
      <c r="J1340" s="130" t="s">
        <v>127</v>
      </c>
      <c r="K1340" s="132"/>
      <c r="L1340" s="133" t="s">
        <v>161</v>
      </c>
      <c r="M1340" s="133"/>
      <c r="N1340" s="133"/>
      <c r="O1340" s="133"/>
      <c r="P1340" s="133"/>
      <c r="Q1340" s="133"/>
      <c r="R1340" s="133"/>
      <c r="S1340" s="133"/>
      <c r="T1340" s="133"/>
      <c r="U1340" s="133"/>
      <c r="V1340" s="133"/>
      <c r="W1340" s="133"/>
      <c r="X1340" s="134" t="s">
        <v>127</v>
      </c>
      <c r="Y1340" s="132"/>
      <c r="Z1340" s="133" t="s">
        <v>332</v>
      </c>
      <c r="AA1340" s="133"/>
      <c r="AB1340" s="133"/>
      <c r="AC1340" s="133"/>
      <c r="AD1340" s="133"/>
      <c r="AE1340" s="133"/>
      <c r="AF1340" s="133"/>
      <c r="AG1340" s="133"/>
      <c r="AH1340" s="133"/>
      <c r="AI1340" s="133"/>
      <c r="AJ1340" s="133"/>
      <c r="AK1340" s="133"/>
      <c r="AL1340" s="133"/>
      <c r="AM1340" s="139"/>
      <c r="BF1340" s="13" t="b">
        <f>IF($K1340="○",TRUE,IF($K1340="",FALSE,"INPUT_ERROR"))</f>
        <v>0</v>
      </c>
      <c r="BG1340" s="13" t="s">
        <v>531</v>
      </c>
      <c r="BH1340" s="13">
        <v>93</v>
      </c>
      <c r="BI1340" s="13" t="str">
        <f t="shared" si="28"/>
        <v>ITEM93#KBN4_7=FALSE</v>
      </c>
    </row>
    <row r="1341" spans="1:61" ht="9.75" hidden="1" customHeight="1" x14ac:dyDescent="0.15">
      <c r="A1341" s="99"/>
      <c r="B1341" s="100"/>
      <c r="C1341" s="100"/>
      <c r="D1341" s="100"/>
      <c r="E1341" s="100"/>
      <c r="F1341" s="100"/>
      <c r="G1341" s="100"/>
      <c r="H1341" s="100"/>
      <c r="I1341" s="101"/>
      <c r="J1341" s="130"/>
      <c r="K1341" s="132"/>
      <c r="L1341" s="133"/>
      <c r="M1341" s="133"/>
      <c r="N1341" s="133"/>
      <c r="O1341" s="133"/>
      <c r="P1341" s="133"/>
      <c r="Q1341" s="133"/>
      <c r="R1341" s="133"/>
      <c r="S1341" s="133"/>
      <c r="T1341" s="133"/>
      <c r="U1341" s="133"/>
      <c r="V1341" s="133"/>
      <c r="W1341" s="133"/>
      <c r="X1341" s="134"/>
      <c r="Y1341" s="132"/>
      <c r="Z1341" s="133"/>
      <c r="AA1341" s="133"/>
      <c r="AB1341" s="133"/>
      <c r="AC1341" s="133"/>
      <c r="AD1341" s="133"/>
      <c r="AE1341" s="133"/>
      <c r="AF1341" s="133"/>
      <c r="AG1341" s="133"/>
      <c r="AH1341" s="133"/>
      <c r="AI1341" s="133"/>
      <c r="AJ1341" s="133"/>
      <c r="AK1341" s="133"/>
      <c r="AL1341" s="133"/>
      <c r="AM1341" s="139"/>
      <c r="BF1341" s="13" t="b">
        <f>IF($Y1340="○",TRUE,IF($Y1340="",FALSE,"INPUT_ERROR"))</f>
        <v>0</v>
      </c>
      <c r="BG1341" s="13" t="s">
        <v>531</v>
      </c>
      <c r="BH1341" s="13">
        <v>94</v>
      </c>
      <c r="BI1341" s="13" t="str">
        <f t="shared" si="28"/>
        <v>ITEM94#KBN4_7=FALSE</v>
      </c>
    </row>
    <row r="1342" spans="1:61" ht="9.75" hidden="1" customHeight="1" x14ac:dyDescent="0.15">
      <c r="A1342" s="99"/>
      <c r="B1342" s="100"/>
      <c r="C1342" s="100"/>
      <c r="D1342" s="100"/>
      <c r="E1342" s="100"/>
      <c r="F1342" s="100"/>
      <c r="G1342" s="100"/>
      <c r="H1342" s="100"/>
      <c r="I1342" s="101"/>
      <c r="J1342" s="130" t="s">
        <v>127</v>
      </c>
      <c r="K1342" s="132"/>
      <c r="L1342" s="133" t="s">
        <v>214</v>
      </c>
      <c r="M1342" s="133"/>
      <c r="N1342" s="133"/>
      <c r="O1342" s="133"/>
      <c r="P1342" s="133"/>
      <c r="Q1342" s="133"/>
      <c r="R1342" s="133"/>
      <c r="S1342" s="133"/>
      <c r="T1342" s="133"/>
      <c r="U1342" s="133"/>
      <c r="V1342" s="133"/>
      <c r="W1342" s="133"/>
      <c r="X1342" s="134" t="s">
        <v>127</v>
      </c>
      <c r="Y1342" s="132"/>
      <c r="Z1342" s="133" t="s">
        <v>239</v>
      </c>
      <c r="AA1342" s="133"/>
      <c r="AB1342" s="133"/>
      <c r="AC1342" s="133"/>
      <c r="AD1342" s="133"/>
      <c r="AE1342" s="133"/>
      <c r="AF1342" s="133"/>
      <c r="AG1342" s="133"/>
      <c r="AH1342" s="133"/>
      <c r="AI1342" s="133"/>
      <c r="AJ1342" s="133"/>
      <c r="AK1342" s="133"/>
      <c r="AL1342" s="133"/>
      <c r="AM1342" s="139"/>
      <c r="BF1342" s="13" t="b">
        <f>IF($K1342="○",TRUE,IF($K1342="",FALSE,"INPUT_ERROR"))</f>
        <v>0</v>
      </c>
      <c r="BG1342" s="13" t="s">
        <v>531</v>
      </c>
      <c r="BH1342" s="13">
        <v>95</v>
      </c>
      <c r="BI1342" s="13" t="str">
        <f t="shared" si="28"/>
        <v>ITEM95#KBN4_7=FALSE</v>
      </c>
    </row>
    <row r="1343" spans="1:61" ht="9.75" hidden="1" customHeight="1" x14ac:dyDescent="0.15">
      <c r="A1343" s="99"/>
      <c r="B1343" s="100"/>
      <c r="C1343" s="100"/>
      <c r="D1343" s="100"/>
      <c r="E1343" s="100"/>
      <c r="F1343" s="100"/>
      <c r="G1343" s="100"/>
      <c r="H1343" s="100"/>
      <c r="I1343" s="101"/>
      <c r="J1343" s="130"/>
      <c r="K1343" s="132"/>
      <c r="L1343" s="133"/>
      <c r="M1343" s="133"/>
      <c r="N1343" s="133"/>
      <c r="O1343" s="133"/>
      <c r="P1343" s="133"/>
      <c r="Q1343" s="133"/>
      <c r="R1343" s="133"/>
      <c r="S1343" s="133"/>
      <c r="T1343" s="133"/>
      <c r="U1343" s="133"/>
      <c r="V1343" s="133"/>
      <c r="W1343" s="133"/>
      <c r="X1343" s="134"/>
      <c r="Y1343" s="132"/>
      <c r="Z1343" s="133"/>
      <c r="AA1343" s="133"/>
      <c r="AB1343" s="133"/>
      <c r="AC1343" s="133"/>
      <c r="AD1343" s="133"/>
      <c r="AE1343" s="133"/>
      <c r="AF1343" s="133"/>
      <c r="AG1343" s="133"/>
      <c r="AH1343" s="133"/>
      <c r="AI1343" s="133"/>
      <c r="AJ1343" s="133"/>
      <c r="AK1343" s="133"/>
      <c r="AL1343" s="133"/>
      <c r="AM1343" s="139"/>
      <c r="BF1343" s="13" t="b">
        <f>IF($Y1342="○",TRUE,IF($Y1342="",FALSE,"INPUT_ERROR"))</f>
        <v>0</v>
      </c>
      <c r="BG1343" s="13" t="s">
        <v>531</v>
      </c>
      <c r="BH1343" s="13">
        <v>96</v>
      </c>
      <c r="BI1343" s="13" t="str">
        <f t="shared" si="28"/>
        <v>ITEM96#KBN4_7=FALSE</v>
      </c>
    </row>
    <row r="1344" spans="1:61" ht="9.75" hidden="1" customHeight="1" x14ac:dyDescent="0.15">
      <c r="A1344" s="99"/>
      <c r="B1344" s="100"/>
      <c r="C1344" s="100"/>
      <c r="D1344" s="100"/>
      <c r="E1344" s="100"/>
      <c r="F1344" s="100"/>
      <c r="G1344" s="100"/>
      <c r="H1344" s="100"/>
      <c r="I1344" s="101"/>
      <c r="J1344" s="130" t="s">
        <v>127</v>
      </c>
      <c r="K1344" s="132"/>
      <c r="L1344" s="133" t="s">
        <v>125</v>
      </c>
      <c r="M1344" s="133"/>
      <c r="N1344" s="133"/>
      <c r="O1344" s="134" t="s">
        <v>98</v>
      </c>
      <c r="P1344" s="128"/>
      <c r="Q1344" s="128"/>
      <c r="R1344" s="128"/>
      <c r="S1344" s="128"/>
      <c r="T1344" s="128"/>
      <c r="U1344" s="128"/>
      <c r="V1344" s="128"/>
      <c r="W1344" s="128"/>
      <c r="X1344" s="128"/>
      <c r="Y1344" s="128"/>
      <c r="Z1344" s="128"/>
      <c r="AA1344" s="128"/>
      <c r="AB1344" s="128"/>
      <c r="AC1344" s="128"/>
      <c r="AD1344" s="128"/>
      <c r="AE1344" s="128"/>
      <c r="AF1344" s="128"/>
      <c r="AG1344" s="128"/>
      <c r="AH1344" s="128"/>
      <c r="AI1344" s="128"/>
      <c r="AJ1344" s="128"/>
      <c r="AK1344" s="128"/>
      <c r="AL1344" s="133" t="s">
        <v>188</v>
      </c>
      <c r="AM1344" s="139"/>
      <c r="BF1344" s="13" t="b">
        <f>IF($K1344="○",TRUE,IF($K1344="",FALSE,"INPUT_ERROR"))</f>
        <v>0</v>
      </c>
      <c r="BG1344" s="13" t="s">
        <v>531</v>
      </c>
      <c r="BH1344" s="13">
        <v>97</v>
      </c>
      <c r="BI1344" s="13" t="str">
        <f t="shared" si="28"/>
        <v>ITEM97#KBN4_7=FALSE</v>
      </c>
    </row>
    <row r="1345" spans="1:61" ht="9.75" hidden="1" customHeight="1" x14ac:dyDescent="0.15">
      <c r="A1345" s="99"/>
      <c r="B1345" s="100"/>
      <c r="C1345" s="100"/>
      <c r="D1345" s="100"/>
      <c r="E1345" s="100"/>
      <c r="F1345" s="100"/>
      <c r="G1345" s="100"/>
      <c r="H1345" s="100"/>
      <c r="I1345" s="101"/>
      <c r="J1345" s="135"/>
      <c r="K1345" s="136"/>
      <c r="L1345" s="137"/>
      <c r="M1345" s="137"/>
      <c r="N1345" s="137"/>
      <c r="O1345" s="138"/>
      <c r="P1345" s="90"/>
      <c r="Q1345" s="90"/>
      <c r="R1345" s="90"/>
      <c r="S1345" s="90"/>
      <c r="T1345" s="90"/>
      <c r="U1345" s="90"/>
      <c r="V1345" s="90"/>
      <c r="W1345" s="90"/>
      <c r="X1345" s="90"/>
      <c r="Y1345" s="90"/>
      <c r="Z1345" s="90"/>
      <c r="AA1345" s="90"/>
      <c r="AB1345" s="90"/>
      <c r="AC1345" s="90"/>
      <c r="AD1345" s="90"/>
      <c r="AE1345" s="90"/>
      <c r="AF1345" s="90"/>
      <c r="AG1345" s="90"/>
      <c r="AH1345" s="90"/>
      <c r="AI1345" s="90"/>
      <c r="AJ1345" s="90"/>
      <c r="AK1345" s="90"/>
      <c r="AL1345" s="137"/>
      <c r="AM1345" s="140"/>
      <c r="BG1345" s="13" t="s">
        <v>531</v>
      </c>
      <c r="BH1345" s="13">
        <v>98</v>
      </c>
      <c r="BI1345" s="13" t="str">
        <f>"ITEM"&amp;BH1345 &amp; BG1345 &amp;"="&amp;IF(TRIM($P1344)="","",$P1344)</f>
        <v>ITEM98#KBN4_7=</v>
      </c>
    </row>
    <row r="1346" spans="1:61" ht="9.75" hidden="1" customHeight="1" x14ac:dyDescent="0.15">
      <c r="A1346" s="96" t="s">
        <v>290</v>
      </c>
      <c r="B1346" s="97"/>
      <c r="C1346" s="97"/>
      <c r="D1346" s="97"/>
      <c r="E1346" s="97"/>
      <c r="F1346" s="97"/>
      <c r="G1346" s="97"/>
      <c r="H1346" s="97"/>
      <c r="I1346" s="98"/>
      <c r="J1346" s="305"/>
      <c r="K1346" s="306"/>
      <c r="L1346" s="306"/>
      <c r="M1346" s="306"/>
      <c r="N1346" s="306"/>
      <c r="O1346" s="306"/>
      <c r="P1346" s="306"/>
      <c r="Q1346" s="306"/>
      <c r="R1346" s="306"/>
      <c r="S1346" s="306"/>
      <c r="T1346" s="306"/>
      <c r="U1346" s="306"/>
      <c r="V1346" s="306"/>
      <c r="W1346" s="306"/>
      <c r="X1346" s="306"/>
      <c r="Y1346" s="306"/>
      <c r="Z1346" s="306"/>
      <c r="AA1346" s="306"/>
      <c r="AB1346" s="306"/>
      <c r="AC1346" s="306"/>
      <c r="AD1346" s="306"/>
      <c r="AE1346" s="306"/>
      <c r="AF1346" s="306"/>
      <c r="AG1346" s="306"/>
      <c r="AH1346" s="306"/>
      <c r="AI1346" s="306"/>
      <c r="AJ1346" s="306"/>
      <c r="AK1346" s="306"/>
      <c r="AL1346" s="306"/>
      <c r="AM1346" s="307"/>
      <c r="BG1346" s="13" t="s">
        <v>531</v>
      </c>
      <c r="BH1346" s="13">
        <v>99</v>
      </c>
      <c r="BI1346" s="13" t="str">
        <f>"ITEM"&amp;BH1346 &amp; BG1346 &amp;"="&amp;IF(TRIM($J1346)="","",TEXT(J1346,"yyyymmdd"))</f>
        <v>ITEM99#KBN4_7=</v>
      </c>
    </row>
    <row r="1347" spans="1:61" ht="9.75" hidden="1" customHeight="1" x14ac:dyDescent="0.15">
      <c r="A1347" s="99"/>
      <c r="B1347" s="100"/>
      <c r="C1347" s="100"/>
      <c r="D1347" s="100"/>
      <c r="E1347" s="100"/>
      <c r="F1347" s="100"/>
      <c r="G1347" s="100"/>
      <c r="H1347" s="100"/>
      <c r="I1347" s="101"/>
      <c r="J1347" s="308"/>
      <c r="K1347" s="309"/>
      <c r="L1347" s="309"/>
      <c r="M1347" s="309"/>
      <c r="N1347" s="309"/>
      <c r="O1347" s="309"/>
      <c r="P1347" s="309"/>
      <c r="Q1347" s="309"/>
      <c r="R1347" s="309"/>
      <c r="S1347" s="309"/>
      <c r="T1347" s="309"/>
      <c r="U1347" s="309"/>
      <c r="V1347" s="309"/>
      <c r="W1347" s="309"/>
      <c r="X1347" s="309"/>
      <c r="Y1347" s="309"/>
      <c r="Z1347" s="309"/>
      <c r="AA1347" s="309"/>
      <c r="AB1347" s="309"/>
      <c r="AC1347" s="309"/>
      <c r="AD1347" s="309"/>
      <c r="AE1347" s="309"/>
      <c r="AF1347" s="309"/>
      <c r="AG1347" s="309"/>
      <c r="AH1347" s="309"/>
      <c r="AI1347" s="309"/>
      <c r="AJ1347" s="309"/>
      <c r="AK1347" s="309"/>
      <c r="AL1347" s="309"/>
      <c r="AM1347" s="310"/>
      <c r="BH1347" s="13" t="s">
        <v>432</v>
      </c>
    </row>
    <row r="1348" spans="1:61" ht="9.75" hidden="1" customHeight="1" thickBot="1" x14ac:dyDescent="0.2">
      <c r="A1348" s="106"/>
      <c r="B1348" s="107"/>
      <c r="C1348" s="107"/>
      <c r="D1348" s="107"/>
      <c r="E1348" s="107"/>
      <c r="F1348" s="107"/>
      <c r="G1348" s="107"/>
      <c r="H1348" s="107"/>
      <c r="I1348" s="108"/>
      <c r="J1348" s="311"/>
      <c r="K1348" s="312"/>
      <c r="L1348" s="312"/>
      <c r="M1348" s="312"/>
      <c r="N1348" s="312"/>
      <c r="O1348" s="312"/>
      <c r="P1348" s="312"/>
      <c r="Q1348" s="312"/>
      <c r="R1348" s="312"/>
      <c r="S1348" s="312"/>
      <c r="T1348" s="312"/>
      <c r="U1348" s="312"/>
      <c r="V1348" s="312"/>
      <c r="W1348" s="312"/>
      <c r="X1348" s="312"/>
      <c r="Y1348" s="312"/>
      <c r="Z1348" s="312"/>
      <c r="AA1348" s="312"/>
      <c r="AB1348" s="312"/>
      <c r="AC1348" s="312"/>
      <c r="AD1348" s="312"/>
      <c r="AE1348" s="312"/>
      <c r="AF1348" s="312"/>
      <c r="AG1348" s="312"/>
      <c r="AH1348" s="312"/>
      <c r="AI1348" s="312"/>
      <c r="AJ1348" s="312"/>
      <c r="AK1348" s="312"/>
      <c r="AL1348" s="312"/>
      <c r="AM1348" s="313"/>
      <c r="BH1348" s="13" t="s">
        <v>432</v>
      </c>
    </row>
    <row r="1349" spans="1:61" ht="9.75" hidden="1" customHeight="1" x14ac:dyDescent="0.15">
      <c r="A1349" s="295" t="s">
        <v>394</v>
      </c>
      <c r="B1349" s="296"/>
      <c r="C1349" s="296"/>
      <c r="D1349" s="296"/>
      <c r="E1349" s="296"/>
      <c r="F1349" s="296"/>
      <c r="G1349" s="296"/>
      <c r="H1349" s="296"/>
      <c r="I1349" s="297"/>
      <c r="J1349" s="273"/>
      <c r="K1349" s="274"/>
      <c r="L1349" s="274"/>
      <c r="M1349" s="274"/>
      <c r="N1349" s="274"/>
      <c r="O1349" s="274"/>
      <c r="P1349" s="274"/>
      <c r="Q1349" s="274"/>
      <c r="R1349" s="274"/>
      <c r="S1349" s="274"/>
      <c r="T1349" s="274"/>
      <c r="U1349" s="274"/>
      <c r="V1349" s="274"/>
      <c r="W1349" s="274"/>
      <c r="X1349" s="274"/>
      <c r="Y1349" s="274"/>
      <c r="Z1349" s="274"/>
      <c r="AA1349" s="274"/>
      <c r="AB1349" s="274"/>
      <c r="AC1349" s="274"/>
      <c r="AD1349" s="274"/>
      <c r="AE1349" s="274"/>
      <c r="AF1349" s="274"/>
      <c r="AG1349" s="274"/>
      <c r="AH1349" s="274"/>
      <c r="AI1349" s="274"/>
      <c r="AJ1349" s="274"/>
      <c r="AK1349" s="274"/>
      <c r="AL1349" s="274"/>
      <c r="AM1349" s="275"/>
      <c r="BG1349" s="13" t="s">
        <v>532</v>
      </c>
      <c r="BH1349" s="13">
        <v>85</v>
      </c>
      <c r="BI1349" s="13" t="str">
        <f>"ITEM"&amp;BH1349 &amp; BG1349 &amp;"="&amp; IF(TRIM($J1349)="","",$J1349)</f>
        <v>ITEM85#KBN4_8=</v>
      </c>
    </row>
    <row r="1350" spans="1:61" ht="9.75" hidden="1" customHeight="1" thickBot="1" x14ac:dyDescent="0.2">
      <c r="A1350" s="298"/>
      <c r="B1350" s="299"/>
      <c r="C1350" s="299"/>
      <c r="D1350" s="299"/>
      <c r="E1350" s="299"/>
      <c r="F1350" s="299"/>
      <c r="G1350" s="299"/>
      <c r="H1350" s="299"/>
      <c r="I1350" s="300"/>
      <c r="J1350" s="301"/>
      <c r="K1350" s="302"/>
      <c r="L1350" s="302"/>
      <c r="M1350" s="302"/>
      <c r="N1350" s="302"/>
      <c r="O1350" s="302"/>
      <c r="P1350" s="302"/>
      <c r="Q1350" s="302"/>
      <c r="R1350" s="302"/>
      <c r="S1350" s="302"/>
      <c r="T1350" s="302"/>
      <c r="U1350" s="302"/>
      <c r="V1350" s="302"/>
      <c r="W1350" s="302"/>
      <c r="X1350" s="302"/>
      <c r="Y1350" s="302"/>
      <c r="Z1350" s="302"/>
      <c r="AA1350" s="302"/>
      <c r="AB1350" s="302"/>
      <c r="AC1350" s="302"/>
      <c r="AD1350" s="302"/>
      <c r="AE1350" s="302"/>
      <c r="AF1350" s="302"/>
      <c r="AG1350" s="302"/>
      <c r="AH1350" s="302"/>
      <c r="AI1350" s="302"/>
      <c r="AJ1350" s="302"/>
      <c r="AK1350" s="302"/>
      <c r="AL1350" s="302"/>
      <c r="AM1350" s="303"/>
      <c r="BG1350" s="13" t="s">
        <v>432</v>
      </c>
      <c r="BH1350" s="13" t="s">
        <v>432</v>
      </c>
    </row>
    <row r="1351" spans="1:61" ht="9.75" hidden="1" customHeight="1" x14ac:dyDescent="0.15">
      <c r="A1351" s="96" t="s">
        <v>96</v>
      </c>
      <c r="B1351" s="97"/>
      <c r="C1351" s="97"/>
      <c r="D1351" s="97"/>
      <c r="E1351" s="97"/>
      <c r="F1351" s="97"/>
      <c r="G1351" s="97"/>
      <c r="H1351" s="97"/>
      <c r="I1351" s="98"/>
      <c r="J1351" s="102"/>
      <c r="K1351" s="102"/>
      <c r="L1351" s="102"/>
      <c r="M1351" s="102"/>
      <c r="N1351" s="102"/>
      <c r="O1351" s="102"/>
      <c r="P1351" s="102"/>
      <c r="Q1351" s="102"/>
      <c r="R1351" s="102"/>
      <c r="S1351" s="102"/>
      <c r="T1351" s="102"/>
      <c r="U1351" s="102"/>
      <c r="V1351" s="102"/>
      <c r="W1351" s="102"/>
      <c r="X1351" s="102"/>
      <c r="Y1351" s="102"/>
      <c r="Z1351" s="102"/>
      <c r="AA1351" s="102"/>
      <c r="AB1351" s="102"/>
      <c r="AC1351" s="102"/>
      <c r="AD1351" s="102"/>
      <c r="AE1351" s="102"/>
      <c r="AF1351" s="102"/>
      <c r="AG1351" s="102"/>
      <c r="AH1351" s="102"/>
      <c r="AI1351" s="102"/>
      <c r="AJ1351" s="102"/>
      <c r="AK1351" s="102"/>
      <c r="AL1351" s="102"/>
      <c r="AM1351" s="102"/>
      <c r="BG1351" s="13" t="s">
        <v>532</v>
      </c>
      <c r="BH1351" s="13">
        <v>86</v>
      </c>
      <c r="BI1351" s="13" t="str">
        <f>"ITEM"&amp;BH1351&amp; BG1351 &amp;"="&amp; IF(TRIM($J1351)="","",$J1351)</f>
        <v>ITEM86#KBN4_8=</v>
      </c>
    </row>
    <row r="1352" spans="1:61" ht="9.75" hidden="1" customHeight="1" x14ac:dyDescent="0.15">
      <c r="A1352" s="106"/>
      <c r="B1352" s="107"/>
      <c r="C1352" s="107"/>
      <c r="D1352" s="107"/>
      <c r="E1352" s="107"/>
      <c r="F1352" s="107"/>
      <c r="G1352" s="107"/>
      <c r="H1352" s="107"/>
      <c r="I1352" s="108"/>
      <c r="J1352" s="102"/>
      <c r="K1352" s="102"/>
      <c r="L1352" s="102"/>
      <c r="M1352" s="102"/>
      <c r="N1352" s="102"/>
      <c r="O1352" s="102"/>
      <c r="P1352" s="102"/>
      <c r="Q1352" s="102"/>
      <c r="R1352" s="102"/>
      <c r="S1352" s="102"/>
      <c r="T1352" s="102"/>
      <c r="U1352" s="102"/>
      <c r="V1352" s="102"/>
      <c r="W1352" s="102"/>
      <c r="X1352" s="102"/>
      <c r="Y1352" s="102"/>
      <c r="Z1352" s="102"/>
      <c r="AA1352" s="102"/>
      <c r="AB1352" s="102"/>
      <c r="AC1352" s="102"/>
      <c r="AD1352" s="102"/>
      <c r="AE1352" s="102"/>
      <c r="AF1352" s="102"/>
      <c r="AG1352" s="102"/>
      <c r="AH1352" s="102"/>
      <c r="AI1352" s="102"/>
      <c r="AJ1352" s="102"/>
      <c r="AK1352" s="102"/>
      <c r="AL1352" s="102"/>
      <c r="AM1352" s="102"/>
      <c r="BG1352" s="13" t="s">
        <v>432</v>
      </c>
      <c r="BH1352" s="13" t="s">
        <v>432</v>
      </c>
    </row>
    <row r="1353" spans="1:61" ht="9.75" hidden="1" customHeight="1" x14ac:dyDescent="0.15">
      <c r="A1353" s="96" t="s">
        <v>291</v>
      </c>
      <c r="B1353" s="97"/>
      <c r="C1353" s="97"/>
      <c r="D1353" s="97"/>
      <c r="E1353" s="97"/>
      <c r="F1353" s="97"/>
      <c r="G1353" s="97"/>
      <c r="H1353" s="97"/>
      <c r="I1353" s="98"/>
      <c r="J1353" s="102"/>
      <c r="K1353" s="102"/>
      <c r="L1353" s="102"/>
      <c r="M1353" s="102"/>
      <c r="N1353" s="102"/>
      <c r="O1353" s="102"/>
      <c r="P1353" s="102"/>
      <c r="Q1353" s="102"/>
      <c r="R1353" s="102"/>
      <c r="S1353" s="102"/>
      <c r="T1353" s="102"/>
      <c r="U1353" s="102"/>
      <c r="V1353" s="102"/>
      <c r="W1353" s="102"/>
      <c r="X1353" s="102"/>
      <c r="Y1353" s="102"/>
      <c r="Z1353" s="102"/>
      <c r="AA1353" s="102"/>
      <c r="AB1353" s="102"/>
      <c r="AC1353" s="102"/>
      <c r="AD1353" s="102"/>
      <c r="AE1353" s="102"/>
      <c r="AF1353" s="102"/>
      <c r="AG1353" s="102"/>
      <c r="AH1353" s="102"/>
      <c r="AI1353" s="102"/>
      <c r="AJ1353" s="102"/>
      <c r="AK1353" s="102"/>
      <c r="AL1353" s="102"/>
      <c r="AM1353" s="102"/>
      <c r="BG1353" s="13" t="s">
        <v>532</v>
      </c>
      <c r="BH1353" s="13">
        <v>87</v>
      </c>
      <c r="BI1353" s="13" t="str">
        <f>"ITEM"&amp;BH1353&amp; BG1353 &amp;"="&amp; IF(TRIM($J1353)="","",$J1353)</f>
        <v>ITEM87#KBN4_8=</v>
      </c>
    </row>
    <row r="1354" spans="1:61" ht="9.75" hidden="1" customHeight="1" x14ac:dyDescent="0.15">
      <c r="A1354" s="99"/>
      <c r="B1354" s="100"/>
      <c r="C1354" s="100"/>
      <c r="D1354" s="100"/>
      <c r="E1354" s="100"/>
      <c r="F1354" s="100"/>
      <c r="G1354" s="100"/>
      <c r="H1354" s="100"/>
      <c r="I1354" s="101"/>
      <c r="J1354" s="102"/>
      <c r="K1354" s="102"/>
      <c r="L1354" s="102"/>
      <c r="M1354" s="102"/>
      <c r="N1354" s="102"/>
      <c r="O1354" s="102"/>
      <c r="P1354" s="102"/>
      <c r="Q1354" s="102"/>
      <c r="R1354" s="102"/>
      <c r="S1354" s="102"/>
      <c r="T1354" s="102"/>
      <c r="U1354" s="102"/>
      <c r="V1354" s="102"/>
      <c r="W1354" s="102"/>
      <c r="X1354" s="102"/>
      <c r="Y1354" s="102"/>
      <c r="Z1354" s="102"/>
      <c r="AA1354" s="102"/>
      <c r="AB1354" s="102"/>
      <c r="AC1354" s="102"/>
      <c r="AD1354" s="102"/>
      <c r="AE1354" s="102"/>
      <c r="AF1354" s="102"/>
      <c r="AG1354" s="102"/>
      <c r="AH1354" s="102"/>
      <c r="AI1354" s="102"/>
      <c r="AJ1354" s="102"/>
      <c r="AK1354" s="102"/>
      <c r="AL1354" s="102"/>
      <c r="AM1354" s="102"/>
      <c r="BG1354" s="13" t="s">
        <v>432</v>
      </c>
      <c r="BH1354" s="13" t="s">
        <v>432</v>
      </c>
    </row>
    <row r="1355" spans="1:61" ht="9.75" hidden="1" customHeight="1" x14ac:dyDescent="0.15">
      <c r="A1355" s="106"/>
      <c r="B1355" s="107"/>
      <c r="C1355" s="107"/>
      <c r="D1355" s="107"/>
      <c r="E1355" s="107"/>
      <c r="F1355" s="107"/>
      <c r="G1355" s="107"/>
      <c r="H1355" s="107"/>
      <c r="I1355" s="108"/>
      <c r="J1355" s="102"/>
      <c r="K1355" s="102"/>
      <c r="L1355" s="102"/>
      <c r="M1355" s="102"/>
      <c r="N1355" s="102"/>
      <c r="O1355" s="102"/>
      <c r="P1355" s="102"/>
      <c r="Q1355" s="102"/>
      <c r="R1355" s="102"/>
      <c r="S1355" s="102"/>
      <c r="T1355" s="102"/>
      <c r="U1355" s="102"/>
      <c r="V1355" s="102"/>
      <c r="W1355" s="102"/>
      <c r="X1355" s="102"/>
      <c r="Y1355" s="102"/>
      <c r="Z1355" s="102"/>
      <c r="AA1355" s="102"/>
      <c r="AB1355" s="102"/>
      <c r="AC1355" s="102"/>
      <c r="AD1355" s="102"/>
      <c r="AE1355" s="102"/>
      <c r="AF1355" s="102"/>
      <c r="AG1355" s="102"/>
      <c r="AH1355" s="102"/>
      <c r="AI1355" s="102"/>
      <c r="AJ1355" s="102"/>
      <c r="AK1355" s="102"/>
      <c r="AL1355" s="102"/>
      <c r="AM1355" s="102"/>
      <c r="BG1355" s="13" t="s">
        <v>432</v>
      </c>
      <c r="BH1355" s="13" t="s">
        <v>432</v>
      </c>
    </row>
    <row r="1356" spans="1:61" ht="9.75" hidden="1" customHeight="1" x14ac:dyDescent="0.15">
      <c r="A1356" s="96" t="s">
        <v>292</v>
      </c>
      <c r="B1356" s="97"/>
      <c r="C1356" s="97"/>
      <c r="D1356" s="97"/>
      <c r="E1356" s="97"/>
      <c r="F1356" s="97"/>
      <c r="G1356" s="97"/>
      <c r="H1356" s="97"/>
      <c r="I1356" s="98"/>
      <c r="J1356" s="102"/>
      <c r="K1356" s="102"/>
      <c r="L1356" s="102"/>
      <c r="M1356" s="102"/>
      <c r="N1356" s="102"/>
      <c r="O1356" s="102"/>
      <c r="P1356" s="102"/>
      <c r="Q1356" s="102"/>
      <c r="R1356" s="102"/>
      <c r="S1356" s="102"/>
      <c r="T1356" s="102"/>
      <c r="U1356" s="102"/>
      <c r="V1356" s="102"/>
      <c r="W1356" s="102"/>
      <c r="X1356" s="102"/>
      <c r="Y1356" s="102"/>
      <c r="Z1356" s="102"/>
      <c r="AA1356" s="102"/>
      <c r="AB1356" s="102"/>
      <c r="AC1356" s="102"/>
      <c r="AD1356" s="102"/>
      <c r="AE1356" s="102"/>
      <c r="AF1356" s="102"/>
      <c r="AG1356" s="102"/>
      <c r="AH1356" s="102"/>
      <c r="AI1356" s="102"/>
      <c r="AJ1356" s="102"/>
      <c r="AK1356" s="102"/>
      <c r="AL1356" s="102"/>
      <c r="AM1356" s="102"/>
      <c r="BG1356" s="13" t="s">
        <v>532</v>
      </c>
      <c r="BH1356" s="13">
        <v>88</v>
      </c>
      <c r="BI1356" s="13" t="str">
        <f>"ITEM"&amp;BH1356&amp; BG1356 &amp;"="&amp; IF(TRIM($J1356)="","",$J1356)</f>
        <v>ITEM88#KBN4_8=</v>
      </c>
    </row>
    <row r="1357" spans="1:61" ht="9.75" hidden="1" customHeight="1" x14ac:dyDescent="0.15">
      <c r="A1357" s="106"/>
      <c r="B1357" s="107"/>
      <c r="C1357" s="107"/>
      <c r="D1357" s="107"/>
      <c r="E1357" s="107"/>
      <c r="F1357" s="107"/>
      <c r="G1357" s="107"/>
      <c r="H1357" s="107"/>
      <c r="I1357" s="108"/>
      <c r="J1357" s="102"/>
      <c r="K1357" s="102"/>
      <c r="L1357" s="102"/>
      <c r="M1357" s="102"/>
      <c r="N1357" s="102"/>
      <c r="O1357" s="102"/>
      <c r="P1357" s="102"/>
      <c r="Q1357" s="102"/>
      <c r="R1357" s="102"/>
      <c r="S1357" s="102"/>
      <c r="T1357" s="102"/>
      <c r="U1357" s="102"/>
      <c r="V1357" s="102"/>
      <c r="W1357" s="102"/>
      <c r="X1357" s="102"/>
      <c r="Y1357" s="102"/>
      <c r="Z1357" s="102"/>
      <c r="AA1357" s="102"/>
      <c r="AB1357" s="102"/>
      <c r="AC1357" s="102"/>
      <c r="AD1357" s="102"/>
      <c r="AE1357" s="102"/>
      <c r="AF1357" s="102"/>
      <c r="AG1357" s="102"/>
      <c r="AH1357" s="102"/>
      <c r="AI1357" s="102"/>
      <c r="AJ1357" s="102"/>
      <c r="AK1357" s="102"/>
      <c r="AL1357" s="102"/>
      <c r="AM1357" s="102"/>
      <c r="BG1357" s="13" t="s">
        <v>432</v>
      </c>
      <c r="BH1357" s="13" t="s">
        <v>432</v>
      </c>
    </row>
    <row r="1358" spans="1:61" ht="9.75" hidden="1" customHeight="1" x14ac:dyDescent="0.15">
      <c r="A1358" s="96" t="s">
        <v>326</v>
      </c>
      <c r="B1358" s="97"/>
      <c r="C1358" s="97"/>
      <c r="D1358" s="97"/>
      <c r="E1358" s="97"/>
      <c r="F1358" s="97"/>
      <c r="G1358" s="97"/>
      <c r="H1358" s="97"/>
      <c r="I1358" s="98"/>
      <c r="J1358" s="266"/>
      <c r="K1358" s="170"/>
      <c r="L1358" s="170"/>
      <c r="M1358" s="170"/>
      <c r="N1358" s="170"/>
      <c r="O1358" s="170"/>
      <c r="P1358" s="170"/>
      <c r="Q1358" s="170"/>
      <c r="R1358" s="170"/>
      <c r="S1358" s="170"/>
      <c r="T1358" s="170"/>
      <c r="U1358" s="170"/>
      <c r="V1358" s="170" t="s">
        <v>116</v>
      </c>
      <c r="W1358" s="170"/>
      <c r="X1358" s="170"/>
      <c r="Y1358" s="170"/>
      <c r="Z1358" s="170"/>
      <c r="AA1358" s="170"/>
      <c r="AB1358" s="170"/>
      <c r="AC1358" s="170"/>
      <c r="AD1358" s="170"/>
      <c r="AE1358" s="170"/>
      <c r="AF1358" s="170"/>
      <c r="AG1358" s="170"/>
      <c r="AH1358" s="170"/>
      <c r="AI1358" s="170"/>
      <c r="AJ1358" s="170"/>
      <c r="AK1358" s="170"/>
      <c r="AL1358" s="170"/>
      <c r="AM1358" s="171"/>
      <c r="BE1358" s="13" t="str">
        <f ca="1">MID(CELL("address",$CB$2),2,2)</f>
        <v>CB</v>
      </c>
      <c r="BF1358" s="13" t="str">
        <f>IF(TRIM($K1360)="","",IF(ISERROR(MATCH($K1360,$CB$3:$CB$7,0)),"INPUT_ERROR",MATCH($K1360,$CB$3:$CB$7,0)))</f>
        <v/>
      </c>
      <c r="BG1358" s="13" t="s">
        <v>532</v>
      </c>
      <c r="BH1358" s="13">
        <v>89</v>
      </c>
      <c r="BI1358" s="13" t="str">
        <f>"ITEM"&amp; BH1358&amp; BG1358 &amp;"="&amp; $BF1358</f>
        <v>ITEM89#KBN4_8=</v>
      </c>
    </row>
    <row r="1359" spans="1:61" ht="9.75" hidden="1" customHeight="1" x14ac:dyDescent="0.15">
      <c r="A1359" s="99"/>
      <c r="B1359" s="100"/>
      <c r="C1359" s="100"/>
      <c r="D1359" s="100"/>
      <c r="E1359" s="100"/>
      <c r="F1359" s="100"/>
      <c r="G1359" s="100"/>
      <c r="H1359" s="100"/>
      <c r="I1359" s="101"/>
      <c r="J1359" s="304"/>
      <c r="K1359" s="169"/>
      <c r="L1359" s="169"/>
      <c r="M1359" s="169"/>
      <c r="N1359" s="169"/>
      <c r="O1359" s="169"/>
      <c r="P1359" s="169"/>
      <c r="Q1359" s="169"/>
      <c r="R1359" s="169"/>
      <c r="S1359" s="169"/>
      <c r="T1359" s="169"/>
      <c r="U1359" s="169"/>
      <c r="V1359" s="169" t="s">
        <v>180</v>
      </c>
      <c r="W1359" s="169"/>
      <c r="X1359" s="169"/>
      <c r="Y1359" s="169"/>
      <c r="Z1359" s="169"/>
      <c r="AA1359" s="169"/>
      <c r="AB1359" s="169"/>
      <c r="AC1359" s="169"/>
      <c r="AD1359" s="169"/>
      <c r="AE1359" s="169"/>
      <c r="AF1359" s="169"/>
      <c r="AG1359" s="169"/>
      <c r="AH1359" s="169"/>
      <c r="AI1359" s="169"/>
      <c r="AJ1359" s="169"/>
      <c r="AK1359" s="169"/>
      <c r="AL1359" s="169"/>
      <c r="AM1359" s="172"/>
      <c r="BG1359" s="13" t="s">
        <v>432</v>
      </c>
      <c r="BH1359" s="13" t="s">
        <v>432</v>
      </c>
    </row>
    <row r="1360" spans="1:61" ht="9.75" hidden="1" customHeight="1" x14ac:dyDescent="0.15">
      <c r="A1360" s="99"/>
      <c r="B1360" s="100"/>
      <c r="C1360" s="100"/>
      <c r="D1360" s="100"/>
      <c r="E1360" s="100"/>
      <c r="F1360" s="100"/>
      <c r="G1360" s="100"/>
      <c r="H1360" s="100"/>
      <c r="I1360" s="101"/>
      <c r="J1360" s="130" t="s">
        <v>127</v>
      </c>
      <c r="K1360" s="131"/>
      <c r="L1360" s="131"/>
      <c r="M1360" s="131"/>
      <c r="N1360" s="131"/>
      <c r="O1360" s="131"/>
      <c r="P1360" s="131"/>
      <c r="Q1360" s="131"/>
      <c r="R1360" s="131"/>
      <c r="S1360" s="131"/>
      <c r="T1360" s="133" t="s">
        <v>129</v>
      </c>
      <c r="U1360" s="133"/>
      <c r="V1360" s="169" t="s">
        <v>236</v>
      </c>
      <c r="W1360" s="169"/>
      <c r="X1360" s="169"/>
      <c r="Y1360" s="169"/>
      <c r="Z1360" s="169"/>
      <c r="AA1360" s="169"/>
      <c r="AB1360" s="169"/>
      <c r="AC1360" s="169"/>
      <c r="AD1360" s="169"/>
      <c r="AE1360" s="169"/>
      <c r="AF1360" s="169"/>
      <c r="AG1360" s="169"/>
      <c r="AH1360" s="169"/>
      <c r="AI1360" s="169"/>
      <c r="AJ1360" s="169"/>
      <c r="AK1360" s="169"/>
      <c r="AL1360" s="169"/>
      <c r="AM1360" s="172"/>
      <c r="BG1360" s="13" t="s">
        <v>432</v>
      </c>
      <c r="BH1360" s="13" t="s">
        <v>432</v>
      </c>
    </row>
    <row r="1361" spans="1:61" ht="9.75" hidden="1" customHeight="1" x14ac:dyDescent="0.15">
      <c r="A1361" s="99"/>
      <c r="B1361" s="100"/>
      <c r="C1361" s="100"/>
      <c r="D1361" s="100"/>
      <c r="E1361" s="100"/>
      <c r="F1361" s="100"/>
      <c r="G1361" s="100"/>
      <c r="H1361" s="100"/>
      <c r="I1361" s="101"/>
      <c r="J1361" s="130"/>
      <c r="K1361" s="131"/>
      <c r="L1361" s="131"/>
      <c r="M1361" s="131"/>
      <c r="N1361" s="131"/>
      <c r="O1361" s="131"/>
      <c r="P1361" s="131"/>
      <c r="Q1361" s="131"/>
      <c r="R1361" s="131"/>
      <c r="S1361" s="131"/>
      <c r="T1361" s="133"/>
      <c r="U1361" s="133"/>
      <c r="V1361" s="169" t="s">
        <v>237</v>
      </c>
      <c r="W1361" s="169"/>
      <c r="X1361" s="169"/>
      <c r="Y1361" s="169"/>
      <c r="Z1361" s="169"/>
      <c r="AA1361" s="169"/>
      <c r="AB1361" s="169"/>
      <c r="AC1361" s="169"/>
      <c r="AD1361" s="169"/>
      <c r="AE1361" s="169"/>
      <c r="AF1361" s="169"/>
      <c r="AG1361" s="169"/>
      <c r="AH1361" s="169"/>
      <c r="AI1361" s="169"/>
      <c r="AJ1361" s="169"/>
      <c r="AK1361" s="169"/>
      <c r="AL1361" s="169"/>
      <c r="AM1361" s="172"/>
      <c r="BG1361" s="13" t="s">
        <v>432</v>
      </c>
      <c r="BH1361" s="13" t="s">
        <v>432</v>
      </c>
    </row>
    <row r="1362" spans="1:61" ht="9.75" hidden="1" customHeight="1" x14ac:dyDescent="0.15">
      <c r="A1362" s="99"/>
      <c r="B1362" s="100"/>
      <c r="C1362" s="100"/>
      <c r="D1362" s="100"/>
      <c r="E1362" s="100"/>
      <c r="F1362" s="100"/>
      <c r="G1362" s="100"/>
      <c r="H1362" s="100"/>
      <c r="I1362" s="101"/>
      <c r="J1362" s="186"/>
      <c r="K1362" s="133"/>
      <c r="L1362" s="133"/>
      <c r="M1362" s="133"/>
      <c r="N1362" s="133"/>
      <c r="O1362" s="133"/>
      <c r="P1362" s="133"/>
      <c r="Q1362" s="133"/>
      <c r="R1362" s="133"/>
      <c r="S1362" s="133"/>
      <c r="T1362" s="133"/>
      <c r="U1362" s="133"/>
      <c r="V1362" s="169" t="s">
        <v>441</v>
      </c>
      <c r="W1362" s="169"/>
      <c r="X1362" s="169"/>
      <c r="Y1362" s="169"/>
      <c r="Z1362" s="169"/>
      <c r="AA1362" s="169"/>
      <c r="AB1362" s="169"/>
      <c r="AC1362" s="169"/>
      <c r="AD1362" s="169"/>
      <c r="AE1362" s="169"/>
      <c r="AF1362" s="169"/>
      <c r="AG1362" s="169"/>
      <c r="AH1362" s="169"/>
      <c r="AI1362" s="169"/>
      <c r="AJ1362" s="169"/>
      <c r="AK1362" s="169"/>
      <c r="AL1362" s="169"/>
      <c r="AM1362" s="172"/>
      <c r="BG1362" s="13" t="s">
        <v>432</v>
      </c>
      <c r="BH1362" s="13" t="s">
        <v>432</v>
      </c>
    </row>
    <row r="1363" spans="1:61" ht="9.75" hidden="1" customHeight="1" x14ac:dyDescent="0.15">
      <c r="A1363" s="106"/>
      <c r="B1363" s="107"/>
      <c r="C1363" s="107"/>
      <c r="D1363" s="107"/>
      <c r="E1363" s="107"/>
      <c r="F1363" s="107"/>
      <c r="G1363" s="107"/>
      <c r="H1363" s="107"/>
      <c r="I1363" s="108"/>
      <c r="J1363" s="168"/>
      <c r="K1363" s="137"/>
      <c r="L1363" s="137"/>
      <c r="M1363" s="137"/>
      <c r="N1363" s="137"/>
      <c r="O1363" s="137"/>
      <c r="P1363" s="137"/>
      <c r="Q1363" s="137"/>
      <c r="R1363" s="137"/>
      <c r="S1363" s="137"/>
      <c r="T1363" s="137"/>
      <c r="U1363" s="137"/>
      <c r="V1363" s="174" t="s">
        <v>238</v>
      </c>
      <c r="W1363" s="174"/>
      <c r="X1363" s="174"/>
      <c r="Y1363" s="174"/>
      <c r="Z1363" s="174"/>
      <c r="AA1363" s="174"/>
      <c r="AB1363" s="174"/>
      <c r="AC1363" s="174"/>
      <c r="AD1363" s="174"/>
      <c r="AE1363" s="174"/>
      <c r="AF1363" s="174"/>
      <c r="AG1363" s="174"/>
      <c r="AH1363" s="174"/>
      <c r="AI1363" s="174"/>
      <c r="AJ1363" s="174"/>
      <c r="AK1363" s="174"/>
      <c r="AL1363" s="174"/>
      <c r="AM1363" s="175"/>
      <c r="BG1363" s="13" t="s">
        <v>432</v>
      </c>
      <c r="BH1363" s="13" t="s">
        <v>432</v>
      </c>
    </row>
    <row r="1364" spans="1:61" ht="9.75" hidden="1" customHeight="1" x14ac:dyDescent="0.15">
      <c r="A1364" s="96" t="s">
        <v>325</v>
      </c>
      <c r="B1364" s="97"/>
      <c r="C1364" s="97"/>
      <c r="D1364" s="97"/>
      <c r="E1364" s="97"/>
      <c r="F1364" s="97"/>
      <c r="G1364" s="97"/>
      <c r="H1364" s="97"/>
      <c r="I1364" s="98"/>
      <c r="J1364" s="115"/>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7"/>
      <c r="BG1364" s="13" t="s">
        <v>532</v>
      </c>
      <c r="BH1364" s="13">
        <v>90</v>
      </c>
      <c r="BI1364" s="13" t="str">
        <f>"ITEM"&amp;BH1364&amp; BG1364 &amp;"="&amp; IF(TRIM($J1364)="","",$J1364)</f>
        <v>ITEM90#KBN4_8=</v>
      </c>
    </row>
    <row r="1365" spans="1:61" ht="9.75" hidden="1" customHeight="1" x14ac:dyDescent="0.15">
      <c r="A1365" s="99"/>
      <c r="B1365" s="100"/>
      <c r="C1365" s="100"/>
      <c r="D1365" s="100"/>
      <c r="E1365" s="100"/>
      <c r="F1365" s="100"/>
      <c r="G1365" s="100"/>
      <c r="H1365" s="100"/>
      <c r="I1365" s="101"/>
      <c r="J1365" s="109"/>
      <c r="K1365" s="110"/>
      <c r="L1365" s="110"/>
      <c r="M1365" s="110"/>
      <c r="N1365" s="110"/>
      <c r="O1365" s="110"/>
      <c r="P1365" s="110"/>
      <c r="Q1365" s="110"/>
      <c r="R1365" s="110"/>
      <c r="S1365" s="110"/>
      <c r="T1365" s="110"/>
      <c r="U1365" s="110"/>
      <c r="V1365" s="110"/>
      <c r="W1365" s="110"/>
      <c r="X1365" s="110"/>
      <c r="Y1365" s="110"/>
      <c r="Z1365" s="110"/>
      <c r="AA1365" s="110"/>
      <c r="AB1365" s="110"/>
      <c r="AC1365" s="110"/>
      <c r="AD1365" s="110"/>
      <c r="AE1365" s="110"/>
      <c r="AF1365" s="110"/>
      <c r="AG1365" s="110"/>
      <c r="AH1365" s="110"/>
      <c r="AI1365" s="110"/>
      <c r="AJ1365" s="110"/>
      <c r="AK1365" s="110"/>
      <c r="AL1365" s="110"/>
      <c r="AM1365" s="111"/>
      <c r="BG1365" s="13" t="s">
        <v>432</v>
      </c>
      <c r="BH1365" s="13" t="s">
        <v>432</v>
      </c>
    </row>
    <row r="1366" spans="1:61" ht="9.75" hidden="1" customHeight="1" x14ac:dyDescent="0.15">
      <c r="A1366" s="99"/>
      <c r="B1366" s="100"/>
      <c r="C1366" s="100"/>
      <c r="D1366" s="100"/>
      <c r="E1366" s="100"/>
      <c r="F1366" s="100"/>
      <c r="G1366" s="100"/>
      <c r="H1366" s="100"/>
      <c r="I1366" s="101"/>
      <c r="J1366" s="112"/>
      <c r="K1366" s="113"/>
      <c r="L1366" s="113"/>
      <c r="M1366" s="113"/>
      <c r="N1366" s="113"/>
      <c r="O1366" s="113"/>
      <c r="P1366" s="113"/>
      <c r="Q1366" s="113"/>
      <c r="R1366" s="113"/>
      <c r="S1366" s="113"/>
      <c r="T1366" s="113"/>
      <c r="U1366" s="113"/>
      <c r="V1366" s="113"/>
      <c r="W1366" s="113"/>
      <c r="X1366" s="113"/>
      <c r="Y1366" s="113"/>
      <c r="Z1366" s="113"/>
      <c r="AA1366" s="113"/>
      <c r="AB1366" s="113"/>
      <c r="AC1366" s="113"/>
      <c r="AD1366" s="113"/>
      <c r="AE1366" s="113"/>
      <c r="AF1366" s="113"/>
      <c r="AG1366" s="113"/>
      <c r="AH1366" s="113"/>
      <c r="AI1366" s="113"/>
      <c r="AJ1366" s="113"/>
      <c r="AK1366" s="113"/>
      <c r="AL1366" s="113"/>
      <c r="AM1366" s="114"/>
      <c r="BG1366" s="13" t="s">
        <v>432</v>
      </c>
      <c r="BH1366" s="13" t="s">
        <v>432</v>
      </c>
    </row>
    <row r="1367" spans="1:61" ht="9.75" hidden="1" customHeight="1" x14ac:dyDescent="0.15">
      <c r="A1367" s="96" t="s">
        <v>293</v>
      </c>
      <c r="B1367" s="97"/>
      <c r="C1367" s="97"/>
      <c r="D1367" s="97"/>
      <c r="E1367" s="97"/>
      <c r="F1367" s="97"/>
      <c r="G1367" s="97"/>
      <c r="H1367" s="97"/>
      <c r="I1367" s="98"/>
      <c r="J1367" s="224" t="s">
        <v>127</v>
      </c>
      <c r="K1367" s="225"/>
      <c r="L1367" s="162" t="s">
        <v>122</v>
      </c>
      <c r="M1367" s="162"/>
      <c r="N1367" s="162"/>
      <c r="O1367" s="162"/>
      <c r="P1367" s="162"/>
      <c r="Q1367" s="162"/>
      <c r="R1367" s="162"/>
      <c r="S1367" s="162"/>
      <c r="T1367" s="162"/>
      <c r="U1367" s="162"/>
      <c r="V1367" s="162"/>
      <c r="W1367" s="162"/>
      <c r="X1367" s="227" t="s">
        <v>127</v>
      </c>
      <c r="Y1367" s="225"/>
      <c r="Z1367" s="162" t="s">
        <v>160</v>
      </c>
      <c r="AA1367" s="162"/>
      <c r="AB1367" s="162"/>
      <c r="AC1367" s="162"/>
      <c r="AD1367" s="162"/>
      <c r="AE1367" s="162"/>
      <c r="AF1367" s="162"/>
      <c r="AG1367" s="162"/>
      <c r="AH1367" s="162"/>
      <c r="AI1367" s="162"/>
      <c r="AJ1367" s="162"/>
      <c r="AK1367" s="162"/>
      <c r="AL1367" s="162"/>
      <c r="AM1367" s="163"/>
      <c r="BF1367" s="13" t="b">
        <f>IF($K1367="○",TRUE,IF($K1367="",FALSE,"INPUT_ERROR"))</f>
        <v>0</v>
      </c>
      <c r="BG1367" s="13" t="s">
        <v>532</v>
      </c>
      <c r="BH1367" s="13">
        <v>91</v>
      </c>
      <c r="BI1367" s="13" t="str">
        <f t="shared" ref="BI1367:BI1373" si="29">"ITEM"&amp;BH1367 &amp; BG1367 &amp;"="&amp; BF1367</f>
        <v>ITEM91#KBN4_8=FALSE</v>
      </c>
    </row>
    <row r="1368" spans="1:61" ht="9.75" hidden="1" customHeight="1" x14ac:dyDescent="0.15">
      <c r="A1368" s="99"/>
      <c r="B1368" s="100"/>
      <c r="C1368" s="100"/>
      <c r="D1368" s="100"/>
      <c r="E1368" s="100"/>
      <c r="F1368" s="100"/>
      <c r="G1368" s="100"/>
      <c r="H1368" s="100"/>
      <c r="I1368" s="101"/>
      <c r="J1368" s="130"/>
      <c r="K1368" s="132"/>
      <c r="L1368" s="133"/>
      <c r="M1368" s="133"/>
      <c r="N1368" s="133"/>
      <c r="O1368" s="133"/>
      <c r="P1368" s="133"/>
      <c r="Q1368" s="133"/>
      <c r="R1368" s="133"/>
      <c r="S1368" s="133"/>
      <c r="T1368" s="133"/>
      <c r="U1368" s="133"/>
      <c r="V1368" s="133"/>
      <c r="W1368" s="133"/>
      <c r="X1368" s="134"/>
      <c r="Y1368" s="132"/>
      <c r="Z1368" s="133"/>
      <c r="AA1368" s="133"/>
      <c r="AB1368" s="133"/>
      <c r="AC1368" s="133"/>
      <c r="AD1368" s="133"/>
      <c r="AE1368" s="133"/>
      <c r="AF1368" s="133"/>
      <c r="AG1368" s="133"/>
      <c r="AH1368" s="133"/>
      <c r="AI1368" s="133"/>
      <c r="AJ1368" s="133"/>
      <c r="AK1368" s="133"/>
      <c r="AL1368" s="133"/>
      <c r="AM1368" s="139"/>
      <c r="BF1368" s="13" t="b">
        <f>IF($Y1367="○",TRUE,IF($Y1367="",FALSE,"INPUT_ERROR"))</f>
        <v>0</v>
      </c>
      <c r="BG1368" s="13" t="s">
        <v>532</v>
      </c>
      <c r="BH1368" s="13">
        <v>92</v>
      </c>
      <c r="BI1368" s="13" t="str">
        <f t="shared" si="29"/>
        <v>ITEM92#KBN4_8=FALSE</v>
      </c>
    </row>
    <row r="1369" spans="1:61" ht="9.75" hidden="1" customHeight="1" x14ac:dyDescent="0.15">
      <c r="A1369" s="99"/>
      <c r="B1369" s="100"/>
      <c r="C1369" s="100"/>
      <c r="D1369" s="100"/>
      <c r="E1369" s="100"/>
      <c r="F1369" s="100"/>
      <c r="G1369" s="100"/>
      <c r="H1369" s="100"/>
      <c r="I1369" s="101"/>
      <c r="J1369" s="130" t="s">
        <v>127</v>
      </c>
      <c r="K1369" s="132"/>
      <c r="L1369" s="133" t="s">
        <v>161</v>
      </c>
      <c r="M1369" s="133"/>
      <c r="N1369" s="133"/>
      <c r="O1369" s="133"/>
      <c r="P1369" s="133"/>
      <c r="Q1369" s="133"/>
      <c r="R1369" s="133"/>
      <c r="S1369" s="133"/>
      <c r="T1369" s="133"/>
      <c r="U1369" s="133"/>
      <c r="V1369" s="133"/>
      <c r="W1369" s="133"/>
      <c r="X1369" s="134" t="s">
        <v>127</v>
      </c>
      <c r="Y1369" s="132"/>
      <c r="Z1369" s="133" t="s">
        <v>332</v>
      </c>
      <c r="AA1369" s="133"/>
      <c r="AB1369" s="133"/>
      <c r="AC1369" s="133"/>
      <c r="AD1369" s="133"/>
      <c r="AE1369" s="133"/>
      <c r="AF1369" s="133"/>
      <c r="AG1369" s="133"/>
      <c r="AH1369" s="133"/>
      <c r="AI1369" s="133"/>
      <c r="AJ1369" s="133"/>
      <c r="AK1369" s="133"/>
      <c r="AL1369" s="133"/>
      <c r="AM1369" s="139"/>
      <c r="BF1369" s="13" t="b">
        <f>IF($K1369="○",TRUE,IF($K1369="",FALSE,"INPUT_ERROR"))</f>
        <v>0</v>
      </c>
      <c r="BG1369" s="13" t="s">
        <v>532</v>
      </c>
      <c r="BH1369" s="13">
        <v>93</v>
      </c>
      <c r="BI1369" s="13" t="str">
        <f t="shared" si="29"/>
        <v>ITEM93#KBN4_8=FALSE</v>
      </c>
    </row>
    <row r="1370" spans="1:61" ht="9.75" hidden="1" customHeight="1" x14ac:dyDescent="0.15">
      <c r="A1370" s="99"/>
      <c r="B1370" s="100"/>
      <c r="C1370" s="100"/>
      <c r="D1370" s="100"/>
      <c r="E1370" s="100"/>
      <c r="F1370" s="100"/>
      <c r="G1370" s="100"/>
      <c r="H1370" s="100"/>
      <c r="I1370" s="101"/>
      <c r="J1370" s="130"/>
      <c r="K1370" s="132"/>
      <c r="L1370" s="133"/>
      <c r="M1370" s="133"/>
      <c r="N1370" s="133"/>
      <c r="O1370" s="133"/>
      <c r="P1370" s="133"/>
      <c r="Q1370" s="133"/>
      <c r="R1370" s="133"/>
      <c r="S1370" s="133"/>
      <c r="T1370" s="133"/>
      <c r="U1370" s="133"/>
      <c r="V1370" s="133"/>
      <c r="W1370" s="133"/>
      <c r="X1370" s="134"/>
      <c r="Y1370" s="132"/>
      <c r="Z1370" s="133"/>
      <c r="AA1370" s="133"/>
      <c r="AB1370" s="133"/>
      <c r="AC1370" s="133"/>
      <c r="AD1370" s="133"/>
      <c r="AE1370" s="133"/>
      <c r="AF1370" s="133"/>
      <c r="AG1370" s="133"/>
      <c r="AH1370" s="133"/>
      <c r="AI1370" s="133"/>
      <c r="AJ1370" s="133"/>
      <c r="AK1370" s="133"/>
      <c r="AL1370" s="133"/>
      <c r="AM1370" s="139"/>
      <c r="BF1370" s="13" t="b">
        <f>IF($Y1369="○",TRUE,IF($Y1369="",FALSE,"INPUT_ERROR"))</f>
        <v>0</v>
      </c>
      <c r="BG1370" s="13" t="s">
        <v>532</v>
      </c>
      <c r="BH1370" s="13">
        <v>94</v>
      </c>
      <c r="BI1370" s="13" t="str">
        <f t="shared" si="29"/>
        <v>ITEM94#KBN4_8=FALSE</v>
      </c>
    </row>
    <row r="1371" spans="1:61" ht="9.75" hidden="1" customHeight="1" x14ac:dyDescent="0.15">
      <c r="A1371" s="99"/>
      <c r="B1371" s="100"/>
      <c r="C1371" s="100"/>
      <c r="D1371" s="100"/>
      <c r="E1371" s="100"/>
      <c r="F1371" s="100"/>
      <c r="G1371" s="100"/>
      <c r="H1371" s="100"/>
      <c r="I1371" s="101"/>
      <c r="J1371" s="130" t="s">
        <v>127</v>
      </c>
      <c r="K1371" s="132"/>
      <c r="L1371" s="133" t="s">
        <v>214</v>
      </c>
      <c r="M1371" s="133"/>
      <c r="N1371" s="133"/>
      <c r="O1371" s="133"/>
      <c r="P1371" s="133"/>
      <c r="Q1371" s="133"/>
      <c r="R1371" s="133"/>
      <c r="S1371" s="133"/>
      <c r="T1371" s="133"/>
      <c r="U1371" s="133"/>
      <c r="V1371" s="133"/>
      <c r="W1371" s="133"/>
      <c r="X1371" s="134" t="s">
        <v>127</v>
      </c>
      <c r="Y1371" s="132"/>
      <c r="Z1371" s="133" t="s">
        <v>239</v>
      </c>
      <c r="AA1371" s="133"/>
      <c r="AB1371" s="133"/>
      <c r="AC1371" s="133"/>
      <c r="AD1371" s="133"/>
      <c r="AE1371" s="133"/>
      <c r="AF1371" s="133"/>
      <c r="AG1371" s="133"/>
      <c r="AH1371" s="133"/>
      <c r="AI1371" s="133"/>
      <c r="AJ1371" s="133"/>
      <c r="AK1371" s="133"/>
      <c r="AL1371" s="133"/>
      <c r="AM1371" s="139"/>
      <c r="BF1371" s="13" t="b">
        <f>IF($K1371="○",TRUE,IF($K1371="",FALSE,"INPUT_ERROR"))</f>
        <v>0</v>
      </c>
      <c r="BG1371" s="13" t="s">
        <v>532</v>
      </c>
      <c r="BH1371" s="13">
        <v>95</v>
      </c>
      <c r="BI1371" s="13" t="str">
        <f t="shared" si="29"/>
        <v>ITEM95#KBN4_8=FALSE</v>
      </c>
    </row>
    <row r="1372" spans="1:61" ht="9.75" hidden="1" customHeight="1" x14ac:dyDescent="0.15">
      <c r="A1372" s="99"/>
      <c r="B1372" s="100"/>
      <c r="C1372" s="100"/>
      <c r="D1372" s="100"/>
      <c r="E1372" s="100"/>
      <c r="F1372" s="100"/>
      <c r="G1372" s="100"/>
      <c r="H1372" s="100"/>
      <c r="I1372" s="101"/>
      <c r="J1372" s="130"/>
      <c r="K1372" s="132"/>
      <c r="L1372" s="133"/>
      <c r="M1372" s="133"/>
      <c r="N1372" s="133"/>
      <c r="O1372" s="133"/>
      <c r="P1372" s="133"/>
      <c r="Q1372" s="133"/>
      <c r="R1372" s="133"/>
      <c r="S1372" s="133"/>
      <c r="T1372" s="133"/>
      <c r="U1372" s="133"/>
      <c r="V1372" s="133"/>
      <c r="W1372" s="133"/>
      <c r="X1372" s="134"/>
      <c r="Y1372" s="132"/>
      <c r="Z1372" s="133"/>
      <c r="AA1372" s="133"/>
      <c r="AB1372" s="133"/>
      <c r="AC1372" s="133"/>
      <c r="AD1372" s="133"/>
      <c r="AE1372" s="133"/>
      <c r="AF1372" s="133"/>
      <c r="AG1372" s="133"/>
      <c r="AH1372" s="133"/>
      <c r="AI1372" s="133"/>
      <c r="AJ1372" s="133"/>
      <c r="AK1372" s="133"/>
      <c r="AL1372" s="133"/>
      <c r="AM1372" s="139"/>
      <c r="BF1372" s="13" t="b">
        <f>IF($Y1371="○",TRUE,IF($Y1371="",FALSE,"INPUT_ERROR"))</f>
        <v>0</v>
      </c>
      <c r="BG1372" s="13" t="s">
        <v>532</v>
      </c>
      <c r="BH1372" s="13">
        <v>96</v>
      </c>
      <c r="BI1372" s="13" t="str">
        <f t="shared" si="29"/>
        <v>ITEM96#KBN4_8=FALSE</v>
      </c>
    </row>
    <row r="1373" spans="1:61" ht="9.75" hidden="1" customHeight="1" x14ac:dyDescent="0.15">
      <c r="A1373" s="99"/>
      <c r="B1373" s="100"/>
      <c r="C1373" s="100"/>
      <c r="D1373" s="100"/>
      <c r="E1373" s="100"/>
      <c r="F1373" s="100"/>
      <c r="G1373" s="100"/>
      <c r="H1373" s="100"/>
      <c r="I1373" s="101"/>
      <c r="J1373" s="130" t="s">
        <v>127</v>
      </c>
      <c r="K1373" s="132"/>
      <c r="L1373" s="133" t="s">
        <v>125</v>
      </c>
      <c r="M1373" s="133"/>
      <c r="N1373" s="133"/>
      <c r="O1373" s="134" t="s">
        <v>98</v>
      </c>
      <c r="P1373" s="128"/>
      <c r="Q1373" s="128"/>
      <c r="R1373" s="128"/>
      <c r="S1373" s="128"/>
      <c r="T1373" s="128"/>
      <c r="U1373" s="128"/>
      <c r="V1373" s="128"/>
      <c r="W1373" s="128"/>
      <c r="X1373" s="128"/>
      <c r="Y1373" s="128"/>
      <c r="Z1373" s="128"/>
      <c r="AA1373" s="128"/>
      <c r="AB1373" s="128"/>
      <c r="AC1373" s="128"/>
      <c r="AD1373" s="128"/>
      <c r="AE1373" s="128"/>
      <c r="AF1373" s="128"/>
      <c r="AG1373" s="128"/>
      <c r="AH1373" s="128"/>
      <c r="AI1373" s="128"/>
      <c r="AJ1373" s="128"/>
      <c r="AK1373" s="128"/>
      <c r="AL1373" s="133" t="s">
        <v>188</v>
      </c>
      <c r="AM1373" s="139"/>
      <c r="BF1373" s="13" t="b">
        <f>IF($K1373="○",TRUE,IF($K1373="",FALSE,"INPUT_ERROR"))</f>
        <v>0</v>
      </c>
      <c r="BG1373" s="13" t="s">
        <v>532</v>
      </c>
      <c r="BH1373" s="13">
        <v>97</v>
      </c>
      <c r="BI1373" s="13" t="str">
        <f t="shared" si="29"/>
        <v>ITEM97#KBN4_8=FALSE</v>
      </c>
    </row>
    <row r="1374" spans="1:61" ht="9.75" hidden="1" customHeight="1" x14ac:dyDescent="0.15">
      <c r="A1374" s="99"/>
      <c r="B1374" s="100"/>
      <c r="C1374" s="100"/>
      <c r="D1374" s="100"/>
      <c r="E1374" s="100"/>
      <c r="F1374" s="100"/>
      <c r="G1374" s="100"/>
      <c r="H1374" s="100"/>
      <c r="I1374" s="101"/>
      <c r="J1374" s="135"/>
      <c r="K1374" s="136"/>
      <c r="L1374" s="137"/>
      <c r="M1374" s="137"/>
      <c r="N1374" s="137"/>
      <c r="O1374" s="138"/>
      <c r="P1374" s="90"/>
      <c r="Q1374" s="90"/>
      <c r="R1374" s="90"/>
      <c r="S1374" s="90"/>
      <c r="T1374" s="90"/>
      <c r="U1374" s="90"/>
      <c r="V1374" s="90"/>
      <c r="W1374" s="90"/>
      <c r="X1374" s="90"/>
      <c r="Y1374" s="90"/>
      <c r="Z1374" s="90"/>
      <c r="AA1374" s="90"/>
      <c r="AB1374" s="90"/>
      <c r="AC1374" s="90"/>
      <c r="AD1374" s="90"/>
      <c r="AE1374" s="90"/>
      <c r="AF1374" s="90"/>
      <c r="AG1374" s="90"/>
      <c r="AH1374" s="90"/>
      <c r="AI1374" s="90"/>
      <c r="AJ1374" s="90"/>
      <c r="AK1374" s="90"/>
      <c r="AL1374" s="137"/>
      <c r="AM1374" s="140"/>
      <c r="BG1374" s="13" t="s">
        <v>532</v>
      </c>
      <c r="BH1374" s="13">
        <v>98</v>
      </c>
      <c r="BI1374" s="13" t="str">
        <f>"ITEM"&amp;BH1374 &amp; BG1374 &amp;"="&amp;IF(TRIM($P1373)="","",$P1373)</f>
        <v>ITEM98#KBN4_8=</v>
      </c>
    </row>
    <row r="1375" spans="1:61" ht="9.75" hidden="1" customHeight="1" x14ac:dyDescent="0.15">
      <c r="A1375" s="96" t="s">
        <v>290</v>
      </c>
      <c r="B1375" s="97"/>
      <c r="C1375" s="97"/>
      <c r="D1375" s="97"/>
      <c r="E1375" s="97"/>
      <c r="F1375" s="97"/>
      <c r="G1375" s="97"/>
      <c r="H1375" s="97"/>
      <c r="I1375" s="98"/>
      <c r="J1375" s="305"/>
      <c r="K1375" s="306"/>
      <c r="L1375" s="306"/>
      <c r="M1375" s="306"/>
      <c r="N1375" s="306"/>
      <c r="O1375" s="306"/>
      <c r="P1375" s="306"/>
      <c r="Q1375" s="306"/>
      <c r="R1375" s="306"/>
      <c r="S1375" s="306"/>
      <c r="T1375" s="306"/>
      <c r="U1375" s="306"/>
      <c r="V1375" s="306"/>
      <c r="W1375" s="306"/>
      <c r="X1375" s="306"/>
      <c r="Y1375" s="306"/>
      <c r="Z1375" s="306"/>
      <c r="AA1375" s="306"/>
      <c r="AB1375" s="306"/>
      <c r="AC1375" s="306"/>
      <c r="AD1375" s="306"/>
      <c r="AE1375" s="306"/>
      <c r="AF1375" s="306"/>
      <c r="AG1375" s="306"/>
      <c r="AH1375" s="306"/>
      <c r="AI1375" s="306"/>
      <c r="AJ1375" s="306"/>
      <c r="AK1375" s="306"/>
      <c r="AL1375" s="306"/>
      <c r="AM1375" s="307"/>
      <c r="BG1375" s="13" t="s">
        <v>532</v>
      </c>
      <c r="BH1375" s="13">
        <v>99</v>
      </c>
      <c r="BI1375" s="13" t="str">
        <f>"ITEM"&amp;BH1375 &amp; BG1375 &amp;"="&amp;IF(TRIM($J1375)="","",TEXT(J1375,"yyyymmdd"))</f>
        <v>ITEM99#KBN4_8=</v>
      </c>
    </row>
    <row r="1376" spans="1:61" ht="9.75" hidden="1" customHeight="1" x14ac:dyDescent="0.15">
      <c r="A1376" s="99"/>
      <c r="B1376" s="100"/>
      <c r="C1376" s="100"/>
      <c r="D1376" s="100"/>
      <c r="E1376" s="100"/>
      <c r="F1376" s="100"/>
      <c r="G1376" s="100"/>
      <c r="H1376" s="100"/>
      <c r="I1376" s="101"/>
      <c r="J1376" s="308"/>
      <c r="K1376" s="309"/>
      <c r="L1376" s="309"/>
      <c r="M1376" s="309"/>
      <c r="N1376" s="309"/>
      <c r="O1376" s="309"/>
      <c r="P1376" s="309"/>
      <c r="Q1376" s="309"/>
      <c r="R1376" s="309"/>
      <c r="S1376" s="309"/>
      <c r="T1376" s="309"/>
      <c r="U1376" s="309"/>
      <c r="V1376" s="309"/>
      <c r="W1376" s="309"/>
      <c r="X1376" s="309"/>
      <c r="Y1376" s="309"/>
      <c r="Z1376" s="309"/>
      <c r="AA1376" s="309"/>
      <c r="AB1376" s="309"/>
      <c r="AC1376" s="309"/>
      <c r="AD1376" s="309"/>
      <c r="AE1376" s="309"/>
      <c r="AF1376" s="309"/>
      <c r="AG1376" s="309"/>
      <c r="AH1376" s="309"/>
      <c r="AI1376" s="309"/>
      <c r="AJ1376" s="309"/>
      <c r="AK1376" s="309"/>
      <c r="AL1376" s="309"/>
      <c r="AM1376" s="310"/>
      <c r="BH1376" s="13" t="s">
        <v>432</v>
      </c>
    </row>
    <row r="1377" spans="1:61" ht="9.75" hidden="1" customHeight="1" thickBot="1" x14ac:dyDescent="0.2">
      <c r="A1377" s="106"/>
      <c r="B1377" s="107"/>
      <c r="C1377" s="107"/>
      <c r="D1377" s="107"/>
      <c r="E1377" s="107"/>
      <c r="F1377" s="107"/>
      <c r="G1377" s="107"/>
      <c r="H1377" s="107"/>
      <c r="I1377" s="108"/>
      <c r="J1377" s="311"/>
      <c r="K1377" s="312"/>
      <c r="L1377" s="312"/>
      <c r="M1377" s="312"/>
      <c r="N1377" s="312"/>
      <c r="O1377" s="312"/>
      <c r="P1377" s="312"/>
      <c r="Q1377" s="312"/>
      <c r="R1377" s="312"/>
      <c r="S1377" s="312"/>
      <c r="T1377" s="312"/>
      <c r="U1377" s="312"/>
      <c r="V1377" s="312"/>
      <c r="W1377" s="312"/>
      <c r="X1377" s="312"/>
      <c r="Y1377" s="312"/>
      <c r="Z1377" s="312"/>
      <c r="AA1377" s="312"/>
      <c r="AB1377" s="312"/>
      <c r="AC1377" s="312"/>
      <c r="AD1377" s="312"/>
      <c r="AE1377" s="312"/>
      <c r="AF1377" s="312"/>
      <c r="AG1377" s="312"/>
      <c r="AH1377" s="312"/>
      <c r="AI1377" s="312"/>
      <c r="AJ1377" s="312"/>
      <c r="AK1377" s="312"/>
      <c r="AL1377" s="312"/>
      <c r="AM1377" s="313"/>
      <c r="BH1377" s="13" t="s">
        <v>432</v>
      </c>
    </row>
    <row r="1378" spans="1:61" ht="9.75" hidden="1" customHeight="1" x14ac:dyDescent="0.15">
      <c r="A1378" s="295" t="s">
        <v>395</v>
      </c>
      <c r="B1378" s="296"/>
      <c r="C1378" s="296"/>
      <c r="D1378" s="296"/>
      <c r="E1378" s="296"/>
      <c r="F1378" s="296"/>
      <c r="G1378" s="296"/>
      <c r="H1378" s="296"/>
      <c r="I1378" s="297"/>
      <c r="J1378" s="273"/>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274"/>
      <c r="AE1378" s="274"/>
      <c r="AF1378" s="274"/>
      <c r="AG1378" s="274"/>
      <c r="AH1378" s="274"/>
      <c r="AI1378" s="274"/>
      <c r="AJ1378" s="274"/>
      <c r="AK1378" s="274"/>
      <c r="AL1378" s="274"/>
      <c r="AM1378" s="275"/>
      <c r="BG1378" s="13" t="s">
        <v>533</v>
      </c>
      <c r="BH1378" s="13">
        <v>85</v>
      </c>
      <c r="BI1378" s="13" t="str">
        <f>"ITEM"&amp;BH1378 &amp; BG1378 &amp;"="&amp; IF(TRIM($J1378)="","",$J1378)</f>
        <v>ITEM85#KBN4_9=</v>
      </c>
    </row>
    <row r="1379" spans="1:61" ht="9.75" hidden="1" customHeight="1" thickBot="1" x14ac:dyDescent="0.2">
      <c r="A1379" s="298"/>
      <c r="B1379" s="299"/>
      <c r="C1379" s="299"/>
      <c r="D1379" s="299"/>
      <c r="E1379" s="299"/>
      <c r="F1379" s="299"/>
      <c r="G1379" s="299"/>
      <c r="H1379" s="299"/>
      <c r="I1379" s="300"/>
      <c r="J1379" s="301"/>
      <c r="K1379" s="302"/>
      <c r="L1379" s="302"/>
      <c r="M1379" s="302"/>
      <c r="N1379" s="302"/>
      <c r="O1379" s="302"/>
      <c r="P1379" s="302"/>
      <c r="Q1379" s="302"/>
      <c r="R1379" s="302"/>
      <c r="S1379" s="302"/>
      <c r="T1379" s="302"/>
      <c r="U1379" s="302"/>
      <c r="V1379" s="302"/>
      <c r="W1379" s="302"/>
      <c r="X1379" s="302"/>
      <c r="Y1379" s="302"/>
      <c r="Z1379" s="302"/>
      <c r="AA1379" s="302"/>
      <c r="AB1379" s="302"/>
      <c r="AC1379" s="302"/>
      <c r="AD1379" s="302"/>
      <c r="AE1379" s="302"/>
      <c r="AF1379" s="302"/>
      <c r="AG1379" s="302"/>
      <c r="AH1379" s="302"/>
      <c r="AI1379" s="302"/>
      <c r="AJ1379" s="302"/>
      <c r="AK1379" s="302"/>
      <c r="AL1379" s="302"/>
      <c r="AM1379" s="303"/>
      <c r="BG1379" s="13" t="s">
        <v>432</v>
      </c>
      <c r="BH1379" s="13" t="s">
        <v>432</v>
      </c>
    </row>
    <row r="1380" spans="1:61" ht="9.75" hidden="1" customHeight="1" x14ac:dyDescent="0.15">
      <c r="A1380" s="96" t="s">
        <v>96</v>
      </c>
      <c r="B1380" s="97"/>
      <c r="C1380" s="97"/>
      <c r="D1380" s="97"/>
      <c r="E1380" s="97"/>
      <c r="F1380" s="97"/>
      <c r="G1380" s="97"/>
      <c r="H1380" s="97"/>
      <c r="I1380" s="98"/>
      <c r="J1380" s="102"/>
      <c r="K1380" s="102"/>
      <c r="L1380" s="102"/>
      <c r="M1380" s="102"/>
      <c r="N1380" s="102"/>
      <c r="O1380" s="102"/>
      <c r="P1380" s="102"/>
      <c r="Q1380" s="102"/>
      <c r="R1380" s="102"/>
      <c r="S1380" s="102"/>
      <c r="T1380" s="102"/>
      <c r="U1380" s="102"/>
      <c r="V1380" s="102"/>
      <c r="W1380" s="102"/>
      <c r="X1380" s="102"/>
      <c r="Y1380" s="102"/>
      <c r="Z1380" s="102"/>
      <c r="AA1380" s="102"/>
      <c r="AB1380" s="102"/>
      <c r="AC1380" s="102"/>
      <c r="AD1380" s="102"/>
      <c r="AE1380" s="102"/>
      <c r="AF1380" s="102"/>
      <c r="AG1380" s="102"/>
      <c r="AH1380" s="102"/>
      <c r="AI1380" s="102"/>
      <c r="AJ1380" s="102"/>
      <c r="AK1380" s="102"/>
      <c r="AL1380" s="102"/>
      <c r="AM1380" s="102"/>
      <c r="BG1380" s="13" t="s">
        <v>533</v>
      </c>
      <c r="BH1380" s="13">
        <v>86</v>
      </c>
      <c r="BI1380" s="13" t="str">
        <f>"ITEM"&amp;BH1380&amp; BG1380 &amp;"="&amp; IF(TRIM($J1380)="","",$J1380)</f>
        <v>ITEM86#KBN4_9=</v>
      </c>
    </row>
    <row r="1381" spans="1:61" ht="9.75" hidden="1" customHeight="1" x14ac:dyDescent="0.15">
      <c r="A1381" s="106"/>
      <c r="B1381" s="107"/>
      <c r="C1381" s="107"/>
      <c r="D1381" s="107"/>
      <c r="E1381" s="107"/>
      <c r="F1381" s="107"/>
      <c r="G1381" s="107"/>
      <c r="H1381" s="107"/>
      <c r="I1381" s="108"/>
      <c r="J1381" s="102"/>
      <c r="K1381" s="102"/>
      <c r="L1381" s="102"/>
      <c r="M1381" s="102"/>
      <c r="N1381" s="102"/>
      <c r="O1381" s="102"/>
      <c r="P1381" s="102"/>
      <c r="Q1381" s="102"/>
      <c r="R1381" s="102"/>
      <c r="S1381" s="102"/>
      <c r="T1381" s="102"/>
      <c r="U1381" s="102"/>
      <c r="V1381" s="102"/>
      <c r="W1381" s="102"/>
      <c r="X1381" s="102"/>
      <c r="Y1381" s="102"/>
      <c r="Z1381" s="102"/>
      <c r="AA1381" s="102"/>
      <c r="AB1381" s="102"/>
      <c r="AC1381" s="102"/>
      <c r="AD1381" s="102"/>
      <c r="AE1381" s="102"/>
      <c r="AF1381" s="102"/>
      <c r="AG1381" s="102"/>
      <c r="AH1381" s="102"/>
      <c r="AI1381" s="102"/>
      <c r="AJ1381" s="102"/>
      <c r="AK1381" s="102"/>
      <c r="AL1381" s="102"/>
      <c r="AM1381" s="102"/>
      <c r="BG1381" s="13" t="s">
        <v>432</v>
      </c>
      <c r="BH1381" s="13" t="s">
        <v>432</v>
      </c>
    </row>
    <row r="1382" spans="1:61" ht="9.75" hidden="1" customHeight="1" x14ac:dyDescent="0.15">
      <c r="A1382" s="96" t="s">
        <v>291</v>
      </c>
      <c r="B1382" s="97"/>
      <c r="C1382" s="97"/>
      <c r="D1382" s="97"/>
      <c r="E1382" s="97"/>
      <c r="F1382" s="97"/>
      <c r="G1382" s="97"/>
      <c r="H1382" s="97"/>
      <c r="I1382" s="98"/>
      <c r="J1382" s="102"/>
      <c r="K1382" s="102"/>
      <c r="L1382" s="102"/>
      <c r="M1382" s="102"/>
      <c r="N1382" s="102"/>
      <c r="O1382" s="102"/>
      <c r="P1382" s="102"/>
      <c r="Q1382" s="102"/>
      <c r="R1382" s="102"/>
      <c r="S1382" s="102"/>
      <c r="T1382" s="102"/>
      <c r="U1382" s="102"/>
      <c r="V1382" s="102"/>
      <c r="W1382" s="102"/>
      <c r="X1382" s="102"/>
      <c r="Y1382" s="102"/>
      <c r="Z1382" s="102"/>
      <c r="AA1382" s="102"/>
      <c r="AB1382" s="102"/>
      <c r="AC1382" s="102"/>
      <c r="AD1382" s="102"/>
      <c r="AE1382" s="102"/>
      <c r="AF1382" s="102"/>
      <c r="AG1382" s="102"/>
      <c r="AH1382" s="102"/>
      <c r="AI1382" s="102"/>
      <c r="AJ1382" s="102"/>
      <c r="AK1382" s="102"/>
      <c r="AL1382" s="102"/>
      <c r="AM1382" s="102"/>
      <c r="BG1382" s="13" t="s">
        <v>533</v>
      </c>
      <c r="BH1382" s="13">
        <v>87</v>
      </c>
      <c r="BI1382" s="13" t="str">
        <f>"ITEM"&amp;BH1382&amp; BG1382 &amp;"="&amp; IF(TRIM($J1382)="","",$J1382)</f>
        <v>ITEM87#KBN4_9=</v>
      </c>
    </row>
    <row r="1383" spans="1:61" ht="9.75" hidden="1" customHeight="1" x14ac:dyDescent="0.15">
      <c r="A1383" s="99"/>
      <c r="B1383" s="100"/>
      <c r="C1383" s="100"/>
      <c r="D1383" s="100"/>
      <c r="E1383" s="100"/>
      <c r="F1383" s="100"/>
      <c r="G1383" s="100"/>
      <c r="H1383" s="100"/>
      <c r="I1383" s="101"/>
      <c r="J1383" s="102"/>
      <c r="K1383" s="102"/>
      <c r="L1383" s="102"/>
      <c r="M1383" s="102"/>
      <c r="N1383" s="102"/>
      <c r="O1383" s="102"/>
      <c r="P1383" s="102"/>
      <c r="Q1383" s="102"/>
      <c r="R1383" s="102"/>
      <c r="S1383" s="102"/>
      <c r="T1383" s="102"/>
      <c r="U1383" s="102"/>
      <c r="V1383" s="102"/>
      <c r="W1383" s="102"/>
      <c r="X1383" s="102"/>
      <c r="Y1383" s="102"/>
      <c r="Z1383" s="102"/>
      <c r="AA1383" s="102"/>
      <c r="AB1383" s="102"/>
      <c r="AC1383" s="102"/>
      <c r="AD1383" s="102"/>
      <c r="AE1383" s="102"/>
      <c r="AF1383" s="102"/>
      <c r="AG1383" s="102"/>
      <c r="AH1383" s="102"/>
      <c r="AI1383" s="102"/>
      <c r="AJ1383" s="102"/>
      <c r="AK1383" s="102"/>
      <c r="AL1383" s="102"/>
      <c r="AM1383" s="102"/>
      <c r="BG1383" s="13" t="s">
        <v>432</v>
      </c>
      <c r="BH1383" s="13" t="s">
        <v>432</v>
      </c>
    </row>
    <row r="1384" spans="1:61" ht="9.75" hidden="1" customHeight="1" x14ac:dyDescent="0.15">
      <c r="A1384" s="106"/>
      <c r="B1384" s="107"/>
      <c r="C1384" s="107"/>
      <c r="D1384" s="107"/>
      <c r="E1384" s="107"/>
      <c r="F1384" s="107"/>
      <c r="G1384" s="107"/>
      <c r="H1384" s="107"/>
      <c r="I1384" s="108"/>
      <c r="J1384" s="102"/>
      <c r="K1384" s="102"/>
      <c r="L1384" s="102"/>
      <c r="M1384" s="102"/>
      <c r="N1384" s="102"/>
      <c r="O1384" s="102"/>
      <c r="P1384" s="102"/>
      <c r="Q1384" s="102"/>
      <c r="R1384" s="102"/>
      <c r="S1384" s="102"/>
      <c r="T1384" s="102"/>
      <c r="U1384" s="102"/>
      <c r="V1384" s="102"/>
      <c r="W1384" s="102"/>
      <c r="X1384" s="102"/>
      <c r="Y1384" s="102"/>
      <c r="Z1384" s="102"/>
      <c r="AA1384" s="102"/>
      <c r="AB1384" s="102"/>
      <c r="AC1384" s="102"/>
      <c r="AD1384" s="102"/>
      <c r="AE1384" s="102"/>
      <c r="AF1384" s="102"/>
      <c r="AG1384" s="102"/>
      <c r="AH1384" s="102"/>
      <c r="AI1384" s="102"/>
      <c r="AJ1384" s="102"/>
      <c r="AK1384" s="102"/>
      <c r="AL1384" s="102"/>
      <c r="AM1384" s="102"/>
      <c r="BG1384" s="13" t="s">
        <v>432</v>
      </c>
      <c r="BH1384" s="13" t="s">
        <v>432</v>
      </c>
    </row>
    <row r="1385" spans="1:61" ht="9.75" hidden="1" customHeight="1" x14ac:dyDescent="0.15">
      <c r="A1385" s="96" t="s">
        <v>292</v>
      </c>
      <c r="B1385" s="97"/>
      <c r="C1385" s="97"/>
      <c r="D1385" s="97"/>
      <c r="E1385" s="97"/>
      <c r="F1385" s="97"/>
      <c r="G1385" s="97"/>
      <c r="H1385" s="97"/>
      <c r="I1385" s="98"/>
      <c r="J1385" s="102"/>
      <c r="K1385" s="102"/>
      <c r="L1385" s="102"/>
      <c r="M1385" s="102"/>
      <c r="N1385" s="102"/>
      <c r="O1385" s="102"/>
      <c r="P1385" s="102"/>
      <c r="Q1385" s="102"/>
      <c r="R1385" s="102"/>
      <c r="S1385" s="102"/>
      <c r="T1385" s="102"/>
      <c r="U1385" s="102"/>
      <c r="V1385" s="102"/>
      <c r="W1385" s="102"/>
      <c r="X1385" s="102"/>
      <c r="Y1385" s="102"/>
      <c r="Z1385" s="102"/>
      <c r="AA1385" s="102"/>
      <c r="AB1385" s="102"/>
      <c r="AC1385" s="102"/>
      <c r="AD1385" s="102"/>
      <c r="AE1385" s="102"/>
      <c r="AF1385" s="102"/>
      <c r="AG1385" s="102"/>
      <c r="AH1385" s="102"/>
      <c r="AI1385" s="102"/>
      <c r="AJ1385" s="102"/>
      <c r="AK1385" s="102"/>
      <c r="AL1385" s="102"/>
      <c r="AM1385" s="102"/>
      <c r="BG1385" s="13" t="s">
        <v>533</v>
      </c>
      <c r="BH1385" s="13">
        <v>88</v>
      </c>
      <c r="BI1385" s="13" t="str">
        <f>"ITEM"&amp;BH1385&amp; BG1385 &amp;"="&amp; IF(TRIM($J1385)="","",$J1385)</f>
        <v>ITEM88#KBN4_9=</v>
      </c>
    </row>
    <row r="1386" spans="1:61" ht="9.75" hidden="1" customHeight="1" x14ac:dyDescent="0.15">
      <c r="A1386" s="106"/>
      <c r="B1386" s="107"/>
      <c r="C1386" s="107"/>
      <c r="D1386" s="107"/>
      <c r="E1386" s="107"/>
      <c r="F1386" s="107"/>
      <c r="G1386" s="107"/>
      <c r="H1386" s="107"/>
      <c r="I1386" s="108"/>
      <c r="J1386" s="102"/>
      <c r="K1386" s="102"/>
      <c r="L1386" s="102"/>
      <c r="M1386" s="102"/>
      <c r="N1386" s="102"/>
      <c r="O1386" s="102"/>
      <c r="P1386" s="102"/>
      <c r="Q1386" s="102"/>
      <c r="R1386" s="102"/>
      <c r="S1386" s="102"/>
      <c r="T1386" s="102"/>
      <c r="U1386" s="102"/>
      <c r="V1386" s="102"/>
      <c r="W1386" s="102"/>
      <c r="X1386" s="102"/>
      <c r="Y1386" s="102"/>
      <c r="Z1386" s="102"/>
      <c r="AA1386" s="102"/>
      <c r="AB1386" s="102"/>
      <c r="AC1386" s="102"/>
      <c r="AD1386" s="102"/>
      <c r="AE1386" s="102"/>
      <c r="AF1386" s="102"/>
      <c r="AG1386" s="102"/>
      <c r="AH1386" s="102"/>
      <c r="AI1386" s="102"/>
      <c r="AJ1386" s="102"/>
      <c r="AK1386" s="102"/>
      <c r="AL1386" s="102"/>
      <c r="AM1386" s="102"/>
      <c r="BG1386" s="13" t="s">
        <v>432</v>
      </c>
      <c r="BH1386" s="13" t="s">
        <v>432</v>
      </c>
    </row>
    <row r="1387" spans="1:61" ht="9.75" hidden="1" customHeight="1" x14ac:dyDescent="0.15">
      <c r="A1387" s="96" t="s">
        <v>326</v>
      </c>
      <c r="B1387" s="97"/>
      <c r="C1387" s="97"/>
      <c r="D1387" s="97"/>
      <c r="E1387" s="97"/>
      <c r="F1387" s="97"/>
      <c r="G1387" s="97"/>
      <c r="H1387" s="97"/>
      <c r="I1387" s="98"/>
      <c r="J1387" s="266"/>
      <c r="K1387" s="170"/>
      <c r="L1387" s="170"/>
      <c r="M1387" s="170"/>
      <c r="N1387" s="170"/>
      <c r="O1387" s="170"/>
      <c r="P1387" s="170"/>
      <c r="Q1387" s="170"/>
      <c r="R1387" s="170"/>
      <c r="S1387" s="170"/>
      <c r="T1387" s="170"/>
      <c r="U1387" s="170"/>
      <c r="V1387" s="170" t="s">
        <v>116</v>
      </c>
      <c r="W1387" s="170"/>
      <c r="X1387" s="170"/>
      <c r="Y1387" s="170"/>
      <c r="Z1387" s="170"/>
      <c r="AA1387" s="170"/>
      <c r="AB1387" s="170"/>
      <c r="AC1387" s="170"/>
      <c r="AD1387" s="170"/>
      <c r="AE1387" s="170"/>
      <c r="AF1387" s="170"/>
      <c r="AG1387" s="170"/>
      <c r="AH1387" s="170"/>
      <c r="AI1387" s="170"/>
      <c r="AJ1387" s="170"/>
      <c r="AK1387" s="170"/>
      <c r="AL1387" s="170"/>
      <c r="AM1387" s="171"/>
      <c r="BE1387" s="13" t="str">
        <f ca="1">MID(CELL("address",$CB$2),2,2)</f>
        <v>CB</v>
      </c>
      <c r="BF1387" s="13" t="str">
        <f>IF(TRIM($K1389)="","",IF(ISERROR(MATCH($K1389,$CB$3:$CB$7,0)),"INPUT_ERROR",MATCH($K1389,$CB$3:$CB$7,0)))</f>
        <v/>
      </c>
      <c r="BG1387" s="13" t="s">
        <v>533</v>
      </c>
      <c r="BH1387" s="13">
        <v>89</v>
      </c>
      <c r="BI1387" s="13" t="str">
        <f>"ITEM"&amp; BH1387&amp; BG1387 &amp;"="&amp; $BF1387</f>
        <v>ITEM89#KBN4_9=</v>
      </c>
    </row>
    <row r="1388" spans="1:61" ht="9.75" hidden="1" customHeight="1" x14ac:dyDescent="0.15">
      <c r="A1388" s="99"/>
      <c r="B1388" s="100"/>
      <c r="C1388" s="100"/>
      <c r="D1388" s="100"/>
      <c r="E1388" s="100"/>
      <c r="F1388" s="100"/>
      <c r="G1388" s="100"/>
      <c r="H1388" s="100"/>
      <c r="I1388" s="101"/>
      <c r="J1388" s="304"/>
      <c r="K1388" s="169"/>
      <c r="L1388" s="169"/>
      <c r="M1388" s="169"/>
      <c r="N1388" s="169"/>
      <c r="O1388" s="169"/>
      <c r="P1388" s="169"/>
      <c r="Q1388" s="169"/>
      <c r="R1388" s="169"/>
      <c r="S1388" s="169"/>
      <c r="T1388" s="169"/>
      <c r="U1388" s="169"/>
      <c r="V1388" s="169" t="s">
        <v>180</v>
      </c>
      <c r="W1388" s="169"/>
      <c r="X1388" s="169"/>
      <c r="Y1388" s="169"/>
      <c r="Z1388" s="169"/>
      <c r="AA1388" s="169"/>
      <c r="AB1388" s="169"/>
      <c r="AC1388" s="169"/>
      <c r="AD1388" s="169"/>
      <c r="AE1388" s="169"/>
      <c r="AF1388" s="169"/>
      <c r="AG1388" s="169"/>
      <c r="AH1388" s="169"/>
      <c r="AI1388" s="169"/>
      <c r="AJ1388" s="169"/>
      <c r="AK1388" s="169"/>
      <c r="AL1388" s="169"/>
      <c r="AM1388" s="172"/>
      <c r="BG1388" s="13" t="s">
        <v>432</v>
      </c>
      <c r="BH1388" s="13" t="s">
        <v>432</v>
      </c>
    </row>
    <row r="1389" spans="1:61" ht="9.75" hidden="1" customHeight="1" x14ac:dyDescent="0.15">
      <c r="A1389" s="99"/>
      <c r="B1389" s="100"/>
      <c r="C1389" s="100"/>
      <c r="D1389" s="100"/>
      <c r="E1389" s="100"/>
      <c r="F1389" s="100"/>
      <c r="G1389" s="100"/>
      <c r="H1389" s="100"/>
      <c r="I1389" s="101"/>
      <c r="J1389" s="130" t="s">
        <v>127</v>
      </c>
      <c r="K1389" s="131"/>
      <c r="L1389" s="131"/>
      <c r="M1389" s="131"/>
      <c r="N1389" s="131"/>
      <c r="O1389" s="131"/>
      <c r="P1389" s="131"/>
      <c r="Q1389" s="131"/>
      <c r="R1389" s="131"/>
      <c r="S1389" s="131"/>
      <c r="T1389" s="133" t="s">
        <v>129</v>
      </c>
      <c r="U1389" s="133"/>
      <c r="V1389" s="169" t="s">
        <v>236</v>
      </c>
      <c r="W1389" s="169"/>
      <c r="X1389" s="169"/>
      <c r="Y1389" s="169"/>
      <c r="Z1389" s="169"/>
      <c r="AA1389" s="169"/>
      <c r="AB1389" s="169"/>
      <c r="AC1389" s="169"/>
      <c r="AD1389" s="169"/>
      <c r="AE1389" s="169"/>
      <c r="AF1389" s="169"/>
      <c r="AG1389" s="169"/>
      <c r="AH1389" s="169"/>
      <c r="AI1389" s="169"/>
      <c r="AJ1389" s="169"/>
      <c r="AK1389" s="169"/>
      <c r="AL1389" s="169"/>
      <c r="AM1389" s="172"/>
      <c r="BG1389" s="13" t="s">
        <v>432</v>
      </c>
      <c r="BH1389" s="13" t="s">
        <v>432</v>
      </c>
    </row>
    <row r="1390" spans="1:61" ht="9.75" hidden="1" customHeight="1" x14ac:dyDescent="0.15">
      <c r="A1390" s="99"/>
      <c r="B1390" s="100"/>
      <c r="C1390" s="100"/>
      <c r="D1390" s="100"/>
      <c r="E1390" s="100"/>
      <c r="F1390" s="100"/>
      <c r="G1390" s="100"/>
      <c r="H1390" s="100"/>
      <c r="I1390" s="101"/>
      <c r="J1390" s="130"/>
      <c r="K1390" s="131"/>
      <c r="L1390" s="131"/>
      <c r="M1390" s="131"/>
      <c r="N1390" s="131"/>
      <c r="O1390" s="131"/>
      <c r="P1390" s="131"/>
      <c r="Q1390" s="131"/>
      <c r="R1390" s="131"/>
      <c r="S1390" s="131"/>
      <c r="T1390" s="133"/>
      <c r="U1390" s="133"/>
      <c r="V1390" s="169" t="s">
        <v>237</v>
      </c>
      <c r="W1390" s="169"/>
      <c r="X1390" s="169"/>
      <c r="Y1390" s="169"/>
      <c r="Z1390" s="169"/>
      <c r="AA1390" s="169"/>
      <c r="AB1390" s="169"/>
      <c r="AC1390" s="169"/>
      <c r="AD1390" s="169"/>
      <c r="AE1390" s="169"/>
      <c r="AF1390" s="169"/>
      <c r="AG1390" s="169"/>
      <c r="AH1390" s="169"/>
      <c r="AI1390" s="169"/>
      <c r="AJ1390" s="169"/>
      <c r="AK1390" s="169"/>
      <c r="AL1390" s="169"/>
      <c r="AM1390" s="172"/>
      <c r="BG1390" s="13" t="s">
        <v>432</v>
      </c>
      <c r="BH1390" s="13" t="s">
        <v>432</v>
      </c>
    </row>
    <row r="1391" spans="1:61" ht="9.75" hidden="1" customHeight="1" x14ac:dyDescent="0.15">
      <c r="A1391" s="99"/>
      <c r="B1391" s="100"/>
      <c r="C1391" s="100"/>
      <c r="D1391" s="100"/>
      <c r="E1391" s="100"/>
      <c r="F1391" s="100"/>
      <c r="G1391" s="100"/>
      <c r="H1391" s="100"/>
      <c r="I1391" s="101"/>
      <c r="J1391" s="186"/>
      <c r="K1391" s="133"/>
      <c r="L1391" s="133"/>
      <c r="M1391" s="133"/>
      <c r="N1391" s="133"/>
      <c r="O1391" s="133"/>
      <c r="P1391" s="133"/>
      <c r="Q1391" s="133"/>
      <c r="R1391" s="133"/>
      <c r="S1391" s="133"/>
      <c r="T1391" s="133"/>
      <c r="U1391" s="133"/>
      <c r="V1391" s="169" t="s">
        <v>441</v>
      </c>
      <c r="W1391" s="169"/>
      <c r="X1391" s="169"/>
      <c r="Y1391" s="169"/>
      <c r="Z1391" s="169"/>
      <c r="AA1391" s="169"/>
      <c r="AB1391" s="169"/>
      <c r="AC1391" s="169"/>
      <c r="AD1391" s="169"/>
      <c r="AE1391" s="169"/>
      <c r="AF1391" s="169"/>
      <c r="AG1391" s="169"/>
      <c r="AH1391" s="169"/>
      <c r="AI1391" s="169"/>
      <c r="AJ1391" s="169"/>
      <c r="AK1391" s="169"/>
      <c r="AL1391" s="169"/>
      <c r="AM1391" s="172"/>
      <c r="BG1391" s="13" t="s">
        <v>432</v>
      </c>
      <c r="BH1391" s="13" t="s">
        <v>432</v>
      </c>
    </row>
    <row r="1392" spans="1:61" ht="9.75" hidden="1" customHeight="1" x14ac:dyDescent="0.15">
      <c r="A1392" s="106"/>
      <c r="B1392" s="107"/>
      <c r="C1392" s="107"/>
      <c r="D1392" s="107"/>
      <c r="E1392" s="107"/>
      <c r="F1392" s="107"/>
      <c r="G1392" s="107"/>
      <c r="H1392" s="107"/>
      <c r="I1392" s="108"/>
      <c r="J1392" s="168"/>
      <c r="K1392" s="137"/>
      <c r="L1392" s="137"/>
      <c r="M1392" s="137"/>
      <c r="N1392" s="137"/>
      <c r="O1392" s="137"/>
      <c r="P1392" s="137"/>
      <c r="Q1392" s="137"/>
      <c r="R1392" s="137"/>
      <c r="S1392" s="137"/>
      <c r="T1392" s="137"/>
      <c r="U1392" s="137"/>
      <c r="V1392" s="174" t="s">
        <v>238</v>
      </c>
      <c r="W1392" s="174"/>
      <c r="X1392" s="174"/>
      <c r="Y1392" s="174"/>
      <c r="Z1392" s="174"/>
      <c r="AA1392" s="174"/>
      <c r="AB1392" s="174"/>
      <c r="AC1392" s="174"/>
      <c r="AD1392" s="174"/>
      <c r="AE1392" s="174"/>
      <c r="AF1392" s="174"/>
      <c r="AG1392" s="174"/>
      <c r="AH1392" s="174"/>
      <c r="AI1392" s="174"/>
      <c r="AJ1392" s="174"/>
      <c r="AK1392" s="174"/>
      <c r="AL1392" s="174"/>
      <c r="AM1392" s="175"/>
      <c r="BG1392" s="13" t="s">
        <v>432</v>
      </c>
      <c r="BH1392" s="13" t="s">
        <v>432</v>
      </c>
    </row>
    <row r="1393" spans="1:61" ht="9.75" hidden="1" customHeight="1" x14ac:dyDescent="0.15">
      <c r="A1393" s="96" t="s">
        <v>325</v>
      </c>
      <c r="B1393" s="97"/>
      <c r="C1393" s="97"/>
      <c r="D1393" s="97"/>
      <c r="E1393" s="97"/>
      <c r="F1393" s="97"/>
      <c r="G1393" s="97"/>
      <c r="H1393" s="97"/>
      <c r="I1393" s="98"/>
      <c r="J1393" s="115"/>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7"/>
      <c r="BG1393" s="13" t="s">
        <v>533</v>
      </c>
      <c r="BH1393" s="13">
        <v>90</v>
      </c>
      <c r="BI1393" s="13" t="str">
        <f>"ITEM"&amp;BH1393&amp; BG1393 &amp;"="&amp; IF(TRIM($J1393)="","",$J1393)</f>
        <v>ITEM90#KBN4_9=</v>
      </c>
    </row>
    <row r="1394" spans="1:61" ht="9.75" hidden="1" customHeight="1" x14ac:dyDescent="0.15">
      <c r="A1394" s="99"/>
      <c r="B1394" s="100"/>
      <c r="C1394" s="100"/>
      <c r="D1394" s="100"/>
      <c r="E1394" s="100"/>
      <c r="F1394" s="100"/>
      <c r="G1394" s="100"/>
      <c r="H1394" s="100"/>
      <c r="I1394" s="101"/>
      <c r="J1394" s="109"/>
      <c r="K1394" s="110"/>
      <c r="L1394" s="110"/>
      <c r="M1394" s="110"/>
      <c r="N1394" s="110"/>
      <c r="O1394" s="110"/>
      <c r="P1394" s="110"/>
      <c r="Q1394" s="110"/>
      <c r="R1394" s="110"/>
      <c r="S1394" s="110"/>
      <c r="T1394" s="110"/>
      <c r="U1394" s="110"/>
      <c r="V1394" s="110"/>
      <c r="W1394" s="110"/>
      <c r="X1394" s="110"/>
      <c r="Y1394" s="110"/>
      <c r="Z1394" s="110"/>
      <c r="AA1394" s="110"/>
      <c r="AB1394" s="110"/>
      <c r="AC1394" s="110"/>
      <c r="AD1394" s="110"/>
      <c r="AE1394" s="110"/>
      <c r="AF1394" s="110"/>
      <c r="AG1394" s="110"/>
      <c r="AH1394" s="110"/>
      <c r="AI1394" s="110"/>
      <c r="AJ1394" s="110"/>
      <c r="AK1394" s="110"/>
      <c r="AL1394" s="110"/>
      <c r="AM1394" s="111"/>
      <c r="BG1394" s="13" t="s">
        <v>432</v>
      </c>
      <c r="BH1394" s="13" t="s">
        <v>432</v>
      </c>
    </row>
    <row r="1395" spans="1:61" ht="9.75" hidden="1" customHeight="1" x14ac:dyDescent="0.15">
      <c r="A1395" s="99"/>
      <c r="B1395" s="100"/>
      <c r="C1395" s="100"/>
      <c r="D1395" s="100"/>
      <c r="E1395" s="100"/>
      <c r="F1395" s="100"/>
      <c r="G1395" s="100"/>
      <c r="H1395" s="100"/>
      <c r="I1395" s="101"/>
      <c r="J1395" s="112"/>
      <c r="K1395" s="113"/>
      <c r="L1395" s="113"/>
      <c r="M1395" s="113"/>
      <c r="N1395" s="113"/>
      <c r="O1395" s="113"/>
      <c r="P1395" s="113"/>
      <c r="Q1395" s="113"/>
      <c r="R1395" s="113"/>
      <c r="S1395" s="113"/>
      <c r="T1395" s="113"/>
      <c r="U1395" s="113"/>
      <c r="V1395" s="113"/>
      <c r="W1395" s="113"/>
      <c r="X1395" s="113"/>
      <c r="Y1395" s="113"/>
      <c r="Z1395" s="113"/>
      <c r="AA1395" s="113"/>
      <c r="AB1395" s="113"/>
      <c r="AC1395" s="113"/>
      <c r="AD1395" s="113"/>
      <c r="AE1395" s="113"/>
      <c r="AF1395" s="113"/>
      <c r="AG1395" s="113"/>
      <c r="AH1395" s="113"/>
      <c r="AI1395" s="113"/>
      <c r="AJ1395" s="113"/>
      <c r="AK1395" s="113"/>
      <c r="AL1395" s="113"/>
      <c r="AM1395" s="114"/>
      <c r="BG1395" s="13" t="s">
        <v>432</v>
      </c>
      <c r="BH1395" s="13" t="s">
        <v>432</v>
      </c>
    </row>
    <row r="1396" spans="1:61" ht="9.75" hidden="1" customHeight="1" x14ac:dyDescent="0.15">
      <c r="A1396" s="96" t="s">
        <v>293</v>
      </c>
      <c r="B1396" s="97"/>
      <c r="C1396" s="97"/>
      <c r="D1396" s="97"/>
      <c r="E1396" s="97"/>
      <c r="F1396" s="97"/>
      <c r="G1396" s="97"/>
      <c r="H1396" s="97"/>
      <c r="I1396" s="98"/>
      <c r="J1396" s="224" t="s">
        <v>127</v>
      </c>
      <c r="K1396" s="225"/>
      <c r="L1396" s="162" t="s">
        <v>122</v>
      </c>
      <c r="M1396" s="162"/>
      <c r="N1396" s="162"/>
      <c r="O1396" s="162"/>
      <c r="P1396" s="162"/>
      <c r="Q1396" s="162"/>
      <c r="R1396" s="162"/>
      <c r="S1396" s="162"/>
      <c r="T1396" s="162"/>
      <c r="U1396" s="162"/>
      <c r="V1396" s="162"/>
      <c r="W1396" s="162"/>
      <c r="X1396" s="227" t="s">
        <v>127</v>
      </c>
      <c r="Y1396" s="225"/>
      <c r="Z1396" s="162" t="s">
        <v>160</v>
      </c>
      <c r="AA1396" s="162"/>
      <c r="AB1396" s="162"/>
      <c r="AC1396" s="162"/>
      <c r="AD1396" s="162"/>
      <c r="AE1396" s="162"/>
      <c r="AF1396" s="162"/>
      <c r="AG1396" s="162"/>
      <c r="AH1396" s="162"/>
      <c r="AI1396" s="162"/>
      <c r="AJ1396" s="162"/>
      <c r="AK1396" s="162"/>
      <c r="AL1396" s="162"/>
      <c r="AM1396" s="163"/>
      <c r="BF1396" s="13" t="b">
        <f>IF($K1396="○",TRUE,IF($K1396="",FALSE,"INPUT_ERROR"))</f>
        <v>0</v>
      </c>
      <c r="BG1396" s="13" t="s">
        <v>533</v>
      </c>
      <c r="BH1396" s="13">
        <v>91</v>
      </c>
      <c r="BI1396" s="13" t="str">
        <f t="shared" ref="BI1396:BI1402" si="30">"ITEM"&amp;BH1396 &amp; BG1396 &amp;"="&amp; BF1396</f>
        <v>ITEM91#KBN4_9=FALSE</v>
      </c>
    </row>
    <row r="1397" spans="1:61" ht="9.75" hidden="1" customHeight="1" x14ac:dyDescent="0.15">
      <c r="A1397" s="99"/>
      <c r="B1397" s="100"/>
      <c r="C1397" s="100"/>
      <c r="D1397" s="100"/>
      <c r="E1397" s="100"/>
      <c r="F1397" s="100"/>
      <c r="G1397" s="100"/>
      <c r="H1397" s="100"/>
      <c r="I1397" s="101"/>
      <c r="J1397" s="130"/>
      <c r="K1397" s="132"/>
      <c r="L1397" s="133"/>
      <c r="M1397" s="133"/>
      <c r="N1397" s="133"/>
      <c r="O1397" s="133"/>
      <c r="P1397" s="133"/>
      <c r="Q1397" s="133"/>
      <c r="R1397" s="133"/>
      <c r="S1397" s="133"/>
      <c r="T1397" s="133"/>
      <c r="U1397" s="133"/>
      <c r="V1397" s="133"/>
      <c r="W1397" s="133"/>
      <c r="X1397" s="134"/>
      <c r="Y1397" s="132"/>
      <c r="Z1397" s="133"/>
      <c r="AA1397" s="133"/>
      <c r="AB1397" s="133"/>
      <c r="AC1397" s="133"/>
      <c r="AD1397" s="133"/>
      <c r="AE1397" s="133"/>
      <c r="AF1397" s="133"/>
      <c r="AG1397" s="133"/>
      <c r="AH1397" s="133"/>
      <c r="AI1397" s="133"/>
      <c r="AJ1397" s="133"/>
      <c r="AK1397" s="133"/>
      <c r="AL1397" s="133"/>
      <c r="AM1397" s="139"/>
      <c r="BF1397" s="13" t="b">
        <f>IF($Y1396="○",TRUE,IF($Y1396="",FALSE,"INPUT_ERROR"))</f>
        <v>0</v>
      </c>
      <c r="BG1397" s="13" t="s">
        <v>533</v>
      </c>
      <c r="BH1397" s="13">
        <v>92</v>
      </c>
      <c r="BI1397" s="13" t="str">
        <f t="shared" si="30"/>
        <v>ITEM92#KBN4_9=FALSE</v>
      </c>
    </row>
    <row r="1398" spans="1:61" ht="9.75" hidden="1" customHeight="1" x14ac:dyDescent="0.15">
      <c r="A1398" s="99"/>
      <c r="B1398" s="100"/>
      <c r="C1398" s="100"/>
      <c r="D1398" s="100"/>
      <c r="E1398" s="100"/>
      <c r="F1398" s="100"/>
      <c r="G1398" s="100"/>
      <c r="H1398" s="100"/>
      <c r="I1398" s="101"/>
      <c r="J1398" s="130" t="s">
        <v>127</v>
      </c>
      <c r="K1398" s="132"/>
      <c r="L1398" s="133" t="s">
        <v>161</v>
      </c>
      <c r="M1398" s="133"/>
      <c r="N1398" s="133"/>
      <c r="O1398" s="133"/>
      <c r="P1398" s="133"/>
      <c r="Q1398" s="133"/>
      <c r="R1398" s="133"/>
      <c r="S1398" s="133"/>
      <c r="T1398" s="133"/>
      <c r="U1398" s="133"/>
      <c r="V1398" s="133"/>
      <c r="W1398" s="133"/>
      <c r="X1398" s="134" t="s">
        <v>127</v>
      </c>
      <c r="Y1398" s="132"/>
      <c r="Z1398" s="133" t="s">
        <v>332</v>
      </c>
      <c r="AA1398" s="133"/>
      <c r="AB1398" s="133"/>
      <c r="AC1398" s="133"/>
      <c r="AD1398" s="133"/>
      <c r="AE1398" s="133"/>
      <c r="AF1398" s="133"/>
      <c r="AG1398" s="133"/>
      <c r="AH1398" s="133"/>
      <c r="AI1398" s="133"/>
      <c r="AJ1398" s="133"/>
      <c r="AK1398" s="133"/>
      <c r="AL1398" s="133"/>
      <c r="AM1398" s="139"/>
      <c r="BF1398" s="13" t="b">
        <f>IF($K1398="○",TRUE,IF($K1398="",FALSE,"INPUT_ERROR"))</f>
        <v>0</v>
      </c>
      <c r="BG1398" s="13" t="s">
        <v>533</v>
      </c>
      <c r="BH1398" s="13">
        <v>93</v>
      </c>
      <c r="BI1398" s="13" t="str">
        <f t="shared" si="30"/>
        <v>ITEM93#KBN4_9=FALSE</v>
      </c>
    </row>
    <row r="1399" spans="1:61" ht="9.75" hidden="1" customHeight="1" x14ac:dyDescent="0.15">
      <c r="A1399" s="99"/>
      <c r="B1399" s="100"/>
      <c r="C1399" s="100"/>
      <c r="D1399" s="100"/>
      <c r="E1399" s="100"/>
      <c r="F1399" s="100"/>
      <c r="G1399" s="100"/>
      <c r="H1399" s="100"/>
      <c r="I1399" s="101"/>
      <c r="J1399" s="130"/>
      <c r="K1399" s="132"/>
      <c r="L1399" s="133"/>
      <c r="M1399" s="133"/>
      <c r="N1399" s="133"/>
      <c r="O1399" s="133"/>
      <c r="P1399" s="133"/>
      <c r="Q1399" s="133"/>
      <c r="R1399" s="133"/>
      <c r="S1399" s="133"/>
      <c r="T1399" s="133"/>
      <c r="U1399" s="133"/>
      <c r="V1399" s="133"/>
      <c r="W1399" s="133"/>
      <c r="X1399" s="134"/>
      <c r="Y1399" s="132"/>
      <c r="Z1399" s="133"/>
      <c r="AA1399" s="133"/>
      <c r="AB1399" s="133"/>
      <c r="AC1399" s="133"/>
      <c r="AD1399" s="133"/>
      <c r="AE1399" s="133"/>
      <c r="AF1399" s="133"/>
      <c r="AG1399" s="133"/>
      <c r="AH1399" s="133"/>
      <c r="AI1399" s="133"/>
      <c r="AJ1399" s="133"/>
      <c r="AK1399" s="133"/>
      <c r="AL1399" s="133"/>
      <c r="AM1399" s="139"/>
      <c r="BF1399" s="13" t="b">
        <f>IF($Y1398="○",TRUE,IF($Y1398="",FALSE,"INPUT_ERROR"))</f>
        <v>0</v>
      </c>
      <c r="BG1399" s="13" t="s">
        <v>533</v>
      </c>
      <c r="BH1399" s="13">
        <v>94</v>
      </c>
      <c r="BI1399" s="13" t="str">
        <f t="shared" si="30"/>
        <v>ITEM94#KBN4_9=FALSE</v>
      </c>
    </row>
    <row r="1400" spans="1:61" ht="9.75" hidden="1" customHeight="1" x14ac:dyDescent="0.15">
      <c r="A1400" s="99"/>
      <c r="B1400" s="100"/>
      <c r="C1400" s="100"/>
      <c r="D1400" s="100"/>
      <c r="E1400" s="100"/>
      <c r="F1400" s="100"/>
      <c r="G1400" s="100"/>
      <c r="H1400" s="100"/>
      <c r="I1400" s="101"/>
      <c r="J1400" s="130" t="s">
        <v>127</v>
      </c>
      <c r="K1400" s="132"/>
      <c r="L1400" s="133" t="s">
        <v>214</v>
      </c>
      <c r="M1400" s="133"/>
      <c r="N1400" s="133"/>
      <c r="O1400" s="133"/>
      <c r="P1400" s="133"/>
      <c r="Q1400" s="133"/>
      <c r="R1400" s="133"/>
      <c r="S1400" s="133"/>
      <c r="T1400" s="133"/>
      <c r="U1400" s="133"/>
      <c r="V1400" s="133"/>
      <c r="W1400" s="133"/>
      <c r="X1400" s="134" t="s">
        <v>127</v>
      </c>
      <c r="Y1400" s="132"/>
      <c r="Z1400" s="133" t="s">
        <v>239</v>
      </c>
      <c r="AA1400" s="133"/>
      <c r="AB1400" s="133"/>
      <c r="AC1400" s="133"/>
      <c r="AD1400" s="133"/>
      <c r="AE1400" s="133"/>
      <c r="AF1400" s="133"/>
      <c r="AG1400" s="133"/>
      <c r="AH1400" s="133"/>
      <c r="AI1400" s="133"/>
      <c r="AJ1400" s="133"/>
      <c r="AK1400" s="133"/>
      <c r="AL1400" s="133"/>
      <c r="AM1400" s="139"/>
      <c r="BF1400" s="13" t="b">
        <f>IF($K1400="○",TRUE,IF($K1400="",FALSE,"INPUT_ERROR"))</f>
        <v>0</v>
      </c>
      <c r="BG1400" s="13" t="s">
        <v>533</v>
      </c>
      <c r="BH1400" s="13">
        <v>95</v>
      </c>
      <c r="BI1400" s="13" t="str">
        <f t="shared" si="30"/>
        <v>ITEM95#KBN4_9=FALSE</v>
      </c>
    </row>
    <row r="1401" spans="1:61" ht="9.75" hidden="1" customHeight="1" x14ac:dyDescent="0.15">
      <c r="A1401" s="99"/>
      <c r="B1401" s="100"/>
      <c r="C1401" s="100"/>
      <c r="D1401" s="100"/>
      <c r="E1401" s="100"/>
      <c r="F1401" s="100"/>
      <c r="G1401" s="100"/>
      <c r="H1401" s="100"/>
      <c r="I1401" s="101"/>
      <c r="J1401" s="130"/>
      <c r="K1401" s="132"/>
      <c r="L1401" s="133"/>
      <c r="M1401" s="133"/>
      <c r="N1401" s="133"/>
      <c r="O1401" s="133"/>
      <c r="P1401" s="133"/>
      <c r="Q1401" s="133"/>
      <c r="R1401" s="133"/>
      <c r="S1401" s="133"/>
      <c r="T1401" s="133"/>
      <c r="U1401" s="133"/>
      <c r="V1401" s="133"/>
      <c r="W1401" s="133"/>
      <c r="X1401" s="134"/>
      <c r="Y1401" s="132"/>
      <c r="Z1401" s="133"/>
      <c r="AA1401" s="133"/>
      <c r="AB1401" s="133"/>
      <c r="AC1401" s="133"/>
      <c r="AD1401" s="133"/>
      <c r="AE1401" s="133"/>
      <c r="AF1401" s="133"/>
      <c r="AG1401" s="133"/>
      <c r="AH1401" s="133"/>
      <c r="AI1401" s="133"/>
      <c r="AJ1401" s="133"/>
      <c r="AK1401" s="133"/>
      <c r="AL1401" s="133"/>
      <c r="AM1401" s="139"/>
      <c r="BF1401" s="13" t="b">
        <f>IF($Y1400="○",TRUE,IF($Y1400="",FALSE,"INPUT_ERROR"))</f>
        <v>0</v>
      </c>
      <c r="BG1401" s="13" t="s">
        <v>533</v>
      </c>
      <c r="BH1401" s="13">
        <v>96</v>
      </c>
      <c r="BI1401" s="13" t="str">
        <f t="shared" si="30"/>
        <v>ITEM96#KBN4_9=FALSE</v>
      </c>
    </row>
    <row r="1402" spans="1:61" ht="9.75" hidden="1" customHeight="1" x14ac:dyDescent="0.15">
      <c r="A1402" s="99"/>
      <c r="B1402" s="100"/>
      <c r="C1402" s="100"/>
      <c r="D1402" s="100"/>
      <c r="E1402" s="100"/>
      <c r="F1402" s="100"/>
      <c r="G1402" s="100"/>
      <c r="H1402" s="100"/>
      <c r="I1402" s="101"/>
      <c r="J1402" s="130" t="s">
        <v>127</v>
      </c>
      <c r="K1402" s="132"/>
      <c r="L1402" s="133" t="s">
        <v>125</v>
      </c>
      <c r="M1402" s="133"/>
      <c r="N1402" s="133"/>
      <c r="O1402" s="134" t="s">
        <v>98</v>
      </c>
      <c r="P1402" s="128"/>
      <c r="Q1402" s="128"/>
      <c r="R1402" s="128"/>
      <c r="S1402" s="128"/>
      <c r="T1402" s="128"/>
      <c r="U1402" s="128"/>
      <c r="V1402" s="128"/>
      <c r="W1402" s="128"/>
      <c r="X1402" s="128"/>
      <c r="Y1402" s="128"/>
      <c r="Z1402" s="128"/>
      <c r="AA1402" s="128"/>
      <c r="AB1402" s="128"/>
      <c r="AC1402" s="128"/>
      <c r="AD1402" s="128"/>
      <c r="AE1402" s="128"/>
      <c r="AF1402" s="128"/>
      <c r="AG1402" s="128"/>
      <c r="AH1402" s="128"/>
      <c r="AI1402" s="128"/>
      <c r="AJ1402" s="128"/>
      <c r="AK1402" s="128"/>
      <c r="AL1402" s="133" t="s">
        <v>188</v>
      </c>
      <c r="AM1402" s="139"/>
      <c r="BF1402" s="13" t="b">
        <f>IF($K1402="○",TRUE,IF($K1402="",FALSE,"INPUT_ERROR"))</f>
        <v>0</v>
      </c>
      <c r="BG1402" s="13" t="s">
        <v>533</v>
      </c>
      <c r="BH1402" s="13">
        <v>97</v>
      </c>
      <c r="BI1402" s="13" t="str">
        <f t="shared" si="30"/>
        <v>ITEM97#KBN4_9=FALSE</v>
      </c>
    </row>
    <row r="1403" spans="1:61" ht="9.75" hidden="1" customHeight="1" x14ac:dyDescent="0.15">
      <c r="A1403" s="99"/>
      <c r="B1403" s="100"/>
      <c r="C1403" s="100"/>
      <c r="D1403" s="100"/>
      <c r="E1403" s="100"/>
      <c r="F1403" s="100"/>
      <c r="G1403" s="100"/>
      <c r="H1403" s="100"/>
      <c r="I1403" s="101"/>
      <c r="J1403" s="135"/>
      <c r="K1403" s="136"/>
      <c r="L1403" s="137"/>
      <c r="M1403" s="137"/>
      <c r="N1403" s="137"/>
      <c r="O1403" s="138"/>
      <c r="P1403" s="90"/>
      <c r="Q1403" s="90"/>
      <c r="R1403" s="90"/>
      <c r="S1403" s="90"/>
      <c r="T1403" s="90"/>
      <c r="U1403" s="90"/>
      <c r="V1403" s="90"/>
      <c r="W1403" s="90"/>
      <c r="X1403" s="90"/>
      <c r="Y1403" s="90"/>
      <c r="Z1403" s="90"/>
      <c r="AA1403" s="90"/>
      <c r="AB1403" s="90"/>
      <c r="AC1403" s="90"/>
      <c r="AD1403" s="90"/>
      <c r="AE1403" s="90"/>
      <c r="AF1403" s="90"/>
      <c r="AG1403" s="90"/>
      <c r="AH1403" s="90"/>
      <c r="AI1403" s="90"/>
      <c r="AJ1403" s="90"/>
      <c r="AK1403" s="90"/>
      <c r="AL1403" s="137"/>
      <c r="AM1403" s="140"/>
      <c r="BG1403" s="13" t="s">
        <v>533</v>
      </c>
      <c r="BH1403" s="13">
        <v>98</v>
      </c>
      <c r="BI1403" s="13" t="str">
        <f>"ITEM"&amp;BH1403 &amp; BG1403 &amp;"="&amp;IF(TRIM($P1402)="","",$P1402)</f>
        <v>ITEM98#KBN4_9=</v>
      </c>
    </row>
    <row r="1404" spans="1:61" ht="9.75" hidden="1" customHeight="1" x14ac:dyDescent="0.15">
      <c r="A1404" s="96" t="s">
        <v>290</v>
      </c>
      <c r="B1404" s="97"/>
      <c r="C1404" s="97"/>
      <c r="D1404" s="97"/>
      <c r="E1404" s="97"/>
      <c r="F1404" s="97"/>
      <c r="G1404" s="97"/>
      <c r="H1404" s="97"/>
      <c r="I1404" s="98"/>
      <c r="J1404" s="305"/>
      <c r="K1404" s="306"/>
      <c r="L1404" s="306"/>
      <c r="M1404" s="306"/>
      <c r="N1404" s="306"/>
      <c r="O1404" s="306"/>
      <c r="P1404" s="306"/>
      <c r="Q1404" s="306"/>
      <c r="R1404" s="306"/>
      <c r="S1404" s="306"/>
      <c r="T1404" s="306"/>
      <c r="U1404" s="306"/>
      <c r="V1404" s="306"/>
      <c r="W1404" s="306"/>
      <c r="X1404" s="306"/>
      <c r="Y1404" s="306"/>
      <c r="Z1404" s="306"/>
      <c r="AA1404" s="306"/>
      <c r="AB1404" s="306"/>
      <c r="AC1404" s="306"/>
      <c r="AD1404" s="306"/>
      <c r="AE1404" s="306"/>
      <c r="AF1404" s="306"/>
      <c r="AG1404" s="306"/>
      <c r="AH1404" s="306"/>
      <c r="AI1404" s="306"/>
      <c r="AJ1404" s="306"/>
      <c r="AK1404" s="306"/>
      <c r="AL1404" s="306"/>
      <c r="AM1404" s="307"/>
      <c r="BG1404" s="13" t="s">
        <v>533</v>
      </c>
      <c r="BH1404" s="13">
        <v>99</v>
      </c>
      <c r="BI1404" s="13" t="str">
        <f>"ITEM"&amp;BH1404 &amp; BG1404 &amp;"="&amp;IF(TRIM($J1404)="","",TEXT(J1404,"yyyymmdd"))</f>
        <v>ITEM99#KBN4_9=</v>
      </c>
    </row>
    <row r="1405" spans="1:61" ht="9.75" hidden="1" customHeight="1" x14ac:dyDescent="0.15">
      <c r="A1405" s="99"/>
      <c r="B1405" s="100"/>
      <c r="C1405" s="100"/>
      <c r="D1405" s="100"/>
      <c r="E1405" s="100"/>
      <c r="F1405" s="100"/>
      <c r="G1405" s="100"/>
      <c r="H1405" s="100"/>
      <c r="I1405" s="101"/>
      <c r="J1405" s="308"/>
      <c r="K1405" s="309"/>
      <c r="L1405" s="309"/>
      <c r="M1405" s="309"/>
      <c r="N1405" s="309"/>
      <c r="O1405" s="309"/>
      <c r="P1405" s="309"/>
      <c r="Q1405" s="309"/>
      <c r="R1405" s="309"/>
      <c r="S1405" s="309"/>
      <c r="T1405" s="309"/>
      <c r="U1405" s="309"/>
      <c r="V1405" s="309"/>
      <c r="W1405" s="309"/>
      <c r="X1405" s="309"/>
      <c r="Y1405" s="309"/>
      <c r="Z1405" s="309"/>
      <c r="AA1405" s="309"/>
      <c r="AB1405" s="309"/>
      <c r="AC1405" s="309"/>
      <c r="AD1405" s="309"/>
      <c r="AE1405" s="309"/>
      <c r="AF1405" s="309"/>
      <c r="AG1405" s="309"/>
      <c r="AH1405" s="309"/>
      <c r="AI1405" s="309"/>
      <c r="AJ1405" s="309"/>
      <c r="AK1405" s="309"/>
      <c r="AL1405" s="309"/>
      <c r="AM1405" s="310"/>
      <c r="BH1405" s="13" t="s">
        <v>432</v>
      </c>
    </row>
    <row r="1406" spans="1:61" ht="9.75" hidden="1" customHeight="1" thickBot="1" x14ac:dyDescent="0.2">
      <c r="A1406" s="106"/>
      <c r="B1406" s="107"/>
      <c r="C1406" s="107"/>
      <c r="D1406" s="107"/>
      <c r="E1406" s="107"/>
      <c r="F1406" s="107"/>
      <c r="G1406" s="107"/>
      <c r="H1406" s="107"/>
      <c r="I1406" s="108"/>
      <c r="J1406" s="311"/>
      <c r="K1406" s="312"/>
      <c r="L1406" s="312"/>
      <c r="M1406" s="312"/>
      <c r="N1406" s="312"/>
      <c r="O1406" s="312"/>
      <c r="P1406" s="312"/>
      <c r="Q1406" s="312"/>
      <c r="R1406" s="312"/>
      <c r="S1406" s="312"/>
      <c r="T1406" s="312"/>
      <c r="U1406" s="312"/>
      <c r="V1406" s="312"/>
      <c r="W1406" s="312"/>
      <c r="X1406" s="312"/>
      <c r="Y1406" s="312"/>
      <c r="Z1406" s="312"/>
      <c r="AA1406" s="312"/>
      <c r="AB1406" s="312"/>
      <c r="AC1406" s="312"/>
      <c r="AD1406" s="312"/>
      <c r="AE1406" s="312"/>
      <c r="AF1406" s="312"/>
      <c r="AG1406" s="312"/>
      <c r="AH1406" s="312"/>
      <c r="AI1406" s="312"/>
      <c r="AJ1406" s="312"/>
      <c r="AK1406" s="312"/>
      <c r="AL1406" s="312"/>
      <c r="AM1406" s="313"/>
      <c r="BH1406" s="13" t="s">
        <v>432</v>
      </c>
    </row>
    <row r="1407" spans="1:61" ht="9.75" hidden="1" customHeight="1" x14ac:dyDescent="0.15">
      <c r="A1407" s="295" t="s">
        <v>396</v>
      </c>
      <c r="B1407" s="296"/>
      <c r="C1407" s="296"/>
      <c r="D1407" s="296"/>
      <c r="E1407" s="296"/>
      <c r="F1407" s="296"/>
      <c r="G1407" s="296"/>
      <c r="H1407" s="296"/>
      <c r="I1407" s="297"/>
      <c r="J1407" s="273"/>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274"/>
      <c r="AE1407" s="274"/>
      <c r="AF1407" s="274"/>
      <c r="AG1407" s="274"/>
      <c r="AH1407" s="274"/>
      <c r="AI1407" s="274"/>
      <c r="AJ1407" s="274"/>
      <c r="AK1407" s="274"/>
      <c r="AL1407" s="274"/>
      <c r="AM1407" s="275"/>
      <c r="BG1407" s="13" t="s">
        <v>534</v>
      </c>
      <c r="BH1407" s="13">
        <v>85</v>
      </c>
      <c r="BI1407" s="13" t="str">
        <f>"ITEM"&amp;BH1407 &amp; BG1407 &amp;"="&amp; IF(TRIM($J1407)="","",$J1407)</f>
        <v>ITEM85#KBN4_10=</v>
      </c>
    </row>
    <row r="1408" spans="1:61" ht="9.75" hidden="1" customHeight="1" thickBot="1" x14ac:dyDescent="0.2">
      <c r="A1408" s="298"/>
      <c r="B1408" s="299"/>
      <c r="C1408" s="299"/>
      <c r="D1408" s="299"/>
      <c r="E1408" s="299"/>
      <c r="F1408" s="299"/>
      <c r="G1408" s="299"/>
      <c r="H1408" s="299"/>
      <c r="I1408" s="300"/>
      <c r="J1408" s="301"/>
      <c r="K1408" s="302"/>
      <c r="L1408" s="302"/>
      <c r="M1408" s="302"/>
      <c r="N1408" s="302"/>
      <c r="O1408" s="302"/>
      <c r="P1408" s="302"/>
      <c r="Q1408" s="302"/>
      <c r="R1408" s="302"/>
      <c r="S1408" s="302"/>
      <c r="T1408" s="302"/>
      <c r="U1408" s="302"/>
      <c r="V1408" s="302"/>
      <c r="W1408" s="302"/>
      <c r="X1408" s="302"/>
      <c r="Y1408" s="302"/>
      <c r="Z1408" s="302"/>
      <c r="AA1408" s="302"/>
      <c r="AB1408" s="302"/>
      <c r="AC1408" s="302"/>
      <c r="AD1408" s="302"/>
      <c r="AE1408" s="302"/>
      <c r="AF1408" s="302"/>
      <c r="AG1408" s="302"/>
      <c r="AH1408" s="302"/>
      <c r="AI1408" s="302"/>
      <c r="AJ1408" s="302"/>
      <c r="AK1408" s="302"/>
      <c r="AL1408" s="302"/>
      <c r="AM1408" s="303"/>
      <c r="BG1408" s="13" t="s">
        <v>432</v>
      </c>
      <c r="BH1408" s="13" t="s">
        <v>432</v>
      </c>
    </row>
    <row r="1409" spans="1:61" ht="9.75" hidden="1" customHeight="1" x14ac:dyDescent="0.15">
      <c r="A1409" s="96" t="s">
        <v>96</v>
      </c>
      <c r="B1409" s="97"/>
      <c r="C1409" s="97"/>
      <c r="D1409" s="97"/>
      <c r="E1409" s="97"/>
      <c r="F1409" s="97"/>
      <c r="G1409" s="97"/>
      <c r="H1409" s="97"/>
      <c r="I1409" s="98"/>
      <c r="J1409" s="102"/>
      <c r="K1409" s="102"/>
      <c r="L1409" s="102"/>
      <c r="M1409" s="102"/>
      <c r="N1409" s="102"/>
      <c r="O1409" s="102"/>
      <c r="P1409" s="102"/>
      <c r="Q1409" s="102"/>
      <c r="R1409" s="102"/>
      <c r="S1409" s="102"/>
      <c r="T1409" s="102"/>
      <c r="U1409" s="102"/>
      <c r="V1409" s="102"/>
      <c r="W1409" s="102"/>
      <c r="X1409" s="102"/>
      <c r="Y1409" s="102"/>
      <c r="Z1409" s="102"/>
      <c r="AA1409" s="102"/>
      <c r="AB1409" s="102"/>
      <c r="AC1409" s="102"/>
      <c r="AD1409" s="102"/>
      <c r="AE1409" s="102"/>
      <c r="AF1409" s="102"/>
      <c r="AG1409" s="102"/>
      <c r="AH1409" s="102"/>
      <c r="AI1409" s="102"/>
      <c r="AJ1409" s="102"/>
      <c r="AK1409" s="102"/>
      <c r="AL1409" s="102"/>
      <c r="AM1409" s="102"/>
      <c r="BG1409" s="13" t="s">
        <v>534</v>
      </c>
      <c r="BH1409" s="13">
        <v>86</v>
      </c>
      <c r="BI1409" s="13" t="str">
        <f>"ITEM"&amp;BH1409&amp; BG1409 &amp;"="&amp; IF(TRIM($J1409)="","",$J1409)</f>
        <v>ITEM86#KBN4_10=</v>
      </c>
    </row>
    <row r="1410" spans="1:61" ht="9.75" hidden="1" customHeight="1" x14ac:dyDescent="0.15">
      <c r="A1410" s="106"/>
      <c r="B1410" s="107"/>
      <c r="C1410" s="107"/>
      <c r="D1410" s="107"/>
      <c r="E1410" s="107"/>
      <c r="F1410" s="107"/>
      <c r="G1410" s="107"/>
      <c r="H1410" s="107"/>
      <c r="I1410" s="108"/>
      <c r="J1410" s="102"/>
      <c r="K1410" s="102"/>
      <c r="L1410" s="102"/>
      <c r="M1410" s="102"/>
      <c r="N1410" s="102"/>
      <c r="O1410" s="102"/>
      <c r="P1410" s="102"/>
      <c r="Q1410" s="102"/>
      <c r="R1410" s="102"/>
      <c r="S1410" s="102"/>
      <c r="T1410" s="102"/>
      <c r="U1410" s="102"/>
      <c r="V1410" s="102"/>
      <c r="W1410" s="102"/>
      <c r="X1410" s="102"/>
      <c r="Y1410" s="102"/>
      <c r="Z1410" s="102"/>
      <c r="AA1410" s="102"/>
      <c r="AB1410" s="102"/>
      <c r="AC1410" s="102"/>
      <c r="AD1410" s="102"/>
      <c r="AE1410" s="102"/>
      <c r="AF1410" s="102"/>
      <c r="AG1410" s="102"/>
      <c r="AH1410" s="102"/>
      <c r="AI1410" s="102"/>
      <c r="AJ1410" s="102"/>
      <c r="AK1410" s="102"/>
      <c r="AL1410" s="102"/>
      <c r="AM1410" s="102"/>
      <c r="BG1410" s="13" t="s">
        <v>432</v>
      </c>
      <c r="BH1410" s="13" t="s">
        <v>432</v>
      </c>
    </row>
    <row r="1411" spans="1:61" ht="9.75" hidden="1" customHeight="1" x14ac:dyDescent="0.15">
      <c r="A1411" s="96" t="s">
        <v>291</v>
      </c>
      <c r="B1411" s="97"/>
      <c r="C1411" s="97"/>
      <c r="D1411" s="97"/>
      <c r="E1411" s="97"/>
      <c r="F1411" s="97"/>
      <c r="G1411" s="97"/>
      <c r="H1411" s="97"/>
      <c r="I1411" s="98"/>
      <c r="J1411" s="102"/>
      <c r="K1411" s="102"/>
      <c r="L1411" s="102"/>
      <c r="M1411" s="102"/>
      <c r="N1411" s="102"/>
      <c r="O1411" s="102"/>
      <c r="P1411" s="102"/>
      <c r="Q1411" s="102"/>
      <c r="R1411" s="102"/>
      <c r="S1411" s="102"/>
      <c r="T1411" s="102"/>
      <c r="U1411" s="102"/>
      <c r="V1411" s="102"/>
      <c r="W1411" s="102"/>
      <c r="X1411" s="102"/>
      <c r="Y1411" s="102"/>
      <c r="Z1411" s="102"/>
      <c r="AA1411" s="102"/>
      <c r="AB1411" s="102"/>
      <c r="AC1411" s="102"/>
      <c r="AD1411" s="102"/>
      <c r="AE1411" s="102"/>
      <c r="AF1411" s="102"/>
      <c r="AG1411" s="102"/>
      <c r="AH1411" s="102"/>
      <c r="AI1411" s="102"/>
      <c r="AJ1411" s="102"/>
      <c r="AK1411" s="102"/>
      <c r="AL1411" s="102"/>
      <c r="AM1411" s="102"/>
      <c r="BG1411" s="13" t="s">
        <v>534</v>
      </c>
      <c r="BH1411" s="13">
        <v>87</v>
      </c>
      <c r="BI1411" s="13" t="str">
        <f>"ITEM"&amp;BH1411&amp; BG1411 &amp;"="&amp; IF(TRIM($J1411)="","",$J1411)</f>
        <v>ITEM87#KBN4_10=</v>
      </c>
    </row>
    <row r="1412" spans="1:61" ht="9.75" hidden="1" customHeight="1" x14ac:dyDescent="0.15">
      <c r="A1412" s="99"/>
      <c r="B1412" s="100"/>
      <c r="C1412" s="100"/>
      <c r="D1412" s="100"/>
      <c r="E1412" s="100"/>
      <c r="F1412" s="100"/>
      <c r="G1412" s="100"/>
      <c r="H1412" s="100"/>
      <c r="I1412" s="101"/>
      <c r="J1412" s="102"/>
      <c r="K1412" s="102"/>
      <c r="L1412" s="102"/>
      <c r="M1412" s="102"/>
      <c r="N1412" s="102"/>
      <c r="O1412" s="102"/>
      <c r="P1412" s="102"/>
      <c r="Q1412" s="102"/>
      <c r="R1412" s="102"/>
      <c r="S1412" s="102"/>
      <c r="T1412" s="102"/>
      <c r="U1412" s="102"/>
      <c r="V1412" s="102"/>
      <c r="W1412" s="102"/>
      <c r="X1412" s="102"/>
      <c r="Y1412" s="102"/>
      <c r="Z1412" s="102"/>
      <c r="AA1412" s="102"/>
      <c r="AB1412" s="102"/>
      <c r="AC1412" s="102"/>
      <c r="AD1412" s="102"/>
      <c r="AE1412" s="102"/>
      <c r="AF1412" s="102"/>
      <c r="AG1412" s="102"/>
      <c r="AH1412" s="102"/>
      <c r="AI1412" s="102"/>
      <c r="AJ1412" s="102"/>
      <c r="AK1412" s="102"/>
      <c r="AL1412" s="102"/>
      <c r="AM1412" s="102"/>
      <c r="BG1412" s="13" t="s">
        <v>432</v>
      </c>
      <c r="BH1412" s="13" t="s">
        <v>432</v>
      </c>
    </row>
    <row r="1413" spans="1:61" ht="9.75" hidden="1" customHeight="1" x14ac:dyDescent="0.15">
      <c r="A1413" s="106"/>
      <c r="B1413" s="107"/>
      <c r="C1413" s="107"/>
      <c r="D1413" s="107"/>
      <c r="E1413" s="107"/>
      <c r="F1413" s="107"/>
      <c r="G1413" s="107"/>
      <c r="H1413" s="107"/>
      <c r="I1413" s="108"/>
      <c r="J1413" s="102"/>
      <c r="K1413" s="102"/>
      <c r="L1413" s="102"/>
      <c r="M1413" s="102"/>
      <c r="N1413" s="102"/>
      <c r="O1413" s="102"/>
      <c r="P1413" s="102"/>
      <c r="Q1413" s="102"/>
      <c r="R1413" s="102"/>
      <c r="S1413" s="102"/>
      <c r="T1413" s="102"/>
      <c r="U1413" s="102"/>
      <c r="V1413" s="102"/>
      <c r="W1413" s="102"/>
      <c r="X1413" s="102"/>
      <c r="Y1413" s="102"/>
      <c r="Z1413" s="102"/>
      <c r="AA1413" s="102"/>
      <c r="AB1413" s="102"/>
      <c r="AC1413" s="102"/>
      <c r="AD1413" s="102"/>
      <c r="AE1413" s="102"/>
      <c r="AF1413" s="102"/>
      <c r="AG1413" s="102"/>
      <c r="AH1413" s="102"/>
      <c r="AI1413" s="102"/>
      <c r="AJ1413" s="102"/>
      <c r="AK1413" s="102"/>
      <c r="AL1413" s="102"/>
      <c r="AM1413" s="102"/>
      <c r="BG1413" s="13" t="s">
        <v>432</v>
      </c>
      <c r="BH1413" s="13" t="s">
        <v>432</v>
      </c>
    </row>
    <row r="1414" spans="1:61" ht="9.75" hidden="1" customHeight="1" x14ac:dyDescent="0.15">
      <c r="A1414" s="96" t="s">
        <v>292</v>
      </c>
      <c r="B1414" s="97"/>
      <c r="C1414" s="97"/>
      <c r="D1414" s="97"/>
      <c r="E1414" s="97"/>
      <c r="F1414" s="97"/>
      <c r="G1414" s="97"/>
      <c r="H1414" s="97"/>
      <c r="I1414" s="98"/>
      <c r="J1414" s="102"/>
      <c r="K1414" s="102"/>
      <c r="L1414" s="102"/>
      <c r="M1414" s="102"/>
      <c r="N1414" s="102"/>
      <c r="O1414" s="102"/>
      <c r="P1414" s="102"/>
      <c r="Q1414" s="102"/>
      <c r="R1414" s="102"/>
      <c r="S1414" s="102"/>
      <c r="T1414" s="102"/>
      <c r="U1414" s="102"/>
      <c r="V1414" s="102"/>
      <c r="W1414" s="102"/>
      <c r="X1414" s="102"/>
      <c r="Y1414" s="102"/>
      <c r="Z1414" s="102"/>
      <c r="AA1414" s="102"/>
      <c r="AB1414" s="102"/>
      <c r="AC1414" s="102"/>
      <c r="AD1414" s="102"/>
      <c r="AE1414" s="102"/>
      <c r="AF1414" s="102"/>
      <c r="AG1414" s="102"/>
      <c r="AH1414" s="102"/>
      <c r="AI1414" s="102"/>
      <c r="AJ1414" s="102"/>
      <c r="AK1414" s="102"/>
      <c r="AL1414" s="102"/>
      <c r="AM1414" s="102"/>
      <c r="BG1414" s="13" t="s">
        <v>534</v>
      </c>
      <c r="BH1414" s="13">
        <v>88</v>
      </c>
      <c r="BI1414" s="13" t="str">
        <f>"ITEM"&amp;BH1414&amp; BG1414 &amp;"="&amp; IF(TRIM($J1414)="","",$J1414)</f>
        <v>ITEM88#KBN4_10=</v>
      </c>
    </row>
    <row r="1415" spans="1:61" ht="9.75" hidden="1" customHeight="1" x14ac:dyDescent="0.15">
      <c r="A1415" s="106"/>
      <c r="B1415" s="107"/>
      <c r="C1415" s="107"/>
      <c r="D1415" s="107"/>
      <c r="E1415" s="107"/>
      <c r="F1415" s="107"/>
      <c r="G1415" s="107"/>
      <c r="H1415" s="107"/>
      <c r="I1415" s="108"/>
      <c r="J1415" s="102"/>
      <c r="K1415" s="102"/>
      <c r="L1415" s="102"/>
      <c r="M1415" s="102"/>
      <c r="N1415" s="102"/>
      <c r="O1415" s="102"/>
      <c r="P1415" s="102"/>
      <c r="Q1415" s="102"/>
      <c r="R1415" s="102"/>
      <c r="S1415" s="102"/>
      <c r="T1415" s="102"/>
      <c r="U1415" s="102"/>
      <c r="V1415" s="102"/>
      <c r="W1415" s="102"/>
      <c r="X1415" s="102"/>
      <c r="Y1415" s="102"/>
      <c r="Z1415" s="102"/>
      <c r="AA1415" s="102"/>
      <c r="AB1415" s="102"/>
      <c r="AC1415" s="102"/>
      <c r="AD1415" s="102"/>
      <c r="AE1415" s="102"/>
      <c r="AF1415" s="102"/>
      <c r="AG1415" s="102"/>
      <c r="AH1415" s="102"/>
      <c r="AI1415" s="102"/>
      <c r="AJ1415" s="102"/>
      <c r="AK1415" s="102"/>
      <c r="AL1415" s="102"/>
      <c r="AM1415" s="102"/>
      <c r="BG1415" s="13" t="s">
        <v>432</v>
      </c>
      <c r="BH1415" s="13" t="s">
        <v>432</v>
      </c>
    </row>
    <row r="1416" spans="1:61" ht="9.75" hidden="1" customHeight="1" x14ac:dyDescent="0.15">
      <c r="A1416" s="96" t="s">
        <v>326</v>
      </c>
      <c r="B1416" s="97"/>
      <c r="C1416" s="97"/>
      <c r="D1416" s="97"/>
      <c r="E1416" s="97"/>
      <c r="F1416" s="97"/>
      <c r="G1416" s="97"/>
      <c r="H1416" s="97"/>
      <c r="I1416" s="98"/>
      <c r="J1416" s="266"/>
      <c r="K1416" s="170"/>
      <c r="L1416" s="170"/>
      <c r="M1416" s="170"/>
      <c r="N1416" s="170"/>
      <c r="O1416" s="170"/>
      <c r="P1416" s="170"/>
      <c r="Q1416" s="170"/>
      <c r="R1416" s="170"/>
      <c r="S1416" s="170"/>
      <c r="T1416" s="170"/>
      <c r="U1416" s="170"/>
      <c r="V1416" s="170" t="s">
        <v>116</v>
      </c>
      <c r="W1416" s="170"/>
      <c r="X1416" s="170"/>
      <c r="Y1416" s="170"/>
      <c r="Z1416" s="170"/>
      <c r="AA1416" s="170"/>
      <c r="AB1416" s="170"/>
      <c r="AC1416" s="170"/>
      <c r="AD1416" s="170"/>
      <c r="AE1416" s="170"/>
      <c r="AF1416" s="170"/>
      <c r="AG1416" s="170"/>
      <c r="AH1416" s="170"/>
      <c r="AI1416" s="170"/>
      <c r="AJ1416" s="170"/>
      <c r="AK1416" s="170"/>
      <c r="AL1416" s="170"/>
      <c r="AM1416" s="171"/>
      <c r="BE1416" s="13" t="str">
        <f ca="1">MID(CELL("address",$CB$2),2,2)</f>
        <v>CB</v>
      </c>
      <c r="BF1416" s="13" t="str">
        <f>IF(TRIM($K1418)="","",IF(ISERROR(MATCH($K1418,$CB$3:$CB$7,0)),"INPUT_ERROR",MATCH($K1418,$CB$3:$CB$7,0)))</f>
        <v/>
      </c>
      <c r="BG1416" s="13" t="s">
        <v>534</v>
      </c>
      <c r="BH1416" s="13">
        <v>89</v>
      </c>
      <c r="BI1416" s="13" t="str">
        <f>"ITEM"&amp; BH1416&amp; BG1416 &amp;"="&amp; $BF1416</f>
        <v>ITEM89#KBN4_10=</v>
      </c>
    </row>
    <row r="1417" spans="1:61" ht="9.75" hidden="1" customHeight="1" x14ac:dyDescent="0.15">
      <c r="A1417" s="99"/>
      <c r="B1417" s="100"/>
      <c r="C1417" s="100"/>
      <c r="D1417" s="100"/>
      <c r="E1417" s="100"/>
      <c r="F1417" s="100"/>
      <c r="G1417" s="100"/>
      <c r="H1417" s="100"/>
      <c r="I1417" s="101"/>
      <c r="J1417" s="304"/>
      <c r="K1417" s="169"/>
      <c r="L1417" s="169"/>
      <c r="M1417" s="169"/>
      <c r="N1417" s="169"/>
      <c r="O1417" s="169"/>
      <c r="P1417" s="169"/>
      <c r="Q1417" s="169"/>
      <c r="R1417" s="169"/>
      <c r="S1417" s="169"/>
      <c r="T1417" s="169"/>
      <c r="U1417" s="169"/>
      <c r="V1417" s="169" t="s">
        <v>180</v>
      </c>
      <c r="W1417" s="169"/>
      <c r="X1417" s="169"/>
      <c r="Y1417" s="169"/>
      <c r="Z1417" s="169"/>
      <c r="AA1417" s="169"/>
      <c r="AB1417" s="169"/>
      <c r="AC1417" s="169"/>
      <c r="AD1417" s="169"/>
      <c r="AE1417" s="169"/>
      <c r="AF1417" s="169"/>
      <c r="AG1417" s="169"/>
      <c r="AH1417" s="169"/>
      <c r="AI1417" s="169"/>
      <c r="AJ1417" s="169"/>
      <c r="AK1417" s="169"/>
      <c r="AL1417" s="169"/>
      <c r="AM1417" s="172"/>
      <c r="BG1417" s="13" t="s">
        <v>432</v>
      </c>
      <c r="BH1417" s="13" t="s">
        <v>432</v>
      </c>
    </row>
    <row r="1418" spans="1:61" ht="9.75" hidden="1" customHeight="1" x14ac:dyDescent="0.15">
      <c r="A1418" s="99"/>
      <c r="B1418" s="100"/>
      <c r="C1418" s="100"/>
      <c r="D1418" s="100"/>
      <c r="E1418" s="100"/>
      <c r="F1418" s="100"/>
      <c r="G1418" s="100"/>
      <c r="H1418" s="100"/>
      <c r="I1418" s="101"/>
      <c r="J1418" s="130" t="s">
        <v>127</v>
      </c>
      <c r="K1418" s="131"/>
      <c r="L1418" s="131"/>
      <c r="M1418" s="131"/>
      <c r="N1418" s="131"/>
      <c r="O1418" s="131"/>
      <c r="P1418" s="131"/>
      <c r="Q1418" s="131"/>
      <c r="R1418" s="131"/>
      <c r="S1418" s="131"/>
      <c r="T1418" s="133" t="s">
        <v>129</v>
      </c>
      <c r="U1418" s="133"/>
      <c r="V1418" s="169" t="s">
        <v>236</v>
      </c>
      <c r="W1418" s="169"/>
      <c r="X1418" s="169"/>
      <c r="Y1418" s="169"/>
      <c r="Z1418" s="169"/>
      <c r="AA1418" s="169"/>
      <c r="AB1418" s="169"/>
      <c r="AC1418" s="169"/>
      <c r="AD1418" s="169"/>
      <c r="AE1418" s="169"/>
      <c r="AF1418" s="169"/>
      <c r="AG1418" s="169"/>
      <c r="AH1418" s="169"/>
      <c r="AI1418" s="169"/>
      <c r="AJ1418" s="169"/>
      <c r="AK1418" s="169"/>
      <c r="AL1418" s="169"/>
      <c r="AM1418" s="172"/>
      <c r="BG1418" s="13" t="s">
        <v>432</v>
      </c>
      <c r="BH1418" s="13" t="s">
        <v>432</v>
      </c>
    </row>
    <row r="1419" spans="1:61" ht="9.75" hidden="1" customHeight="1" x14ac:dyDescent="0.15">
      <c r="A1419" s="99"/>
      <c r="B1419" s="100"/>
      <c r="C1419" s="100"/>
      <c r="D1419" s="100"/>
      <c r="E1419" s="100"/>
      <c r="F1419" s="100"/>
      <c r="G1419" s="100"/>
      <c r="H1419" s="100"/>
      <c r="I1419" s="101"/>
      <c r="J1419" s="130"/>
      <c r="K1419" s="131"/>
      <c r="L1419" s="131"/>
      <c r="M1419" s="131"/>
      <c r="N1419" s="131"/>
      <c r="O1419" s="131"/>
      <c r="P1419" s="131"/>
      <c r="Q1419" s="131"/>
      <c r="R1419" s="131"/>
      <c r="S1419" s="131"/>
      <c r="T1419" s="133"/>
      <c r="U1419" s="133"/>
      <c r="V1419" s="169" t="s">
        <v>237</v>
      </c>
      <c r="W1419" s="169"/>
      <c r="X1419" s="169"/>
      <c r="Y1419" s="169"/>
      <c r="Z1419" s="169"/>
      <c r="AA1419" s="169"/>
      <c r="AB1419" s="169"/>
      <c r="AC1419" s="169"/>
      <c r="AD1419" s="169"/>
      <c r="AE1419" s="169"/>
      <c r="AF1419" s="169"/>
      <c r="AG1419" s="169"/>
      <c r="AH1419" s="169"/>
      <c r="AI1419" s="169"/>
      <c r="AJ1419" s="169"/>
      <c r="AK1419" s="169"/>
      <c r="AL1419" s="169"/>
      <c r="AM1419" s="172"/>
      <c r="BG1419" s="13" t="s">
        <v>432</v>
      </c>
      <c r="BH1419" s="13" t="s">
        <v>432</v>
      </c>
    </row>
    <row r="1420" spans="1:61" ht="9.75" hidden="1" customHeight="1" x14ac:dyDescent="0.15">
      <c r="A1420" s="99"/>
      <c r="B1420" s="100"/>
      <c r="C1420" s="100"/>
      <c r="D1420" s="100"/>
      <c r="E1420" s="100"/>
      <c r="F1420" s="100"/>
      <c r="G1420" s="100"/>
      <c r="H1420" s="100"/>
      <c r="I1420" s="101"/>
      <c r="J1420" s="186"/>
      <c r="K1420" s="133"/>
      <c r="L1420" s="133"/>
      <c r="M1420" s="133"/>
      <c r="N1420" s="133"/>
      <c r="O1420" s="133"/>
      <c r="P1420" s="133"/>
      <c r="Q1420" s="133"/>
      <c r="R1420" s="133"/>
      <c r="S1420" s="133"/>
      <c r="T1420" s="133"/>
      <c r="U1420" s="133"/>
      <c r="V1420" s="169" t="s">
        <v>441</v>
      </c>
      <c r="W1420" s="169"/>
      <c r="X1420" s="169"/>
      <c r="Y1420" s="169"/>
      <c r="Z1420" s="169"/>
      <c r="AA1420" s="169"/>
      <c r="AB1420" s="169"/>
      <c r="AC1420" s="169"/>
      <c r="AD1420" s="169"/>
      <c r="AE1420" s="169"/>
      <c r="AF1420" s="169"/>
      <c r="AG1420" s="169"/>
      <c r="AH1420" s="169"/>
      <c r="AI1420" s="169"/>
      <c r="AJ1420" s="169"/>
      <c r="AK1420" s="169"/>
      <c r="AL1420" s="169"/>
      <c r="AM1420" s="172"/>
      <c r="BG1420" s="13" t="s">
        <v>432</v>
      </c>
      <c r="BH1420" s="13" t="s">
        <v>432</v>
      </c>
    </row>
    <row r="1421" spans="1:61" ht="9.75" hidden="1" customHeight="1" x14ac:dyDescent="0.15">
      <c r="A1421" s="106"/>
      <c r="B1421" s="107"/>
      <c r="C1421" s="107"/>
      <c r="D1421" s="107"/>
      <c r="E1421" s="107"/>
      <c r="F1421" s="107"/>
      <c r="G1421" s="107"/>
      <c r="H1421" s="107"/>
      <c r="I1421" s="108"/>
      <c r="J1421" s="168"/>
      <c r="K1421" s="137"/>
      <c r="L1421" s="137"/>
      <c r="M1421" s="137"/>
      <c r="N1421" s="137"/>
      <c r="O1421" s="137"/>
      <c r="P1421" s="137"/>
      <c r="Q1421" s="137"/>
      <c r="R1421" s="137"/>
      <c r="S1421" s="137"/>
      <c r="T1421" s="137"/>
      <c r="U1421" s="137"/>
      <c r="V1421" s="174" t="s">
        <v>238</v>
      </c>
      <c r="W1421" s="174"/>
      <c r="X1421" s="174"/>
      <c r="Y1421" s="174"/>
      <c r="Z1421" s="174"/>
      <c r="AA1421" s="174"/>
      <c r="AB1421" s="174"/>
      <c r="AC1421" s="174"/>
      <c r="AD1421" s="174"/>
      <c r="AE1421" s="174"/>
      <c r="AF1421" s="174"/>
      <c r="AG1421" s="174"/>
      <c r="AH1421" s="174"/>
      <c r="AI1421" s="174"/>
      <c r="AJ1421" s="174"/>
      <c r="AK1421" s="174"/>
      <c r="AL1421" s="174"/>
      <c r="AM1421" s="175"/>
      <c r="BG1421" s="13" t="s">
        <v>432</v>
      </c>
      <c r="BH1421" s="13" t="s">
        <v>432</v>
      </c>
    </row>
    <row r="1422" spans="1:61" ht="9.75" hidden="1" customHeight="1" x14ac:dyDescent="0.15">
      <c r="A1422" s="96" t="s">
        <v>325</v>
      </c>
      <c r="B1422" s="97"/>
      <c r="C1422" s="97"/>
      <c r="D1422" s="97"/>
      <c r="E1422" s="97"/>
      <c r="F1422" s="97"/>
      <c r="G1422" s="97"/>
      <c r="H1422" s="97"/>
      <c r="I1422" s="98"/>
      <c r="J1422" s="115"/>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7"/>
      <c r="BG1422" s="13" t="s">
        <v>534</v>
      </c>
      <c r="BH1422" s="13">
        <v>90</v>
      </c>
      <c r="BI1422" s="13" t="str">
        <f>"ITEM"&amp;BH1422&amp; BG1422 &amp;"="&amp; IF(TRIM($J1422)="","",$J1422)</f>
        <v>ITEM90#KBN4_10=</v>
      </c>
    </row>
    <row r="1423" spans="1:61" ht="9.75" hidden="1" customHeight="1" x14ac:dyDescent="0.15">
      <c r="A1423" s="99"/>
      <c r="B1423" s="100"/>
      <c r="C1423" s="100"/>
      <c r="D1423" s="100"/>
      <c r="E1423" s="100"/>
      <c r="F1423" s="100"/>
      <c r="G1423" s="100"/>
      <c r="H1423" s="100"/>
      <c r="I1423" s="101"/>
      <c r="J1423" s="109"/>
      <c r="K1423" s="110"/>
      <c r="L1423" s="110"/>
      <c r="M1423" s="110"/>
      <c r="N1423" s="110"/>
      <c r="O1423" s="110"/>
      <c r="P1423" s="110"/>
      <c r="Q1423" s="110"/>
      <c r="R1423" s="110"/>
      <c r="S1423" s="110"/>
      <c r="T1423" s="110"/>
      <c r="U1423" s="110"/>
      <c r="V1423" s="110"/>
      <c r="W1423" s="110"/>
      <c r="X1423" s="110"/>
      <c r="Y1423" s="110"/>
      <c r="Z1423" s="110"/>
      <c r="AA1423" s="110"/>
      <c r="AB1423" s="110"/>
      <c r="AC1423" s="110"/>
      <c r="AD1423" s="110"/>
      <c r="AE1423" s="110"/>
      <c r="AF1423" s="110"/>
      <c r="AG1423" s="110"/>
      <c r="AH1423" s="110"/>
      <c r="AI1423" s="110"/>
      <c r="AJ1423" s="110"/>
      <c r="AK1423" s="110"/>
      <c r="AL1423" s="110"/>
      <c r="AM1423" s="111"/>
      <c r="BG1423" s="13" t="s">
        <v>432</v>
      </c>
      <c r="BH1423" s="13" t="s">
        <v>432</v>
      </c>
    </row>
    <row r="1424" spans="1:61" ht="9.75" hidden="1" customHeight="1" x14ac:dyDescent="0.15">
      <c r="A1424" s="99"/>
      <c r="B1424" s="100"/>
      <c r="C1424" s="100"/>
      <c r="D1424" s="100"/>
      <c r="E1424" s="100"/>
      <c r="F1424" s="100"/>
      <c r="G1424" s="100"/>
      <c r="H1424" s="100"/>
      <c r="I1424" s="101"/>
      <c r="J1424" s="112"/>
      <c r="K1424" s="113"/>
      <c r="L1424" s="113"/>
      <c r="M1424" s="113"/>
      <c r="N1424" s="113"/>
      <c r="O1424" s="113"/>
      <c r="P1424" s="113"/>
      <c r="Q1424" s="113"/>
      <c r="R1424" s="113"/>
      <c r="S1424" s="113"/>
      <c r="T1424" s="113"/>
      <c r="U1424" s="113"/>
      <c r="V1424" s="113"/>
      <c r="W1424" s="113"/>
      <c r="X1424" s="113"/>
      <c r="Y1424" s="113"/>
      <c r="Z1424" s="113"/>
      <c r="AA1424" s="113"/>
      <c r="AB1424" s="113"/>
      <c r="AC1424" s="113"/>
      <c r="AD1424" s="113"/>
      <c r="AE1424" s="113"/>
      <c r="AF1424" s="113"/>
      <c r="AG1424" s="113"/>
      <c r="AH1424" s="113"/>
      <c r="AI1424" s="113"/>
      <c r="AJ1424" s="113"/>
      <c r="AK1424" s="113"/>
      <c r="AL1424" s="113"/>
      <c r="AM1424" s="114"/>
      <c r="BG1424" s="13" t="s">
        <v>432</v>
      </c>
      <c r="BH1424" s="13" t="s">
        <v>432</v>
      </c>
    </row>
    <row r="1425" spans="1:61" ht="9.75" hidden="1" customHeight="1" x14ac:dyDescent="0.15">
      <c r="A1425" s="96" t="s">
        <v>293</v>
      </c>
      <c r="B1425" s="97"/>
      <c r="C1425" s="97"/>
      <c r="D1425" s="97"/>
      <c r="E1425" s="97"/>
      <c r="F1425" s="97"/>
      <c r="G1425" s="97"/>
      <c r="H1425" s="97"/>
      <c r="I1425" s="98"/>
      <c r="J1425" s="224" t="s">
        <v>127</v>
      </c>
      <c r="K1425" s="225"/>
      <c r="L1425" s="162" t="s">
        <v>122</v>
      </c>
      <c r="M1425" s="162"/>
      <c r="N1425" s="162"/>
      <c r="O1425" s="162"/>
      <c r="P1425" s="162"/>
      <c r="Q1425" s="162"/>
      <c r="R1425" s="162"/>
      <c r="S1425" s="162"/>
      <c r="T1425" s="162"/>
      <c r="U1425" s="162"/>
      <c r="V1425" s="162"/>
      <c r="W1425" s="162"/>
      <c r="X1425" s="227" t="s">
        <v>127</v>
      </c>
      <c r="Y1425" s="225"/>
      <c r="Z1425" s="162" t="s">
        <v>160</v>
      </c>
      <c r="AA1425" s="162"/>
      <c r="AB1425" s="162"/>
      <c r="AC1425" s="162"/>
      <c r="AD1425" s="162"/>
      <c r="AE1425" s="162"/>
      <c r="AF1425" s="162"/>
      <c r="AG1425" s="162"/>
      <c r="AH1425" s="162"/>
      <c r="AI1425" s="162"/>
      <c r="AJ1425" s="162"/>
      <c r="AK1425" s="162"/>
      <c r="AL1425" s="162"/>
      <c r="AM1425" s="163"/>
      <c r="BF1425" s="13" t="b">
        <f>IF($K1425="○",TRUE,IF($K1425="",FALSE,"INPUT_ERROR"))</f>
        <v>0</v>
      </c>
      <c r="BG1425" s="13" t="s">
        <v>534</v>
      </c>
      <c r="BH1425" s="13">
        <v>91</v>
      </c>
      <c r="BI1425" s="13" t="str">
        <f t="shared" ref="BI1425:BI1431" si="31">"ITEM"&amp;BH1425 &amp; BG1425 &amp;"="&amp; BF1425</f>
        <v>ITEM91#KBN4_10=FALSE</v>
      </c>
    </row>
    <row r="1426" spans="1:61" ht="9.75" hidden="1" customHeight="1" x14ac:dyDescent="0.15">
      <c r="A1426" s="99"/>
      <c r="B1426" s="100"/>
      <c r="C1426" s="100"/>
      <c r="D1426" s="100"/>
      <c r="E1426" s="100"/>
      <c r="F1426" s="100"/>
      <c r="G1426" s="100"/>
      <c r="H1426" s="100"/>
      <c r="I1426" s="101"/>
      <c r="J1426" s="130"/>
      <c r="K1426" s="132"/>
      <c r="L1426" s="133"/>
      <c r="M1426" s="133"/>
      <c r="N1426" s="133"/>
      <c r="O1426" s="133"/>
      <c r="P1426" s="133"/>
      <c r="Q1426" s="133"/>
      <c r="R1426" s="133"/>
      <c r="S1426" s="133"/>
      <c r="T1426" s="133"/>
      <c r="U1426" s="133"/>
      <c r="V1426" s="133"/>
      <c r="W1426" s="133"/>
      <c r="X1426" s="134"/>
      <c r="Y1426" s="132"/>
      <c r="Z1426" s="133"/>
      <c r="AA1426" s="133"/>
      <c r="AB1426" s="133"/>
      <c r="AC1426" s="133"/>
      <c r="AD1426" s="133"/>
      <c r="AE1426" s="133"/>
      <c r="AF1426" s="133"/>
      <c r="AG1426" s="133"/>
      <c r="AH1426" s="133"/>
      <c r="AI1426" s="133"/>
      <c r="AJ1426" s="133"/>
      <c r="AK1426" s="133"/>
      <c r="AL1426" s="133"/>
      <c r="AM1426" s="139"/>
      <c r="BF1426" s="13" t="b">
        <f>IF($Y1425="○",TRUE,IF($Y1425="",FALSE,"INPUT_ERROR"))</f>
        <v>0</v>
      </c>
      <c r="BG1426" s="13" t="s">
        <v>534</v>
      </c>
      <c r="BH1426" s="13">
        <v>92</v>
      </c>
      <c r="BI1426" s="13" t="str">
        <f t="shared" si="31"/>
        <v>ITEM92#KBN4_10=FALSE</v>
      </c>
    </row>
    <row r="1427" spans="1:61" ht="9.75" hidden="1" customHeight="1" x14ac:dyDescent="0.15">
      <c r="A1427" s="99"/>
      <c r="B1427" s="100"/>
      <c r="C1427" s="100"/>
      <c r="D1427" s="100"/>
      <c r="E1427" s="100"/>
      <c r="F1427" s="100"/>
      <c r="G1427" s="100"/>
      <c r="H1427" s="100"/>
      <c r="I1427" s="101"/>
      <c r="J1427" s="130" t="s">
        <v>127</v>
      </c>
      <c r="K1427" s="132"/>
      <c r="L1427" s="133" t="s">
        <v>161</v>
      </c>
      <c r="M1427" s="133"/>
      <c r="N1427" s="133"/>
      <c r="O1427" s="133"/>
      <c r="P1427" s="133"/>
      <c r="Q1427" s="133"/>
      <c r="R1427" s="133"/>
      <c r="S1427" s="133"/>
      <c r="T1427" s="133"/>
      <c r="U1427" s="133"/>
      <c r="V1427" s="133"/>
      <c r="W1427" s="133"/>
      <c r="X1427" s="134" t="s">
        <v>127</v>
      </c>
      <c r="Y1427" s="132"/>
      <c r="Z1427" s="133" t="s">
        <v>332</v>
      </c>
      <c r="AA1427" s="133"/>
      <c r="AB1427" s="133"/>
      <c r="AC1427" s="133"/>
      <c r="AD1427" s="133"/>
      <c r="AE1427" s="133"/>
      <c r="AF1427" s="133"/>
      <c r="AG1427" s="133"/>
      <c r="AH1427" s="133"/>
      <c r="AI1427" s="133"/>
      <c r="AJ1427" s="133"/>
      <c r="AK1427" s="133"/>
      <c r="AL1427" s="133"/>
      <c r="AM1427" s="139"/>
      <c r="BF1427" s="13" t="b">
        <f>IF($K1427="○",TRUE,IF($K1427="",FALSE,"INPUT_ERROR"))</f>
        <v>0</v>
      </c>
      <c r="BG1427" s="13" t="s">
        <v>534</v>
      </c>
      <c r="BH1427" s="13">
        <v>93</v>
      </c>
      <c r="BI1427" s="13" t="str">
        <f t="shared" si="31"/>
        <v>ITEM93#KBN4_10=FALSE</v>
      </c>
    </row>
    <row r="1428" spans="1:61" ht="9.75" hidden="1" customHeight="1" x14ac:dyDescent="0.15">
      <c r="A1428" s="99"/>
      <c r="B1428" s="100"/>
      <c r="C1428" s="100"/>
      <c r="D1428" s="100"/>
      <c r="E1428" s="100"/>
      <c r="F1428" s="100"/>
      <c r="G1428" s="100"/>
      <c r="H1428" s="100"/>
      <c r="I1428" s="101"/>
      <c r="J1428" s="130"/>
      <c r="K1428" s="132"/>
      <c r="L1428" s="133"/>
      <c r="M1428" s="133"/>
      <c r="N1428" s="133"/>
      <c r="O1428" s="133"/>
      <c r="P1428" s="133"/>
      <c r="Q1428" s="133"/>
      <c r="R1428" s="133"/>
      <c r="S1428" s="133"/>
      <c r="T1428" s="133"/>
      <c r="U1428" s="133"/>
      <c r="V1428" s="133"/>
      <c r="W1428" s="133"/>
      <c r="X1428" s="134"/>
      <c r="Y1428" s="132"/>
      <c r="Z1428" s="133"/>
      <c r="AA1428" s="133"/>
      <c r="AB1428" s="133"/>
      <c r="AC1428" s="133"/>
      <c r="AD1428" s="133"/>
      <c r="AE1428" s="133"/>
      <c r="AF1428" s="133"/>
      <c r="AG1428" s="133"/>
      <c r="AH1428" s="133"/>
      <c r="AI1428" s="133"/>
      <c r="AJ1428" s="133"/>
      <c r="AK1428" s="133"/>
      <c r="AL1428" s="133"/>
      <c r="AM1428" s="139"/>
      <c r="BF1428" s="13" t="b">
        <f>IF($Y1427="○",TRUE,IF($Y1427="",FALSE,"INPUT_ERROR"))</f>
        <v>0</v>
      </c>
      <c r="BG1428" s="13" t="s">
        <v>534</v>
      </c>
      <c r="BH1428" s="13">
        <v>94</v>
      </c>
      <c r="BI1428" s="13" t="str">
        <f t="shared" si="31"/>
        <v>ITEM94#KBN4_10=FALSE</v>
      </c>
    </row>
    <row r="1429" spans="1:61" ht="9.75" hidden="1" customHeight="1" x14ac:dyDescent="0.15">
      <c r="A1429" s="99"/>
      <c r="B1429" s="100"/>
      <c r="C1429" s="100"/>
      <c r="D1429" s="100"/>
      <c r="E1429" s="100"/>
      <c r="F1429" s="100"/>
      <c r="G1429" s="100"/>
      <c r="H1429" s="100"/>
      <c r="I1429" s="101"/>
      <c r="J1429" s="130" t="s">
        <v>127</v>
      </c>
      <c r="K1429" s="132"/>
      <c r="L1429" s="133" t="s">
        <v>214</v>
      </c>
      <c r="M1429" s="133"/>
      <c r="N1429" s="133"/>
      <c r="O1429" s="133"/>
      <c r="P1429" s="133"/>
      <c r="Q1429" s="133"/>
      <c r="R1429" s="133"/>
      <c r="S1429" s="133"/>
      <c r="T1429" s="133"/>
      <c r="U1429" s="133"/>
      <c r="V1429" s="133"/>
      <c r="W1429" s="133"/>
      <c r="X1429" s="134" t="s">
        <v>127</v>
      </c>
      <c r="Y1429" s="132"/>
      <c r="Z1429" s="133" t="s">
        <v>239</v>
      </c>
      <c r="AA1429" s="133"/>
      <c r="AB1429" s="133"/>
      <c r="AC1429" s="133"/>
      <c r="AD1429" s="133"/>
      <c r="AE1429" s="133"/>
      <c r="AF1429" s="133"/>
      <c r="AG1429" s="133"/>
      <c r="AH1429" s="133"/>
      <c r="AI1429" s="133"/>
      <c r="AJ1429" s="133"/>
      <c r="AK1429" s="133"/>
      <c r="AL1429" s="133"/>
      <c r="AM1429" s="139"/>
      <c r="BF1429" s="13" t="b">
        <f>IF($K1429="○",TRUE,IF($K1429="",FALSE,"INPUT_ERROR"))</f>
        <v>0</v>
      </c>
      <c r="BG1429" s="13" t="s">
        <v>534</v>
      </c>
      <c r="BH1429" s="13">
        <v>95</v>
      </c>
      <c r="BI1429" s="13" t="str">
        <f t="shared" si="31"/>
        <v>ITEM95#KBN4_10=FALSE</v>
      </c>
    </row>
    <row r="1430" spans="1:61" ht="9.75" hidden="1" customHeight="1" x14ac:dyDescent="0.15">
      <c r="A1430" s="99"/>
      <c r="B1430" s="100"/>
      <c r="C1430" s="100"/>
      <c r="D1430" s="100"/>
      <c r="E1430" s="100"/>
      <c r="F1430" s="100"/>
      <c r="G1430" s="100"/>
      <c r="H1430" s="100"/>
      <c r="I1430" s="101"/>
      <c r="J1430" s="130"/>
      <c r="K1430" s="132"/>
      <c r="L1430" s="133"/>
      <c r="M1430" s="133"/>
      <c r="N1430" s="133"/>
      <c r="O1430" s="133"/>
      <c r="P1430" s="133"/>
      <c r="Q1430" s="133"/>
      <c r="R1430" s="133"/>
      <c r="S1430" s="133"/>
      <c r="T1430" s="133"/>
      <c r="U1430" s="133"/>
      <c r="V1430" s="133"/>
      <c r="W1430" s="133"/>
      <c r="X1430" s="134"/>
      <c r="Y1430" s="132"/>
      <c r="Z1430" s="133"/>
      <c r="AA1430" s="133"/>
      <c r="AB1430" s="133"/>
      <c r="AC1430" s="133"/>
      <c r="AD1430" s="133"/>
      <c r="AE1430" s="133"/>
      <c r="AF1430" s="133"/>
      <c r="AG1430" s="133"/>
      <c r="AH1430" s="133"/>
      <c r="AI1430" s="133"/>
      <c r="AJ1430" s="133"/>
      <c r="AK1430" s="133"/>
      <c r="AL1430" s="133"/>
      <c r="AM1430" s="139"/>
      <c r="BF1430" s="13" t="b">
        <f>IF($Y1429="○",TRUE,IF($Y1429="",FALSE,"INPUT_ERROR"))</f>
        <v>0</v>
      </c>
      <c r="BG1430" s="13" t="s">
        <v>534</v>
      </c>
      <c r="BH1430" s="13">
        <v>96</v>
      </c>
      <c r="BI1430" s="13" t="str">
        <f t="shared" si="31"/>
        <v>ITEM96#KBN4_10=FALSE</v>
      </c>
    </row>
    <row r="1431" spans="1:61" ht="9.75" hidden="1" customHeight="1" x14ac:dyDescent="0.15">
      <c r="A1431" s="99"/>
      <c r="B1431" s="100"/>
      <c r="C1431" s="100"/>
      <c r="D1431" s="100"/>
      <c r="E1431" s="100"/>
      <c r="F1431" s="100"/>
      <c r="G1431" s="100"/>
      <c r="H1431" s="100"/>
      <c r="I1431" s="101"/>
      <c r="J1431" s="130" t="s">
        <v>127</v>
      </c>
      <c r="K1431" s="132"/>
      <c r="L1431" s="133" t="s">
        <v>125</v>
      </c>
      <c r="M1431" s="133"/>
      <c r="N1431" s="133"/>
      <c r="O1431" s="134" t="s">
        <v>98</v>
      </c>
      <c r="P1431" s="128"/>
      <c r="Q1431" s="128"/>
      <c r="R1431" s="128"/>
      <c r="S1431" s="128"/>
      <c r="T1431" s="128"/>
      <c r="U1431" s="128"/>
      <c r="V1431" s="128"/>
      <c r="W1431" s="128"/>
      <c r="X1431" s="128"/>
      <c r="Y1431" s="128"/>
      <c r="Z1431" s="128"/>
      <c r="AA1431" s="128"/>
      <c r="AB1431" s="128"/>
      <c r="AC1431" s="128"/>
      <c r="AD1431" s="128"/>
      <c r="AE1431" s="128"/>
      <c r="AF1431" s="128"/>
      <c r="AG1431" s="128"/>
      <c r="AH1431" s="128"/>
      <c r="AI1431" s="128"/>
      <c r="AJ1431" s="128"/>
      <c r="AK1431" s="128"/>
      <c r="AL1431" s="133" t="s">
        <v>188</v>
      </c>
      <c r="AM1431" s="139"/>
      <c r="BF1431" s="13" t="b">
        <f>IF($K1431="○",TRUE,IF($K1431="",FALSE,"INPUT_ERROR"))</f>
        <v>0</v>
      </c>
      <c r="BG1431" s="13" t="s">
        <v>534</v>
      </c>
      <c r="BH1431" s="13">
        <v>97</v>
      </c>
      <c r="BI1431" s="13" t="str">
        <f t="shared" si="31"/>
        <v>ITEM97#KBN4_10=FALSE</v>
      </c>
    </row>
    <row r="1432" spans="1:61" ht="9.75" hidden="1" customHeight="1" x14ac:dyDescent="0.15">
      <c r="A1432" s="99"/>
      <c r="B1432" s="100"/>
      <c r="C1432" s="100"/>
      <c r="D1432" s="100"/>
      <c r="E1432" s="100"/>
      <c r="F1432" s="100"/>
      <c r="G1432" s="100"/>
      <c r="H1432" s="100"/>
      <c r="I1432" s="101"/>
      <c r="J1432" s="135"/>
      <c r="K1432" s="136"/>
      <c r="L1432" s="137"/>
      <c r="M1432" s="137"/>
      <c r="N1432" s="137"/>
      <c r="O1432" s="138"/>
      <c r="P1432" s="90"/>
      <c r="Q1432" s="90"/>
      <c r="R1432" s="90"/>
      <c r="S1432" s="90"/>
      <c r="T1432" s="90"/>
      <c r="U1432" s="90"/>
      <c r="V1432" s="90"/>
      <c r="W1432" s="90"/>
      <c r="X1432" s="90"/>
      <c r="Y1432" s="90"/>
      <c r="Z1432" s="90"/>
      <c r="AA1432" s="90"/>
      <c r="AB1432" s="90"/>
      <c r="AC1432" s="90"/>
      <c r="AD1432" s="90"/>
      <c r="AE1432" s="90"/>
      <c r="AF1432" s="90"/>
      <c r="AG1432" s="90"/>
      <c r="AH1432" s="90"/>
      <c r="AI1432" s="90"/>
      <c r="AJ1432" s="90"/>
      <c r="AK1432" s="90"/>
      <c r="AL1432" s="137"/>
      <c r="AM1432" s="140"/>
      <c r="BG1432" s="13" t="s">
        <v>534</v>
      </c>
      <c r="BH1432" s="13">
        <v>98</v>
      </c>
      <c r="BI1432" s="13" t="str">
        <f>"ITEM"&amp;BH1432 &amp; BG1432 &amp;"="&amp;IF(TRIM($P1431)="","",$P1431)</f>
        <v>ITEM98#KBN4_10=</v>
      </c>
    </row>
    <row r="1433" spans="1:61" ht="9.75" hidden="1" customHeight="1" x14ac:dyDescent="0.15">
      <c r="A1433" s="96" t="s">
        <v>290</v>
      </c>
      <c r="B1433" s="97"/>
      <c r="C1433" s="97"/>
      <c r="D1433" s="97"/>
      <c r="E1433" s="97"/>
      <c r="F1433" s="97"/>
      <c r="G1433" s="97"/>
      <c r="H1433" s="97"/>
      <c r="I1433" s="98"/>
      <c r="J1433" s="305"/>
      <c r="K1433" s="306"/>
      <c r="L1433" s="306"/>
      <c r="M1433" s="306"/>
      <c r="N1433" s="306"/>
      <c r="O1433" s="306"/>
      <c r="P1433" s="306"/>
      <c r="Q1433" s="306"/>
      <c r="R1433" s="306"/>
      <c r="S1433" s="306"/>
      <c r="T1433" s="306"/>
      <c r="U1433" s="306"/>
      <c r="V1433" s="306"/>
      <c r="W1433" s="306"/>
      <c r="X1433" s="306"/>
      <c r="Y1433" s="306"/>
      <c r="Z1433" s="306"/>
      <c r="AA1433" s="306"/>
      <c r="AB1433" s="306"/>
      <c r="AC1433" s="306"/>
      <c r="AD1433" s="306"/>
      <c r="AE1433" s="306"/>
      <c r="AF1433" s="306"/>
      <c r="AG1433" s="306"/>
      <c r="AH1433" s="306"/>
      <c r="AI1433" s="306"/>
      <c r="AJ1433" s="306"/>
      <c r="AK1433" s="306"/>
      <c r="AL1433" s="306"/>
      <c r="AM1433" s="307"/>
      <c r="BG1433" s="13" t="s">
        <v>534</v>
      </c>
      <c r="BH1433" s="13">
        <v>99</v>
      </c>
      <c r="BI1433" s="13" t="str">
        <f>"ITEM"&amp;BH1433 &amp; BG1433 &amp;"="&amp;IF(TRIM($J1433)="","",TEXT(J1433,"yyyymmdd"))</f>
        <v>ITEM99#KBN4_10=</v>
      </c>
    </row>
    <row r="1434" spans="1:61" ht="9.75" hidden="1" customHeight="1" x14ac:dyDescent="0.15">
      <c r="A1434" s="99"/>
      <c r="B1434" s="100"/>
      <c r="C1434" s="100"/>
      <c r="D1434" s="100"/>
      <c r="E1434" s="100"/>
      <c r="F1434" s="100"/>
      <c r="G1434" s="100"/>
      <c r="H1434" s="100"/>
      <c r="I1434" s="101"/>
      <c r="J1434" s="308"/>
      <c r="K1434" s="309"/>
      <c r="L1434" s="309"/>
      <c r="M1434" s="309"/>
      <c r="N1434" s="309"/>
      <c r="O1434" s="309"/>
      <c r="P1434" s="309"/>
      <c r="Q1434" s="309"/>
      <c r="R1434" s="309"/>
      <c r="S1434" s="309"/>
      <c r="T1434" s="309"/>
      <c r="U1434" s="309"/>
      <c r="V1434" s="309"/>
      <c r="W1434" s="309"/>
      <c r="X1434" s="309"/>
      <c r="Y1434" s="309"/>
      <c r="Z1434" s="309"/>
      <c r="AA1434" s="309"/>
      <c r="AB1434" s="309"/>
      <c r="AC1434" s="309"/>
      <c r="AD1434" s="309"/>
      <c r="AE1434" s="309"/>
      <c r="AF1434" s="309"/>
      <c r="AG1434" s="309"/>
      <c r="AH1434" s="309"/>
      <c r="AI1434" s="309"/>
      <c r="AJ1434" s="309"/>
      <c r="AK1434" s="309"/>
      <c r="AL1434" s="309"/>
      <c r="AM1434" s="310"/>
      <c r="BH1434" s="13" t="s">
        <v>432</v>
      </c>
    </row>
    <row r="1435" spans="1:61" ht="9.75" hidden="1" customHeight="1" x14ac:dyDescent="0.15">
      <c r="A1435" s="106"/>
      <c r="B1435" s="107"/>
      <c r="C1435" s="107"/>
      <c r="D1435" s="107"/>
      <c r="E1435" s="107"/>
      <c r="F1435" s="107"/>
      <c r="G1435" s="107"/>
      <c r="H1435" s="107"/>
      <c r="I1435" s="108"/>
      <c r="J1435" s="311"/>
      <c r="K1435" s="312"/>
      <c r="L1435" s="312"/>
      <c r="M1435" s="312"/>
      <c r="N1435" s="312"/>
      <c r="O1435" s="312"/>
      <c r="P1435" s="312"/>
      <c r="Q1435" s="312"/>
      <c r="R1435" s="312"/>
      <c r="S1435" s="312"/>
      <c r="T1435" s="312"/>
      <c r="U1435" s="312"/>
      <c r="V1435" s="312"/>
      <c r="W1435" s="312"/>
      <c r="X1435" s="312"/>
      <c r="Y1435" s="312"/>
      <c r="Z1435" s="312"/>
      <c r="AA1435" s="312"/>
      <c r="AB1435" s="312"/>
      <c r="AC1435" s="312"/>
      <c r="AD1435" s="312"/>
      <c r="AE1435" s="312"/>
      <c r="AF1435" s="312"/>
      <c r="AG1435" s="312"/>
      <c r="AH1435" s="312"/>
      <c r="AI1435" s="312"/>
      <c r="AJ1435" s="312"/>
      <c r="AK1435" s="312"/>
      <c r="AL1435" s="312"/>
      <c r="AM1435" s="313"/>
      <c r="BH1435" s="13" t="s">
        <v>432</v>
      </c>
    </row>
    <row r="1436" spans="1:61" ht="9.75" customHeight="1" x14ac:dyDescent="0.15">
      <c r="A1436" s="141" t="s">
        <v>397</v>
      </c>
      <c r="B1436" s="142"/>
      <c r="C1436" s="142"/>
      <c r="D1436" s="142"/>
      <c r="E1436" s="142"/>
      <c r="F1436" s="142"/>
      <c r="G1436" s="142"/>
      <c r="H1436" s="142"/>
      <c r="I1436" s="142"/>
      <c r="J1436" s="142"/>
      <c r="K1436" s="142"/>
      <c r="L1436" s="142"/>
      <c r="M1436" s="142"/>
      <c r="N1436" s="142"/>
      <c r="O1436" s="142"/>
      <c r="P1436" s="142"/>
      <c r="Q1436" s="142"/>
      <c r="R1436" s="142"/>
      <c r="S1436" s="142"/>
      <c r="T1436" s="142"/>
      <c r="U1436" s="142"/>
      <c r="V1436" s="142"/>
      <c r="W1436" s="142"/>
      <c r="X1436" s="142"/>
      <c r="Y1436" s="142"/>
      <c r="Z1436" s="142"/>
      <c r="AA1436" s="142"/>
      <c r="AB1436" s="142"/>
      <c r="AC1436" s="142"/>
      <c r="AD1436" s="142"/>
      <c r="AE1436" s="142"/>
      <c r="AF1436" s="142"/>
      <c r="AG1436" s="142"/>
      <c r="AH1436" s="142"/>
      <c r="AI1436" s="142"/>
      <c r="AJ1436" s="142"/>
      <c r="AK1436" s="142"/>
      <c r="AL1436" s="142"/>
      <c r="AM1436" s="143"/>
      <c r="BH1436" s="13" t="s">
        <v>432</v>
      </c>
    </row>
    <row r="1437" spans="1:61" ht="9.75" customHeight="1" x14ac:dyDescent="0.15">
      <c r="A1437" s="164"/>
      <c r="B1437" s="165"/>
      <c r="C1437" s="165"/>
      <c r="D1437" s="165"/>
      <c r="E1437" s="165"/>
      <c r="F1437" s="165"/>
      <c r="G1437" s="165"/>
      <c r="H1437" s="165"/>
      <c r="I1437" s="165"/>
      <c r="J1437" s="165"/>
      <c r="K1437" s="165"/>
      <c r="L1437" s="165"/>
      <c r="M1437" s="165"/>
      <c r="N1437" s="165"/>
      <c r="O1437" s="165"/>
      <c r="P1437" s="165"/>
      <c r="Q1437" s="165"/>
      <c r="R1437" s="165"/>
      <c r="S1437" s="165"/>
      <c r="T1437" s="165"/>
      <c r="U1437" s="165"/>
      <c r="V1437" s="165"/>
      <c r="W1437" s="165"/>
      <c r="X1437" s="165"/>
      <c r="Y1437" s="165"/>
      <c r="Z1437" s="165"/>
      <c r="AA1437" s="165"/>
      <c r="AB1437" s="165"/>
      <c r="AC1437" s="165"/>
      <c r="AD1437" s="165"/>
      <c r="AE1437" s="165"/>
      <c r="AF1437" s="165"/>
      <c r="AG1437" s="165"/>
      <c r="AH1437" s="165"/>
      <c r="AI1437" s="165"/>
      <c r="AJ1437" s="165"/>
      <c r="AK1437" s="165"/>
      <c r="AL1437" s="165"/>
      <c r="AM1437" s="166"/>
      <c r="BH1437" s="13" t="s">
        <v>432</v>
      </c>
    </row>
    <row r="1438" spans="1:61" ht="9.75" hidden="1" customHeight="1" x14ac:dyDescent="0.15">
      <c r="A1438" s="295" t="s">
        <v>398</v>
      </c>
      <c r="B1438" s="296"/>
      <c r="C1438" s="296"/>
      <c r="D1438" s="296"/>
      <c r="E1438" s="296"/>
      <c r="F1438" s="296"/>
      <c r="G1438" s="296"/>
      <c r="H1438" s="296"/>
      <c r="I1438" s="297"/>
      <c r="J1438" s="273"/>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274"/>
      <c r="AE1438" s="274"/>
      <c r="AF1438" s="274"/>
      <c r="AG1438" s="274"/>
      <c r="AH1438" s="274"/>
      <c r="AI1438" s="274"/>
      <c r="AJ1438" s="274"/>
      <c r="AK1438" s="274"/>
      <c r="AL1438" s="274"/>
      <c r="AM1438" s="275"/>
      <c r="BG1438" s="13" t="s">
        <v>535</v>
      </c>
      <c r="BH1438" s="13">
        <v>85</v>
      </c>
      <c r="BI1438" s="13" t="str">
        <f>"ITEM"&amp;BH1438 &amp; BG1438 &amp;"="&amp; IF(TRIM($J1438)="","",$J1438)</f>
        <v>ITEM85#KBN4_11=</v>
      </c>
    </row>
    <row r="1439" spans="1:61" ht="9.75" hidden="1" customHeight="1" thickBot="1" x14ac:dyDescent="0.2">
      <c r="A1439" s="298"/>
      <c r="B1439" s="299"/>
      <c r="C1439" s="299"/>
      <c r="D1439" s="299"/>
      <c r="E1439" s="299"/>
      <c r="F1439" s="299"/>
      <c r="G1439" s="299"/>
      <c r="H1439" s="299"/>
      <c r="I1439" s="300"/>
      <c r="J1439" s="301"/>
      <c r="K1439" s="302"/>
      <c r="L1439" s="302"/>
      <c r="M1439" s="302"/>
      <c r="N1439" s="302"/>
      <c r="O1439" s="302"/>
      <c r="P1439" s="302"/>
      <c r="Q1439" s="302"/>
      <c r="R1439" s="302"/>
      <c r="S1439" s="302"/>
      <c r="T1439" s="302"/>
      <c r="U1439" s="302"/>
      <c r="V1439" s="302"/>
      <c r="W1439" s="302"/>
      <c r="X1439" s="302"/>
      <c r="Y1439" s="302"/>
      <c r="Z1439" s="302"/>
      <c r="AA1439" s="302"/>
      <c r="AB1439" s="302"/>
      <c r="AC1439" s="302"/>
      <c r="AD1439" s="302"/>
      <c r="AE1439" s="302"/>
      <c r="AF1439" s="302"/>
      <c r="AG1439" s="302"/>
      <c r="AH1439" s="302"/>
      <c r="AI1439" s="302"/>
      <c r="AJ1439" s="302"/>
      <c r="AK1439" s="302"/>
      <c r="AL1439" s="302"/>
      <c r="AM1439" s="303"/>
      <c r="BG1439" s="13" t="s">
        <v>432</v>
      </c>
      <c r="BH1439" s="13" t="s">
        <v>432</v>
      </c>
    </row>
    <row r="1440" spans="1:61" ht="9.75" hidden="1" customHeight="1" x14ac:dyDescent="0.15">
      <c r="A1440" s="96" t="s">
        <v>96</v>
      </c>
      <c r="B1440" s="97"/>
      <c r="C1440" s="97"/>
      <c r="D1440" s="97"/>
      <c r="E1440" s="97"/>
      <c r="F1440" s="97"/>
      <c r="G1440" s="97"/>
      <c r="H1440" s="97"/>
      <c r="I1440" s="98"/>
      <c r="J1440" s="102"/>
      <c r="K1440" s="102"/>
      <c r="L1440" s="102"/>
      <c r="M1440" s="102"/>
      <c r="N1440" s="102"/>
      <c r="O1440" s="102"/>
      <c r="P1440" s="102"/>
      <c r="Q1440" s="102"/>
      <c r="R1440" s="102"/>
      <c r="S1440" s="102"/>
      <c r="T1440" s="102"/>
      <c r="U1440" s="102"/>
      <c r="V1440" s="102"/>
      <c r="W1440" s="102"/>
      <c r="X1440" s="102"/>
      <c r="Y1440" s="102"/>
      <c r="Z1440" s="102"/>
      <c r="AA1440" s="102"/>
      <c r="AB1440" s="102"/>
      <c r="AC1440" s="102"/>
      <c r="AD1440" s="102"/>
      <c r="AE1440" s="102"/>
      <c r="AF1440" s="102"/>
      <c r="AG1440" s="102"/>
      <c r="AH1440" s="102"/>
      <c r="AI1440" s="102"/>
      <c r="AJ1440" s="102"/>
      <c r="AK1440" s="102"/>
      <c r="AL1440" s="102"/>
      <c r="AM1440" s="102"/>
      <c r="BG1440" s="13" t="s">
        <v>535</v>
      </c>
      <c r="BH1440" s="13">
        <v>86</v>
      </c>
      <c r="BI1440" s="13" t="str">
        <f>"ITEM"&amp;BH1440&amp; BG1440 &amp;"="&amp; IF(TRIM($J1440)="","",$J1440)</f>
        <v>ITEM86#KBN4_11=</v>
      </c>
    </row>
    <row r="1441" spans="1:61" ht="9.75" hidden="1" customHeight="1" x14ac:dyDescent="0.15">
      <c r="A1441" s="106"/>
      <c r="B1441" s="107"/>
      <c r="C1441" s="107"/>
      <c r="D1441" s="107"/>
      <c r="E1441" s="107"/>
      <c r="F1441" s="107"/>
      <c r="G1441" s="107"/>
      <c r="H1441" s="107"/>
      <c r="I1441" s="108"/>
      <c r="J1441" s="102"/>
      <c r="K1441" s="102"/>
      <c r="L1441" s="102"/>
      <c r="M1441" s="102"/>
      <c r="N1441" s="102"/>
      <c r="O1441" s="102"/>
      <c r="P1441" s="102"/>
      <c r="Q1441" s="102"/>
      <c r="R1441" s="102"/>
      <c r="S1441" s="102"/>
      <c r="T1441" s="102"/>
      <c r="U1441" s="102"/>
      <c r="V1441" s="102"/>
      <c r="W1441" s="102"/>
      <c r="X1441" s="102"/>
      <c r="Y1441" s="102"/>
      <c r="Z1441" s="102"/>
      <c r="AA1441" s="102"/>
      <c r="AB1441" s="102"/>
      <c r="AC1441" s="102"/>
      <c r="AD1441" s="102"/>
      <c r="AE1441" s="102"/>
      <c r="AF1441" s="102"/>
      <c r="AG1441" s="102"/>
      <c r="AH1441" s="102"/>
      <c r="AI1441" s="102"/>
      <c r="AJ1441" s="102"/>
      <c r="AK1441" s="102"/>
      <c r="AL1441" s="102"/>
      <c r="AM1441" s="102"/>
      <c r="BG1441" s="13" t="s">
        <v>432</v>
      </c>
      <c r="BH1441" s="13" t="s">
        <v>432</v>
      </c>
    </row>
    <row r="1442" spans="1:61" ht="9.75" hidden="1" customHeight="1" x14ac:dyDescent="0.15">
      <c r="A1442" s="96" t="s">
        <v>291</v>
      </c>
      <c r="B1442" s="97"/>
      <c r="C1442" s="97"/>
      <c r="D1442" s="97"/>
      <c r="E1442" s="97"/>
      <c r="F1442" s="97"/>
      <c r="G1442" s="97"/>
      <c r="H1442" s="97"/>
      <c r="I1442" s="98"/>
      <c r="J1442" s="102"/>
      <c r="K1442" s="102"/>
      <c r="L1442" s="102"/>
      <c r="M1442" s="102"/>
      <c r="N1442" s="102"/>
      <c r="O1442" s="102"/>
      <c r="P1442" s="102"/>
      <c r="Q1442" s="102"/>
      <c r="R1442" s="102"/>
      <c r="S1442" s="102"/>
      <c r="T1442" s="102"/>
      <c r="U1442" s="102"/>
      <c r="V1442" s="102"/>
      <c r="W1442" s="102"/>
      <c r="X1442" s="102"/>
      <c r="Y1442" s="102"/>
      <c r="Z1442" s="102"/>
      <c r="AA1442" s="102"/>
      <c r="AB1442" s="102"/>
      <c r="AC1442" s="102"/>
      <c r="AD1442" s="102"/>
      <c r="AE1442" s="102"/>
      <c r="AF1442" s="102"/>
      <c r="AG1442" s="102"/>
      <c r="AH1442" s="102"/>
      <c r="AI1442" s="102"/>
      <c r="AJ1442" s="102"/>
      <c r="AK1442" s="102"/>
      <c r="AL1442" s="102"/>
      <c r="AM1442" s="102"/>
      <c r="BG1442" s="13" t="s">
        <v>535</v>
      </c>
      <c r="BH1442" s="13">
        <v>87</v>
      </c>
      <c r="BI1442" s="13" t="str">
        <f>"ITEM"&amp;BH1442&amp; BG1442 &amp;"="&amp; IF(TRIM($J1442)="","",$J1442)</f>
        <v>ITEM87#KBN4_11=</v>
      </c>
    </row>
    <row r="1443" spans="1:61" ht="9.75" hidden="1" customHeight="1" x14ac:dyDescent="0.15">
      <c r="A1443" s="99"/>
      <c r="B1443" s="100"/>
      <c r="C1443" s="100"/>
      <c r="D1443" s="100"/>
      <c r="E1443" s="100"/>
      <c r="F1443" s="100"/>
      <c r="G1443" s="100"/>
      <c r="H1443" s="100"/>
      <c r="I1443" s="101"/>
      <c r="J1443" s="102"/>
      <c r="K1443" s="102"/>
      <c r="L1443" s="102"/>
      <c r="M1443" s="102"/>
      <c r="N1443" s="102"/>
      <c r="O1443" s="102"/>
      <c r="P1443" s="102"/>
      <c r="Q1443" s="102"/>
      <c r="R1443" s="102"/>
      <c r="S1443" s="102"/>
      <c r="T1443" s="102"/>
      <c r="U1443" s="102"/>
      <c r="V1443" s="102"/>
      <c r="W1443" s="102"/>
      <c r="X1443" s="102"/>
      <c r="Y1443" s="102"/>
      <c r="Z1443" s="102"/>
      <c r="AA1443" s="102"/>
      <c r="AB1443" s="102"/>
      <c r="AC1443" s="102"/>
      <c r="AD1443" s="102"/>
      <c r="AE1443" s="102"/>
      <c r="AF1443" s="102"/>
      <c r="AG1443" s="102"/>
      <c r="AH1443" s="102"/>
      <c r="AI1443" s="102"/>
      <c r="AJ1443" s="102"/>
      <c r="AK1443" s="102"/>
      <c r="AL1443" s="102"/>
      <c r="AM1443" s="102"/>
      <c r="BG1443" s="13" t="s">
        <v>432</v>
      </c>
      <c r="BH1443" s="13" t="s">
        <v>432</v>
      </c>
    </row>
    <row r="1444" spans="1:61" ht="9.75" hidden="1" customHeight="1" x14ac:dyDescent="0.15">
      <c r="A1444" s="106"/>
      <c r="B1444" s="107"/>
      <c r="C1444" s="107"/>
      <c r="D1444" s="107"/>
      <c r="E1444" s="107"/>
      <c r="F1444" s="107"/>
      <c r="G1444" s="107"/>
      <c r="H1444" s="107"/>
      <c r="I1444" s="108"/>
      <c r="J1444" s="102"/>
      <c r="K1444" s="102"/>
      <c r="L1444" s="102"/>
      <c r="M1444" s="102"/>
      <c r="N1444" s="102"/>
      <c r="O1444" s="102"/>
      <c r="P1444" s="102"/>
      <c r="Q1444" s="102"/>
      <c r="R1444" s="102"/>
      <c r="S1444" s="102"/>
      <c r="T1444" s="102"/>
      <c r="U1444" s="102"/>
      <c r="V1444" s="102"/>
      <c r="W1444" s="102"/>
      <c r="X1444" s="102"/>
      <c r="Y1444" s="102"/>
      <c r="Z1444" s="102"/>
      <c r="AA1444" s="102"/>
      <c r="AB1444" s="102"/>
      <c r="AC1444" s="102"/>
      <c r="AD1444" s="102"/>
      <c r="AE1444" s="102"/>
      <c r="AF1444" s="102"/>
      <c r="AG1444" s="102"/>
      <c r="AH1444" s="102"/>
      <c r="AI1444" s="102"/>
      <c r="AJ1444" s="102"/>
      <c r="AK1444" s="102"/>
      <c r="AL1444" s="102"/>
      <c r="AM1444" s="102"/>
      <c r="BG1444" s="13" t="s">
        <v>432</v>
      </c>
      <c r="BH1444" s="13" t="s">
        <v>432</v>
      </c>
    </row>
    <row r="1445" spans="1:61" ht="9.75" hidden="1" customHeight="1" x14ac:dyDescent="0.15">
      <c r="A1445" s="96" t="s">
        <v>292</v>
      </c>
      <c r="B1445" s="97"/>
      <c r="C1445" s="97"/>
      <c r="D1445" s="97"/>
      <c r="E1445" s="97"/>
      <c r="F1445" s="97"/>
      <c r="G1445" s="97"/>
      <c r="H1445" s="97"/>
      <c r="I1445" s="98"/>
      <c r="J1445" s="102"/>
      <c r="K1445" s="102"/>
      <c r="L1445" s="102"/>
      <c r="M1445" s="102"/>
      <c r="N1445" s="102"/>
      <c r="O1445" s="102"/>
      <c r="P1445" s="102"/>
      <c r="Q1445" s="102"/>
      <c r="R1445" s="102"/>
      <c r="S1445" s="102"/>
      <c r="T1445" s="102"/>
      <c r="U1445" s="102"/>
      <c r="V1445" s="102"/>
      <c r="W1445" s="102"/>
      <c r="X1445" s="102"/>
      <c r="Y1445" s="102"/>
      <c r="Z1445" s="102"/>
      <c r="AA1445" s="102"/>
      <c r="AB1445" s="102"/>
      <c r="AC1445" s="102"/>
      <c r="AD1445" s="102"/>
      <c r="AE1445" s="102"/>
      <c r="AF1445" s="102"/>
      <c r="AG1445" s="102"/>
      <c r="AH1445" s="102"/>
      <c r="AI1445" s="102"/>
      <c r="AJ1445" s="102"/>
      <c r="AK1445" s="102"/>
      <c r="AL1445" s="102"/>
      <c r="AM1445" s="102"/>
      <c r="BG1445" s="13" t="s">
        <v>535</v>
      </c>
      <c r="BH1445" s="13">
        <v>88</v>
      </c>
      <c r="BI1445" s="13" t="str">
        <f>"ITEM"&amp;BH1445&amp; BG1445 &amp;"="&amp; IF(TRIM($J1445)="","",$J1445)</f>
        <v>ITEM88#KBN4_11=</v>
      </c>
    </row>
    <row r="1446" spans="1:61" ht="9.75" hidden="1" customHeight="1" x14ac:dyDescent="0.15">
      <c r="A1446" s="106"/>
      <c r="B1446" s="107"/>
      <c r="C1446" s="107"/>
      <c r="D1446" s="107"/>
      <c r="E1446" s="107"/>
      <c r="F1446" s="107"/>
      <c r="G1446" s="107"/>
      <c r="H1446" s="107"/>
      <c r="I1446" s="108"/>
      <c r="J1446" s="102"/>
      <c r="K1446" s="102"/>
      <c r="L1446" s="102"/>
      <c r="M1446" s="102"/>
      <c r="N1446" s="102"/>
      <c r="O1446" s="102"/>
      <c r="P1446" s="102"/>
      <c r="Q1446" s="102"/>
      <c r="R1446" s="102"/>
      <c r="S1446" s="102"/>
      <c r="T1446" s="102"/>
      <c r="U1446" s="102"/>
      <c r="V1446" s="102"/>
      <c r="W1446" s="102"/>
      <c r="X1446" s="102"/>
      <c r="Y1446" s="102"/>
      <c r="Z1446" s="102"/>
      <c r="AA1446" s="102"/>
      <c r="AB1446" s="102"/>
      <c r="AC1446" s="102"/>
      <c r="AD1446" s="102"/>
      <c r="AE1446" s="102"/>
      <c r="AF1446" s="102"/>
      <c r="AG1446" s="102"/>
      <c r="AH1446" s="102"/>
      <c r="AI1446" s="102"/>
      <c r="AJ1446" s="102"/>
      <c r="AK1446" s="102"/>
      <c r="AL1446" s="102"/>
      <c r="AM1446" s="102"/>
      <c r="BG1446" s="13" t="s">
        <v>432</v>
      </c>
      <c r="BH1446" s="13" t="s">
        <v>432</v>
      </c>
    </row>
    <row r="1447" spans="1:61" ht="9.75" hidden="1" customHeight="1" x14ac:dyDescent="0.15">
      <c r="A1447" s="96" t="s">
        <v>326</v>
      </c>
      <c r="B1447" s="97"/>
      <c r="C1447" s="97"/>
      <c r="D1447" s="97"/>
      <c r="E1447" s="97"/>
      <c r="F1447" s="97"/>
      <c r="G1447" s="97"/>
      <c r="H1447" s="97"/>
      <c r="I1447" s="98"/>
      <c r="J1447" s="266"/>
      <c r="K1447" s="170"/>
      <c r="L1447" s="170"/>
      <c r="M1447" s="170"/>
      <c r="N1447" s="170"/>
      <c r="O1447" s="170"/>
      <c r="P1447" s="170"/>
      <c r="Q1447" s="170"/>
      <c r="R1447" s="170"/>
      <c r="S1447" s="170"/>
      <c r="T1447" s="170"/>
      <c r="U1447" s="170"/>
      <c r="V1447" s="170" t="s">
        <v>116</v>
      </c>
      <c r="W1447" s="170"/>
      <c r="X1447" s="170"/>
      <c r="Y1447" s="170"/>
      <c r="Z1447" s="170"/>
      <c r="AA1447" s="170"/>
      <c r="AB1447" s="170"/>
      <c r="AC1447" s="170"/>
      <c r="AD1447" s="170"/>
      <c r="AE1447" s="170"/>
      <c r="AF1447" s="170"/>
      <c r="AG1447" s="170"/>
      <c r="AH1447" s="170"/>
      <c r="AI1447" s="170"/>
      <c r="AJ1447" s="170"/>
      <c r="AK1447" s="170"/>
      <c r="AL1447" s="170"/>
      <c r="AM1447" s="171"/>
      <c r="BE1447" s="13" t="str">
        <f ca="1">MID(CELL("address",$CB$2),2,2)</f>
        <v>CB</v>
      </c>
      <c r="BF1447" s="13" t="str">
        <f>IF(TRIM($K1449)="","",IF(ISERROR(MATCH($K1449,$CB$3:$CB$7,0)),"INPUT_ERROR",MATCH($K1449,$CB$3:$CB$7,0)))</f>
        <v/>
      </c>
      <c r="BG1447" s="13" t="s">
        <v>535</v>
      </c>
      <c r="BH1447" s="13">
        <v>89</v>
      </c>
      <c r="BI1447" s="13" t="str">
        <f>"ITEM"&amp; BH1447&amp; BG1447 &amp;"="&amp; $BF1447</f>
        <v>ITEM89#KBN4_11=</v>
      </c>
    </row>
    <row r="1448" spans="1:61" ht="9.75" hidden="1" customHeight="1" x14ac:dyDescent="0.15">
      <c r="A1448" s="99"/>
      <c r="B1448" s="100"/>
      <c r="C1448" s="100"/>
      <c r="D1448" s="100"/>
      <c r="E1448" s="100"/>
      <c r="F1448" s="100"/>
      <c r="G1448" s="100"/>
      <c r="H1448" s="100"/>
      <c r="I1448" s="101"/>
      <c r="J1448" s="304"/>
      <c r="K1448" s="169"/>
      <c r="L1448" s="169"/>
      <c r="M1448" s="169"/>
      <c r="N1448" s="169"/>
      <c r="O1448" s="169"/>
      <c r="P1448" s="169"/>
      <c r="Q1448" s="169"/>
      <c r="R1448" s="169"/>
      <c r="S1448" s="169"/>
      <c r="T1448" s="169"/>
      <c r="U1448" s="169"/>
      <c r="V1448" s="169" t="s">
        <v>180</v>
      </c>
      <c r="W1448" s="169"/>
      <c r="X1448" s="169"/>
      <c r="Y1448" s="169"/>
      <c r="Z1448" s="169"/>
      <c r="AA1448" s="169"/>
      <c r="AB1448" s="169"/>
      <c r="AC1448" s="169"/>
      <c r="AD1448" s="169"/>
      <c r="AE1448" s="169"/>
      <c r="AF1448" s="169"/>
      <c r="AG1448" s="169"/>
      <c r="AH1448" s="169"/>
      <c r="AI1448" s="169"/>
      <c r="AJ1448" s="169"/>
      <c r="AK1448" s="169"/>
      <c r="AL1448" s="169"/>
      <c r="AM1448" s="172"/>
      <c r="BG1448" s="13" t="s">
        <v>432</v>
      </c>
      <c r="BH1448" s="13" t="s">
        <v>432</v>
      </c>
    </row>
    <row r="1449" spans="1:61" ht="9.75" hidden="1" customHeight="1" x14ac:dyDescent="0.15">
      <c r="A1449" s="99"/>
      <c r="B1449" s="100"/>
      <c r="C1449" s="100"/>
      <c r="D1449" s="100"/>
      <c r="E1449" s="100"/>
      <c r="F1449" s="100"/>
      <c r="G1449" s="100"/>
      <c r="H1449" s="100"/>
      <c r="I1449" s="101"/>
      <c r="J1449" s="130" t="s">
        <v>127</v>
      </c>
      <c r="K1449" s="131"/>
      <c r="L1449" s="131"/>
      <c r="M1449" s="131"/>
      <c r="N1449" s="131"/>
      <c r="O1449" s="131"/>
      <c r="P1449" s="131"/>
      <c r="Q1449" s="131"/>
      <c r="R1449" s="131"/>
      <c r="S1449" s="131"/>
      <c r="T1449" s="133" t="s">
        <v>129</v>
      </c>
      <c r="U1449" s="133"/>
      <c r="V1449" s="169" t="s">
        <v>236</v>
      </c>
      <c r="W1449" s="169"/>
      <c r="X1449" s="169"/>
      <c r="Y1449" s="169"/>
      <c r="Z1449" s="169"/>
      <c r="AA1449" s="169"/>
      <c r="AB1449" s="169"/>
      <c r="AC1449" s="169"/>
      <c r="AD1449" s="169"/>
      <c r="AE1449" s="169"/>
      <c r="AF1449" s="169"/>
      <c r="AG1449" s="169"/>
      <c r="AH1449" s="169"/>
      <c r="AI1449" s="169"/>
      <c r="AJ1449" s="169"/>
      <c r="AK1449" s="169"/>
      <c r="AL1449" s="169"/>
      <c r="AM1449" s="172"/>
      <c r="BG1449" s="13" t="s">
        <v>432</v>
      </c>
      <c r="BH1449" s="13" t="s">
        <v>432</v>
      </c>
    </row>
    <row r="1450" spans="1:61" ht="9.75" hidden="1" customHeight="1" x14ac:dyDescent="0.15">
      <c r="A1450" s="99"/>
      <c r="B1450" s="100"/>
      <c r="C1450" s="100"/>
      <c r="D1450" s="100"/>
      <c r="E1450" s="100"/>
      <c r="F1450" s="100"/>
      <c r="G1450" s="100"/>
      <c r="H1450" s="100"/>
      <c r="I1450" s="101"/>
      <c r="J1450" s="130"/>
      <c r="K1450" s="131"/>
      <c r="L1450" s="131"/>
      <c r="M1450" s="131"/>
      <c r="N1450" s="131"/>
      <c r="O1450" s="131"/>
      <c r="P1450" s="131"/>
      <c r="Q1450" s="131"/>
      <c r="R1450" s="131"/>
      <c r="S1450" s="131"/>
      <c r="T1450" s="133"/>
      <c r="U1450" s="133"/>
      <c r="V1450" s="169" t="s">
        <v>237</v>
      </c>
      <c r="W1450" s="169"/>
      <c r="X1450" s="169"/>
      <c r="Y1450" s="169"/>
      <c r="Z1450" s="169"/>
      <c r="AA1450" s="169"/>
      <c r="AB1450" s="169"/>
      <c r="AC1450" s="169"/>
      <c r="AD1450" s="169"/>
      <c r="AE1450" s="169"/>
      <c r="AF1450" s="169"/>
      <c r="AG1450" s="169"/>
      <c r="AH1450" s="169"/>
      <c r="AI1450" s="169"/>
      <c r="AJ1450" s="169"/>
      <c r="AK1450" s="169"/>
      <c r="AL1450" s="169"/>
      <c r="AM1450" s="172"/>
      <c r="BG1450" s="13" t="s">
        <v>432</v>
      </c>
      <c r="BH1450" s="13" t="s">
        <v>432</v>
      </c>
    </row>
    <row r="1451" spans="1:61" ht="9.75" hidden="1" customHeight="1" x14ac:dyDescent="0.15">
      <c r="A1451" s="99"/>
      <c r="B1451" s="100"/>
      <c r="C1451" s="100"/>
      <c r="D1451" s="100"/>
      <c r="E1451" s="100"/>
      <c r="F1451" s="100"/>
      <c r="G1451" s="100"/>
      <c r="H1451" s="100"/>
      <c r="I1451" s="101"/>
      <c r="J1451" s="186"/>
      <c r="K1451" s="133"/>
      <c r="L1451" s="133"/>
      <c r="M1451" s="133"/>
      <c r="N1451" s="133"/>
      <c r="O1451" s="133"/>
      <c r="P1451" s="133"/>
      <c r="Q1451" s="133"/>
      <c r="R1451" s="133"/>
      <c r="S1451" s="133"/>
      <c r="T1451" s="133"/>
      <c r="U1451" s="133"/>
      <c r="V1451" s="169" t="s">
        <v>441</v>
      </c>
      <c r="W1451" s="169"/>
      <c r="X1451" s="169"/>
      <c r="Y1451" s="169"/>
      <c r="Z1451" s="169"/>
      <c r="AA1451" s="169"/>
      <c r="AB1451" s="169"/>
      <c r="AC1451" s="169"/>
      <c r="AD1451" s="169"/>
      <c r="AE1451" s="169"/>
      <c r="AF1451" s="169"/>
      <c r="AG1451" s="169"/>
      <c r="AH1451" s="169"/>
      <c r="AI1451" s="169"/>
      <c r="AJ1451" s="169"/>
      <c r="AK1451" s="169"/>
      <c r="AL1451" s="169"/>
      <c r="AM1451" s="172"/>
      <c r="BG1451" s="13" t="s">
        <v>432</v>
      </c>
      <c r="BH1451" s="13" t="s">
        <v>432</v>
      </c>
    </row>
    <row r="1452" spans="1:61" ht="9.75" hidden="1" customHeight="1" x14ac:dyDescent="0.15">
      <c r="A1452" s="106"/>
      <c r="B1452" s="107"/>
      <c r="C1452" s="107"/>
      <c r="D1452" s="107"/>
      <c r="E1452" s="107"/>
      <c r="F1452" s="107"/>
      <c r="G1452" s="107"/>
      <c r="H1452" s="107"/>
      <c r="I1452" s="108"/>
      <c r="J1452" s="168"/>
      <c r="K1452" s="137"/>
      <c r="L1452" s="137"/>
      <c r="M1452" s="137"/>
      <c r="N1452" s="137"/>
      <c r="O1452" s="137"/>
      <c r="P1452" s="137"/>
      <c r="Q1452" s="137"/>
      <c r="R1452" s="137"/>
      <c r="S1452" s="137"/>
      <c r="T1452" s="137"/>
      <c r="U1452" s="137"/>
      <c r="V1452" s="174" t="s">
        <v>238</v>
      </c>
      <c r="W1452" s="174"/>
      <c r="X1452" s="174"/>
      <c r="Y1452" s="174"/>
      <c r="Z1452" s="174"/>
      <c r="AA1452" s="174"/>
      <c r="AB1452" s="174"/>
      <c r="AC1452" s="174"/>
      <c r="AD1452" s="174"/>
      <c r="AE1452" s="174"/>
      <c r="AF1452" s="174"/>
      <c r="AG1452" s="174"/>
      <c r="AH1452" s="174"/>
      <c r="AI1452" s="174"/>
      <c r="AJ1452" s="174"/>
      <c r="AK1452" s="174"/>
      <c r="AL1452" s="174"/>
      <c r="AM1452" s="175"/>
      <c r="BG1452" s="13" t="s">
        <v>432</v>
      </c>
      <c r="BH1452" s="13" t="s">
        <v>432</v>
      </c>
    </row>
    <row r="1453" spans="1:61" ht="9.75" hidden="1" customHeight="1" x14ac:dyDescent="0.15">
      <c r="A1453" s="96" t="s">
        <v>325</v>
      </c>
      <c r="B1453" s="97"/>
      <c r="C1453" s="97"/>
      <c r="D1453" s="97"/>
      <c r="E1453" s="97"/>
      <c r="F1453" s="97"/>
      <c r="G1453" s="97"/>
      <c r="H1453" s="97"/>
      <c r="I1453" s="98"/>
      <c r="J1453" s="115"/>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7"/>
      <c r="BG1453" s="13" t="s">
        <v>535</v>
      </c>
      <c r="BH1453" s="13">
        <v>90</v>
      </c>
      <c r="BI1453" s="13" t="str">
        <f>"ITEM"&amp;BH1453&amp; BG1453 &amp;"="&amp; IF(TRIM($J1453)="","",$J1453)</f>
        <v>ITEM90#KBN4_11=</v>
      </c>
    </row>
    <row r="1454" spans="1:61" ht="9.75" hidden="1" customHeight="1" x14ac:dyDescent="0.15">
      <c r="A1454" s="99"/>
      <c r="B1454" s="100"/>
      <c r="C1454" s="100"/>
      <c r="D1454" s="100"/>
      <c r="E1454" s="100"/>
      <c r="F1454" s="100"/>
      <c r="G1454" s="100"/>
      <c r="H1454" s="100"/>
      <c r="I1454" s="101"/>
      <c r="J1454" s="109"/>
      <c r="K1454" s="110"/>
      <c r="L1454" s="110"/>
      <c r="M1454" s="110"/>
      <c r="N1454" s="110"/>
      <c r="O1454" s="110"/>
      <c r="P1454" s="110"/>
      <c r="Q1454" s="110"/>
      <c r="R1454" s="110"/>
      <c r="S1454" s="110"/>
      <c r="T1454" s="110"/>
      <c r="U1454" s="110"/>
      <c r="V1454" s="110"/>
      <c r="W1454" s="110"/>
      <c r="X1454" s="110"/>
      <c r="Y1454" s="110"/>
      <c r="Z1454" s="110"/>
      <c r="AA1454" s="110"/>
      <c r="AB1454" s="110"/>
      <c r="AC1454" s="110"/>
      <c r="AD1454" s="110"/>
      <c r="AE1454" s="110"/>
      <c r="AF1454" s="110"/>
      <c r="AG1454" s="110"/>
      <c r="AH1454" s="110"/>
      <c r="AI1454" s="110"/>
      <c r="AJ1454" s="110"/>
      <c r="AK1454" s="110"/>
      <c r="AL1454" s="110"/>
      <c r="AM1454" s="111"/>
      <c r="BG1454" s="13" t="s">
        <v>432</v>
      </c>
      <c r="BH1454" s="13" t="s">
        <v>432</v>
      </c>
    </row>
    <row r="1455" spans="1:61" ht="9.75" hidden="1" customHeight="1" x14ac:dyDescent="0.15">
      <c r="A1455" s="99"/>
      <c r="B1455" s="100"/>
      <c r="C1455" s="100"/>
      <c r="D1455" s="100"/>
      <c r="E1455" s="100"/>
      <c r="F1455" s="100"/>
      <c r="G1455" s="100"/>
      <c r="H1455" s="100"/>
      <c r="I1455" s="101"/>
      <c r="J1455" s="112"/>
      <c r="K1455" s="113"/>
      <c r="L1455" s="113"/>
      <c r="M1455" s="113"/>
      <c r="N1455" s="113"/>
      <c r="O1455" s="113"/>
      <c r="P1455" s="113"/>
      <c r="Q1455" s="113"/>
      <c r="R1455" s="113"/>
      <c r="S1455" s="113"/>
      <c r="T1455" s="113"/>
      <c r="U1455" s="113"/>
      <c r="V1455" s="113"/>
      <c r="W1455" s="113"/>
      <c r="X1455" s="113"/>
      <c r="Y1455" s="113"/>
      <c r="Z1455" s="113"/>
      <c r="AA1455" s="113"/>
      <c r="AB1455" s="113"/>
      <c r="AC1455" s="113"/>
      <c r="AD1455" s="113"/>
      <c r="AE1455" s="113"/>
      <c r="AF1455" s="113"/>
      <c r="AG1455" s="113"/>
      <c r="AH1455" s="113"/>
      <c r="AI1455" s="113"/>
      <c r="AJ1455" s="113"/>
      <c r="AK1455" s="113"/>
      <c r="AL1455" s="113"/>
      <c r="AM1455" s="114"/>
      <c r="BG1455" s="13" t="s">
        <v>432</v>
      </c>
      <c r="BH1455" s="13" t="s">
        <v>432</v>
      </c>
    </row>
    <row r="1456" spans="1:61" ht="9.75" hidden="1" customHeight="1" x14ac:dyDescent="0.15">
      <c r="A1456" s="96" t="s">
        <v>293</v>
      </c>
      <c r="B1456" s="97"/>
      <c r="C1456" s="97"/>
      <c r="D1456" s="97"/>
      <c r="E1456" s="97"/>
      <c r="F1456" s="97"/>
      <c r="G1456" s="97"/>
      <c r="H1456" s="97"/>
      <c r="I1456" s="98"/>
      <c r="J1456" s="224" t="s">
        <v>127</v>
      </c>
      <c r="K1456" s="225"/>
      <c r="L1456" s="162" t="s">
        <v>122</v>
      </c>
      <c r="M1456" s="162"/>
      <c r="N1456" s="162"/>
      <c r="O1456" s="162"/>
      <c r="P1456" s="162"/>
      <c r="Q1456" s="162"/>
      <c r="R1456" s="162"/>
      <c r="S1456" s="162"/>
      <c r="T1456" s="162"/>
      <c r="U1456" s="162"/>
      <c r="V1456" s="162"/>
      <c r="W1456" s="162"/>
      <c r="X1456" s="227" t="s">
        <v>127</v>
      </c>
      <c r="Y1456" s="225"/>
      <c r="Z1456" s="162" t="s">
        <v>160</v>
      </c>
      <c r="AA1456" s="162"/>
      <c r="AB1456" s="162"/>
      <c r="AC1456" s="162"/>
      <c r="AD1456" s="162"/>
      <c r="AE1456" s="162"/>
      <c r="AF1456" s="162"/>
      <c r="AG1456" s="162"/>
      <c r="AH1456" s="162"/>
      <c r="AI1456" s="162"/>
      <c r="AJ1456" s="162"/>
      <c r="AK1456" s="162"/>
      <c r="AL1456" s="162"/>
      <c r="AM1456" s="163"/>
      <c r="BF1456" s="13" t="b">
        <f>IF($K1456="○",TRUE,IF($K1456="",FALSE,"INPUT_ERROR"))</f>
        <v>0</v>
      </c>
      <c r="BG1456" s="13" t="s">
        <v>535</v>
      </c>
      <c r="BH1456" s="13">
        <v>91</v>
      </c>
      <c r="BI1456" s="13" t="str">
        <f t="shared" ref="BI1456:BI1462" si="32">"ITEM"&amp;BH1456 &amp; BG1456 &amp;"="&amp; BF1456</f>
        <v>ITEM91#KBN4_11=FALSE</v>
      </c>
    </row>
    <row r="1457" spans="1:61" ht="9.75" hidden="1" customHeight="1" x14ac:dyDescent="0.15">
      <c r="A1457" s="99"/>
      <c r="B1457" s="100"/>
      <c r="C1457" s="100"/>
      <c r="D1457" s="100"/>
      <c r="E1457" s="100"/>
      <c r="F1457" s="100"/>
      <c r="G1457" s="100"/>
      <c r="H1457" s="100"/>
      <c r="I1457" s="101"/>
      <c r="J1457" s="130"/>
      <c r="K1457" s="132"/>
      <c r="L1457" s="133"/>
      <c r="M1457" s="133"/>
      <c r="N1457" s="133"/>
      <c r="O1457" s="133"/>
      <c r="P1457" s="133"/>
      <c r="Q1457" s="133"/>
      <c r="R1457" s="133"/>
      <c r="S1457" s="133"/>
      <c r="T1457" s="133"/>
      <c r="U1457" s="133"/>
      <c r="V1457" s="133"/>
      <c r="W1457" s="133"/>
      <c r="X1457" s="134"/>
      <c r="Y1457" s="132"/>
      <c r="Z1457" s="133"/>
      <c r="AA1457" s="133"/>
      <c r="AB1457" s="133"/>
      <c r="AC1457" s="133"/>
      <c r="AD1457" s="133"/>
      <c r="AE1457" s="133"/>
      <c r="AF1457" s="133"/>
      <c r="AG1457" s="133"/>
      <c r="AH1457" s="133"/>
      <c r="AI1457" s="133"/>
      <c r="AJ1457" s="133"/>
      <c r="AK1457" s="133"/>
      <c r="AL1457" s="133"/>
      <c r="AM1457" s="139"/>
      <c r="BF1457" s="13" t="b">
        <f>IF($Y1456="○",TRUE,IF($Y1456="",FALSE,"INPUT_ERROR"))</f>
        <v>0</v>
      </c>
      <c r="BG1457" s="13" t="s">
        <v>535</v>
      </c>
      <c r="BH1457" s="13">
        <v>92</v>
      </c>
      <c r="BI1457" s="13" t="str">
        <f t="shared" si="32"/>
        <v>ITEM92#KBN4_11=FALSE</v>
      </c>
    </row>
    <row r="1458" spans="1:61" ht="9.75" hidden="1" customHeight="1" x14ac:dyDescent="0.15">
      <c r="A1458" s="99"/>
      <c r="B1458" s="100"/>
      <c r="C1458" s="100"/>
      <c r="D1458" s="100"/>
      <c r="E1458" s="100"/>
      <c r="F1458" s="100"/>
      <c r="G1458" s="100"/>
      <c r="H1458" s="100"/>
      <c r="I1458" s="101"/>
      <c r="J1458" s="130" t="s">
        <v>127</v>
      </c>
      <c r="K1458" s="132"/>
      <c r="L1458" s="133" t="s">
        <v>161</v>
      </c>
      <c r="M1458" s="133"/>
      <c r="N1458" s="133"/>
      <c r="O1458" s="133"/>
      <c r="P1458" s="133"/>
      <c r="Q1458" s="133"/>
      <c r="R1458" s="133"/>
      <c r="S1458" s="133"/>
      <c r="T1458" s="133"/>
      <c r="U1458" s="133"/>
      <c r="V1458" s="133"/>
      <c r="W1458" s="133"/>
      <c r="X1458" s="134" t="s">
        <v>127</v>
      </c>
      <c r="Y1458" s="132"/>
      <c r="Z1458" s="133" t="s">
        <v>332</v>
      </c>
      <c r="AA1458" s="133"/>
      <c r="AB1458" s="133"/>
      <c r="AC1458" s="133"/>
      <c r="AD1458" s="133"/>
      <c r="AE1458" s="133"/>
      <c r="AF1458" s="133"/>
      <c r="AG1458" s="133"/>
      <c r="AH1458" s="133"/>
      <c r="AI1458" s="133"/>
      <c r="AJ1458" s="133"/>
      <c r="AK1458" s="133"/>
      <c r="AL1458" s="133"/>
      <c r="AM1458" s="139"/>
      <c r="BF1458" s="13" t="b">
        <f>IF($K1458="○",TRUE,IF($K1458="",FALSE,"INPUT_ERROR"))</f>
        <v>0</v>
      </c>
      <c r="BG1458" s="13" t="s">
        <v>535</v>
      </c>
      <c r="BH1458" s="13">
        <v>93</v>
      </c>
      <c r="BI1458" s="13" t="str">
        <f t="shared" si="32"/>
        <v>ITEM93#KBN4_11=FALSE</v>
      </c>
    </row>
    <row r="1459" spans="1:61" ht="9.75" hidden="1" customHeight="1" x14ac:dyDescent="0.15">
      <c r="A1459" s="99"/>
      <c r="B1459" s="100"/>
      <c r="C1459" s="100"/>
      <c r="D1459" s="100"/>
      <c r="E1459" s="100"/>
      <c r="F1459" s="100"/>
      <c r="G1459" s="100"/>
      <c r="H1459" s="100"/>
      <c r="I1459" s="101"/>
      <c r="J1459" s="130"/>
      <c r="K1459" s="132"/>
      <c r="L1459" s="133"/>
      <c r="M1459" s="133"/>
      <c r="N1459" s="133"/>
      <c r="O1459" s="133"/>
      <c r="P1459" s="133"/>
      <c r="Q1459" s="133"/>
      <c r="R1459" s="133"/>
      <c r="S1459" s="133"/>
      <c r="T1459" s="133"/>
      <c r="U1459" s="133"/>
      <c r="V1459" s="133"/>
      <c r="W1459" s="133"/>
      <c r="X1459" s="134"/>
      <c r="Y1459" s="132"/>
      <c r="Z1459" s="133"/>
      <c r="AA1459" s="133"/>
      <c r="AB1459" s="133"/>
      <c r="AC1459" s="133"/>
      <c r="AD1459" s="133"/>
      <c r="AE1459" s="133"/>
      <c r="AF1459" s="133"/>
      <c r="AG1459" s="133"/>
      <c r="AH1459" s="133"/>
      <c r="AI1459" s="133"/>
      <c r="AJ1459" s="133"/>
      <c r="AK1459" s="133"/>
      <c r="AL1459" s="133"/>
      <c r="AM1459" s="139"/>
      <c r="BF1459" s="13" t="b">
        <f>IF($Y1458="○",TRUE,IF($Y1458="",FALSE,"INPUT_ERROR"))</f>
        <v>0</v>
      </c>
      <c r="BG1459" s="13" t="s">
        <v>535</v>
      </c>
      <c r="BH1459" s="13">
        <v>94</v>
      </c>
      <c r="BI1459" s="13" t="str">
        <f t="shared" si="32"/>
        <v>ITEM94#KBN4_11=FALSE</v>
      </c>
    </row>
    <row r="1460" spans="1:61" ht="9.75" hidden="1" customHeight="1" x14ac:dyDescent="0.15">
      <c r="A1460" s="99"/>
      <c r="B1460" s="100"/>
      <c r="C1460" s="100"/>
      <c r="D1460" s="100"/>
      <c r="E1460" s="100"/>
      <c r="F1460" s="100"/>
      <c r="G1460" s="100"/>
      <c r="H1460" s="100"/>
      <c r="I1460" s="101"/>
      <c r="J1460" s="130" t="s">
        <v>127</v>
      </c>
      <c r="K1460" s="132"/>
      <c r="L1460" s="133" t="s">
        <v>214</v>
      </c>
      <c r="M1460" s="133"/>
      <c r="N1460" s="133"/>
      <c r="O1460" s="133"/>
      <c r="P1460" s="133"/>
      <c r="Q1460" s="133"/>
      <c r="R1460" s="133"/>
      <c r="S1460" s="133"/>
      <c r="T1460" s="133"/>
      <c r="U1460" s="133"/>
      <c r="V1460" s="133"/>
      <c r="W1460" s="133"/>
      <c r="X1460" s="134" t="s">
        <v>127</v>
      </c>
      <c r="Y1460" s="132"/>
      <c r="Z1460" s="133" t="s">
        <v>239</v>
      </c>
      <c r="AA1460" s="133"/>
      <c r="AB1460" s="133"/>
      <c r="AC1460" s="133"/>
      <c r="AD1460" s="133"/>
      <c r="AE1460" s="133"/>
      <c r="AF1460" s="133"/>
      <c r="AG1460" s="133"/>
      <c r="AH1460" s="133"/>
      <c r="AI1460" s="133"/>
      <c r="AJ1460" s="133"/>
      <c r="AK1460" s="133"/>
      <c r="AL1460" s="133"/>
      <c r="AM1460" s="139"/>
      <c r="BF1460" s="13" t="b">
        <f>IF($K1460="○",TRUE,IF($K1460="",FALSE,"INPUT_ERROR"))</f>
        <v>0</v>
      </c>
      <c r="BG1460" s="13" t="s">
        <v>535</v>
      </c>
      <c r="BH1460" s="13">
        <v>95</v>
      </c>
      <c r="BI1460" s="13" t="str">
        <f t="shared" si="32"/>
        <v>ITEM95#KBN4_11=FALSE</v>
      </c>
    </row>
    <row r="1461" spans="1:61" ht="9.75" hidden="1" customHeight="1" x14ac:dyDescent="0.15">
      <c r="A1461" s="99"/>
      <c r="B1461" s="100"/>
      <c r="C1461" s="100"/>
      <c r="D1461" s="100"/>
      <c r="E1461" s="100"/>
      <c r="F1461" s="100"/>
      <c r="G1461" s="100"/>
      <c r="H1461" s="100"/>
      <c r="I1461" s="101"/>
      <c r="J1461" s="130"/>
      <c r="K1461" s="132"/>
      <c r="L1461" s="133"/>
      <c r="M1461" s="133"/>
      <c r="N1461" s="133"/>
      <c r="O1461" s="133"/>
      <c r="P1461" s="133"/>
      <c r="Q1461" s="133"/>
      <c r="R1461" s="133"/>
      <c r="S1461" s="133"/>
      <c r="T1461" s="133"/>
      <c r="U1461" s="133"/>
      <c r="V1461" s="133"/>
      <c r="W1461" s="133"/>
      <c r="X1461" s="134"/>
      <c r="Y1461" s="132"/>
      <c r="Z1461" s="133"/>
      <c r="AA1461" s="133"/>
      <c r="AB1461" s="133"/>
      <c r="AC1461" s="133"/>
      <c r="AD1461" s="133"/>
      <c r="AE1461" s="133"/>
      <c r="AF1461" s="133"/>
      <c r="AG1461" s="133"/>
      <c r="AH1461" s="133"/>
      <c r="AI1461" s="133"/>
      <c r="AJ1461" s="133"/>
      <c r="AK1461" s="133"/>
      <c r="AL1461" s="133"/>
      <c r="AM1461" s="139"/>
      <c r="BF1461" s="13" t="b">
        <f>IF($Y1460="○",TRUE,IF($Y1460="",FALSE,"INPUT_ERROR"))</f>
        <v>0</v>
      </c>
      <c r="BG1461" s="13" t="s">
        <v>535</v>
      </c>
      <c r="BH1461" s="13">
        <v>96</v>
      </c>
      <c r="BI1461" s="13" t="str">
        <f t="shared" si="32"/>
        <v>ITEM96#KBN4_11=FALSE</v>
      </c>
    </row>
    <row r="1462" spans="1:61" ht="9.75" hidden="1" customHeight="1" x14ac:dyDescent="0.15">
      <c r="A1462" s="99"/>
      <c r="B1462" s="100"/>
      <c r="C1462" s="100"/>
      <c r="D1462" s="100"/>
      <c r="E1462" s="100"/>
      <c r="F1462" s="100"/>
      <c r="G1462" s="100"/>
      <c r="H1462" s="100"/>
      <c r="I1462" s="101"/>
      <c r="J1462" s="130" t="s">
        <v>127</v>
      </c>
      <c r="K1462" s="132"/>
      <c r="L1462" s="133" t="s">
        <v>125</v>
      </c>
      <c r="M1462" s="133"/>
      <c r="N1462" s="133"/>
      <c r="O1462" s="134" t="s">
        <v>98</v>
      </c>
      <c r="P1462" s="128"/>
      <c r="Q1462" s="128"/>
      <c r="R1462" s="128"/>
      <c r="S1462" s="128"/>
      <c r="T1462" s="128"/>
      <c r="U1462" s="128"/>
      <c r="V1462" s="128"/>
      <c r="W1462" s="128"/>
      <c r="X1462" s="128"/>
      <c r="Y1462" s="128"/>
      <c r="Z1462" s="128"/>
      <c r="AA1462" s="128"/>
      <c r="AB1462" s="128"/>
      <c r="AC1462" s="128"/>
      <c r="AD1462" s="128"/>
      <c r="AE1462" s="128"/>
      <c r="AF1462" s="128"/>
      <c r="AG1462" s="128"/>
      <c r="AH1462" s="128"/>
      <c r="AI1462" s="128"/>
      <c r="AJ1462" s="128"/>
      <c r="AK1462" s="128"/>
      <c r="AL1462" s="133" t="s">
        <v>188</v>
      </c>
      <c r="AM1462" s="139"/>
      <c r="BF1462" s="13" t="b">
        <f>IF($K1462="○",TRUE,IF($K1462="",FALSE,"INPUT_ERROR"))</f>
        <v>0</v>
      </c>
      <c r="BG1462" s="13" t="s">
        <v>535</v>
      </c>
      <c r="BH1462" s="13">
        <v>97</v>
      </c>
      <c r="BI1462" s="13" t="str">
        <f t="shared" si="32"/>
        <v>ITEM97#KBN4_11=FALSE</v>
      </c>
    </row>
    <row r="1463" spans="1:61" ht="9.75" hidden="1" customHeight="1" x14ac:dyDescent="0.15">
      <c r="A1463" s="99"/>
      <c r="B1463" s="100"/>
      <c r="C1463" s="100"/>
      <c r="D1463" s="100"/>
      <c r="E1463" s="100"/>
      <c r="F1463" s="100"/>
      <c r="G1463" s="100"/>
      <c r="H1463" s="100"/>
      <c r="I1463" s="101"/>
      <c r="J1463" s="135"/>
      <c r="K1463" s="136"/>
      <c r="L1463" s="137"/>
      <c r="M1463" s="137"/>
      <c r="N1463" s="137"/>
      <c r="O1463" s="138"/>
      <c r="P1463" s="90"/>
      <c r="Q1463" s="90"/>
      <c r="R1463" s="90"/>
      <c r="S1463" s="90"/>
      <c r="T1463" s="90"/>
      <c r="U1463" s="90"/>
      <c r="V1463" s="90"/>
      <c r="W1463" s="90"/>
      <c r="X1463" s="90"/>
      <c r="Y1463" s="90"/>
      <c r="Z1463" s="90"/>
      <c r="AA1463" s="90"/>
      <c r="AB1463" s="90"/>
      <c r="AC1463" s="90"/>
      <c r="AD1463" s="90"/>
      <c r="AE1463" s="90"/>
      <c r="AF1463" s="90"/>
      <c r="AG1463" s="90"/>
      <c r="AH1463" s="90"/>
      <c r="AI1463" s="90"/>
      <c r="AJ1463" s="90"/>
      <c r="AK1463" s="90"/>
      <c r="AL1463" s="137"/>
      <c r="AM1463" s="140"/>
      <c r="BG1463" s="13" t="s">
        <v>535</v>
      </c>
      <c r="BH1463" s="13">
        <v>98</v>
      </c>
      <c r="BI1463" s="13" t="str">
        <f>"ITEM"&amp;BH1463 &amp; BG1463 &amp;"="&amp;IF(TRIM($P1462)="","",$P1462)</f>
        <v>ITEM98#KBN4_11=</v>
      </c>
    </row>
    <row r="1464" spans="1:61" ht="9.75" hidden="1" customHeight="1" x14ac:dyDescent="0.15">
      <c r="A1464" s="96" t="s">
        <v>290</v>
      </c>
      <c r="B1464" s="97"/>
      <c r="C1464" s="97"/>
      <c r="D1464" s="97"/>
      <c r="E1464" s="97"/>
      <c r="F1464" s="97"/>
      <c r="G1464" s="97"/>
      <c r="H1464" s="97"/>
      <c r="I1464" s="98"/>
      <c r="J1464" s="305"/>
      <c r="K1464" s="306"/>
      <c r="L1464" s="306"/>
      <c r="M1464" s="306"/>
      <c r="N1464" s="306"/>
      <c r="O1464" s="306"/>
      <c r="P1464" s="306"/>
      <c r="Q1464" s="306"/>
      <c r="R1464" s="306"/>
      <c r="S1464" s="306"/>
      <c r="T1464" s="306"/>
      <c r="U1464" s="306"/>
      <c r="V1464" s="306"/>
      <c r="W1464" s="306"/>
      <c r="X1464" s="306"/>
      <c r="Y1464" s="306"/>
      <c r="Z1464" s="306"/>
      <c r="AA1464" s="306"/>
      <c r="AB1464" s="306"/>
      <c r="AC1464" s="306"/>
      <c r="AD1464" s="306"/>
      <c r="AE1464" s="306"/>
      <c r="AF1464" s="306"/>
      <c r="AG1464" s="306"/>
      <c r="AH1464" s="306"/>
      <c r="AI1464" s="306"/>
      <c r="AJ1464" s="306"/>
      <c r="AK1464" s="306"/>
      <c r="AL1464" s="306"/>
      <c r="AM1464" s="307"/>
      <c r="BG1464" s="13" t="s">
        <v>535</v>
      </c>
      <c r="BH1464" s="13">
        <v>99</v>
      </c>
      <c r="BI1464" s="13" t="str">
        <f>"ITEM"&amp;BH1464 &amp; BG1464 &amp;"="&amp;IF(TRIM($J1464)="","",TEXT(J1464,"yyyymmdd"))</f>
        <v>ITEM99#KBN4_11=</v>
      </c>
    </row>
    <row r="1465" spans="1:61" ht="9.75" hidden="1" customHeight="1" x14ac:dyDescent="0.15">
      <c r="A1465" s="99"/>
      <c r="B1465" s="100"/>
      <c r="C1465" s="100"/>
      <c r="D1465" s="100"/>
      <c r="E1465" s="100"/>
      <c r="F1465" s="100"/>
      <c r="G1465" s="100"/>
      <c r="H1465" s="100"/>
      <c r="I1465" s="101"/>
      <c r="J1465" s="308"/>
      <c r="K1465" s="309"/>
      <c r="L1465" s="309"/>
      <c r="M1465" s="309"/>
      <c r="N1465" s="309"/>
      <c r="O1465" s="309"/>
      <c r="P1465" s="309"/>
      <c r="Q1465" s="309"/>
      <c r="R1465" s="309"/>
      <c r="S1465" s="309"/>
      <c r="T1465" s="309"/>
      <c r="U1465" s="309"/>
      <c r="V1465" s="309"/>
      <c r="W1465" s="309"/>
      <c r="X1465" s="309"/>
      <c r="Y1465" s="309"/>
      <c r="Z1465" s="309"/>
      <c r="AA1465" s="309"/>
      <c r="AB1465" s="309"/>
      <c r="AC1465" s="309"/>
      <c r="AD1465" s="309"/>
      <c r="AE1465" s="309"/>
      <c r="AF1465" s="309"/>
      <c r="AG1465" s="309"/>
      <c r="AH1465" s="309"/>
      <c r="AI1465" s="309"/>
      <c r="AJ1465" s="309"/>
      <c r="AK1465" s="309"/>
      <c r="AL1465" s="309"/>
      <c r="AM1465" s="310"/>
      <c r="BH1465" s="13" t="s">
        <v>432</v>
      </c>
    </row>
    <row r="1466" spans="1:61" ht="9.75" hidden="1" customHeight="1" thickBot="1" x14ac:dyDescent="0.2">
      <c r="A1466" s="106"/>
      <c r="B1466" s="107"/>
      <c r="C1466" s="107"/>
      <c r="D1466" s="107"/>
      <c r="E1466" s="107"/>
      <c r="F1466" s="107"/>
      <c r="G1466" s="107"/>
      <c r="H1466" s="107"/>
      <c r="I1466" s="108"/>
      <c r="J1466" s="311"/>
      <c r="K1466" s="312"/>
      <c r="L1466" s="312"/>
      <c r="M1466" s="312"/>
      <c r="N1466" s="312"/>
      <c r="O1466" s="312"/>
      <c r="P1466" s="312"/>
      <c r="Q1466" s="312"/>
      <c r="R1466" s="312"/>
      <c r="S1466" s="312"/>
      <c r="T1466" s="312"/>
      <c r="U1466" s="312"/>
      <c r="V1466" s="312"/>
      <c r="W1466" s="312"/>
      <c r="X1466" s="312"/>
      <c r="Y1466" s="312"/>
      <c r="Z1466" s="312"/>
      <c r="AA1466" s="312"/>
      <c r="AB1466" s="312"/>
      <c r="AC1466" s="312"/>
      <c r="AD1466" s="312"/>
      <c r="AE1466" s="312"/>
      <c r="AF1466" s="312"/>
      <c r="AG1466" s="312"/>
      <c r="AH1466" s="312"/>
      <c r="AI1466" s="312"/>
      <c r="AJ1466" s="312"/>
      <c r="AK1466" s="312"/>
      <c r="AL1466" s="312"/>
      <c r="AM1466" s="313"/>
      <c r="BH1466" s="13" t="s">
        <v>432</v>
      </c>
    </row>
    <row r="1467" spans="1:61" ht="9.75" hidden="1" customHeight="1" x14ac:dyDescent="0.15">
      <c r="A1467" s="295" t="s">
        <v>399</v>
      </c>
      <c r="B1467" s="296"/>
      <c r="C1467" s="296"/>
      <c r="D1467" s="296"/>
      <c r="E1467" s="296"/>
      <c r="F1467" s="296"/>
      <c r="G1467" s="296"/>
      <c r="H1467" s="296"/>
      <c r="I1467" s="297"/>
      <c r="J1467" s="273"/>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274"/>
      <c r="AE1467" s="274"/>
      <c r="AF1467" s="274"/>
      <c r="AG1467" s="274"/>
      <c r="AH1467" s="274"/>
      <c r="AI1467" s="274"/>
      <c r="AJ1467" s="274"/>
      <c r="AK1467" s="274"/>
      <c r="AL1467" s="274"/>
      <c r="AM1467" s="275"/>
      <c r="BG1467" s="13" t="s">
        <v>536</v>
      </c>
      <c r="BH1467" s="13">
        <v>85</v>
      </c>
      <c r="BI1467" s="13" t="str">
        <f>"ITEM"&amp;BH1467 &amp; BG1467 &amp;"="&amp; IF(TRIM($J1467)="","",$J1467)</f>
        <v>ITEM85#KBN4_12=</v>
      </c>
    </row>
    <row r="1468" spans="1:61" ht="9.75" hidden="1" customHeight="1" thickBot="1" x14ac:dyDescent="0.2">
      <c r="A1468" s="298"/>
      <c r="B1468" s="299"/>
      <c r="C1468" s="299"/>
      <c r="D1468" s="299"/>
      <c r="E1468" s="299"/>
      <c r="F1468" s="299"/>
      <c r="G1468" s="299"/>
      <c r="H1468" s="299"/>
      <c r="I1468" s="300"/>
      <c r="J1468" s="301"/>
      <c r="K1468" s="302"/>
      <c r="L1468" s="302"/>
      <c r="M1468" s="302"/>
      <c r="N1468" s="302"/>
      <c r="O1468" s="302"/>
      <c r="P1468" s="302"/>
      <c r="Q1468" s="302"/>
      <c r="R1468" s="302"/>
      <c r="S1468" s="302"/>
      <c r="T1468" s="302"/>
      <c r="U1468" s="302"/>
      <c r="V1468" s="302"/>
      <c r="W1468" s="302"/>
      <c r="X1468" s="302"/>
      <c r="Y1468" s="302"/>
      <c r="Z1468" s="302"/>
      <c r="AA1468" s="302"/>
      <c r="AB1468" s="302"/>
      <c r="AC1468" s="302"/>
      <c r="AD1468" s="302"/>
      <c r="AE1468" s="302"/>
      <c r="AF1468" s="302"/>
      <c r="AG1468" s="302"/>
      <c r="AH1468" s="302"/>
      <c r="AI1468" s="302"/>
      <c r="AJ1468" s="302"/>
      <c r="AK1468" s="302"/>
      <c r="AL1468" s="302"/>
      <c r="AM1468" s="303"/>
      <c r="BG1468" s="13" t="s">
        <v>432</v>
      </c>
      <c r="BH1468" s="13" t="s">
        <v>432</v>
      </c>
    </row>
    <row r="1469" spans="1:61" ht="9.75" hidden="1" customHeight="1" x14ac:dyDescent="0.15">
      <c r="A1469" s="96" t="s">
        <v>96</v>
      </c>
      <c r="B1469" s="97"/>
      <c r="C1469" s="97"/>
      <c r="D1469" s="97"/>
      <c r="E1469" s="97"/>
      <c r="F1469" s="97"/>
      <c r="G1469" s="97"/>
      <c r="H1469" s="97"/>
      <c r="I1469" s="98"/>
      <c r="J1469" s="102"/>
      <c r="K1469" s="102"/>
      <c r="L1469" s="102"/>
      <c r="M1469" s="102"/>
      <c r="N1469" s="102"/>
      <c r="O1469" s="102"/>
      <c r="P1469" s="102"/>
      <c r="Q1469" s="102"/>
      <c r="R1469" s="102"/>
      <c r="S1469" s="102"/>
      <c r="T1469" s="102"/>
      <c r="U1469" s="102"/>
      <c r="V1469" s="102"/>
      <c r="W1469" s="102"/>
      <c r="X1469" s="102"/>
      <c r="Y1469" s="102"/>
      <c r="Z1469" s="102"/>
      <c r="AA1469" s="102"/>
      <c r="AB1469" s="102"/>
      <c r="AC1469" s="102"/>
      <c r="AD1469" s="102"/>
      <c r="AE1469" s="102"/>
      <c r="AF1469" s="102"/>
      <c r="AG1469" s="102"/>
      <c r="AH1469" s="102"/>
      <c r="AI1469" s="102"/>
      <c r="AJ1469" s="102"/>
      <c r="AK1469" s="102"/>
      <c r="AL1469" s="102"/>
      <c r="AM1469" s="102"/>
      <c r="BG1469" s="13" t="s">
        <v>536</v>
      </c>
      <c r="BH1469" s="13">
        <v>86</v>
      </c>
      <c r="BI1469" s="13" t="str">
        <f>"ITEM"&amp;BH1469&amp; BG1469 &amp;"="&amp; IF(TRIM($J1469)="","",$J1469)</f>
        <v>ITEM86#KBN4_12=</v>
      </c>
    </row>
    <row r="1470" spans="1:61" ht="9.75" hidden="1" customHeight="1" x14ac:dyDescent="0.15">
      <c r="A1470" s="106"/>
      <c r="B1470" s="107"/>
      <c r="C1470" s="107"/>
      <c r="D1470" s="107"/>
      <c r="E1470" s="107"/>
      <c r="F1470" s="107"/>
      <c r="G1470" s="107"/>
      <c r="H1470" s="107"/>
      <c r="I1470" s="108"/>
      <c r="J1470" s="102"/>
      <c r="K1470" s="102"/>
      <c r="L1470" s="102"/>
      <c r="M1470" s="102"/>
      <c r="N1470" s="102"/>
      <c r="O1470" s="102"/>
      <c r="P1470" s="102"/>
      <c r="Q1470" s="102"/>
      <c r="R1470" s="102"/>
      <c r="S1470" s="102"/>
      <c r="T1470" s="102"/>
      <c r="U1470" s="102"/>
      <c r="V1470" s="102"/>
      <c r="W1470" s="102"/>
      <c r="X1470" s="102"/>
      <c r="Y1470" s="102"/>
      <c r="Z1470" s="102"/>
      <c r="AA1470" s="102"/>
      <c r="AB1470" s="102"/>
      <c r="AC1470" s="102"/>
      <c r="AD1470" s="102"/>
      <c r="AE1470" s="102"/>
      <c r="AF1470" s="102"/>
      <c r="AG1470" s="102"/>
      <c r="AH1470" s="102"/>
      <c r="AI1470" s="102"/>
      <c r="AJ1470" s="102"/>
      <c r="AK1470" s="102"/>
      <c r="AL1470" s="102"/>
      <c r="AM1470" s="102"/>
      <c r="BG1470" s="13" t="s">
        <v>432</v>
      </c>
      <c r="BH1470" s="13" t="s">
        <v>432</v>
      </c>
    </row>
    <row r="1471" spans="1:61" ht="9.75" hidden="1" customHeight="1" x14ac:dyDescent="0.15">
      <c r="A1471" s="96" t="s">
        <v>291</v>
      </c>
      <c r="B1471" s="97"/>
      <c r="C1471" s="97"/>
      <c r="D1471" s="97"/>
      <c r="E1471" s="97"/>
      <c r="F1471" s="97"/>
      <c r="G1471" s="97"/>
      <c r="H1471" s="97"/>
      <c r="I1471" s="98"/>
      <c r="J1471" s="102"/>
      <c r="K1471" s="102"/>
      <c r="L1471" s="102"/>
      <c r="M1471" s="102"/>
      <c r="N1471" s="102"/>
      <c r="O1471" s="102"/>
      <c r="P1471" s="102"/>
      <c r="Q1471" s="102"/>
      <c r="R1471" s="102"/>
      <c r="S1471" s="102"/>
      <c r="T1471" s="102"/>
      <c r="U1471" s="102"/>
      <c r="V1471" s="102"/>
      <c r="W1471" s="102"/>
      <c r="X1471" s="102"/>
      <c r="Y1471" s="102"/>
      <c r="Z1471" s="102"/>
      <c r="AA1471" s="102"/>
      <c r="AB1471" s="102"/>
      <c r="AC1471" s="102"/>
      <c r="AD1471" s="102"/>
      <c r="AE1471" s="102"/>
      <c r="AF1471" s="102"/>
      <c r="AG1471" s="102"/>
      <c r="AH1471" s="102"/>
      <c r="AI1471" s="102"/>
      <c r="AJ1471" s="102"/>
      <c r="AK1471" s="102"/>
      <c r="AL1471" s="102"/>
      <c r="AM1471" s="102"/>
      <c r="BG1471" s="13" t="s">
        <v>536</v>
      </c>
      <c r="BH1471" s="13">
        <v>87</v>
      </c>
      <c r="BI1471" s="13" t="str">
        <f>"ITEM"&amp;BH1471&amp; BG1471 &amp;"="&amp; IF(TRIM($J1471)="","",$J1471)</f>
        <v>ITEM87#KBN4_12=</v>
      </c>
    </row>
    <row r="1472" spans="1:61" ht="9.75" hidden="1" customHeight="1" x14ac:dyDescent="0.15">
      <c r="A1472" s="99"/>
      <c r="B1472" s="100"/>
      <c r="C1472" s="100"/>
      <c r="D1472" s="100"/>
      <c r="E1472" s="100"/>
      <c r="F1472" s="100"/>
      <c r="G1472" s="100"/>
      <c r="H1472" s="100"/>
      <c r="I1472" s="101"/>
      <c r="J1472" s="102"/>
      <c r="K1472" s="102"/>
      <c r="L1472" s="102"/>
      <c r="M1472" s="102"/>
      <c r="N1472" s="102"/>
      <c r="O1472" s="102"/>
      <c r="P1472" s="102"/>
      <c r="Q1472" s="102"/>
      <c r="R1472" s="102"/>
      <c r="S1472" s="102"/>
      <c r="T1472" s="102"/>
      <c r="U1472" s="102"/>
      <c r="V1472" s="102"/>
      <c r="W1472" s="102"/>
      <c r="X1472" s="102"/>
      <c r="Y1472" s="102"/>
      <c r="Z1472" s="102"/>
      <c r="AA1472" s="102"/>
      <c r="AB1472" s="102"/>
      <c r="AC1472" s="102"/>
      <c r="AD1472" s="102"/>
      <c r="AE1472" s="102"/>
      <c r="AF1472" s="102"/>
      <c r="AG1472" s="102"/>
      <c r="AH1472" s="102"/>
      <c r="AI1472" s="102"/>
      <c r="AJ1472" s="102"/>
      <c r="AK1472" s="102"/>
      <c r="AL1472" s="102"/>
      <c r="AM1472" s="102"/>
      <c r="BG1472" s="13" t="s">
        <v>432</v>
      </c>
      <c r="BH1472" s="13" t="s">
        <v>432</v>
      </c>
    </row>
    <row r="1473" spans="1:61" ht="9.75" hidden="1" customHeight="1" x14ac:dyDescent="0.15">
      <c r="A1473" s="106"/>
      <c r="B1473" s="107"/>
      <c r="C1473" s="107"/>
      <c r="D1473" s="107"/>
      <c r="E1473" s="107"/>
      <c r="F1473" s="107"/>
      <c r="G1473" s="107"/>
      <c r="H1473" s="107"/>
      <c r="I1473" s="108"/>
      <c r="J1473" s="102"/>
      <c r="K1473" s="102"/>
      <c r="L1473" s="102"/>
      <c r="M1473" s="102"/>
      <c r="N1473" s="102"/>
      <c r="O1473" s="102"/>
      <c r="P1473" s="102"/>
      <c r="Q1473" s="102"/>
      <c r="R1473" s="102"/>
      <c r="S1473" s="102"/>
      <c r="T1473" s="102"/>
      <c r="U1473" s="102"/>
      <c r="V1473" s="102"/>
      <c r="W1473" s="102"/>
      <c r="X1473" s="102"/>
      <c r="Y1473" s="102"/>
      <c r="Z1473" s="102"/>
      <c r="AA1473" s="102"/>
      <c r="AB1473" s="102"/>
      <c r="AC1473" s="102"/>
      <c r="AD1473" s="102"/>
      <c r="AE1473" s="102"/>
      <c r="AF1473" s="102"/>
      <c r="AG1473" s="102"/>
      <c r="AH1473" s="102"/>
      <c r="AI1473" s="102"/>
      <c r="AJ1473" s="102"/>
      <c r="AK1473" s="102"/>
      <c r="AL1473" s="102"/>
      <c r="AM1473" s="102"/>
      <c r="BG1473" s="13" t="s">
        <v>432</v>
      </c>
      <c r="BH1473" s="13" t="s">
        <v>432</v>
      </c>
    </row>
    <row r="1474" spans="1:61" ht="9.75" hidden="1" customHeight="1" x14ac:dyDescent="0.15">
      <c r="A1474" s="96" t="s">
        <v>292</v>
      </c>
      <c r="B1474" s="97"/>
      <c r="C1474" s="97"/>
      <c r="D1474" s="97"/>
      <c r="E1474" s="97"/>
      <c r="F1474" s="97"/>
      <c r="G1474" s="97"/>
      <c r="H1474" s="97"/>
      <c r="I1474" s="98"/>
      <c r="J1474" s="102"/>
      <c r="K1474" s="102"/>
      <c r="L1474" s="102"/>
      <c r="M1474" s="102"/>
      <c r="N1474" s="102"/>
      <c r="O1474" s="102"/>
      <c r="P1474" s="102"/>
      <c r="Q1474" s="102"/>
      <c r="R1474" s="102"/>
      <c r="S1474" s="102"/>
      <c r="T1474" s="102"/>
      <c r="U1474" s="102"/>
      <c r="V1474" s="102"/>
      <c r="W1474" s="102"/>
      <c r="X1474" s="102"/>
      <c r="Y1474" s="102"/>
      <c r="Z1474" s="102"/>
      <c r="AA1474" s="102"/>
      <c r="AB1474" s="102"/>
      <c r="AC1474" s="102"/>
      <c r="AD1474" s="102"/>
      <c r="AE1474" s="102"/>
      <c r="AF1474" s="102"/>
      <c r="AG1474" s="102"/>
      <c r="AH1474" s="102"/>
      <c r="AI1474" s="102"/>
      <c r="AJ1474" s="102"/>
      <c r="AK1474" s="102"/>
      <c r="AL1474" s="102"/>
      <c r="AM1474" s="102"/>
      <c r="BG1474" s="13" t="s">
        <v>536</v>
      </c>
      <c r="BH1474" s="13">
        <v>88</v>
      </c>
      <c r="BI1474" s="13" t="str">
        <f>"ITEM"&amp;BH1474&amp; BG1474 &amp;"="&amp; IF(TRIM($J1474)="","",$J1474)</f>
        <v>ITEM88#KBN4_12=</v>
      </c>
    </row>
    <row r="1475" spans="1:61" ht="9.75" hidden="1" customHeight="1" x14ac:dyDescent="0.15">
      <c r="A1475" s="106"/>
      <c r="B1475" s="107"/>
      <c r="C1475" s="107"/>
      <c r="D1475" s="107"/>
      <c r="E1475" s="107"/>
      <c r="F1475" s="107"/>
      <c r="G1475" s="107"/>
      <c r="H1475" s="107"/>
      <c r="I1475" s="108"/>
      <c r="J1475" s="102"/>
      <c r="K1475" s="102"/>
      <c r="L1475" s="102"/>
      <c r="M1475" s="102"/>
      <c r="N1475" s="102"/>
      <c r="O1475" s="102"/>
      <c r="P1475" s="102"/>
      <c r="Q1475" s="102"/>
      <c r="R1475" s="102"/>
      <c r="S1475" s="102"/>
      <c r="T1475" s="102"/>
      <c r="U1475" s="102"/>
      <c r="V1475" s="102"/>
      <c r="W1475" s="102"/>
      <c r="X1475" s="102"/>
      <c r="Y1475" s="102"/>
      <c r="Z1475" s="102"/>
      <c r="AA1475" s="102"/>
      <c r="AB1475" s="102"/>
      <c r="AC1475" s="102"/>
      <c r="AD1475" s="102"/>
      <c r="AE1475" s="102"/>
      <c r="AF1475" s="102"/>
      <c r="AG1475" s="102"/>
      <c r="AH1475" s="102"/>
      <c r="AI1475" s="102"/>
      <c r="AJ1475" s="102"/>
      <c r="AK1475" s="102"/>
      <c r="AL1475" s="102"/>
      <c r="AM1475" s="102"/>
      <c r="BG1475" s="13" t="s">
        <v>432</v>
      </c>
      <c r="BH1475" s="13" t="s">
        <v>432</v>
      </c>
    </row>
    <row r="1476" spans="1:61" ht="9.75" hidden="1" customHeight="1" x14ac:dyDescent="0.15">
      <c r="A1476" s="96" t="s">
        <v>326</v>
      </c>
      <c r="B1476" s="97"/>
      <c r="C1476" s="97"/>
      <c r="D1476" s="97"/>
      <c r="E1476" s="97"/>
      <c r="F1476" s="97"/>
      <c r="G1476" s="97"/>
      <c r="H1476" s="97"/>
      <c r="I1476" s="98"/>
      <c r="J1476" s="266"/>
      <c r="K1476" s="170"/>
      <c r="L1476" s="170"/>
      <c r="M1476" s="170"/>
      <c r="N1476" s="170"/>
      <c r="O1476" s="170"/>
      <c r="P1476" s="170"/>
      <c r="Q1476" s="170"/>
      <c r="R1476" s="170"/>
      <c r="S1476" s="170"/>
      <c r="T1476" s="170"/>
      <c r="U1476" s="170"/>
      <c r="V1476" s="170" t="s">
        <v>116</v>
      </c>
      <c r="W1476" s="170"/>
      <c r="X1476" s="170"/>
      <c r="Y1476" s="170"/>
      <c r="Z1476" s="170"/>
      <c r="AA1476" s="170"/>
      <c r="AB1476" s="170"/>
      <c r="AC1476" s="170"/>
      <c r="AD1476" s="170"/>
      <c r="AE1476" s="170"/>
      <c r="AF1476" s="170"/>
      <c r="AG1476" s="170"/>
      <c r="AH1476" s="170"/>
      <c r="AI1476" s="170"/>
      <c r="AJ1476" s="170"/>
      <c r="AK1476" s="170"/>
      <c r="AL1476" s="170"/>
      <c r="AM1476" s="171"/>
      <c r="BE1476" s="13" t="str">
        <f ca="1">MID(CELL("address",$CB$2),2,2)</f>
        <v>CB</v>
      </c>
      <c r="BF1476" s="13" t="str">
        <f>IF(TRIM($K1478)="","",IF(ISERROR(MATCH($K1478,$CB$3:$CB$7,0)),"INPUT_ERROR",MATCH($K1478,$CB$3:$CB$7,0)))</f>
        <v/>
      </c>
      <c r="BG1476" s="13" t="s">
        <v>536</v>
      </c>
      <c r="BH1476" s="13">
        <v>89</v>
      </c>
      <c r="BI1476" s="13" t="str">
        <f>"ITEM"&amp; BH1476&amp; BG1476 &amp;"="&amp; $BF1476</f>
        <v>ITEM89#KBN4_12=</v>
      </c>
    </row>
    <row r="1477" spans="1:61" ht="9.75" hidden="1" customHeight="1" x14ac:dyDescent="0.15">
      <c r="A1477" s="99"/>
      <c r="B1477" s="100"/>
      <c r="C1477" s="100"/>
      <c r="D1477" s="100"/>
      <c r="E1477" s="100"/>
      <c r="F1477" s="100"/>
      <c r="G1477" s="100"/>
      <c r="H1477" s="100"/>
      <c r="I1477" s="101"/>
      <c r="J1477" s="304"/>
      <c r="K1477" s="169"/>
      <c r="L1477" s="169"/>
      <c r="M1477" s="169"/>
      <c r="N1477" s="169"/>
      <c r="O1477" s="169"/>
      <c r="P1477" s="169"/>
      <c r="Q1477" s="169"/>
      <c r="R1477" s="169"/>
      <c r="S1477" s="169"/>
      <c r="T1477" s="169"/>
      <c r="U1477" s="169"/>
      <c r="V1477" s="169" t="s">
        <v>180</v>
      </c>
      <c r="W1477" s="169"/>
      <c r="X1477" s="169"/>
      <c r="Y1477" s="169"/>
      <c r="Z1477" s="169"/>
      <c r="AA1477" s="169"/>
      <c r="AB1477" s="169"/>
      <c r="AC1477" s="169"/>
      <c r="AD1477" s="169"/>
      <c r="AE1477" s="169"/>
      <c r="AF1477" s="169"/>
      <c r="AG1477" s="169"/>
      <c r="AH1477" s="169"/>
      <c r="AI1477" s="169"/>
      <c r="AJ1477" s="169"/>
      <c r="AK1477" s="169"/>
      <c r="AL1477" s="169"/>
      <c r="AM1477" s="172"/>
      <c r="BG1477" s="13" t="s">
        <v>432</v>
      </c>
      <c r="BH1477" s="13" t="s">
        <v>432</v>
      </c>
    </row>
    <row r="1478" spans="1:61" ht="9.75" hidden="1" customHeight="1" x14ac:dyDescent="0.15">
      <c r="A1478" s="99"/>
      <c r="B1478" s="100"/>
      <c r="C1478" s="100"/>
      <c r="D1478" s="100"/>
      <c r="E1478" s="100"/>
      <c r="F1478" s="100"/>
      <c r="G1478" s="100"/>
      <c r="H1478" s="100"/>
      <c r="I1478" s="101"/>
      <c r="J1478" s="130" t="s">
        <v>127</v>
      </c>
      <c r="K1478" s="131"/>
      <c r="L1478" s="131"/>
      <c r="M1478" s="131"/>
      <c r="N1478" s="131"/>
      <c r="O1478" s="131"/>
      <c r="P1478" s="131"/>
      <c r="Q1478" s="131"/>
      <c r="R1478" s="131"/>
      <c r="S1478" s="131"/>
      <c r="T1478" s="133" t="s">
        <v>129</v>
      </c>
      <c r="U1478" s="133"/>
      <c r="V1478" s="169" t="s">
        <v>236</v>
      </c>
      <c r="W1478" s="169"/>
      <c r="X1478" s="169"/>
      <c r="Y1478" s="169"/>
      <c r="Z1478" s="169"/>
      <c r="AA1478" s="169"/>
      <c r="AB1478" s="169"/>
      <c r="AC1478" s="169"/>
      <c r="AD1478" s="169"/>
      <c r="AE1478" s="169"/>
      <c r="AF1478" s="169"/>
      <c r="AG1478" s="169"/>
      <c r="AH1478" s="169"/>
      <c r="AI1478" s="169"/>
      <c r="AJ1478" s="169"/>
      <c r="AK1478" s="169"/>
      <c r="AL1478" s="169"/>
      <c r="AM1478" s="172"/>
      <c r="BG1478" s="13" t="s">
        <v>432</v>
      </c>
      <c r="BH1478" s="13" t="s">
        <v>432</v>
      </c>
    </row>
    <row r="1479" spans="1:61" ht="9.75" hidden="1" customHeight="1" x14ac:dyDescent="0.15">
      <c r="A1479" s="99"/>
      <c r="B1479" s="100"/>
      <c r="C1479" s="100"/>
      <c r="D1479" s="100"/>
      <c r="E1479" s="100"/>
      <c r="F1479" s="100"/>
      <c r="G1479" s="100"/>
      <c r="H1479" s="100"/>
      <c r="I1479" s="101"/>
      <c r="J1479" s="130"/>
      <c r="K1479" s="131"/>
      <c r="L1479" s="131"/>
      <c r="M1479" s="131"/>
      <c r="N1479" s="131"/>
      <c r="O1479" s="131"/>
      <c r="P1479" s="131"/>
      <c r="Q1479" s="131"/>
      <c r="R1479" s="131"/>
      <c r="S1479" s="131"/>
      <c r="T1479" s="133"/>
      <c r="U1479" s="133"/>
      <c r="V1479" s="169" t="s">
        <v>237</v>
      </c>
      <c r="W1479" s="169"/>
      <c r="X1479" s="169"/>
      <c r="Y1479" s="169"/>
      <c r="Z1479" s="169"/>
      <c r="AA1479" s="169"/>
      <c r="AB1479" s="169"/>
      <c r="AC1479" s="169"/>
      <c r="AD1479" s="169"/>
      <c r="AE1479" s="169"/>
      <c r="AF1479" s="169"/>
      <c r="AG1479" s="169"/>
      <c r="AH1479" s="169"/>
      <c r="AI1479" s="169"/>
      <c r="AJ1479" s="169"/>
      <c r="AK1479" s="169"/>
      <c r="AL1479" s="169"/>
      <c r="AM1479" s="172"/>
      <c r="BG1479" s="13" t="s">
        <v>432</v>
      </c>
      <c r="BH1479" s="13" t="s">
        <v>432</v>
      </c>
    </row>
    <row r="1480" spans="1:61" ht="9.75" hidden="1" customHeight="1" x14ac:dyDescent="0.15">
      <c r="A1480" s="99"/>
      <c r="B1480" s="100"/>
      <c r="C1480" s="100"/>
      <c r="D1480" s="100"/>
      <c r="E1480" s="100"/>
      <c r="F1480" s="100"/>
      <c r="G1480" s="100"/>
      <c r="H1480" s="100"/>
      <c r="I1480" s="101"/>
      <c r="J1480" s="186"/>
      <c r="K1480" s="133"/>
      <c r="L1480" s="133"/>
      <c r="M1480" s="133"/>
      <c r="N1480" s="133"/>
      <c r="O1480" s="133"/>
      <c r="P1480" s="133"/>
      <c r="Q1480" s="133"/>
      <c r="R1480" s="133"/>
      <c r="S1480" s="133"/>
      <c r="T1480" s="133"/>
      <c r="U1480" s="133"/>
      <c r="V1480" s="169" t="s">
        <v>441</v>
      </c>
      <c r="W1480" s="169"/>
      <c r="X1480" s="169"/>
      <c r="Y1480" s="169"/>
      <c r="Z1480" s="169"/>
      <c r="AA1480" s="169"/>
      <c r="AB1480" s="169"/>
      <c r="AC1480" s="169"/>
      <c r="AD1480" s="169"/>
      <c r="AE1480" s="169"/>
      <c r="AF1480" s="169"/>
      <c r="AG1480" s="169"/>
      <c r="AH1480" s="169"/>
      <c r="AI1480" s="169"/>
      <c r="AJ1480" s="169"/>
      <c r="AK1480" s="169"/>
      <c r="AL1480" s="169"/>
      <c r="AM1480" s="172"/>
      <c r="BG1480" s="13" t="s">
        <v>432</v>
      </c>
      <c r="BH1480" s="13" t="s">
        <v>432</v>
      </c>
    </row>
    <row r="1481" spans="1:61" ht="9.75" hidden="1" customHeight="1" x14ac:dyDescent="0.15">
      <c r="A1481" s="106"/>
      <c r="B1481" s="107"/>
      <c r="C1481" s="107"/>
      <c r="D1481" s="107"/>
      <c r="E1481" s="107"/>
      <c r="F1481" s="107"/>
      <c r="G1481" s="107"/>
      <c r="H1481" s="107"/>
      <c r="I1481" s="108"/>
      <c r="J1481" s="168"/>
      <c r="K1481" s="137"/>
      <c r="L1481" s="137"/>
      <c r="M1481" s="137"/>
      <c r="N1481" s="137"/>
      <c r="O1481" s="137"/>
      <c r="P1481" s="137"/>
      <c r="Q1481" s="137"/>
      <c r="R1481" s="137"/>
      <c r="S1481" s="137"/>
      <c r="T1481" s="137"/>
      <c r="U1481" s="137"/>
      <c r="V1481" s="174" t="s">
        <v>238</v>
      </c>
      <c r="W1481" s="174"/>
      <c r="X1481" s="174"/>
      <c r="Y1481" s="174"/>
      <c r="Z1481" s="174"/>
      <c r="AA1481" s="174"/>
      <c r="AB1481" s="174"/>
      <c r="AC1481" s="174"/>
      <c r="AD1481" s="174"/>
      <c r="AE1481" s="174"/>
      <c r="AF1481" s="174"/>
      <c r="AG1481" s="174"/>
      <c r="AH1481" s="174"/>
      <c r="AI1481" s="174"/>
      <c r="AJ1481" s="174"/>
      <c r="AK1481" s="174"/>
      <c r="AL1481" s="174"/>
      <c r="AM1481" s="175"/>
      <c r="BG1481" s="13" t="s">
        <v>432</v>
      </c>
      <c r="BH1481" s="13" t="s">
        <v>432</v>
      </c>
    </row>
    <row r="1482" spans="1:61" ht="9.75" hidden="1" customHeight="1" x14ac:dyDescent="0.15">
      <c r="A1482" s="96" t="s">
        <v>325</v>
      </c>
      <c r="B1482" s="97"/>
      <c r="C1482" s="97"/>
      <c r="D1482" s="97"/>
      <c r="E1482" s="97"/>
      <c r="F1482" s="97"/>
      <c r="G1482" s="97"/>
      <c r="H1482" s="97"/>
      <c r="I1482" s="98"/>
      <c r="J1482" s="115"/>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7"/>
      <c r="BG1482" s="13" t="s">
        <v>536</v>
      </c>
      <c r="BH1482" s="13">
        <v>90</v>
      </c>
      <c r="BI1482" s="13" t="str">
        <f>"ITEM"&amp;BH1482&amp; BG1482 &amp;"="&amp; IF(TRIM($J1482)="","",$J1482)</f>
        <v>ITEM90#KBN4_12=</v>
      </c>
    </row>
    <row r="1483" spans="1:61" ht="9.75" hidden="1" customHeight="1" x14ac:dyDescent="0.15">
      <c r="A1483" s="99"/>
      <c r="B1483" s="100"/>
      <c r="C1483" s="100"/>
      <c r="D1483" s="100"/>
      <c r="E1483" s="100"/>
      <c r="F1483" s="100"/>
      <c r="G1483" s="100"/>
      <c r="H1483" s="100"/>
      <c r="I1483" s="101"/>
      <c r="J1483" s="109"/>
      <c r="K1483" s="110"/>
      <c r="L1483" s="110"/>
      <c r="M1483" s="110"/>
      <c r="N1483" s="110"/>
      <c r="O1483" s="110"/>
      <c r="P1483" s="110"/>
      <c r="Q1483" s="110"/>
      <c r="R1483" s="110"/>
      <c r="S1483" s="110"/>
      <c r="T1483" s="110"/>
      <c r="U1483" s="110"/>
      <c r="V1483" s="110"/>
      <c r="W1483" s="110"/>
      <c r="X1483" s="110"/>
      <c r="Y1483" s="110"/>
      <c r="Z1483" s="110"/>
      <c r="AA1483" s="110"/>
      <c r="AB1483" s="110"/>
      <c r="AC1483" s="110"/>
      <c r="AD1483" s="110"/>
      <c r="AE1483" s="110"/>
      <c r="AF1483" s="110"/>
      <c r="AG1483" s="110"/>
      <c r="AH1483" s="110"/>
      <c r="AI1483" s="110"/>
      <c r="AJ1483" s="110"/>
      <c r="AK1483" s="110"/>
      <c r="AL1483" s="110"/>
      <c r="AM1483" s="111"/>
      <c r="BG1483" s="13" t="s">
        <v>432</v>
      </c>
      <c r="BH1483" s="13" t="s">
        <v>432</v>
      </c>
    </row>
    <row r="1484" spans="1:61" ht="9.75" hidden="1" customHeight="1" x14ac:dyDescent="0.15">
      <c r="A1484" s="99"/>
      <c r="B1484" s="100"/>
      <c r="C1484" s="100"/>
      <c r="D1484" s="100"/>
      <c r="E1484" s="100"/>
      <c r="F1484" s="100"/>
      <c r="G1484" s="100"/>
      <c r="H1484" s="100"/>
      <c r="I1484" s="101"/>
      <c r="J1484" s="112"/>
      <c r="K1484" s="113"/>
      <c r="L1484" s="113"/>
      <c r="M1484" s="113"/>
      <c r="N1484" s="113"/>
      <c r="O1484" s="113"/>
      <c r="P1484" s="113"/>
      <c r="Q1484" s="113"/>
      <c r="R1484" s="113"/>
      <c r="S1484" s="113"/>
      <c r="T1484" s="113"/>
      <c r="U1484" s="113"/>
      <c r="V1484" s="113"/>
      <c r="W1484" s="113"/>
      <c r="X1484" s="113"/>
      <c r="Y1484" s="113"/>
      <c r="Z1484" s="113"/>
      <c r="AA1484" s="113"/>
      <c r="AB1484" s="113"/>
      <c r="AC1484" s="113"/>
      <c r="AD1484" s="113"/>
      <c r="AE1484" s="113"/>
      <c r="AF1484" s="113"/>
      <c r="AG1484" s="113"/>
      <c r="AH1484" s="113"/>
      <c r="AI1484" s="113"/>
      <c r="AJ1484" s="113"/>
      <c r="AK1484" s="113"/>
      <c r="AL1484" s="113"/>
      <c r="AM1484" s="114"/>
      <c r="BG1484" s="13" t="s">
        <v>432</v>
      </c>
      <c r="BH1484" s="13" t="s">
        <v>432</v>
      </c>
    </row>
    <row r="1485" spans="1:61" ht="9.75" hidden="1" customHeight="1" x14ac:dyDescent="0.15">
      <c r="A1485" s="96" t="s">
        <v>293</v>
      </c>
      <c r="B1485" s="97"/>
      <c r="C1485" s="97"/>
      <c r="D1485" s="97"/>
      <c r="E1485" s="97"/>
      <c r="F1485" s="97"/>
      <c r="G1485" s="97"/>
      <c r="H1485" s="97"/>
      <c r="I1485" s="98"/>
      <c r="J1485" s="224" t="s">
        <v>127</v>
      </c>
      <c r="K1485" s="225"/>
      <c r="L1485" s="162" t="s">
        <v>122</v>
      </c>
      <c r="M1485" s="162"/>
      <c r="N1485" s="162"/>
      <c r="O1485" s="162"/>
      <c r="P1485" s="162"/>
      <c r="Q1485" s="162"/>
      <c r="R1485" s="162"/>
      <c r="S1485" s="162"/>
      <c r="T1485" s="162"/>
      <c r="U1485" s="162"/>
      <c r="V1485" s="162"/>
      <c r="W1485" s="162"/>
      <c r="X1485" s="227" t="s">
        <v>127</v>
      </c>
      <c r="Y1485" s="225"/>
      <c r="Z1485" s="162" t="s">
        <v>160</v>
      </c>
      <c r="AA1485" s="162"/>
      <c r="AB1485" s="162"/>
      <c r="AC1485" s="162"/>
      <c r="AD1485" s="162"/>
      <c r="AE1485" s="162"/>
      <c r="AF1485" s="162"/>
      <c r="AG1485" s="162"/>
      <c r="AH1485" s="162"/>
      <c r="AI1485" s="162"/>
      <c r="AJ1485" s="162"/>
      <c r="AK1485" s="162"/>
      <c r="AL1485" s="162"/>
      <c r="AM1485" s="163"/>
      <c r="BF1485" s="13" t="b">
        <f>IF($K1485="○",TRUE,IF($K1485="",FALSE,"INPUT_ERROR"))</f>
        <v>0</v>
      </c>
      <c r="BG1485" s="13" t="s">
        <v>536</v>
      </c>
      <c r="BH1485" s="13">
        <v>91</v>
      </c>
      <c r="BI1485" s="13" t="str">
        <f t="shared" ref="BI1485:BI1491" si="33">"ITEM"&amp;BH1485 &amp; BG1485 &amp;"="&amp; BF1485</f>
        <v>ITEM91#KBN4_12=FALSE</v>
      </c>
    </row>
    <row r="1486" spans="1:61" ht="9.75" hidden="1" customHeight="1" x14ac:dyDescent="0.15">
      <c r="A1486" s="99"/>
      <c r="B1486" s="100"/>
      <c r="C1486" s="100"/>
      <c r="D1486" s="100"/>
      <c r="E1486" s="100"/>
      <c r="F1486" s="100"/>
      <c r="G1486" s="100"/>
      <c r="H1486" s="100"/>
      <c r="I1486" s="101"/>
      <c r="J1486" s="130"/>
      <c r="K1486" s="132"/>
      <c r="L1486" s="133"/>
      <c r="M1486" s="133"/>
      <c r="N1486" s="133"/>
      <c r="O1486" s="133"/>
      <c r="P1486" s="133"/>
      <c r="Q1486" s="133"/>
      <c r="R1486" s="133"/>
      <c r="S1486" s="133"/>
      <c r="T1486" s="133"/>
      <c r="U1486" s="133"/>
      <c r="V1486" s="133"/>
      <c r="W1486" s="133"/>
      <c r="X1486" s="134"/>
      <c r="Y1486" s="132"/>
      <c r="Z1486" s="133"/>
      <c r="AA1486" s="133"/>
      <c r="AB1486" s="133"/>
      <c r="AC1486" s="133"/>
      <c r="AD1486" s="133"/>
      <c r="AE1486" s="133"/>
      <c r="AF1486" s="133"/>
      <c r="AG1486" s="133"/>
      <c r="AH1486" s="133"/>
      <c r="AI1486" s="133"/>
      <c r="AJ1486" s="133"/>
      <c r="AK1486" s="133"/>
      <c r="AL1486" s="133"/>
      <c r="AM1486" s="139"/>
      <c r="BF1486" s="13" t="b">
        <f>IF($Y1485="○",TRUE,IF($Y1485="",FALSE,"INPUT_ERROR"))</f>
        <v>0</v>
      </c>
      <c r="BG1486" s="13" t="s">
        <v>536</v>
      </c>
      <c r="BH1486" s="13">
        <v>92</v>
      </c>
      <c r="BI1486" s="13" t="str">
        <f t="shared" si="33"/>
        <v>ITEM92#KBN4_12=FALSE</v>
      </c>
    </row>
    <row r="1487" spans="1:61" ht="9.75" hidden="1" customHeight="1" x14ac:dyDescent="0.15">
      <c r="A1487" s="99"/>
      <c r="B1487" s="100"/>
      <c r="C1487" s="100"/>
      <c r="D1487" s="100"/>
      <c r="E1487" s="100"/>
      <c r="F1487" s="100"/>
      <c r="G1487" s="100"/>
      <c r="H1487" s="100"/>
      <c r="I1487" s="101"/>
      <c r="J1487" s="130" t="s">
        <v>127</v>
      </c>
      <c r="K1487" s="132"/>
      <c r="L1487" s="133" t="s">
        <v>161</v>
      </c>
      <c r="M1487" s="133"/>
      <c r="N1487" s="133"/>
      <c r="O1487" s="133"/>
      <c r="P1487" s="133"/>
      <c r="Q1487" s="133"/>
      <c r="R1487" s="133"/>
      <c r="S1487" s="133"/>
      <c r="T1487" s="133"/>
      <c r="U1487" s="133"/>
      <c r="V1487" s="133"/>
      <c r="W1487" s="133"/>
      <c r="X1487" s="134" t="s">
        <v>127</v>
      </c>
      <c r="Y1487" s="132"/>
      <c r="Z1487" s="133" t="s">
        <v>332</v>
      </c>
      <c r="AA1487" s="133"/>
      <c r="AB1487" s="133"/>
      <c r="AC1487" s="133"/>
      <c r="AD1487" s="133"/>
      <c r="AE1487" s="133"/>
      <c r="AF1487" s="133"/>
      <c r="AG1487" s="133"/>
      <c r="AH1487" s="133"/>
      <c r="AI1487" s="133"/>
      <c r="AJ1487" s="133"/>
      <c r="AK1487" s="133"/>
      <c r="AL1487" s="133"/>
      <c r="AM1487" s="139"/>
      <c r="BF1487" s="13" t="b">
        <f>IF($K1487="○",TRUE,IF($K1487="",FALSE,"INPUT_ERROR"))</f>
        <v>0</v>
      </c>
      <c r="BG1487" s="13" t="s">
        <v>536</v>
      </c>
      <c r="BH1487" s="13">
        <v>93</v>
      </c>
      <c r="BI1487" s="13" t="str">
        <f t="shared" si="33"/>
        <v>ITEM93#KBN4_12=FALSE</v>
      </c>
    </row>
    <row r="1488" spans="1:61" ht="9.75" hidden="1" customHeight="1" x14ac:dyDescent="0.15">
      <c r="A1488" s="99"/>
      <c r="B1488" s="100"/>
      <c r="C1488" s="100"/>
      <c r="D1488" s="100"/>
      <c r="E1488" s="100"/>
      <c r="F1488" s="100"/>
      <c r="G1488" s="100"/>
      <c r="H1488" s="100"/>
      <c r="I1488" s="101"/>
      <c r="J1488" s="130"/>
      <c r="K1488" s="132"/>
      <c r="L1488" s="133"/>
      <c r="M1488" s="133"/>
      <c r="N1488" s="133"/>
      <c r="O1488" s="133"/>
      <c r="P1488" s="133"/>
      <c r="Q1488" s="133"/>
      <c r="R1488" s="133"/>
      <c r="S1488" s="133"/>
      <c r="T1488" s="133"/>
      <c r="U1488" s="133"/>
      <c r="V1488" s="133"/>
      <c r="W1488" s="133"/>
      <c r="X1488" s="134"/>
      <c r="Y1488" s="132"/>
      <c r="Z1488" s="133"/>
      <c r="AA1488" s="133"/>
      <c r="AB1488" s="133"/>
      <c r="AC1488" s="133"/>
      <c r="AD1488" s="133"/>
      <c r="AE1488" s="133"/>
      <c r="AF1488" s="133"/>
      <c r="AG1488" s="133"/>
      <c r="AH1488" s="133"/>
      <c r="AI1488" s="133"/>
      <c r="AJ1488" s="133"/>
      <c r="AK1488" s="133"/>
      <c r="AL1488" s="133"/>
      <c r="AM1488" s="139"/>
      <c r="BF1488" s="13" t="b">
        <f>IF($Y1487="○",TRUE,IF($Y1487="",FALSE,"INPUT_ERROR"))</f>
        <v>0</v>
      </c>
      <c r="BG1488" s="13" t="s">
        <v>536</v>
      </c>
      <c r="BH1488" s="13">
        <v>94</v>
      </c>
      <c r="BI1488" s="13" t="str">
        <f t="shared" si="33"/>
        <v>ITEM94#KBN4_12=FALSE</v>
      </c>
    </row>
    <row r="1489" spans="1:61" ht="9.75" hidden="1" customHeight="1" x14ac:dyDescent="0.15">
      <c r="A1489" s="99"/>
      <c r="B1489" s="100"/>
      <c r="C1489" s="100"/>
      <c r="D1489" s="100"/>
      <c r="E1489" s="100"/>
      <c r="F1489" s="100"/>
      <c r="G1489" s="100"/>
      <c r="H1489" s="100"/>
      <c r="I1489" s="101"/>
      <c r="J1489" s="130" t="s">
        <v>127</v>
      </c>
      <c r="K1489" s="132"/>
      <c r="L1489" s="133" t="s">
        <v>214</v>
      </c>
      <c r="M1489" s="133"/>
      <c r="N1489" s="133"/>
      <c r="O1489" s="133"/>
      <c r="P1489" s="133"/>
      <c r="Q1489" s="133"/>
      <c r="R1489" s="133"/>
      <c r="S1489" s="133"/>
      <c r="T1489" s="133"/>
      <c r="U1489" s="133"/>
      <c r="V1489" s="133"/>
      <c r="W1489" s="133"/>
      <c r="X1489" s="134" t="s">
        <v>127</v>
      </c>
      <c r="Y1489" s="132"/>
      <c r="Z1489" s="133" t="s">
        <v>239</v>
      </c>
      <c r="AA1489" s="133"/>
      <c r="AB1489" s="133"/>
      <c r="AC1489" s="133"/>
      <c r="AD1489" s="133"/>
      <c r="AE1489" s="133"/>
      <c r="AF1489" s="133"/>
      <c r="AG1489" s="133"/>
      <c r="AH1489" s="133"/>
      <c r="AI1489" s="133"/>
      <c r="AJ1489" s="133"/>
      <c r="AK1489" s="133"/>
      <c r="AL1489" s="133"/>
      <c r="AM1489" s="139"/>
      <c r="BF1489" s="13" t="b">
        <f>IF($K1489="○",TRUE,IF($K1489="",FALSE,"INPUT_ERROR"))</f>
        <v>0</v>
      </c>
      <c r="BG1489" s="13" t="s">
        <v>536</v>
      </c>
      <c r="BH1489" s="13">
        <v>95</v>
      </c>
      <c r="BI1489" s="13" t="str">
        <f t="shared" si="33"/>
        <v>ITEM95#KBN4_12=FALSE</v>
      </c>
    </row>
    <row r="1490" spans="1:61" ht="9.75" hidden="1" customHeight="1" x14ac:dyDescent="0.15">
      <c r="A1490" s="99"/>
      <c r="B1490" s="100"/>
      <c r="C1490" s="100"/>
      <c r="D1490" s="100"/>
      <c r="E1490" s="100"/>
      <c r="F1490" s="100"/>
      <c r="G1490" s="100"/>
      <c r="H1490" s="100"/>
      <c r="I1490" s="101"/>
      <c r="J1490" s="130"/>
      <c r="K1490" s="132"/>
      <c r="L1490" s="133"/>
      <c r="M1490" s="133"/>
      <c r="N1490" s="133"/>
      <c r="O1490" s="133"/>
      <c r="P1490" s="133"/>
      <c r="Q1490" s="133"/>
      <c r="R1490" s="133"/>
      <c r="S1490" s="133"/>
      <c r="T1490" s="133"/>
      <c r="U1490" s="133"/>
      <c r="V1490" s="133"/>
      <c r="W1490" s="133"/>
      <c r="X1490" s="134"/>
      <c r="Y1490" s="132"/>
      <c r="Z1490" s="133"/>
      <c r="AA1490" s="133"/>
      <c r="AB1490" s="133"/>
      <c r="AC1490" s="133"/>
      <c r="AD1490" s="133"/>
      <c r="AE1490" s="133"/>
      <c r="AF1490" s="133"/>
      <c r="AG1490" s="133"/>
      <c r="AH1490" s="133"/>
      <c r="AI1490" s="133"/>
      <c r="AJ1490" s="133"/>
      <c r="AK1490" s="133"/>
      <c r="AL1490" s="133"/>
      <c r="AM1490" s="139"/>
      <c r="BF1490" s="13" t="b">
        <f>IF($Y1489="○",TRUE,IF($Y1489="",FALSE,"INPUT_ERROR"))</f>
        <v>0</v>
      </c>
      <c r="BG1490" s="13" t="s">
        <v>536</v>
      </c>
      <c r="BH1490" s="13">
        <v>96</v>
      </c>
      <c r="BI1490" s="13" t="str">
        <f t="shared" si="33"/>
        <v>ITEM96#KBN4_12=FALSE</v>
      </c>
    </row>
    <row r="1491" spans="1:61" ht="9.75" hidden="1" customHeight="1" x14ac:dyDescent="0.15">
      <c r="A1491" s="99"/>
      <c r="B1491" s="100"/>
      <c r="C1491" s="100"/>
      <c r="D1491" s="100"/>
      <c r="E1491" s="100"/>
      <c r="F1491" s="100"/>
      <c r="G1491" s="100"/>
      <c r="H1491" s="100"/>
      <c r="I1491" s="101"/>
      <c r="J1491" s="130" t="s">
        <v>127</v>
      </c>
      <c r="K1491" s="132"/>
      <c r="L1491" s="133" t="s">
        <v>125</v>
      </c>
      <c r="M1491" s="133"/>
      <c r="N1491" s="133"/>
      <c r="O1491" s="134" t="s">
        <v>98</v>
      </c>
      <c r="P1491" s="128"/>
      <c r="Q1491" s="128"/>
      <c r="R1491" s="128"/>
      <c r="S1491" s="128"/>
      <c r="T1491" s="128"/>
      <c r="U1491" s="128"/>
      <c r="V1491" s="128"/>
      <c r="W1491" s="128"/>
      <c r="X1491" s="128"/>
      <c r="Y1491" s="128"/>
      <c r="Z1491" s="128"/>
      <c r="AA1491" s="128"/>
      <c r="AB1491" s="128"/>
      <c r="AC1491" s="128"/>
      <c r="AD1491" s="128"/>
      <c r="AE1491" s="128"/>
      <c r="AF1491" s="128"/>
      <c r="AG1491" s="128"/>
      <c r="AH1491" s="128"/>
      <c r="AI1491" s="128"/>
      <c r="AJ1491" s="128"/>
      <c r="AK1491" s="128"/>
      <c r="AL1491" s="133" t="s">
        <v>188</v>
      </c>
      <c r="AM1491" s="139"/>
      <c r="BF1491" s="13" t="b">
        <f>IF($K1491="○",TRUE,IF($K1491="",FALSE,"INPUT_ERROR"))</f>
        <v>0</v>
      </c>
      <c r="BG1491" s="13" t="s">
        <v>536</v>
      </c>
      <c r="BH1491" s="13">
        <v>97</v>
      </c>
      <c r="BI1491" s="13" t="str">
        <f t="shared" si="33"/>
        <v>ITEM97#KBN4_12=FALSE</v>
      </c>
    </row>
    <row r="1492" spans="1:61" ht="9.75" hidden="1" customHeight="1" x14ac:dyDescent="0.15">
      <c r="A1492" s="99"/>
      <c r="B1492" s="100"/>
      <c r="C1492" s="100"/>
      <c r="D1492" s="100"/>
      <c r="E1492" s="100"/>
      <c r="F1492" s="100"/>
      <c r="G1492" s="100"/>
      <c r="H1492" s="100"/>
      <c r="I1492" s="101"/>
      <c r="J1492" s="135"/>
      <c r="K1492" s="136"/>
      <c r="L1492" s="137"/>
      <c r="M1492" s="137"/>
      <c r="N1492" s="137"/>
      <c r="O1492" s="138"/>
      <c r="P1492" s="90"/>
      <c r="Q1492" s="90"/>
      <c r="R1492" s="90"/>
      <c r="S1492" s="90"/>
      <c r="T1492" s="90"/>
      <c r="U1492" s="90"/>
      <c r="V1492" s="90"/>
      <c r="W1492" s="90"/>
      <c r="X1492" s="90"/>
      <c r="Y1492" s="90"/>
      <c r="Z1492" s="90"/>
      <c r="AA1492" s="90"/>
      <c r="AB1492" s="90"/>
      <c r="AC1492" s="90"/>
      <c r="AD1492" s="90"/>
      <c r="AE1492" s="90"/>
      <c r="AF1492" s="90"/>
      <c r="AG1492" s="90"/>
      <c r="AH1492" s="90"/>
      <c r="AI1492" s="90"/>
      <c r="AJ1492" s="90"/>
      <c r="AK1492" s="90"/>
      <c r="AL1492" s="137"/>
      <c r="AM1492" s="140"/>
      <c r="BG1492" s="13" t="s">
        <v>536</v>
      </c>
      <c r="BH1492" s="13">
        <v>98</v>
      </c>
      <c r="BI1492" s="13" t="str">
        <f>"ITEM"&amp;BH1492 &amp; BG1492 &amp;"="&amp;IF(TRIM($P1491)="","",$P1491)</f>
        <v>ITEM98#KBN4_12=</v>
      </c>
    </row>
    <row r="1493" spans="1:61" ht="9.75" hidden="1" customHeight="1" x14ac:dyDescent="0.15">
      <c r="A1493" s="96" t="s">
        <v>290</v>
      </c>
      <c r="B1493" s="97"/>
      <c r="C1493" s="97"/>
      <c r="D1493" s="97"/>
      <c r="E1493" s="97"/>
      <c r="F1493" s="97"/>
      <c r="G1493" s="97"/>
      <c r="H1493" s="97"/>
      <c r="I1493" s="98"/>
      <c r="J1493" s="305"/>
      <c r="K1493" s="306"/>
      <c r="L1493" s="306"/>
      <c r="M1493" s="306"/>
      <c r="N1493" s="306"/>
      <c r="O1493" s="306"/>
      <c r="P1493" s="306"/>
      <c r="Q1493" s="306"/>
      <c r="R1493" s="306"/>
      <c r="S1493" s="306"/>
      <c r="T1493" s="306"/>
      <c r="U1493" s="306"/>
      <c r="V1493" s="306"/>
      <c r="W1493" s="306"/>
      <c r="X1493" s="306"/>
      <c r="Y1493" s="306"/>
      <c r="Z1493" s="306"/>
      <c r="AA1493" s="306"/>
      <c r="AB1493" s="306"/>
      <c r="AC1493" s="306"/>
      <c r="AD1493" s="306"/>
      <c r="AE1493" s="306"/>
      <c r="AF1493" s="306"/>
      <c r="AG1493" s="306"/>
      <c r="AH1493" s="306"/>
      <c r="AI1493" s="306"/>
      <c r="AJ1493" s="306"/>
      <c r="AK1493" s="306"/>
      <c r="AL1493" s="306"/>
      <c r="AM1493" s="307"/>
      <c r="BG1493" s="13" t="s">
        <v>536</v>
      </c>
      <c r="BH1493" s="13">
        <v>99</v>
      </c>
      <c r="BI1493" s="13" t="str">
        <f>"ITEM"&amp;BH1493 &amp; BG1493 &amp;"="&amp;IF(TRIM($J1493)="","",TEXT(J1493,"yyyymmdd"))</f>
        <v>ITEM99#KBN4_12=</v>
      </c>
    </row>
    <row r="1494" spans="1:61" ht="9.75" hidden="1" customHeight="1" x14ac:dyDescent="0.15">
      <c r="A1494" s="99"/>
      <c r="B1494" s="100"/>
      <c r="C1494" s="100"/>
      <c r="D1494" s="100"/>
      <c r="E1494" s="100"/>
      <c r="F1494" s="100"/>
      <c r="G1494" s="100"/>
      <c r="H1494" s="100"/>
      <c r="I1494" s="101"/>
      <c r="J1494" s="308"/>
      <c r="K1494" s="309"/>
      <c r="L1494" s="309"/>
      <c r="M1494" s="309"/>
      <c r="N1494" s="309"/>
      <c r="O1494" s="309"/>
      <c r="P1494" s="309"/>
      <c r="Q1494" s="309"/>
      <c r="R1494" s="309"/>
      <c r="S1494" s="309"/>
      <c r="T1494" s="309"/>
      <c r="U1494" s="309"/>
      <c r="V1494" s="309"/>
      <c r="W1494" s="309"/>
      <c r="X1494" s="309"/>
      <c r="Y1494" s="309"/>
      <c r="Z1494" s="309"/>
      <c r="AA1494" s="309"/>
      <c r="AB1494" s="309"/>
      <c r="AC1494" s="309"/>
      <c r="AD1494" s="309"/>
      <c r="AE1494" s="309"/>
      <c r="AF1494" s="309"/>
      <c r="AG1494" s="309"/>
      <c r="AH1494" s="309"/>
      <c r="AI1494" s="309"/>
      <c r="AJ1494" s="309"/>
      <c r="AK1494" s="309"/>
      <c r="AL1494" s="309"/>
      <c r="AM1494" s="310"/>
      <c r="BH1494" s="13" t="s">
        <v>432</v>
      </c>
    </row>
    <row r="1495" spans="1:61" ht="9.75" hidden="1" customHeight="1" thickBot="1" x14ac:dyDescent="0.2">
      <c r="A1495" s="106"/>
      <c r="B1495" s="107"/>
      <c r="C1495" s="107"/>
      <c r="D1495" s="107"/>
      <c r="E1495" s="107"/>
      <c r="F1495" s="107"/>
      <c r="G1495" s="107"/>
      <c r="H1495" s="107"/>
      <c r="I1495" s="108"/>
      <c r="J1495" s="311"/>
      <c r="K1495" s="312"/>
      <c r="L1495" s="312"/>
      <c r="M1495" s="312"/>
      <c r="N1495" s="312"/>
      <c r="O1495" s="312"/>
      <c r="P1495" s="312"/>
      <c r="Q1495" s="312"/>
      <c r="R1495" s="312"/>
      <c r="S1495" s="312"/>
      <c r="T1495" s="312"/>
      <c r="U1495" s="312"/>
      <c r="V1495" s="312"/>
      <c r="W1495" s="312"/>
      <c r="X1495" s="312"/>
      <c r="Y1495" s="312"/>
      <c r="Z1495" s="312"/>
      <c r="AA1495" s="312"/>
      <c r="AB1495" s="312"/>
      <c r="AC1495" s="312"/>
      <c r="AD1495" s="312"/>
      <c r="AE1495" s="312"/>
      <c r="AF1495" s="312"/>
      <c r="AG1495" s="312"/>
      <c r="AH1495" s="312"/>
      <c r="AI1495" s="312"/>
      <c r="AJ1495" s="312"/>
      <c r="AK1495" s="312"/>
      <c r="AL1495" s="312"/>
      <c r="AM1495" s="313"/>
      <c r="BH1495" s="13" t="s">
        <v>432</v>
      </c>
    </row>
    <row r="1496" spans="1:61" ht="9.75" hidden="1" customHeight="1" x14ac:dyDescent="0.15">
      <c r="A1496" s="295" t="s">
        <v>400</v>
      </c>
      <c r="B1496" s="296"/>
      <c r="C1496" s="296"/>
      <c r="D1496" s="296"/>
      <c r="E1496" s="296"/>
      <c r="F1496" s="296"/>
      <c r="G1496" s="296"/>
      <c r="H1496" s="296"/>
      <c r="I1496" s="297"/>
      <c r="J1496" s="273"/>
      <c r="K1496" s="274"/>
      <c r="L1496" s="274"/>
      <c r="M1496" s="274"/>
      <c r="N1496" s="274"/>
      <c r="O1496" s="274"/>
      <c r="P1496" s="274"/>
      <c r="Q1496" s="274"/>
      <c r="R1496" s="274"/>
      <c r="S1496" s="274"/>
      <c r="T1496" s="274"/>
      <c r="U1496" s="274"/>
      <c r="V1496" s="274"/>
      <c r="W1496" s="274"/>
      <c r="X1496" s="274"/>
      <c r="Y1496" s="274"/>
      <c r="Z1496" s="274"/>
      <c r="AA1496" s="274"/>
      <c r="AB1496" s="274"/>
      <c r="AC1496" s="274"/>
      <c r="AD1496" s="274"/>
      <c r="AE1496" s="274"/>
      <c r="AF1496" s="274"/>
      <c r="AG1496" s="274"/>
      <c r="AH1496" s="274"/>
      <c r="AI1496" s="274"/>
      <c r="AJ1496" s="274"/>
      <c r="AK1496" s="274"/>
      <c r="AL1496" s="274"/>
      <c r="AM1496" s="275"/>
      <c r="BG1496" s="13" t="s">
        <v>537</v>
      </c>
      <c r="BH1496" s="13">
        <v>85</v>
      </c>
      <c r="BI1496" s="13" t="str">
        <f>"ITEM"&amp;BH1496 &amp; BG1496 &amp;"="&amp; IF(TRIM($J1496)="","",$J1496)</f>
        <v>ITEM85#KBN4_13=</v>
      </c>
    </row>
    <row r="1497" spans="1:61" ht="9.75" hidden="1" customHeight="1" thickBot="1" x14ac:dyDescent="0.2">
      <c r="A1497" s="298"/>
      <c r="B1497" s="299"/>
      <c r="C1497" s="299"/>
      <c r="D1497" s="299"/>
      <c r="E1497" s="299"/>
      <c r="F1497" s="299"/>
      <c r="G1497" s="299"/>
      <c r="H1497" s="299"/>
      <c r="I1497" s="300"/>
      <c r="J1497" s="301"/>
      <c r="K1497" s="302"/>
      <c r="L1497" s="302"/>
      <c r="M1497" s="302"/>
      <c r="N1497" s="302"/>
      <c r="O1497" s="302"/>
      <c r="P1497" s="302"/>
      <c r="Q1497" s="302"/>
      <c r="R1497" s="302"/>
      <c r="S1497" s="302"/>
      <c r="T1497" s="302"/>
      <c r="U1497" s="302"/>
      <c r="V1497" s="302"/>
      <c r="W1497" s="302"/>
      <c r="X1497" s="302"/>
      <c r="Y1497" s="302"/>
      <c r="Z1497" s="302"/>
      <c r="AA1497" s="302"/>
      <c r="AB1497" s="302"/>
      <c r="AC1497" s="302"/>
      <c r="AD1497" s="302"/>
      <c r="AE1497" s="302"/>
      <c r="AF1497" s="302"/>
      <c r="AG1497" s="302"/>
      <c r="AH1497" s="302"/>
      <c r="AI1497" s="302"/>
      <c r="AJ1497" s="302"/>
      <c r="AK1497" s="302"/>
      <c r="AL1497" s="302"/>
      <c r="AM1497" s="303"/>
      <c r="BG1497" s="13" t="s">
        <v>432</v>
      </c>
      <c r="BH1497" s="13" t="s">
        <v>432</v>
      </c>
    </row>
    <row r="1498" spans="1:61" ht="9.75" hidden="1" customHeight="1" x14ac:dyDescent="0.15">
      <c r="A1498" s="96" t="s">
        <v>96</v>
      </c>
      <c r="B1498" s="97"/>
      <c r="C1498" s="97"/>
      <c r="D1498" s="97"/>
      <c r="E1498" s="97"/>
      <c r="F1498" s="97"/>
      <c r="G1498" s="97"/>
      <c r="H1498" s="97"/>
      <c r="I1498" s="98"/>
      <c r="J1498" s="102"/>
      <c r="K1498" s="102"/>
      <c r="L1498" s="102"/>
      <c r="M1498" s="102"/>
      <c r="N1498" s="102"/>
      <c r="O1498" s="102"/>
      <c r="P1498" s="102"/>
      <c r="Q1498" s="102"/>
      <c r="R1498" s="102"/>
      <c r="S1498" s="102"/>
      <c r="T1498" s="102"/>
      <c r="U1498" s="102"/>
      <c r="V1498" s="102"/>
      <c r="W1498" s="102"/>
      <c r="X1498" s="102"/>
      <c r="Y1498" s="102"/>
      <c r="Z1498" s="102"/>
      <c r="AA1498" s="102"/>
      <c r="AB1498" s="102"/>
      <c r="AC1498" s="102"/>
      <c r="AD1498" s="102"/>
      <c r="AE1498" s="102"/>
      <c r="AF1498" s="102"/>
      <c r="AG1498" s="102"/>
      <c r="AH1498" s="102"/>
      <c r="AI1498" s="102"/>
      <c r="AJ1498" s="102"/>
      <c r="AK1498" s="102"/>
      <c r="AL1498" s="102"/>
      <c r="AM1498" s="102"/>
      <c r="BG1498" s="13" t="s">
        <v>537</v>
      </c>
      <c r="BH1498" s="13">
        <v>86</v>
      </c>
      <c r="BI1498" s="13" t="str">
        <f>"ITEM"&amp;BH1498&amp; BG1498 &amp;"="&amp; IF(TRIM($J1498)="","",$J1498)</f>
        <v>ITEM86#KBN4_13=</v>
      </c>
    </row>
    <row r="1499" spans="1:61" ht="9.75" hidden="1" customHeight="1" x14ac:dyDescent="0.15">
      <c r="A1499" s="106"/>
      <c r="B1499" s="107"/>
      <c r="C1499" s="107"/>
      <c r="D1499" s="107"/>
      <c r="E1499" s="107"/>
      <c r="F1499" s="107"/>
      <c r="G1499" s="107"/>
      <c r="H1499" s="107"/>
      <c r="I1499" s="108"/>
      <c r="J1499" s="102"/>
      <c r="K1499" s="102"/>
      <c r="L1499" s="102"/>
      <c r="M1499" s="102"/>
      <c r="N1499" s="102"/>
      <c r="O1499" s="102"/>
      <c r="P1499" s="102"/>
      <c r="Q1499" s="102"/>
      <c r="R1499" s="102"/>
      <c r="S1499" s="102"/>
      <c r="T1499" s="102"/>
      <c r="U1499" s="102"/>
      <c r="V1499" s="102"/>
      <c r="W1499" s="102"/>
      <c r="X1499" s="102"/>
      <c r="Y1499" s="102"/>
      <c r="Z1499" s="102"/>
      <c r="AA1499" s="102"/>
      <c r="AB1499" s="102"/>
      <c r="AC1499" s="102"/>
      <c r="AD1499" s="102"/>
      <c r="AE1499" s="102"/>
      <c r="AF1499" s="102"/>
      <c r="AG1499" s="102"/>
      <c r="AH1499" s="102"/>
      <c r="AI1499" s="102"/>
      <c r="AJ1499" s="102"/>
      <c r="AK1499" s="102"/>
      <c r="AL1499" s="102"/>
      <c r="AM1499" s="102"/>
      <c r="BG1499" s="13" t="s">
        <v>432</v>
      </c>
      <c r="BH1499" s="13" t="s">
        <v>432</v>
      </c>
    </row>
    <row r="1500" spans="1:61" ht="9.75" hidden="1" customHeight="1" x14ac:dyDescent="0.15">
      <c r="A1500" s="96" t="s">
        <v>291</v>
      </c>
      <c r="B1500" s="97"/>
      <c r="C1500" s="97"/>
      <c r="D1500" s="97"/>
      <c r="E1500" s="97"/>
      <c r="F1500" s="97"/>
      <c r="G1500" s="97"/>
      <c r="H1500" s="97"/>
      <c r="I1500" s="98"/>
      <c r="J1500" s="102"/>
      <c r="K1500" s="102"/>
      <c r="L1500" s="102"/>
      <c r="M1500" s="102"/>
      <c r="N1500" s="102"/>
      <c r="O1500" s="102"/>
      <c r="P1500" s="102"/>
      <c r="Q1500" s="102"/>
      <c r="R1500" s="102"/>
      <c r="S1500" s="102"/>
      <c r="T1500" s="102"/>
      <c r="U1500" s="102"/>
      <c r="V1500" s="102"/>
      <c r="W1500" s="102"/>
      <c r="X1500" s="102"/>
      <c r="Y1500" s="102"/>
      <c r="Z1500" s="102"/>
      <c r="AA1500" s="102"/>
      <c r="AB1500" s="102"/>
      <c r="AC1500" s="102"/>
      <c r="AD1500" s="102"/>
      <c r="AE1500" s="102"/>
      <c r="AF1500" s="102"/>
      <c r="AG1500" s="102"/>
      <c r="AH1500" s="102"/>
      <c r="AI1500" s="102"/>
      <c r="AJ1500" s="102"/>
      <c r="AK1500" s="102"/>
      <c r="AL1500" s="102"/>
      <c r="AM1500" s="102"/>
      <c r="BG1500" s="13" t="s">
        <v>537</v>
      </c>
      <c r="BH1500" s="13">
        <v>87</v>
      </c>
      <c r="BI1500" s="13" t="str">
        <f>"ITEM"&amp;BH1500&amp; BG1500 &amp;"="&amp; IF(TRIM($J1500)="","",$J1500)</f>
        <v>ITEM87#KBN4_13=</v>
      </c>
    </row>
    <row r="1501" spans="1:61" ht="9.75" hidden="1" customHeight="1" x14ac:dyDescent="0.15">
      <c r="A1501" s="99"/>
      <c r="B1501" s="100"/>
      <c r="C1501" s="100"/>
      <c r="D1501" s="100"/>
      <c r="E1501" s="100"/>
      <c r="F1501" s="100"/>
      <c r="G1501" s="100"/>
      <c r="H1501" s="100"/>
      <c r="I1501" s="101"/>
      <c r="J1501" s="102"/>
      <c r="K1501" s="102"/>
      <c r="L1501" s="102"/>
      <c r="M1501" s="102"/>
      <c r="N1501" s="102"/>
      <c r="O1501" s="102"/>
      <c r="P1501" s="102"/>
      <c r="Q1501" s="102"/>
      <c r="R1501" s="102"/>
      <c r="S1501" s="102"/>
      <c r="T1501" s="102"/>
      <c r="U1501" s="102"/>
      <c r="V1501" s="102"/>
      <c r="W1501" s="102"/>
      <c r="X1501" s="102"/>
      <c r="Y1501" s="102"/>
      <c r="Z1501" s="102"/>
      <c r="AA1501" s="102"/>
      <c r="AB1501" s="102"/>
      <c r="AC1501" s="102"/>
      <c r="AD1501" s="102"/>
      <c r="AE1501" s="102"/>
      <c r="AF1501" s="102"/>
      <c r="AG1501" s="102"/>
      <c r="AH1501" s="102"/>
      <c r="AI1501" s="102"/>
      <c r="AJ1501" s="102"/>
      <c r="AK1501" s="102"/>
      <c r="AL1501" s="102"/>
      <c r="AM1501" s="102"/>
      <c r="BG1501" s="13" t="s">
        <v>432</v>
      </c>
      <c r="BH1501" s="13" t="s">
        <v>432</v>
      </c>
    </row>
    <row r="1502" spans="1:61" ht="9.75" hidden="1" customHeight="1" x14ac:dyDescent="0.15">
      <c r="A1502" s="106"/>
      <c r="B1502" s="107"/>
      <c r="C1502" s="107"/>
      <c r="D1502" s="107"/>
      <c r="E1502" s="107"/>
      <c r="F1502" s="107"/>
      <c r="G1502" s="107"/>
      <c r="H1502" s="107"/>
      <c r="I1502" s="108"/>
      <c r="J1502" s="102"/>
      <c r="K1502" s="102"/>
      <c r="L1502" s="102"/>
      <c r="M1502" s="102"/>
      <c r="N1502" s="102"/>
      <c r="O1502" s="102"/>
      <c r="P1502" s="102"/>
      <c r="Q1502" s="102"/>
      <c r="R1502" s="102"/>
      <c r="S1502" s="102"/>
      <c r="T1502" s="102"/>
      <c r="U1502" s="102"/>
      <c r="V1502" s="102"/>
      <c r="W1502" s="102"/>
      <c r="X1502" s="102"/>
      <c r="Y1502" s="102"/>
      <c r="Z1502" s="102"/>
      <c r="AA1502" s="102"/>
      <c r="AB1502" s="102"/>
      <c r="AC1502" s="102"/>
      <c r="AD1502" s="102"/>
      <c r="AE1502" s="102"/>
      <c r="AF1502" s="102"/>
      <c r="AG1502" s="102"/>
      <c r="AH1502" s="102"/>
      <c r="AI1502" s="102"/>
      <c r="AJ1502" s="102"/>
      <c r="AK1502" s="102"/>
      <c r="AL1502" s="102"/>
      <c r="AM1502" s="102"/>
      <c r="BG1502" s="13" t="s">
        <v>432</v>
      </c>
      <c r="BH1502" s="13" t="s">
        <v>432</v>
      </c>
    </row>
    <row r="1503" spans="1:61" ht="9.75" hidden="1" customHeight="1" x14ac:dyDescent="0.15">
      <c r="A1503" s="96" t="s">
        <v>292</v>
      </c>
      <c r="B1503" s="97"/>
      <c r="C1503" s="97"/>
      <c r="D1503" s="97"/>
      <c r="E1503" s="97"/>
      <c r="F1503" s="97"/>
      <c r="G1503" s="97"/>
      <c r="H1503" s="97"/>
      <c r="I1503" s="98"/>
      <c r="J1503" s="102"/>
      <c r="K1503" s="102"/>
      <c r="L1503" s="102"/>
      <c r="M1503" s="102"/>
      <c r="N1503" s="102"/>
      <c r="O1503" s="102"/>
      <c r="P1503" s="102"/>
      <c r="Q1503" s="102"/>
      <c r="R1503" s="102"/>
      <c r="S1503" s="102"/>
      <c r="T1503" s="102"/>
      <c r="U1503" s="102"/>
      <c r="V1503" s="102"/>
      <c r="W1503" s="102"/>
      <c r="X1503" s="102"/>
      <c r="Y1503" s="102"/>
      <c r="Z1503" s="102"/>
      <c r="AA1503" s="102"/>
      <c r="AB1503" s="102"/>
      <c r="AC1503" s="102"/>
      <c r="AD1503" s="102"/>
      <c r="AE1503" s="102"/>
      <c r="AF1503" s="102"/>
      <c r="AG1503" s="102"/>
      <c r="AH1503" s="102"/>
      <c r="AI1503" s="102"/>
      <c r="AJ1503" s="102"/>
      <c r="AK1503" s="102"/>
      <c r="AL1503" s="102"/>
      <c r="AM1503" s="102"/>
      <c r="BG1503" s="13" t="s">
        <v>537</v>
      </c>
      <c r="BH1503" s="13">
        <v>88</v>
      </c>
      <c r="BI1503" s="13" t="str">
        <f>"ITEM"&amp;BH1503&amp; BG1503 &amp;"="&amp; IF(TRIM($J1503)="","",$J1503)</f>
        <v>ITEM88#KBN4_13=</v>
      </c>
    </row>
    <row r="1504" spans="1:61" ht="9.75" hidden="1" customHeight="1" x14ac:dyDescent="0.15">
      <c r="A1504" s="106"/>
      <c r="B1504" s="107"/>
      <c r="C1504" s="107"/>
      <c r="D1504" s="107"/>
      <c r="E1504" s="107"/>
      <c r="F1504" s="107"/>
      <c r="G1504" s="107"/>
      <c r="H1504" s="107"/>
      <c r="I1504" s="108"/>
      <c r="J1504" s="102"/>
      <c r="K1504" s="102"/>
      <c r="L1504" s="102"/>
      <c r="M1504" s="102"/>
      <c r="N1504" s="102"/>
      <c r="O1504" s="102"/>
      <c r="P1504" s="102"/>
      <c r="Q1504" s="102"/>
      <c r="R1504" s="102"/>
      <c r="S1504" s="102"/>
      <c r="T1504" s="102"/>
      <c r="U1504" s="102"/>
      <c r="V1504" s="102"/>
      <c r="W1504" s="102"/>
      <c r="X1504" s="102"/>
      <c r="Y1504" s="102"/>
      <c r="Z1504" s="102"/>
      <c r="AA1504" s="102"/>
      <c r="AB1504" s="102"/>
      <c r="AC1504" s="102"/>
      <c r="AD1504" s="102"/>
      <c r="AE1504" s="102"/>
      <c r="AF1504" s="102"/>
      <c r="AG1504" s="102"/>
      <c r="AH1504" s="102"/>
      <c r="AI1504" s="102"/>
      <c r="AJ1504" s="102"/>
      <c r="AK1504" s="102"/>
      <c r="AL1504" s="102"/>
      <c r="AM1504" s="102"/>
      <c r="BG1504" s="13" t="s">
        <v>432</v>
      </c>
      <c r="BH1504" s="13" t="s">
        <v>432</v>
      </c>
    </row>
    <row r="1505" spans="1:61" ht="9.75" hidden="1" customHeight="1" x14ac:dyDescent="0.15">
      <c r="A1505" s="96" t="s">
        <v>326</v>
      </c>
      <c r="B1505" s="97"/>
      <c r="C1505" s="97"/>
      <c r="D1505" s="97"/>
      <c r="E1505" s="97"/>
      <c r="F1505" s="97"/>
      <c r="G1505" s="97"/>
      <c r="H1505" s="97"/>
      <c r="I1505" s="98"/>
      <c r="J1505" s="266"/>
      <c r="K1505" s="170"/>
      <c r="L1505" s="170"/>
      <c r="M1505" s="170"/>
      <c r="N1505" s="170"/>
      <c r="O1505" s="170"/>
      <c r="P1505" s="170"/>
      <c r="Q1505" s="170"/>
      <c r="R1505" s="170"/>
      <c r="S1505" s="170"/>
      <c r="T1505" s="170"/>
      <c r="U1505" s="170"/>
      <c r="V1505" s="170" t="s">
        <v>116</v>
      </c>
      <c r="W1505" s="170"/>
      <c r="X1505" s="170"/>
      <c r="Y1505" s="170"/>
      <c r="Z1505" s="170"/>
      <c r="AA1505" s="170"/>
      <c r="AB1505" s="170"/>
      <c r="AC1505" s="170"/>
      <c r="AD1505" s="170"/>
      <c r="AE1505" s="170"/>
      <c r="AF1505" s="170"/>
      <c r="AG1505" s="170"/>
      <c r="AH1505" s="170"/>
      <c r="AI1505" s="170"/>
      <c r="AJ1505" s="170"/>
      <c r="AK1505" s="170"/>
      <c r="AL1505" s="170"/>
      <c r="AM1505" s="171"/>
      <c r="BE1505" s="13" t="str">
        <f ca="1">MID(CELL("address",$CB$2),2,2)</f>
        <v>CB</v>
      </c>
      <c r="BF1505" s="13" t="str">
        <f>IF(TRIM($K1507)="","",IF(ISERROR(MATCH($K1507,$CB$3:$CB$7,0)),"INPUT_ERROR",MATCH($K1507,$CB$3:$CB$7,0)))</f>
        <v/>
      </c>
      <c r="BG1505" s="13" t="s">
        <v>537</v>
      </c>
      <c r="BH1505" s="13">
        <v>89</v>
      </c>
      <c r="BI1505" s="13" t="str">
        <f>"ITEM"&amp; BH1505&amp; BG1505 &amp;"="&amp; $BF1505</f>
        <v>ITEM89#KBN4_13=</v>
      </c>
    </row>
    <row r="1506" spans="1:61" ht="9.75" hidden="1" customHeight="1" x14ac:dyDescent="0.15">
      <c r="A1506" s="99"/>
      <c r="B1506" s="100"/>
      <c r="C1506" s="100"/>
      <c r="D1506" s="100"/>
      <c r="E1506" s="100"/>
      <c r="F1506" s="100"/>
      <c r="G1506" s="100"/>
      <c r="H1506" s="100"/>
      <c r="I1506" s="101"/>
      <c r="J1506" s="304"/>
      <c r="K1506" s="169"/>
      <c r="L1506" s="169"/>
      <c r="M1506" s="169"/>
      <c r="N1506" s="169"/>
      <c r="O1506" s="169"/>
      <c r="P1506" s="169"/>
      <c r="Q1506" s="169"/>
      <c r="R1506" s="169"/>
      <c r="S1506" s="169"/>
      <c r="T1506" s="169"/>
      <c r="U1506" s="169"/>
      <c r="V1506" s="169" t="s">
        <v>180</v>
      </c>
      <c r="W1506" s="169"/>
      <c r="X1506" s="169"/>
      <c r="Y1506" s="169"/>
      <c r="Z1506" s="169"/>
      <c r="AA1506" s="169"/>
      <c r="AB1506" s="169"/>
      <c r="AC1506" s="169"/>
      <c r="AD1506" s="169"/>
      <c r="AE1506" s="169"/>
      <c r="AF1506" s="169"/>
      <c r="AG1506" s="169"/>
      <c r="AH1506" s="169"/>
      <c r="AI1506" s="169"/>
      <c r="AJ1506" s="169"/>
      <c r="AK1506" s="169"/>
      <c r="AL1506" s="169"/>
      <c r="AM1506" s="172"/>
      <c r="BG1506" s="13" t="s">
        <v>432</v>
      </c>
      <c r="BH1506" s="13" t="s">
        <v>432</v>
      </c>
    </row>
    <row r="1507" spans="1:61" ht="9.75" hidden="1" customHeight="1" x14ac:dyDescent="0.15">
      <c r="A1507" s="99"/>
      <c r="B1507" s="100"/>
      <c r="C1507" s="100"/>
      <c r="D1507" s="100"/>
      <c r="E1507" s="100"/>
      <c r="F1507" s="100"/>
      <c r="G1507" s="100"/>
      <c r="H1507" s="100"/>
      <c r="I1507" s="101"/>
      <c r="J1507" s="130" t="s">
        <v>127</v>
      </c>
      <c r="K1507" s="131"/>
      <c r="L1507" s="131"/>
      <c r="M1507" s="131"/>
      <c r="N1507" s="131"/>
      <c r="O1507" s="131"/>
      <c r="P1507" s="131"/>
      <c r="Q1507" s="131"/>
      <c r="R1507" s="131"/>
      <c r="S1507" s="131"/>
      <c r="T1507" s="133" t="s">
        <v>129</v>
      </c>
      <c r="U1507" s="133"/>
      <c r="V1507" s="169" t="s">
        <v>236</v>
      </c>
      <c r="W1507" s="169"/>
      <c r="X1507" s="169"/>
      <c r="Y1507" s="169"/>
      <c r="Z1507" s="169"/>
      <c r="AA1507" s="169"/>
      <c r="AB1507" s="169"/>
      <c r="AC1507" s="169"/>
      <c r="AD1507" s="169"/>
      <c r="AE1507" s="169"/>
      <c r="AF1507" s="169"/>
      <c r="AG1507" s="169"/>
      <c r="AH1507" s="169"/>
      <c r="AI1507" s="169"/>
      <c r="AJ1507" s="169"/>
      <c r="AK1507" s="169"/>
      <c r="AL1507" s="169"/>
      <c r="AM1507" s="172"/>
      <c r="BG1507" s="13" t="s">
        <v>432</v>
      </c>
      <c r="BH1507" s="13" t="s">
        <v>432</v>
      </c>
    </row>
    <row r="1508" spans="1:61" ht="9.75" hidden="1" customHeight="1" x14ac:dyDescent="0.15">
      <c r="A1508" s="99"/>
      <c r="B1508" s="100"/>
      <c r="C1508" s="100"/>
      <c r="D1508" s="100"/>
      <c r="E1508" s="100"/>
      <c r="F1508" s="100"/>
      <c r="G1508" s="100"/>
      <c r="H1508" s="100"/>
      <c r="I1508" s="101"/>
      <c r="J1508" s="130"/>
      <c r="K1508" s="131"/>
      <c r="L1508" s="131"/>
      <c r="M1508" s="131"/>
      <c r="N1508" s="131"/>
      <c r="O1508" s="131"/>
      <c r="P1508" s="131"/>
      <c r="Q1508" s="131"/>
      <c r="R1508" s="131"/>
      <c r="S1508" s="131"/>
      <c r="T1508" s="133"/>
      <c r="U1508" s="133"/>
      <c r="V1508" s="169" t="s">
        <v>237</v>
      </c>
      <c r="W1508" s="169"/>
      <c r="X1508" s="169"/>
      <c r="Y1508" s="169"/>
      <c r="Z1508" s="169"/>
      <c r="AA1508" s="169"/>
      <c r="AB1508" s="169"/>
      <c r="AC1508" s="169"/>
      <c r="AD1508" s="169"/>
      <c r="AE1508" s="169"/>
      <c r="AF1508" s="169"/>
      <c r="AG1508" s="169"/>
      <c r="AH1508" s="169"/>
      <c r="AI1508" s="169"/>
      <c r="AJ1508" s="169"/>
      <c r="AK1508" s="169"/>
      <c r="AL1508" s="169"/>
      <c r="AM1508" s="172"/>
      <c r="BG1508" s="13" t="s">
        <v>432</v>
      </c>
      <c r="BH1508" s="13" t="s">
        <v>432</v>
      </c>
    </row>
    <row r="1509" spans="1:61" ht="9.75" hidden="1" customHeight="1" x14ac:dyDescent="0.15">
      <c r="A1509" s="99"/>
      <c r="B1509" s="100"/>
      <c r="C1509" s="100"/>
      <c r="D1509" s="100"/>
      <c r="E1509" s="100"/>
      <c r="F1509" s="100"/>
      <c r="G1509" s="100"/>
      <c r="H1509" s="100"/>
      <c r="I1509" s="101"/>
      <c r="J1509" s="186"/>
      <c r="K1509" s="133"/>
      <c r="L1509" s="133"/>
      <c r="M1509" s="133"/>
      <c r="N1509" s="133"/>
      <c r="O1509" s="133"/>
      <c r="P1509" s="133"/>
      <c r="Q1509" s="133"/>
      <c r="R1509" s="133"/>
      <c r="S1509" s="133"/>
      <c r="T1509" s="133"/>
      <c r="U1509" s="133"/>
      <c r="V1509" s="169" t="s">
        <v>441</v>
      </c>
      <c r="W1509" s="169"/>
      <c r="X1509" s="169"/>
      <c r="Y1509" s="169"/>
      <c r="Z1509" s="169"/>
      <c r="AA1509" s="169"/>
      <c r="AB1509" s="169"/>
      <c r="AC1509" s="169"/>
      <c r="AD1509" s="169"/>
      <c r="AE1509" s="169"/>
      <c r="AF1509" s="169"/>
      <c r="AG1509" s="169"/>
      <c r="AH1509" s="169"/>
      <c r="AI1509" s="169"/>
      <c r="AJ1509" s="169"/>
      <c r="AK1509" s="169"/>
      <c r="AL1509" s="169"/>
      <c r="AM1509" s="172"/>
      <c r="BG1509" s="13" t="s">
        <v>432</v>
      </c>
      <c r="BH1509" s="13" t="s">
        <v>432</v>
      </c>
    </row>
    <row r="1510" spans="1:61" ht="9.75" hidden="1" customHeight="1" x14ac:dyDescent="0.15">
      <c r="A1510" s="106"/>
      <c r="B1510" s="107"/>
      <c r="C1510" s="107"/>
      <c r="D1510" s="107"/>
      <c r="E1510" s="107"/>
      <c r="F1510" s="107"/>
      <c r="G1510" s="107"/>
      <c r="H1510" s="107"/>
      <c r="I1510" s="108"/>
      <c r="J1510" s="168"/>
      <c r="K1510" s="137"/>
      <c r="L1510" s="137"/>
      <c r="M1510" s="137"/>
      <c r="N1510" s="137"/>
      <c r="O1510" s="137"/>
      <c r="P1510" s="137"/>
      <c r="Q1510" s="137"/>
      <c r="R1510" s="137"/>
      <c r="S1510" s="137"/>
      <c r="T1510" s="137"/>
      <c r="U1510" s="137"/>
      <c r="V1510" s="174" t="s">
        <v>238</v>
      </c>
      <c r="W1510" s="174"/>
      <c r="X1510" s="174"/>
      <c r="Y1510" s="174"/>
      <c r="Z1510" s="174"/>
      <c r="AA1510" s="174"/>
      <c r="AB1510" s="174"/>
      <c r="AC1510" s="174"/>
      <c r="AD1510" s="174"/>
      <c r="AE1510" s="174"/>
      <c r="AF1510" s="174"/>
      <c r="AG1510" s="174"/>
      <c r="AH1510" s="174"/>
      <c r="AI1510" s="174"/>
      <c r="AJ1510" s="174"/>
      <c r="AK1510" s="174"/>
      <c r="AL1510" s="174"/>
      <c r="AM1510" s="175"/>
      <c r="BG1510" s="13" t="s">
        <v>432</v>
      </c>
      <c r="BH1510" s="13" t="s">
        <v>432</v>
      </c>
    </row>
    <row r="1511" spans="1:61" ht="9.75" hidden="1" customHeight="1" x14ac:dyDescent="0.15">
      <c r="A1511" s="96" t="s">
        <v>325</v>
      </c>
      <c r="B1511" s="97"/>
      <c r="C1511" s="97"/>
      <c r="D1511" s="97"/>
      <c r="E1511" s="97"/>
      <c r="F1511" s="97"/>
      <c r="G1511" s="97"/>
      <c r="H1511" s="97"/>
      <c r="I1511" s="98"/>
      <c r="J1511" s="115"/>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7"/>
      <c r="BG1511" s="13" t="s">
        <v>537</v>
      </c>
      <c r="BH1511" s="13">
        <v>90</v>
      </c>
      <c r="BI1511" s="13" t="str">
        <f>"ITEM"&amp;BH1511&amp; BG1511 &amp;"="&amp; IF(TRIM($J1511)="","",$J1511)</f>
        <v>ITEM90#KBN4_13=</v>
      </c>
    </row>
    <row r="1512" spans="1:61" ht="9.75" hidden="1" customHeight="1" x14ac:dyDescent="0.15">
      <c r="A1512" s="99"/>
      <c r="B1512" s="100"/>
      <c r="C1512" s="100"/>
      <c r="D1512" s="100"/>
      <c r="E1512" s="100"/>
      <c r="F1512" s="100"/>
      <c r="G1512" s="100"/>
      <c r="H1512" s="100"/>
      <c r="I1512" s="101"/>
      <c r="J1512" s="109"/>
      <c r="K1512" s="110"/>
      <c r="L1512" s="110"/>
      <c r="M1512" s="110"/>
      <c r="N1512" s="110"/>
      <c r="O1512" s="110"/>
      <c r="P1512" s="110"/>
      <c r="Q1512" s="110"/>
      <c r="R1512" s="110"/>
      <c r="S1512" s="110"/>
      <c r="T1512" s="110"/>
      <c r="U1512" s="110"/>
      <c r="V1512" s="110"/>
      <c r="W1512" s="110"/>
      <c r="X1512" s="110"/>
      <c r="Y1512" s="110"/>
      <c r="Z1512" s="110"/>
      <c r="AA1512" s="110"/>
      <c r="AB1512" s="110"/>
      <c r="AC1512" s="110"/>
      <c r="AD1512" s="110"/>
      <c r="AE1512" s="110"/>
      <c r="AF1512" s="110"/>
      <c r="AG1512" s="110"/>
      <c r="AH1512" s="110"/>
      <c r="AI1512" s="110"/>
      <c r="AJ1512" s="110"/>
      <c r="AK1512" s="110"/>
      <c r="AL1512" s="110"/>
      <c r="AM1512" s="111"/>
      <c r="BG1512" s="13" t="s">
        <v>432</v>
      </c>
      <c r="BH1512" s="13" t="s">
        <v>432</v>
      </c>
    </row>
    <row r="1513" spans="1:61" ht="9.75" hidden="1" customHeight="1" x14ac:dyDescent="0.15">
      <c r="A1513" s="99"/>
      <c r="B1513" s="100"/>
      <c r="C1513" s="100"/>
      <c r="D1513" s="100"/>
      <c r="E1513" s="100"/>
      <c r="F1513" s="100"/>
      <c r="G1513" s="100"/>
      <c r="H1513" s="100"/>
      <c r="I1513" s="101"/>
      <c r="J1513" s="112"/>
      <c r="K1513" s="113"/>
      <c r="L1513" s="113"/>
      <c r="M1513" s="113"/>
      <c r="N1513" s="113"/>
      <c r="O1513" s="113"/>
      <c r="P1513" s="113"/>
      <c r="Q1513" s="113"/>
      <c r="R1513" s="113"/>
      <c r="S1513" s="113"/>
      <c r="T1513" s="113"/>
      <c r="U1513" s="113"/>
      <c r="V1513" s="113"/>
      <c r="W1513" s="113"/>
      <c r="X1513" s="113"/>
      <c r="Y1513" s="113"/>
      <c r="Z1513" s="113"/>
      <c r="AA1513" s="113"/>
      <c r="AB1513" s="113"/>
      <c r="AC1513" s="113"/>
      <c r="AD1513" s="113"/>
      <c r="AE1513" s="113"/>
      <c r="AF1513" s="113"/>
      <c r="AG1513" s="113"/>
      <c r="AH1513" s="113"/>
      <c r="AI1513" s="113"/>
      <c r="AJ1513" s="113"/>
      <c r="AK1513" s="113"/>
      <c r="AL1513" s="113"/>
      <c r="AM1513" s="114"/>
      <c r="BG1513" s="13" t="s">
        <v>432</v>
      </c>
      <c r="BH1513" s="13" t="s">
        <v>432</v>
      </c>
    </row>
    <row r="1514" spans="1:61" ht="9.75" hidden="1" customHeight="1" x14ac:dyDescent="0.15">
      <c r="A1514" s="96" t="s">
        <v>293</v>
      </c>
      <c r="B1514" s="97"/>
      <c r="C1514" s="97"/>
      <c r="D1514" s="97"/>
      <c r="E1514" s="97"/>
      <c r="F1514" s="97"/>
      <c r="G1514" s="97"/>
      <c r="H1514" s="97"/>
      <c r="I1514" s="98"/>
      <c r="J1514" s="224" t="s">
        <v>127</v>
      </c>
      <c r="K1514" s="225"/>
      <c r="L1514" s="162" t="s">
        <v>122</v>
      </c>
      <c r="M1514" s="162"/>
      <c r="N1514" s="162"/>
      <c r="O1514" s="162"/>
      <c r="P1514" s="162"/>
      <c r="Q1514" s="162"/>
      <c r="R1514" s="162"/>
      <c r="S1514" s="162"/>
      <c r="T1514" s="162"/>
      <c r="U1514" s="162"/>
      <c r="V1514" s="162"/>
      <c r="W1514" s="162"/>
      <c r="X1514" s="227" t="s">
        <v>127</v>
      </c>
      <c r="Y1514" s="225"/>
      <c r="Z1514" s="162" t="s">
        <v>160</v>
      </c>
      <c r="AA1514" s="162"/>
      <c r="AB1514" s="162"/>
      <c r="AC1514" s="162"/>
      <c r="AD1514" s="162"/>
      <c r="AE1514" s="162"/>
      <c r="AF1514" s="162"/>
      <c r="AG1514" s="162"/>
      <c r="AH1514" s="162"/>
      <c r="AI1514" s="162"/>
      <c r="AJ1514" s="162"/>
      <c r="AK1514" s="162"/>
      <c r="AL1514" s="162"/>
      <c r="AM1514" s="163"/>
      <c r="BF1514" s="13" t="b">
        <f>IF($K1514="○",TRUE,IF($K1514="",FALSE,"INPUT_ERROR"))</f>
        <v>0</v>
      </c>
      <c r="BG1514" s="13" t="s">
        <v>537</v>
      </c>
      <c r="BH1514" s="13">
        <v>91</v>
      </c>
      <c r="BI1514" s="13" t="str">
        <f t="shared" ref="BI1514:BI1520" si="34">"ITEM"&amp;BH1514 &amp; BG1514 &amp;"="&amp; BF1514</f>
        <v>ITEM91#KBN4_13=FALSE</v>
      </c>
    </row>
    <row r="1515" spans="1:61" ht="9.75" hidden="1" customHeight="1" x14ac:dyDescent="0.15">
      <c r="A1515" s="99"/>
      <c r="B1515" s="100"/>
      <c r="C1515" s="100"/>
      <c r="D1515" s="100"/>
      <c r="E1515" s="100"/>
      <c r="F1515" s="100"/>
      <c r="G1515" s="100"/>
      <c r="H1515" s="100"/>
      <c r="I1515" s="101"/>
      <c r="J1515" s="130"/>
      <c r="K1515" s="132"/>
      <c r="L1515" s="133"/>
      <c r="M1515" s="133"/>
      <c r="N1515" s="133"/>
      <c r="O1515" s="133"/>
      <c r="P1515" s="133"/>
      <c r="Q1515" s="133"/>
      <c r="R1515" s="133"/>
      <c r="S1515" s="133"/>
      <c r="T1515" s="133"/>
      <c r="U1515" s="133"/>
      <c r="V1515" s="133"/>
      <c r="W1515" s="133"/>
      <c r="X1515" s="134"/>
      <c r="Y1515" s="132"/>
      <c r="Z1515" s="133"/>
      <c r="AA1515" s="133"/>
      <c r="AB1515" s="133"/>
      <c r="AC1515" s="133"/>
      <c r="AD1515" s="133"/>
      <c r="AE1515" s="133"/>
      <c r="AF1515" s="133"/>
      <c r="AG1515" s="133"/>
      <c r="AH1515" s="133"/>
      <c r="AI1515" s="133"/>
      <c r="AJ1515" s="133"/>
      <c r="AK1515" s="133"/>
      <c r="AL1515" s="133"/>
      <c r="AM1515" s="139"/>
      <c r="BF1515" s="13" t="b">
        <f>IF($Y1514="○",TRUE,IF($Y1514="",FALSE,"INPUT_ERROR"))</f>
        <v>0</v>
      </c>
      <c r="BG1515" s="13" t="s">
        <v>537</v>
      </c>
      <c r="BH1515" s="13">
        <v>92</v>
      </c>
      <c r="BI1515" s="13" t="str">
        <f t="shared" si="34"/>
        <v>ITEM92#KBN4_13=FALSE</v>
      </c>
    </row>
    <row r="1516" spans="1:61" ht="9.75" hidden="1" customHeight="1" x14ac:dyDescent="0.15">
      <c r="A1516" s="99"/>
      <c r="B1516" s="100"/>
      <c r="C1516" s="100"/>
      <c r="D1516" s="100"/>
      <c r="E1516" s="100"/>
      <c r="F1516" s="100"/>
      <c r="G1516" s="100"/>
      <c r="H1516" s="100"/>
      <c r="I1516" s="101"/>
      <c r="J1516" s="130" t="s">
        <v>127</v>
      </c>
      <c r="K1516" s="132"/>
      <c r="L1516" s="133" t="s">
        <v>161</v>
      </c>
      <c r="M1516" s="133"/>
      <c r="N1516" s="133"/>
      <c r="O1516" s="133"/>
      <c r="P1516" s="133"/>
      <c r="Q1516" s="133"/>
      <c r="R1516" s="133"/>
      <c r="S1516" s="133"/>
      <c r="T1516" s="133"/>
      <c r="U1516" s="133"/>
      <c r="V1516" s="133"/>
      <c r="W1516" s="133"/>
      <c r="X1516" s="134" t="s">
        <v>127</v>
      </c>
      <c r="Y1516" s="132"/>
      <c r="Z1516" s="133" t="s">
        <v>332</v>
      </c>
      <c r="AA1516" s="133"/>
      <c r="AB1516" s="133"/>
      <c r="AC1516" s="133"/>
      <c r="AD1516" s="133"/>
      <c r="AE1516" s="133"/>
      <c r="AF1516" s="133"/>
      <c r="AG1516" s="133"/>
      <c r="AH1516" s="133"/>
      <c r="AI1516" s="133"/>
      <c r="AJ1516" s="133"/>
      <c r="AK1516" s="133"/>
      <c r="AL1516" s="133"/>
      <c r="AM1516" s="139"/>
      <c r="BF1516" s="13" t="b">
        <f>IF($K1516="○",TRUE,IF($K1516="",FALSE,"INPUT_ERROR"))</f>
        <v>0</v>
      </c>
      <c r="BG1516" s="13" t="s">
        <v>537</v>
      </c>
      <c r="BH1516" s="13">
        <v>93</v>
      </c>
      <c r="BI1516" s="13" t="str">
        <f t="shared" si="34"/>
        <v>ITEM93#KBN4_13=FALSE</v>
      </c>
    </row>
    <row r="1517" spans="1:61" ht="9.75" hidden="1" customHeight="1" x14ac:dyDescent="0.15">
      <c r="A1517" s="99"/>
      <c r="B1517" s="100"/>
      <c r="C1517" s="100"/>
      <c r="D1517" s="100"/>
      <c r="E1517" s="100"/>
      <c r="F1517" s="100"/>
      <c r="G1517" s="100"/>
      <c r="H1517" s="100"/>
      <c r="I1517" s="101"/>
      <c r="J1517" s="130"/>
      <c r="K1517" s="132"/>
      <c r="L1517" s="133"/>
      <c r="M1517" s="133"/>
      <c r="N1517" s="133"/>
      <c r="O1517" s="133"/>
      <c r="P1517" s="133"/>
      <c r="Q1517" s="133"/>
      <c r="R1517" s="133"/>
      <c r="S1517" s="133"/>
      <c r="T1517" s="133"/>
      <c r="U1517" s="133"/>
      <c r="V1517" s="133"/>
      <c r="W1517" s="133"/>
      <c r="X1517" s="134"/>
      <c r="Y1517" s="132"/>
      <c r="Z1517" s="133"/>
      <c r="AA1517" s="133"/>
      <c r="AB1517" s="133"/>
      <c r="AC1517" s="133"/>
      <c r="AD1517" s="133"/>
      <c r="AE1517" s="133"/>
      <c r="AF1517" s="133"/>
      <c r="AG1517" s="133"/>
      <c r="AH1517" s="133"/>
      <c r="AI1517" s="133"/>
      <c r="AJ1517" s="133"/>
      <c r="AK1517" s="133"/>
      <c r="AL1517" s="133"/>
      <c r="AM1517" s="139"/>
      <c r="BF1517" s="13" t="b">
        <f>IF($Y1516="○",TRUE,IF($Y1516="",FALSE,"INPUT_ERROR"))</f>
        <v>0</v>
      </c>
      <c r="BG1517" s="13" t="s">
        <v>537</v>
      </c>
      <c r="BH1517" s="13">
        <v>94</v>
      </c>
      <c r="BI1517" s="13" t="str">
        <f t="shared" si="34"/>
        <v>ITEM94#KBN4_13=FALSE</v>
      </c>
    </row>
    <row r="1518" spans="1:61" ht="9.75" hidden="1" customHeight="1" x14ac:dyDescent="0.15">
      <c r="A1518" s="99"/>
      <c r="B1518" s="100"/>
      <c r="C1518" s="100"/>
      <c r="D1518" s="100"/>
      <c r="E1518" s="100"/>
      <c r="F1518" s="100"/>
      <c r="G1518" s="100"/>
      <c r="H1518" s="100"/>
      <c r="I1518" s="101"/>
      <c r="J1518" s="130" t="s">
        <v>127</v>
      </c>
      <c r="K1518" s="132"/>
      <c r="L1518" s="133" t="s">
        <v>214</v>
      </c>
      <c r="M1518" s="133"/>
      <c r="N1518" s="133"/>
      <c r="O1518" s="133"/>
      <c r="P1518" s="133"/>
      <c r="Q1518" s="133"/>
      <c r="R1518" s="133"/>
      <c r="S1518" s="133"/>
      <c r="T1518" s="133"/>
      <c r="U1518" s="133"/>
      <c r="V1518" s="133"/>
      <c r="W1518" s="133"/>
      <c r="X1518" s="134" t="s">
        <v>127</v>
      </c>
      <c r="Y1518" s="132"/>
      <c r="Z1518" s="133" t="s">
        <v>239</v>
      </c>
      <c r="AA1518" s="133"/>
      <c r="AB1518" s="133"/>
      <c r="AC1518" s="133"/>
      <c r="AD1518" s="133"/>
      <c r="AE1518" s="133"/>
      <c r="AF1518" s="133"/>
      <c r="AG1518" s="133"/>
      <c r="AH1518" s="133"/>
      <c r="AI1518" s="133"/>
      <c r="AJ1518" s="133"/>
      <c r="AK1518" s="133"/>
      <c r="AL1518" s="133"/>
      <c r="AM1518" s="139"/>
      <c r="BF1518" s="13" t="b">
        <f>IF($K1518="○",TRUE,IF($K1518="",FALSE,"INPUT_ERROR"))</f>
        <v>0</v>
      </c>
      <c r="BG1518" s="13" t="s">
        <v>537</v>
      </c>
      <c r="BH1518" s="13">
        <v>95</v>
      </c>
      <c r="BI1518" s="13" t="str">
        <f t="shared" si="34"/>
        <v>ITEM95#KBN4_13=FALSE</v>
      </c>
    </row>
    <row r="1519" spans="1:61" ht="9.75" hidden="1" customHeight="1" x14ac:dyDescent="0.15">
      <c r="A1519" s="99"/>
      <c r="B1519" s="100"/>
      <c r="C1519" s="100"/>
      <c r="D1519" s="100"/>
      <c r="E1519" s="100"/>
      <c r="F1519" s="100"/>
      <c r="G1519" s="100"/>
      <c r="H1519" s="100"/>
      <c r="I1519" s="101"/>
      <c r="J1519" s="130"/>
      <c r="K1519" s="132"/>
      <c r="L1519" s="133"/>
      <c r="M1519" s="133"/>
      <c r="N1519" s="133"/>
      <c r="O1519" s="133"/>
      <c r="P1519" s="133"/>
      <c r="Q1519" s="133"/>
      <c r="R1519" s="133"/>
      <c r="S1519" s="133"/>
      <c r="T1519" s="133"/>
      <c r="U1519" s="133"/>
      <c r="V1519" s="133"/>
      <c r="W1519" s="133"/>
      <c r="X1519" s="134"/>
      <c r="Y1519" s="132"/>
      <c r="Z1519" s="133"/>
      <c r="AA1519" s="133"/>
      <c r="AB1519" s="133"/>
      <c r="AC1519" s="133"/>
      <c r="AD1519" s="133"/>
      <c r="AE1519" s="133"/>
      <c r="AF1519" s="133"/>
      <c r="AG1519" s="133"/>
      <c r="AH1519" s="133"/>
      <c r="AI1519" s="133"/>
      <c r="AJ1519" s="133"/>
      <c r="AK1519" s="133"/>
      <c r="AL1519" s="133"/>
      <c r="AM1519" s="139"/>
      <c r="BF1519" s="13" t="b">
        <f>IF($Y1518="○",TRUE,IF($Y1518="",FALSE,"INPUT_ERROR"))</f>
        <v>0</v>
      </c>
      <c r="BG1519" s="13" t="s">
        <v>537</v>
      </c>
      <c r="BH1519" s="13">
        <v>96</v>
      </c>
      <c r="BI1519" s="13" t="str">
        <f t="shared" si="34"/>
        <v>ITEM96#KBN4_13=FALSE</v>
      </c>
    </row>
    <row r="1520" spans="1:61" ht="9.75" hidden="1" customHeight="1" x14ac:dyDescent="0.15">
      <c r="A1520" s="99"/>
      <c r="B1520" s="100"/>
      <c r="C1520" s="100"/>
      <c r="D1520" s="100"/>
      <c r="E1520" s="100"/>
      <c r="F1520" s="100"/>
      <c r="G1520" s="100"/>
      <c r="H1520" s="100"/>
      <c r="I1520" s="101"/>
      <c r="J1520" s="130" t="s">
        <v>127</v>
      </c>
      <c r="K1520" s="132"/>
      <c r="L1520" s="133" t="s">
        <v>125</v>
      </c>
      <c r="M1520" s="133"/>
      <c r="N1520" s="133"/>
      <c r="O1520" s="134" t="s">
        <v>98</v>
      </c>
      <c r="P1520" s="128"/>
      <c r="Q1520" s="128"/>
      <c r="R1520" s="128"/>
      <c r="S1520" s="128"/>
      <c r="T1520" s="128"/>
      <c r="U1520" s="128"/>
      <c r="V1520" s="128"/>
      <c r="W1520" s="128"/>
      <c r="X1520" s="128"/>
      <c r="Y1520" s="128"/>
      <c r="Z1520" s="128"/>
      <c r="AA1520" s="128"/>
      <c r="AB1520" s="128"/>
      <c r="AC1520" s="128"/>
      <c r="AD1520" s="128"/>
      <c r="AE1520" s="128"/>
      <c r="AF1520" s="128"/>
      <c r="AG1520" s="128"/>
      <c r="AH1520" s="128"/>
      <c r="AI1520" s="128"/>
      <c r="AJ1520" s="128"/>
      <c r="AK1520" s="128"/>
      <c r="AL1520" s="133" t="s">
        <v>188</v>
      </c>
      <c r="AM1520" s="139"/>
      <c r="BF1520" s="13" t="b">
        <f>IF($K1520="○",TRUE,IF($K1520="",FALSE,"INPUT_ERROR"))</f>
        <v>0</v>
      </c>
      <c r="BG1520" s="13" t="s">
        <v>537</v>
      </c>
      <c r="BH1520" s="13">
        <v>97</v>
      </c>
      <c r="BI1520" s="13" t="str">
        <f t="shared" si="34"/>
        <v>ITEM97#KBN4_13=FALSE</v>
      </c>
    </row>
    <row r="1521" spans="1:61" ht="9.75" hidden="1" customHeight="1" x14ac:dyDescent="0.15">
      <c r="A1521" s="99"/>
      <c r="B1521" s="100"/>
      <c r="C1521" s="100"/>
      <c r="D1521" s="100"/>
      <c r="E1521" s="100"/>
      <c r="F1521" s="100"/>
      <c r="G1521" s="100"/>
      <c r="H1521" s="100"/>
      <c r="I1521" s="101"/>
      <c r="J1521" s="135"/>
      <c r="K1521" s="136"/>
      <c r="L1521" s="137"/>
      <c r="M1521" s="137"/>
      <c r="N1521" s="137"/>
      <c r="O1521" s="138"/>
      <c r="P1521" s="90"/>
      <c r="Q1521" s="90"/>
      <c r="R1521" s="90"/>
      <c r="S1521" s="90"/>
      <c r="T1521" s="90"/>
      <c r="U1521" s="90"/>
      <c r="V1521" s="90"/>
      <c r="W1521" s="90"/>
      <c r="X1521" s="90"/>
      <c r="Y1521" s="90"/>
      <c r="Z1521" s="90"/>
      <c r="AA1521" s="90"/>
      <c r="AB1521" s="90"/>
      <c r="AC1521" s="90"/>
      <c r="AD1521" s="90"/>
      <c r="AE1521" s="90"/>
      <c r="AF1521" s="90"/>
      <c r="AG1521" s="90"/>
      <c r="AH1521" s="90"/>
      <c r="AI1521" s="90"/>
      <c r="AJ1521" s="90"/>
      <c r="AK1521" s="90"/>
      <c r="AL1521" s="137"/>
      <c r="AM1521" s="140"/>
      <c r="BG1521" s="13" t="s">
        <v>537</v>
      </c>
      <c r="BH1521" s="13">
        <v>98</v>
      </c>
      <c r="BI1521" s="13" t="str">
        <f>"ITEM"&amp;BH1521 &amp; BG1521 &amp;"="&amp;IF(TRIM($P1520)="","",$P1520)</f>
        <v>ITEM98#KBN4_13=</v>
      </c>
    </row>
    <row r="1522" spans="1:61" ht="9.75" hidden="1" customHeight="1" x14ac:dyDescent="0.15">
      <c r="A1522" s="96" t="s">
        <v>290</v>
      </c>
      <c r="B1522" s="97"/>
      <c r="C1522" s="97"/>
      <c r="D1522" s="97"/>
      <c r="E1522" s="97"/>
      <c r="F1522" s="97"/>
      <c r="G1522" s="97"/>
      <c r="H1522" s="97"/>
      <c r="I1522" s="98"/>
      <c r="J1522" s="305"/>
      <c r="K1522" s="306"/>
      <c r="L1522" s="306"/>
      <c r="M1522" s="306"/>
      <c r="N1522" s="306"/>
      <c r="O1522" s="306"/>
      <c r="P1522" s="306"/>
      <c r="Q1522" s="306"/>
      <c r="R1522" s="306"/>
      <c r="S1522" s="306"/>
      <c r="T1522" s="306"/>
      <c r="U1522" s="306"/>
      <c r="V1522" s="306"/>
      <c r="W1522" s="306"/>
      <c r="X1522" s="306"/>
      <c r="Y1522" s="306"/>
      <c r="Z1522" s="306"/>
      <c r="AA1522" s="306"/>
      <c r="AB1522" s="306"/>
      <c r="AC1522" s="306"/>
      <c r="AD1522" s="306"/>
      <c r="AE1522" s="306"/>
      <c r="AF1522" s="306"/>
      <c r="AG1522" s="306"/>
      <c r="AH1522" s="306"/>
      <c r="AI1522" s="306"/>
      <c r="AJ1522" s="306"/>
      <c r="AK1522" s="306"/>
      <c r="AL1522" s="306"/>
      <c r="AM1522" s="307"/>
      <c r="BG1522" s="13" t="s">
        <v>537</v>
      </c>
      <c r="BH1522" s="13">
        <v>99</v>
      </c>
      <c r="BI1522" s="13" t="str">
        <f>"ITEM"&amp;BH1522 &amp; BG1522 &amp;"="&amp;IF(TRIM($J1522)="","",TEXT(J1522,"yyyymmdd"))</f>
        <v>ITEM99#KBN4_13=</v>
      </c>
    </row>
    <row r="1523" spans="1:61" ht="9.75" hidden="1" customHeight="1" x14ac:dyDescent="0.15">
      <c r="A1523" s="99"/>
      <c r="B1523" s="100"/>
      <c r="C1523" s="100"/>
      <c r="D1523" s="100"/>
      <c r="E1523" s="100"/>
      <c r="F1523" s="100"/>
      <c r="G1523" s="100"/>
      <c r="H1523" s="100"/>
      <c r="I1523" s="101"/>
      <c r="J1523" s="308"/>
      <c r="K1523" s="309"/>
      <c r="L1523" s="309"/>
      <c r="M1523" s="309"/>
      <c r="N1523" s="309"/>
      <c r="O1523" s="309"/>
      <c r="P1523" s="309"/>
      <c r="Q1523" s="309"/>
      <c r="R1523" s="309"/>
      <c r="S1523" s="309"/>
      <c r="T1523" s="309"/>
      <c r="U1523" s="309"/>
      <c r="V1523" s="309"/>
      <c r="W1523" s="309"/>
      <c r="X1523" s="309"/>
      <c r="Y1523" s="309"/>
      <c r="Z1523" s="309"/>
      <c r="AA1523" s="309"/>
      <c r="AB1523" s="309"/>
      <c r="AC1523" s="309"/>
      <c r="AD1523" s="309"/>
      <c r="AE1523" s="309"/>
      <c r="AF1523" s="309"/>
      <c r="AG1523" s="309"/>
      <c r="AH1523" s="309"/>
      <c r="AI1523" s="309"/>
      <c r="AJ1523" s="309"/>
      <c r="AK1523" s="309"/>
      <c r="AL1523" s="309"/>
      <c r="AM1523" s="310"/>
      <c r="BH1523" s="13" t="s">
        <v>432</v>
      </c>
    </row>
    <row r="1524" spans="1:61" ht="9.75" hidden="1" customHeight="1" thickBot="1" x14ac:dyDescent="0.2">
      <c r="A1524" s="106"/>
      <c r="B1524" s="107"/>
      <c r="C1524" s="107"/>
      <c r="D1524" s="107"/>
      <c r="E1524" s="107"/>
      <c r="F1524" s="107"/>
      <c r="G1524" s="107"/>
      <c r="H1524" s="107"/>
      <c r="I1524" s="108"/>
      <c r="J1524" s="311"/>
      <c r="K1524" s="312"/>
      <c r="L1524" s="312"/>
      <c r="M1524" s="312"/>
      <c r="N1524" s="312"/>
      <c r="O1524" s="312"/>
      <c r="P1524" s="312"/>
      <c r="Q1524" s="312"/>
      <c r="R1524" s="312"/>
      <c r="S1524" s="312"/>
      <c r="T1524" s="312"/>
      <c r="U1524" s="312"/>
      <c r="V1524" s="312"/>
      <c r="W1524" s="312"/>
      <c r="X1524" s="312"/>
      <c r="Y1524" s="312"/>
      <c r="Z1524" s="312"/>
      <c r="AA1524" s="312"/>
      <c r="AB1524" s="312"/>
      <c r="AC1524" s="312"/>
      <c r="AD1524" s="312"/>
      <c r="AE1524" s="312"/>
      <c r="AF1524" s="312"/>
      <c r="AG1524" s="312"/>
      <c r="AH1524" s="312"/>
      <c r="AI1524" s="312"/>
      <c r="AJ1524" s="312"/>
      <c r="AK1524" s="312"/>
      <c r="AL1524" s="312"/>
      <c r="AM1524" s="313"/>
      <c r="BH1524" s="13" t="s">
        <v>432</v>
      </c>
    </row>
    <row r="1525" spans="1:61" ht="9.75" hidden="1" customHeight="1" x14ac:dyDescent="0.15">
      <c r="A1525" s="295" t="s">
        <v>401</v>
      </c>
      <c r="B1525" s="296"/>
      <c r="C1525" s="296"/>
      <c r="D1525" s="296"/>
      <c r="E1525" s="296"/>
      <c r="F1525" s="296"/>
      <c r="G1525" s="296"/>
      <c r="H1525" s="296"/>
      <c r="I1525" s="297"/>
      <c r="J1525" s="273"/>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274"/>
      <c r="AE1525" s="274"/>
      <c r="AF1525" s="274"/>
      <c r="AG1525" s="274"/>
      <c r="AH1525" s="274"/>
      <c r="AI1525" s="274"/>
      <c r="AJ1525" s="274"/>
      <c r="AK1525" s="274"/>
      <c r="AL1525" s="274"/>
      <c r="AM1525" s="275"/>
      <c r="BG1525" s="13" t="s">
        <v>538</v>
      </c>
      <c r="BH1525" s="13">
        <v>85</v>
      </c>
      <c r="BI1525" s="13" t="str">
        <f>"ITEM"&amp;BH1525 &amp; BG1525 &amp;"="&amp; IF(TRIM($J1525)="","",$J1525)</f>
        <v>ITEM85#KBN4_14=</v>
      </c>
    </row>
    <row r="1526" spans="1:61" ht="9.75" hidden="1" customHeight="1" thickBot="1" x14ac:dyDescent="0.2">
      <c r="A1526" s="298"/>
      <c r="B1526" s="299"/>
      <c r="C1526" s="299"/>
      <c r="D1526" s="299"/>
      <c r="E1526" s="299"/>
      <c r="F1526" s="299"/>
      <c r="G1526" s="299"/>
      <c r="H1526" s="299"/>
      <c r="I1526" s="300"/>
      <c r="J1526" s="301"/>
      <c r="K1526" s="302"/>
      <c r="L1526" s="302"/>
      <c r="M1526" s="302"/>
      <c r="N1526" s="302"/>
      <c r="O1526" s="302"/>
      <c r="P1526" s="302"/>
      <c r="Q1526" s="302"/>
      <c r="R1526" s="302"/>
      <c r="S1526" s="302"/>
      <c r="T1526" s="302"/>
      <c r="U1526" s="302"/>
      <c r="V1526" s="302"/>
      <c r="W1526" s="302"/>
      <c r="X1526" s="302"/>
      <c r="Y1526" s="302"/>
      <c r="Z1526" s="302"/>
      <c r="AA1526" s="302"/>
      <c r="AB1526" s="302"/>
      <c r="AC1526" s="302"/>
      <c r="AD1526" s="302"/>
      <c r="AE1526" s="302"/>
      <c r="AF1526" s="302"/>
      <c r="AG1526" s="302"/>
      <c r="AH1526" s="302"/>
      <c r="AI1526" s="302"/>
      <c r="AJ1526" s="302"/>
      <c r="AK1526" s="302"/>
      <c r="AL1526" s="302"/>
      <c r="AM1526" s="303"/>
      <c r="BG1526" s="13" t="s">
        <v>432</v>
      </c>
      <c r="BH1526" s="13" t="s">
        <v>432</v>
      </c>
    </row>
    <row r="1527" spans="1:61" ht="9.75" hidden="1" customHeight="1" x14ac:dyDescent="0.15">
      <c r="A1527" s="96" t="s">
        <v>96</v>
      </c>
      <c r="B1527" s="97"/>
      <c r="C1527" s="97"/>
      <c r="D1527" s="97"/>
      <c r="E1527" s="97"/>
      <c r="F1527" s="97"/>
      <c r="G1527" s="97"/>
      <c r="H1527" s="97"/>
      <c r="I1527" s="98"/>
      <c r="J1527" s="102"/>
      <c r="K1527" s="102"/>
      <c r="L1527" s="102"/>
      <c r="M1527" s="102"/>
      <c r="N1527" s="102"/>
      <c r="O1527" s="102"/>
      <c r="P1527" s="102"/>
      <c r="Q1527" s="102"/>
      <c r="R1527" s="102"/>
      <c r="S1527" s="102"/>
      <c r="T1527" s="102"/>
      <c r="U1527" s="102"/>
      <c r="V1527" s="102"/>
      <c r="W1527" s="102"/>
      <c r="X1527" s="102"/>
      <c r="Y1527" s="102"/>
      <c r="Z1527" s="102"/>
      <c r="AA1527" s="102"/>
      <c r="AB1527" s="102"/>
      <c r="AC1527" s="102"/>
      <c r="AD1527" s="102"/>
      <c r="AE1527" s="102"/>
      <c r="AF1527" s="102"/>
      <c r="AG1527" s="102"/>
      <c r="AH1527" s="102"/>
      <c r="AI1527" s="102"/>
      <c r="AJ1527" s="102"/>
      <c r="AK1527" s="102"/>
      <c r="AL1527" s="102"/>
      <c r="AM1527" s="102"/>
      <c r="BG1527" s="13" t="s">
        <v>538</v>
      </c>
      <c r="BH1527" s="13">
        <v>86</v>
      </c>
      <c r="BI1527" s="13" t="str">
        <f>"ITEM"&amp;BH1527&amp; BG1527 &amp;"="&amp; IF(TRIM($J1527)="","",$J1527)</f>
        <v>ITEM86#KBN4_14=</v>
      </c>
    </row>
    <row r="1528" spans="1:61" ht="9.75" hidden="1" customHeight="1" x14ac:dyDescent="0.15">
      <c r="A1528" s="106"/>
      <c r="B1528" s="107"/>
      <c r="C1528" s="107"/>
      <c r="D1528" s="107"/>
      <c r="E1528" s="107"/>
      <c r="F1528" s="107"/>
      <c r="G1528" s="107"/>
      <c r="H1528" s="107"/>
      <c r="I1528" s="108"/>
      <c r="J1528" s="102"/>
      <c r="K1528" s="102"/>
      <c r="L1528" s="102"/>
      <c r="M1528" s="102"/>
      <c r="N1528" s="102"/>
      <c r="O1528" s="102"/>
      <c r="P1528" s="102"/>
      <c r="Q1528" s="102"/>
      <c r="R1528" s="102"/>
      <c r="S1528" s="102"/>
      <c r="T1528" s="102"/>
      <c r="U1528" s="102"/>
      <c r="V1528" s="102"/>
      <c r="W1528" s="102"/>
      <c r="X1528" s="102"/>
      <c r="Y1528" s="102"/>
      <c r="Z1528" s="102"/>
      <c r="AA1528" s="102"/>
      <c r="AB1528" s="102"/>
      <c r="AC1528" s="102"/>
      <c r="AD1528" s="102"/>
      <c r="AE1528" s="102"/>
      <c r="AF1528" s="102"/>
      <c r="AG1528" s="102"/>
      <c r="AH1528" s="102"/>
      <c r="AI1528" s="102"/>
      <c r="AJ1528" s="102"/>
      <c r="AK1528" s="102"/>
      <c r="AL1528" s="102"/>
      <c r="AM1528" s="102"/>
      <c r="BG1528" s="13" t="s">
        <v>432</v>
      </c>
      <c r="BH1528" s="13" t="s">
        <v>432</v>
      </c>
    </row>
    <row r="1529" spans="1:61" ht="9.75" hidden="1" customHeight="1" x14ac:dyDescent="0.15">
      <c r="A1529" s="96" t="s">
        <v>291</v>
      </c>
      <c r="B1529" s="97"/>
      <c r="C1529" s="97"/>
      <c r="D1529" s="97"/>
      <c r="E1529" s="97"/>
      <c r="F1529" s="97"/>
      <c r="G1529" s="97"/>
      <c r="H1529" s="97"/>
      <c r="I1529" s="98"/>
      <c r="J1529" s="102"/>
      <c r="K1529" s="102"/>
      <c r="L1529" s="102"/>
      <c r="M1529" s="102"/>
      <c r="N1529" s="102"/>
      <c r="O1529" s="102"/>
      <c r="P1529" s="102"/>
      <c r="Q1529" s="102"/>
      <c r="R1529" s="102"/>
      <c r="S1529" s="102"/>
      <c r="T1529" s="102"/>
      <c r="U1529" s="102"/>
      <c r="V1529" s="102"/>
      <c r="W1529" s="102"/>
      <c r="X1529" s="102"/>
      <c r="Y1529" s="102"/>
      <c r="Z1529" s="102"/>
      <c r="AA1529" s="102"/>
      <c r="AB1529" s="102"/>
      <c r="AC1529" s="102"/>
      <c r="AD1529" s="102"/>
      <c r="AE1529" s="102"/>
      <c r="AF1529" s="102"/>
      <c r="AG1529" s="102"/>
      <c r="AH1529" s="102"/>
      <c r="AI1529" s="102"/>
      <c r="AJ1529" s="102"/>
      <c r="AK1529" s="102"/>
      <c r="AL1529" s="102"/>
      <c r="AM1529" s="102"/>
      <c r="BG1529" s="13" t="s">
        <v>538</v>
      </c>
      <c r="BH1529" s="13">
        <v>87</v>
      </c>
      <c r="BI1529" s="13" t="str">
        <f>"ITEM"&amp;BH1529&amp; BG1529 &amp;"="&amp; IF(TRIM($J1529)="","",$J1529)</f>
        <v>ITEM87#KBN4_14=</v>
      </c>
    </row>
    <row r="1530" spans="1:61" ht="9.75" hidden="1" customHeight="1" x14ac:dyDescent="0.15">
      <c r="A1530" s="99"/>
      <c r="B1530" s="100"/>
      <c r="C1530" s="100"/>
      <c r="D1530" s="100"/>
      <c r="E1530" s="100"/>
      <c r="F1530" s="100"/>
      <c r="G1530" s="100"/>
      <c r="H1530" s="100"/>
      <c r="I1530" s="101"/>
      <c r="J1530" s="102"/>
      <c r="K1530" s="102"/>
      <c r="L1530" s="102"/>
      <c r="M1530" s="102"/>
      <c r="N1530" s="102"/>
      <c r="O1530" s="102"/>
      <c r="P1530" s="102"/>
      <c r="Q1530" s="102"/>
      <c r="R1530" s="102"/>
      <c r="S1530" s="102"/>
      <c r="T1530" s="102"/>
      <c r="U1530" s="102"/>
      <c r="V1530" s="102"/>
      <c r="W1530" s="102"/>
      <c r="X1530" s="102"/>
      <c r="Y1530" s="102"/>
      <c r="Z1530" s="102"/>
      <c r="AA1530" s="102"/>
      <c r="AB1530" s="102"/>
      <c r="AC1530" s="102"/>
      <c r="AD1530" s="102"/>
      <c r="AE1530" s="102"/>
      <c r="AF1530" s="102"/>
      <c r="AG1530" s="102"/>
      <c r="AH1530" s="102"/>
      <c r="AI1530" s="102"/>
      <c r="AJ1530" s="102"/>
      <c r="AK1530" s="102"/>
      <c r="AL1530" s="102"/>
      <c r="AM1530" s="102"/>
      <c r="BG1530" s="13" t="s">
        <v>432</v>
      </c>
      <c r="BH1530" s="13" t="s">
        <v>432</v>
      </c>
    </row>
    <row r="1531" spans="1:61" ht="9.75" hidden="1" customHeight="1" x14ac:dyDescent="0.15">
      <c r="A1531" s="106"/>
      <c r="B1531" s="107"/>
      <c r="C1531" s="107"/>
      <c r="D1531" s="107"/>
      <c r="E1531" s="107"/>
      <c r="F1531" s="107"/>
      <c r="G1531" s="107"/>
      <c r="H1531" s="107"/>
      <c r="I1531" s="108"/>
      <c r="J1531" s="102"/>
      <c r="K1531" s="102"/>
      <c r="L1531" s="102"/>
      <c r="M1531" s="102"/>
      <c r="N1531" s="102"/>
      <c r="O1531" s="102"/>
      <c r="P1531" s="102"/>
      <c r="Q1531" s="102"/>
      <c r="R1531" s="102"/>
      <c r="S1531" s="102"/>
      <c r="T1531" s="102"/>
      <c r="U1531" s="102"/>
      <c r="V1531" s="102"/>
      <c r="W1531" s="102"/>
      <c r="X1531" s="102"/>
      <c r="Y1531" s="102"/>
      <c r="Z1531" s="102"/>
      <c r="AA1531" s="102"/>
      <c r="AB1531" s="102"/>
      <c r="AC1531" s="102"/>
      <c r="AD1531" s="102"/>
      <c r="AE1531" s="102"/>
      <c r="AF1531" s="102"/>
      <c r="AG1531" s="102"/>
      <c r="AH1531" s="102"/>
      <c r="AI1531" s="102"/>
      <c r="AJ1531" s="102"/>
      <c r="AK1531" s="102"/>
      <c r="AL1531" s="102"/>
      <c r="AM1531" s="102"/>
      <c r="BG1531" s="13" t="s">
        <v>432</v>
      </c>
      <c r="BH1531" s="13" t="s">
        <v>432</v>
      </c>
    </row>
    <row r="1532" spans="1:61" ht="9.75" hidden="1" customHeight="1" x14ac:dyDescent="0.15">
      <c r="A1532" s="96" t="s">
        <v>292</v>
      </c>
      <c r="B1532" s="97"/>
      <c r="C1532" s="97"/>
      <c r="D1532" s="97"/>
      <c r="E1532" s="97"/>
      <c r="F1532" s="97"/>
      <c r="G1532" s="97"/>
      <c r="H1532" s="97"/>
      <c r="I1532" s="98"/>
      <c r="J1532" s="102"/>
      <c r="K1532" s="102"/>
      <c r="L1532" s="102"/>
      <c r="M1532" s="102"/>
      <c r="N1532" s="102"/>
      <c r="O1532" s="102"/>
      <c r="P1532" s="102"/>
      <c r="Q1532" s="102"/>
      <c r="R1532" s="102"/>
      <c r="S1532" s="102"/>
      <c r="T1532" s="102"/>
      <c r="U1532" s="102"/>
      <c r="V1532" s="102"/>
      <c r="W1532" s="102"/>
      <c r="X1532" s="102"/>
      <c r="Y1532" s="102"/>
      <c r="Z1532" s="102"/>
      <c r="AA1532" s="102"/>
      <c r="AB1532" s="102"/>
      <c r="AC1532" s="102"/>
      <c r="AD1532" s="102"/>
      <c r="AE1532" s="102"/>
      <c r="AF1532" s="102"/>
      <c r="AG1532" s="102"/>
      <c r="AH1532" s="102"/>
      <c r="AI1532" s="102"/>
      <c r="AJ1532" s="102"/>
      <c r="AK1532" s="102"/>
      <c r="AL1532" s="102"/>
      <c r="AM1532" s="102"/>
      <c r="BG1532" s="13" t="s">
        <v>538</v>
      </c>
      <c r="BH1532" s="13">
        <v>88</v>
      </c>
      <c r="BI1532" s="13" t="str">
        <f>"ITEM"&amp;BH1532&amp; BG1532 &amp;"="&amp; IF(TRIM($J1532)="","",$J1532)</f>
        <v>ITEM88#KBN4_14=</v>
      </c>
    </row>
    <row r="1533" spans="1:61" ht="9.75" hidden="1" customHeight="1" x14ac:dyDescent="0.15">
      <c r="A1533" s="106"/>
      <c r="B1533" s="107"/>
      <c r="C1533" s="107"/>
      <c r="D1533" s="107"/>
      <c r="E1533" s="107"/>
      <c r="F1533" s="107"/>
      <c r="G1533" s="107"/>
      <c r="H1533" s="107"/>
      <c r="I1533" s="108"/>
      <c r="J1533" s="102"/>
      <c r="K1533" s="102"/>
      <c r="L1533" s="102"/>
      <c r="M1533" s="102"/>
      <c r="N1533" s="102"/>
      <c r="O1533" s="102"/>
      <c r="P1533" s="102"/>
      <c r="Q1533" s="102"/>
      <c r="R1533" s="102"/>
      <c r="S1533" s="102"/>
      <c r="T1533" s="102"/>
      <c r="U1533" s="102"/>
      <c r="V1533" s="102"/>
      <c r="W1533" s="102"/>
      <c r="X1533" s="102"/>
      <c r="Y1533" s="102"/>
      <c r="Z1533" s="102"/>
      <c r="AA1533" s="102"/>
      <c r="AB1533" s="102"/>
      <c r="AC1533" s="102"/>
      <c r="AD1533" s="102"/>
      <c r="AE1533" s="102"/>
      <c r="AF1533" s="102"/>
      <c r="AG1533" s="102"/>
      <c r="AH1533" s="102"/>
      <c r="AI1533" s="102"/>
      <c r="AJ1533" s="102"/>
      <c r="AK1533" s="102"/>
      <c r="AL1533" s="102"/>
      <c r="AM1533" s="102"/>
      <c r="BG1533" s="13" t="s">
        <v>432</v>
      </c>
      <c r="BH1533" s="13" t="s">
        <v>432</v>
      </c>
    </row>
    <row r="1534" spans="1:61" ht="9.75" hidden="1" customHeight="1" x14ac:dyDescent="0.15">
      <c r="A1534" s="96" t="s">
        <v>326</v>
      </c>
      <c r="B1534" s="97"/>
      <c r="C1534" s="97"/>
      <c r="D1534" s="97"/>
      <c r="E1534" s="97"/>
      <c r="F1534" s="97"/>
      <c r="G1534" s="97"/>
      <c r="H1534" s="97"/>
      <c r="I1534" s="98"/>
      <c r="J1534" s="266"/>
      <c r="K1534" s="170"/>
      <c r="L1534" s="170"/>
      <c r="M1534" s="170"/>
      <c r="N1534" s="170"/>
      <c r="O1534" s="170"/>
      <c r="P1534" s="170"/>
      <c r="Q1534" s="170"/>
      <c r="R1534" s="170"/>
      <c r="S1534" s="170"/>
      <c r="T1534" s="170"/>
      <c r="U1534" s="170"/>
      <c r="V1534" s="170" t="s">
        <v>116</v>
      </c>
      <c r="W1534" s="170"/>
      <c r="X1534" s="170"/>
      <c r="Y1534" s="170"/>
      <c r="Z1534" s="170"/>
      <c r="AA1534" s="170"/>
      <c r="AB1534" s="170"/>
      <c r="AC1534" s="170"/>
      <c r="AD1534" s="170"/>
      <c r="AE1534" s="170"/>
      <c r="AF1534" s="170"/>
      <c r="AG1534" s="170"/>
      <c r="AH1534" s="170"/>
      <c r="AI1534" s="170"/>
      <c r="AJ1534" s="170"/>
      <c r="AK1534" s="170"/>
      <c r="AL1534" s="170"/>
      <c r="AM1534" s="171"/>
      <c r="BE1534" s="13" t="str">
        <f ca="1">MID(CELL("address",$CB$2),2,2)</f>
        <v>CB</v>
      </c>
      <c r="BF1534" s="13" t="str">
        <f>IF(TRIM($K1536)="","",IF(ISERROR(MATCH($K1536,$CB$3:$CB$7,0)),"INPUT_ERROR",MATCH($K1536,$CB$3:$CB$7,0)))</f>
        <v/>
      </c>
      <c r="BG1534" s="13" t="s">
        <v>538</v>
      </c>
      <c r="BH1534" s="13">
        <v>89</v>
      </c>
      <c r="BI1534" s="13" t="str">
        <f>"ITEM"&amp; BH1534&amp; BG1534 &amp;"="&amp; $BF1534</f>
        <v>ITEM89#KBN4_14=</v>
      </c>
    </row>
    <row r="1535" spans="1:61" ht="9.75" hidden="1" customHeight="1" x14ac:dyDescent="0.15">
      <c r="A1535" s="99"/>
      <c r="B1535" s="100"/>
      <c r="C1535" s="100"/>
      <c r="D1535" s="100"/>
      <c r="E1535" s="100"/>
      <c r="F1535" s="100"/>
      <c r="G1535" s="100"/>
      <c r="H1535" s="100"/>
      <c r="I1535" s="101"/>
      <c r="J1535" s="304"/>
      <c r="K1535" s="169"/>
      <c r="L1535" s="169"/>
      <c r="M1535" s="169"/>
      <c r="N1535" s="169"/>
      <c r="O1535" s="169"/>
      <c r="P1535" s="169"/>
      <c r="Q1535" s="169"/>
      <c r="R1535" s="169"/>
      <c r="S1535" s="169"/>
      <c r="T1535" s="169"/>
      <c r="U1535" s="169"/>
      <c r="V1535" s="169" t="s">
        <v>180</v>
      </c>
      <c r="W1535" s="169"/>
      <c r="X1535" s="169"/>
      <c r="Y1535" s="169"/>
      <c r="Z1535" s="169"/>
      <c r="AA1535" s="169"/>
      <c r="AB1535" s="169"/>
      <c r="AC1535" s="169"/>
      <c r="AD1535" s="169"/>
      <c r="AE1535" s="169"/>
      <c r="AF1535" s="169"/>
      <c r="AG1535" s="169"/>
      <c r="AH1535" s="169"/>
      <c r="AI1535" s="169"/>
      <c r="AJ1535" s="169"/>
      <c r="AK1535" s="169"/>
      <c r="AL1535" s="169"/>
      <c r="AM1535" s="172"/>
      <c r="BG1535" s="13" t="s">
        <v>432</v>
      </c>
      <c r="BH1535" s="13" t="s">
        <v>432</v>
      </c>
    </row>
    <row r="1536" spans="1:61" ht="9.75" hidden="1" customHeight="1" x14ac:dyDescent="0.15">
      <c r="A1536" s="99"/>
      <c r="B1536" s="100"/>
      <c r="C1536" s="100"/>
      <c r="D1536" s="100"/>
      <c r="E1536" s="100"/>
      <c r="F1536" s="100"/>
      <c r="G1536" s="100"/>
      <c r="H1536" s="100"/>
      <c r="I1536" s="101"/>
      <c r="J1536" s="130" t="s">
        <v>127</v>
      </c>
      <c r="K1536" s="131"/>
      <c r="L1536" s="131"/>
      <c r="M1536" s="131"/>
      <c r="N1536" s="131"/>
      <c r="O1536" s="131"/>
      <c r="P1536" s="131"/>
      <c r="Q1536" s="131"/>
      <c r="R1536" s="131"/>
      <c r="S1536" s="131"/>
      <c r="T1536" s="133" t="s">
        <v>129</v>
      </c>
      <c r="U1536" s="133"/>
      <c r="V1536" s="169" t="s">
        <v>236</v>
      </c>
      <c r="W1536" s="169"/>
      <c r="X1536" s="169"/>
      <c r="Y1536" s="169"/>
      <c r="Z1536" s="169"/>
      <c r="AA1536" s="169"/>
      <c r="AB1536" s="169"/>
      <c r="AC1536" s="169"/>
      <c r="AD1536" s="169"/>
      <c r="AE1536" s="169"/>
      <c r="AF1536" s="169"/>
      <c r="AG1536" s="169"/>
      <c r="AH1536" s="169"/>
      <c r="AI1536" s="169"/>
      <c r="AJ1536" s="169"/>
      <c r="AK1536" s="169"/>
      <c r="AL1536" s="169"/>
      <c r="AM1536" s="172"/>
      <c r="BG1536" s="13" t="s">
        <v>432</v>
      </c>
      <c r="BH1536" s="13" t="s">
        <v>432</v>
      </c>
    </row>
    <row r="1537" spans="1:61" ht="9.75" hidden="1" customHeight="1" x14ac:dyDescent="0.15">
      <c r="A1537" s="99"/>
      <c r="B1537" s="100"/>
      <c r="C1537" s="100"/>
      <c r="D1537" s="100"/>
      <c r="E1537" s="100"/>
      <c r="F1537" s="100"/>
      <c r="G1537" s="100"/>
      <c r="H1537" s="100"/>
      <c r="I1537" s="101"/>
      <c r="J1537" s="130"/>
      <c r="K1537" s="131"/>
      <c r="L1537" s="131"/>
      <c r="M1537" s="131"/>
      <c r="N1537" s="131"/>
      <c r="O1537" s="131"/>
      <c r="P1537" s="131"/>
      <c r="Q1537" s="131"/>
      <c r="R1537" s="131"/>
      <c r="S1537" s="131"/>
      <c r="T1537" s="133"/>
      <c r="U1537" s="133"/>
      <c r="V1537" s="169" t="s">
        <v>237</v>
      </c>
      <c r="W1537" s="169"/>
      <c r="X1537" s="169"/>
      <c r="Y1537" s="169"/>
      <c r="Z1537" s="169"/>
      <c r="AA1537" s="169"/>
      <c r="AB1537" s="169"/>
      <c r="AC1537" s="169"/>
      <c r="AD1537" s="169"/>
      <c r="AE1537" s="169"/>
      <c r="AF1537" s="169"/>
      <c r="AG1537" s="169"/>
      <c r="AH1537" s="169"/>
      <c r="AI1537" s="169"/>
      <c r="AJ1537" s="169"/>
      <c r="AK1537" s="169"/>
      <c r="AL1537" s="169"/>
      <c r="AM1537" s="172"/>
      <c r="BG1537" s="13" t="s">
        <v>432</v>
      </c>
      <c r="BH1537" s="13" t="s">
        <v>432</v>
      </c>
    </row>
    <row r="1538" spans="1:61" ht="9.75" hidden="1" customHeight="1" x14ac:dyDescent="0.15">
      <c r="A1538" s="99"/>
      <c r="B1538" s="100"/>
      <c r="C1538" s="100"/>
      <c r="D1538" s="100"/>
      <c r="E1538" s="100"/>
      <c r="F1538" s="100"/>
      <c r="G1538" s="100"/>
      <c r="H1538" s="100"/>
      <c r="I1538" s="101"/>
      <c r="J1538" s="186"/>
      <c r="K1538" s="133"/>
      <c r="L1538" s="133"/>
      <c r="M1538" s="133"/>
      <c r="N1538" s="133"/>
      <c r="O1538" s="133"/>
      <c r="P1538" s="133"/>
      <c r="Q1538" s="133"/>
      <c r="R1538" s="133"/>
      <c r="S1538" s="133"/>
      <c r="T1538" s="133"/>
      <c r="U1538" s="133"/>
      <c r="V1538" s="169" t="s">
        <v>441</v>
      </c>
      <c r="W1538" s="169"/>
      <c r="X1538" s="169"/>
      <c r="Y1538" s="169"/>
      <c r="Z1538" s="169"/>
      <c r="AA1538" s="169"/>
      <c r="AB1538" s="169"/>
      <c r="AC1538" s="169"/>
      <c r="AD1538" s="169"/>
      <c r="AE1538" s="169"/>
      <c r="AF1538" s="169"/>
      <c r="AG1538" s="169"/>
      <c r="AH1538" s="169"/>
      <c r="AI1538" s="169"/>
      <c r="AJ1538" s="169"/>
      <c r="AK1538" s="169"/>
      <c r="AL1538" s="169"/>
      <c r="AM1538" s="172"/>
      <c r="BG1538" s="13" t="s">
        <v>432</v>
      </c>
      <c r="BH1538" s="13" t="s">
        <v>432</v>
      </c>
    </row>
    <row r="1539" spans="1:61" ht="9.75" hidden="1" customHeight="1" x14ac:dyDescent="0.15">
      <c r="A1539" s="106"/>
      <c r="B1539" s="107"/>
      <c r="C1539" s="107"/>
      <c r="D1539" s="107"/>
      <c r="E1539" s="107"/>
      <c r="F1539" s="107"/>
      <c r="G1539" s="107"/>
      <c r="H1539" s="107"/>
      <c r="I1539" s="108"/>
      <c r="J1539" s="168"/>
      <c r="K1539" s="137"/>
      <c r="L1539" s="137"/>
      <c r="M1539" s="137"/>
      <c r="N1539" s="137"/>
      <c r="O1539" s="137"/>
      <c r="P1539" s="137"/>
      <c r="Q1539" s="137"/>
      <c r="R1539" s="137"/>
      <c r="S1539" s="137"/>
      <c r="T1539" s="137"/>
      <c r="U1539" s="137"/>
      <c r="V1539" s="174" t="s">
        <v>238</v>
      </c>
      <c r="W1539" s="174"/>
      <c r="X1539" s="174"/>
      <c r="Y1539" s="174"/>
      <c r="Z1539" s="174"/>
      <c r="AA1539" s="174"/>
      <c r="AB1539" s="174"/>
      <c r="AC1539" s="174"/>
      <c r="AD1539" s="174"/>
      <c r="AE1539" s="174"/>
      <c r="AF1539" s="174"/>
      <c r="AG1539" s="174"/>
      <c r="AH1539" s="174"/>
      <c r="AI1539" s="174"/>
      <c r="AJ1539" s="174"/>
      <c r="AK1539" s="174"/>
      <c r="AL1539" s="174"/>
      <c r="AM1539" s="175"/>
      <c r="BG1539" s="13" t="s">
        <v>432</v>
      </c>
      <c r="BH1539" s="13" t="s">
        <v>432</v>
      </c>
    </row>
    <row r="1540" spans="1:61" ht="9.75" hidden="1" customHeight="1" x14ac:dyDescent="0.15">
      <c r="A1540" s="96" t="s">
        <v>325</v>
      </c>
      <c r="B1540" s="97"/>
      <c r="C1540" s="97"/>
      <c r="D1540" s="97"/>
      <c r="E1540" s="97"/>
      <c r="F1540" s="97"/>
      <c r="G1540" s="97"/>
      <c r="H1540" s="97"/>
      <c r="I1540" s="98"/>
      <c r="J1540" s="115"/>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7"/>
      <c r="BG1540" s="13" t="s">
        <v>538</v>
      </c>
      <c r="BH1540" s="13">
        <v>90</v>
      </c>
      <c r="BI1540" s="13" t="str">
        <f>"ITEM"&amp;BH1540&amp; BG1540 &amp;"="&amp; IF(TRIM($J1540)="","",$J1540)</f>
        <v>ITEM90#KBN4_14=</v>
      </c>
    </row>
    <row r="1541" spans="1:61" ht="9.75" hidden="1" customHeight="1" x14ac:dyDescent="0.15">
      <c r="A1541" s="99"/>
      <c r="B1541" s="100"/>
      <c r="C1541" s="100"/>
      <c r="D1541" s="100"/>
      <c r="E1541" s="100"/>
      <c r="F1541" s="100"/>
      <c r="G1541" s="100"/>
      <c r="H1541" s="100"/>
      <c r="I1541" s="101"/>
      <c r="J1541" s="109"/>
      <c r="K1541" s="110"/>
      <c r="L1541" s="110"/>
      <c r="M1541" s="110"/>
      <c r="N1541" s="110"/>
      <c r="O1541" s="110"/>
      <c r="P1541" s="110"/>
      <c r="Q1541" s="110"/>
      <c r="R1541" s="110"/>
      <c r="S1541" s="110"/>
      <c r="T1541" s="110"/>
      <c r="U1541" s="110"/>
      <c r="V1541" s="110"/>
      <c r="W1541" s="110"/>
      <c r="X1541" s="110"/>
      <c r="Y1541" s="110"/>
      <c r="Z1541" s="110"/>
      <c r="AA1541" s="110"/>
      <c r="AB1541" s="110"/>
      <c r="AC1541" s="110"/>
      <c r="AD1541" s="110"/>
      <c r="AE1541" s="110"/>
      <c r="AF1541" s="110"/>
      <c r="AG1541" s="110"/>
      <c r="AH1541" s="110"/>
      <c r="AI1541" s="110"/>
      <c r="AJ1541" s="110"/>
      <c r="AK1541" s="110"/>
      <c r="AL1541" s="110"/>
      <c r="AM1541" s="111"/>
      <c r="BG1541" s="13" t="s">
        <v>432</v>
      </c>
      <c r="BH1541" s="13" t="s">
        <v>432</v>
      </c>
    </row>
    <row r="1542" spans="1:61" ht="9.75" hidden="1" customHeight="1" x14ac:dyDescent="0.15">
      <c r="A1542" s="99"/>
      <c r="B1542" s="100"/>
      <c r="C1542" s="100"/>
      <c r="D1542" s="100"/>
      <c r="E1542" s="100"/>
      <c r="F1542" s="100"/>
      <c r="G1542" s="100"/>
      <c r="H1542" s="100"/>
      <c r="I1542" s="101"/>
      <c r="J1542" s="112"/>
      <c r="K1542" s="113"/>
      <c r="L1542" s="113"/>
      <c r="M1542" s="113"/>
      <c r="N1542" s="113"/>
      <c r="O1542" s="113"/>
      <c r="P1542" s="113"/>
      <c r="Q1542" s="113"/>
      <c r="R1542" s="113"/>
      <c r="S1542" s="113"/>
      <c r="T1542" s="113"/>
      <c r="U1542" s="113"/>
      <c r="V1542" s="113"/>
      <c r="W1542" s="113"/>
      <c r="X1542" s="113"/>
      <c r="Y1542" s="113"/>
      <c r="Z1542" s="113"/>
      <c r="AA1542" s="113"/>
      <c r="AB1542" s="113"/>
      <c r="AC1542" s="113"/>
      <c r="AD1542" s="113"/>
      <c r="AE1542" s="113"/>
      <c r="AF1542" s="113"/>
      <c r="AG1542" s="113"/>
      <c r="AH1542" s="113"/>
      <c r="AI1542" s="113"/>
      <c r="AJ1542" s="113"/>
      <c r="AK1542" s="113"/>
      <c r="AL1542" s="113"/>
      <c r="AM1542" s="114"/>
      <c r="BG1542" s="13" t="s">
        <v>432</v>
      </c>
      <c r="BH1542" s="13" t="s">
        <v>432</v>
      </c>
    </row>
    <row r="1543" spans="1:61" ht="9.75" hidden="1" customHeight="1" x14ac:dyDescent="0.15">
      <c r="A1543" s="96" t="s">
        <v>293</v>
      </c>
      <c r="B1543" s="97"/>
      <c r="C1543" s="97"/>
      <c r="D1543" s="97"/>
      <c r="E1543" s="97"/>
      <c r="F1543" s="97"/>
      <c r="G1543" s="97"/>
      <c r="H1543" s="97"/>
      <c r="I1543" s="98"/>
      <c r="J1543" s="224" t="s">
        <v>127</v>
      </c>
      <c r="K1543" s="225"/>
      <c r="L1543" s="162" t="s">
        <v>122</v>
      </c>
      <c r="M1543" s="162"/>
      <c r="N1543" s="162"/>
      <c r="O1543" s="162"/>
      <c r="P1543" s="162"/>
      <c r="Q1543" s="162"/>
      <c r="R1543" s="162"/>
      <c r="S1543" s="162"/>
      <c r="T1543" s="162"/>
      <c r="U1543" s="162"/>
      <c r="V1543" s="162"/>
      <c r="W1543" s="162"/>
      <c r="X1543" s="227" t="s">
        <v>127</v>
      </c>
      <c r="Y1543" s="225"/>
      <c r="Z1543" s="162" t="s">
        <v>160</v>
      </c>
      <c r="AA1543" s="162"/>
      <c r="AB1543" s="162"/>
      <c r="AC1543" s="162"/>
      <c r="AD1543" s="162"/>
      <c r="AE1543" s="162"/>
      <c r="AF1543" s="162"/>
      <c r="AG1543" s="162"/>
      <c r="AH1543" s="162"/>
      <c r="AI1543" s="162"/>
      <c r="AJ1543" s="162"/>
      <c r="AK1543" s="162"/>
      <c r="AL1543" s="162"/>
      <c r="AM1543" s="163"/>
      <c r="BF1543" s="13" t="b">
        <f>IF($K1543="○",TRUE,IF($K1543="",FALSE,"INPUT_ERROR"))</f>
        <v>0</v>
      </c>
      <c r="BG1543" s="13" t="s">
        <v>538</v>
      </c>
      <c r="BH1543" s="13">
        <v>91</v>
      </c>
      <c r="BI1543" s="13" t="str">
        <f t="shared" ref="BI1543:BI1549" si="35">"ITEM"&amp;BH1543 &amp; BG1543 &amp;"="&amp; BF1543</f>
        <v>ITEM91#KBN4_14=FALSE</v>
      </c>
    </row>
    <row r="1544" spans="1:61" ht="9.75" hidden="1" customHeight="1" x14ac:dyDescent="0.15">
      <c r="A1544" s="99"/>
      <c r="B1544" s="100"/>
      <c r="C1544" s="100"/>
      <c r="D1544" s="100"/>
      <c r="E1544" s="100"/>
      <c r="F1544" s="100"/>
      <c r="G1544" s="100"/>
      <c r="H1544" s="100"/>
      <c r="I1544" s="101"/>
      <c r="J1544" s="130"/>
      <c r="K1544" s="132"/>
      <c r="L1544" s="133"/>
      <c r="M1544" s="133"/>
      <c r="N1544" s="133"/>
      <c r="O1544" s="133"/>
      <c r="P1544" s="133"/>
      <c r="Q1544" s="133"/>
      <c r="R1544" s="133"/>
      <c r="S1544" s="133"/>
      <c r="T1544" s="133"/>
      <c r="U1544" s="133"/>
      <c r="V1544" s="133"/>
      <c r="W1544" s="133"/>
      <c r="X1544" s="134"/>
      <c r="Y1544" s="132"/>
      <c r="Z1544" s="133"/>
      <c r="AA1544" s="133"/>
      <c r="AB1544" s="133"/>
      <c r="AC1544" s="133"/>
      <c r="AD1544" s="133"/>
      <c r="AE1544" s="133"/>
      <c r="AF1544" s="133"/>
      <c r="AG1544" s="133"/>
      <c r="AH1544" s="133"/>
      <c r="AI1544" s="133"/>
      <c r="AJ1544" s="133"/>
      <c r="AK1544" s="133"/>
      <c r="AL1544" s="133"/>
      <c r="AM1544" s="139"/>
      <c r="BF1544" s="13" t="b">
        <f>IF($Y1543="○",TRUE,IF($Y1543="",FALSE,"INPUT_ERROR"))</f>
        <v>0</v>
      </c>
      <c r="BG1544" s="13" t="s">
        <v>538</v>
      </c>
      <c r="BH1544" s="13">
        <v>92</v>
      </c>
      <c r="BI1544" s="13" t="str">
        <f t="shared" si="35"/>
        <v>ITEM92#KBN4_14=FALSE</v>
      </c>
    </row>
    <row r="1545" spans="1:61" ht="9.75" hidden="1" customHeight="1" x14ac:dyDescent="0.15">
      <c r="A1545" s="99"/>
      <c r="B1545" s="100"/>
      <c r="C1545" s="100"/>
      <c r="D1545" s="100"/>
      <c r="E1545" s="100"/>
      <c r="F1545" s="100"/>
      <c r="G1545" s="100"/>
      <c r="H1545" s="100"/>
      <c r="I1545" s="101"/>
      <c r="J1545" s="130" t="s">
        <v>127</v>
      </c>
      <c r="K1545" s="132"/>
      <c r="L1545" s="133" t="s">
        <v>161</v>
      </c>
      <c r="M1545" s="133"/>
      <c r="N1545" s="133"/>
      <c r="O1545" s="133"/>
      <c r="P1545" s="133"/>
      <c r="Q1545" s="133"/>
      <c r="R1545" s="133"/>
      <c r="S1545" s="133"/>
      <c r="T1545" s="133"/>
      <c r="U1545" s="133"/>
      <c r="V1545" s="133"/>
      <c r="W1545" s="133"/>
      <c r="X1545" s="134" t="s">
        <v>127</v>
      </c>
      <c r="Y1545" s="132"/>
      <c r="Z1545" s="133" t="s">
        <v>332</v>
      </c>
      <c r="AA1545" s="133"/>
      <c r="AB1545" s="133"/>
      <c r="AC1545" s="133"/>
      <c r="AD1545" s="133"/>
      <c r="AE1545" s="133"/>
      <c r="AF1545" s="133"/>
      <c r="AG1545" s="133"/>
      <c r="AH1545" s="133"/>
      <c r="AI1545" s="133"/>
      <c r="AJ1545" s="133"/>
      <c r="AK1545" s="133"/>
      <c r="AL1545" s="133"/>
      <c r="AM1545" s="139"/>
      <c r="BF1545" s="13" t="b">
        <f>IF($K1545="○",TRUE,IF($K1545="",FALSE,"INPUT_ERROR"))</f>
        <v>0</v>
      </c>
      <c r="BG1545" s="13" t="s">
        <v>538</v>
      </c>
      <c r="BH1545" s="13">
        <v>93</v>
      </c>
      <c r="BI1545" s="13" t="str">
        <f t="shared" si="35"/>
        <v>ITEM93#KBN4_14=FALSE</v>
      </c>
    </row>
    <row r="1546" spans="1:61" ht="9.75" hidden="1" customHeight="1" x14ac:dyDescent="0.15">
      <c r="A1546" s="99"/>
      <c r="B1546" s="100"/>
      <c r="C1546" s="100"/>
      <c r="D1546" s="100"/>
      <c r="E1546" s="100"/>
      <c r="F1546" s="100"/>
      <c r="G1546" s="100"/>
      <c r="H1546" s="100"/>
      <c r="I1546" s="101"/>
      <c r="J1546" s="130"/>
      <c r="K1546" s="132"/>
      <c r="L1546" s="133"/>
      <c r="M1546" s="133"/>
      <c r="N1546" s="133"/>
      <c r="O1546" s="133"/>
      <c r="P1546" s="133"/>
      <c r="Q1546" s="133"/>
      <c r="R1546" s="133"/>
      <c r="S1546" s="133"/>
      <c r="T1546" s="133"/>
      <c r="U1546" s="133"/>
      <c r="V1546" s="133"/>
      <c r="W1546" s="133"/>
      <c r="X1546" s="134"/>
      <c r="Y1546" s="132"/>
      <c r="Z1546" s="133"/>
      <c r="AA1546" s="133"/>
      <c r="AB1546" s="133"/>
      <c r="AC1546" s="133"/>
      <c r="AD1546" s="133"/>
      <c r="AE1546" s="133"/>
      <c r="AF1546" s="133"/>
      <c r="AG1546" s="133"/>
      <c r="AH1546" s="133"/>
      <c r="AI1546" s="133"/>
      <c r="AJ1546" s="133"/>
      <c r="AK1546" s="133"/>
      <c r="AL1546" s="133"/>
      <c r="AM1546" s="139"/>
      <c r="BF1546" s="13" t="b">
        <f>IF($Y1545="○",TRUE,IF($Y1545="",FALSE,"INPUT_ERROR"))</f>
        <v>0</v>
      </c>
      <c r="BG1546" s="13" t="s">
        <v>538</v>
      </c>
      <c r="BH1546" s="13">
        <v>94</v>
      </c>
      <c r="BI1546" s="13" t="str">
        <f t="shared" si="35"/>
        <v>ITEM94#KBN4_14=FALSE</v>
      </c>
    </row>
    <row r="1547" spans="1:61" ht="9.75" hidden="1" customHeight="1" x14ac:dyDescent="0.15">
      <c r="A1547" s="99"/>
      <c r="B1547" s="100"/>
      <c r="C1547" s="100"/>
      <c r="D1547" s="100"/>
      <c r="E1547" s="100"/>
      <c r="F1547" s="100"/>
      <c r="G1547" s="100"/>
      <c r="H1547" s="100"/>
      <c r="I1547" s="101"/>
      <c r="J1547" s="130" t="s">
        <v>127</v>
      </c>
      <c r="K1547" s="132"/>
      <c r="L1547" s="133" t="s">
        <v>214</v>
      </c>
      <c r="M1547" s="133"/>
      <c r="N1547" s="133"/>
      <c r="O1547" s="133"/>
      <c r="P1547" s="133"/>
      <c r="Q1547" s="133"/>
      <c r="R1547" s="133"/>
      <c r="S1547" s="133"/>
      <c r="T1547" s="133"/>
      <c r="U1547" s="133"/>
      <c r="V1547" s="133"/>
      <c r="W1547" s="133"/>
      <c r="X1547" s="134" t="s">
        <v>127</v>
      </c>
      <c r="Y1547" s="132"/>
      <c r="Z1547" s="133" t="s">
        <v>239</v>
      </c>
      <c r="AA1547" s="133"/>
      <c r="AB1547" s="133"/>
      <c r="AC1547" s="133"/>
      <c r="AD1547" s="133"/>
      <c r="AE1547" s="133"/>
      <c r="AF1547" s="133"/>
      <c r="AG1547" s="133"/>
      <c r="AH1547" s="133"/>
      <c r="AI1547" s="133"/>
      <c r="AJ1547" s="133"/>
      <c r="AK1547" s="133"/>
      <c r="AL1547" s="133"/>
      <c r="AM1547" s="139"/>
      <c r="BF1547" s="13" t="b">
        <f>IF($K1547="○",TRUE,IF($K1547="",FALSE,"INPUT_ERROR"))</f>
        <v>0</v>
      </c>
      <c r="BG1547" s="13" t="s">
        <v>538</v>
      </c>
      <c r="BH1547" s="13">
        <v>95</v>
      </c>
      <c r="BI1547" s="13" t="str">
        <f t="shared" si="35"/>
        <v>ITEM95#KBN4_14=FALSE</v>
      </c>
    </row>
    <row r="1548" spans="1:61" ht="9.75" hidden="1" customHeight="1" x14ac:dyDescent="0.15">
      <c r="A1548" s="99"/>
      <c r="B1548" s="100"/>
      <c r="C1548" s="100"/>
      <c r="D1548" s="100"/>
      <c r="E1548" s="100"/>
      <c r="F1548" s="100"/>
      <c r="G1548" s="100"/>
      <c r="H1548" s="100"/>
      <c r="I1548" s="101"/>
      <c r="J1548" s="130"/>
      <c r="K1548" s="132"/>
      <c r="L1548" s="133"/>
      <c r="M1548" s="133"/>
      <c r="N1548" s="133"/>
      <c r="O1548" s="133"/>
      <c r="P1548" s="133"/>
      <c r="Q1548" s="133"/>
      <c r="R1548" s="133"/>
      <c r="S1548" s="133"/>
      <c r="T1548" s="133"/>
      <c r="U1548" s="133"/>
      <c r="V1548" s="133"/>
      <c r="W1548" s="133"/>
      <c r="X1548" s="134"/>
      <c r="Y1548" s="132"/>
      <c r="Z1548" s="133"/>
      <c r="AA1548" s="133"/>
      <c r="AB1548" s="133"/>
      <c r="AC1548" s="133"/>
      <c r="AD1548" s="133"/>
      <c r="AE1548" s="133"/>
      <c r="AF1548" s="133"/>
      <c r="AG1548" s="133"/>
      <c r="AH1548" s="133"/>
      <c r="AI1548" s="133"/>
      <c r="AJ1548" s="133"/>
      <c r="AK1548" s="133"/>
      <c r="AL1548" s="133"/>
      <c r="AM1548" s="139"/>
      <c r="BF1548" s="13" t="b">
        <f>IF($Y1547="○",TRUE,IF($Y1547="",FALSE,"INPUT_ERROR"))</f>
        <v>0</v>
      </c>
      <c r="BG1548" s="13" t="s">
        <v>538</v>
      </c>
      <c r="BH1548" s="13">
        <v>96</v>
      </c>
      <c r="BI1548" s="13" t="str">
        <f t="shared" si="35"/>
        <v>ITEM96#KBN4_14=FALSE</v>
      </c>
    </row>
    <row r="1549" spans="1:61" ht="9.75" hidden="1" customHeight="1" x14ac:dyDescent="0.15">
      <c r="A1549" s="99"/>
      <c r="B1549" s="100"/>
      <c r="C1549" s="100"/>
      <c r="D1549" s="100"/>
      <c r="E1549" s="100"/>
      <c r="F1549" s="100"/>
      <c r="G1549" s="100"/>
      <c r="H1549" s="100"/>
      <c r="I1549" s="101"/>
      <c r="J1549" s="130" t="s">
        <v>127</v>
      </c>
      <c r="K1549" s="132"/>
      <c r="L1549" s="133" t="s">
        <v>125</v>
      </c>
      <c r="M1549" s="133"/>
      <c r="N1549" s="133"/>
      <c r="O1549" s="134" t="s">
        <v>98</v>
      </c>
      <c r="P1549" s="128"/>
      <c r="Q1549" s="128"/>
      <c r="R1549" s="128"/>
      <c r="S1549" s="128"/>
      <c r="T1549" s="128"/>
      <c r="U1549" s="128"/>
      <c r="V1549" s="128"/>
      <c r="W1549" s="128"/>
      <c r="X1549" s="128"/>
      <c r="Y1549" s="128"/>
      <c r="Z1549" s="128"/>
      <c r="AA1549" s="128"/>
      <c r="AB1549" s="128"/>
      <c r="AC1549" s="128"/>
      <c r="AD1549" s="128"/>
      <c r="AE1549" s="128"/>
      <c r="AF1549" s="128"/>
      <c r="AG1549" s="128"/>
      <c r="AH1549" s="128"/>
      <c r="AI1549" s="128"/>
      <c r="AJ1549" s="128"/>
      <c r="AK1549" s="128"/>
      <c r="AL1549" s="133" t="s">
        <v>188</v>
      </c>
      <c r="AM1549" s="139"/>
      <c r="BF1549" s="13" t="b">
        <f>IF($K1549="○",TRUE,IF($K1549="",FALSE,"INPUT_ERROR"))</f>
        <v>0</v>
      </c>
      <c r="BG1549" s="13" t="s">
        <v>538</v>
      </c>
      <c r="BH1549" s="13">
        <v>97</v>
      </c>
      <c r="BI1549" s="13" t="str">
        <f t="shared" si="35"/>
        <v>ITEM97#KBN4_14=FALSE</v>
      </c>
    </row>
    <row r="1550" spans="1:61" ht="9.75" hidden="1" customHeight="1" x14ac:dyDescent="0.15">
      <c r="A1550" s="99"/>
      <c r="B1550" s="100"/>
      <c r="C1550" s="100"/>
      <c r="D1550" s="100"/>
      <c r="E1550" s="100"/>
      <c r="F1550" s="100"/>
      <c r="G1550" s="100"/>
      <c r="H1550" s="100"/>
      <c r="I1550" s="101"/>
      <c r="J1550" s="135"/>
      <c r="K1550" s="136"/>
      <c r="L1550" s="137"/>
      <c r="M1550" s="137"/>
      <c r="N1550" s="137"/>
      <c r="O1550" s="138"/>
      <c r="P1550" s="90"/>
      <c r="Q1550" s="90"/>
      <c r="R1550" s="90"/>
      <c r="S1550" s="90"/>
      <c r="T1550" s="90"/>
      <c r="U1550" s="90"/>
      <c r="V1550" s="90"/>
      <c r="W1550" s="90"/>
      <c r="X1550" s="90"/>
      <c r="Y1550" s="90"/>
      <c r="Z1550" s="90"/>
      <c r="AA1550" s="90"/>
      <c r="AB1550" s="90"/>
      <c r="AC1550" s="90"/>
      <c r="AD1550" s="90"/>
      <c r="AE1550" s="90"/>
      <c r="AF1550" s="90"/>
      <c r="AG1550" s="90"/>
      <c r="AH1550" s="90"/>
      <c r="AI1550" s="90"/>
      <c r="AJ1550" s="90"/>
      <c r="AK1550" s="90"/>
      <c r="AL1550" s="137"/>
      <c r="AM1550" s="140"/>
      <c r="BG1550" s="13" t="s">
        <v>538</v>
      </c>
      <c r="BH1550" s="13">
        <v>98</v>
      </c>
      <c r="BI1550" s="13" t="str">
        <f>"ITEM"&amp;BH1550 &amp; BG1550 &amp;"="&amp;IF(TRIM($P1549)="","",$P1549)</f>
        <v>ITEM98#KBN4_14=</v>
      </c>
    </row>
    <row r="1551" spans="1:61" ht="9.75" hidden="1" customHeight="1" x14ac:dyDescent="0.15">
      <c r="A1551" s="96" t="s">
        <v>290</v>
      </c>
      <c r="B1551" s="97"/>
      <c r="C1551" s="97"/>
      <c r="D1551" s="97"/>
      <c r="E1551" s="97"/>
      <c r="F1551" s="97"/>
      <c r="G1551" s="97"/>
      <c r="H1551" s="97"/>
      <c r="I1551" s="98"/>
      <c r="J1551" s="305"/>
      <c r="K1551" s="306"/>
      <c r="L1551" s="306"/>
      <c r="M1551" s="306"/>
      <c r="N1551" s="306"/>
      <c r="O1551" s="306"/>
      <c r="P1551" s="306"/>
      <c r="Q1551" s="306"/>
      <c r="R1551" s="306"/>
      <c r="S1551" s="306"/>
      <c r="T1551" s="306"/>
      <c r="U1551" s="306"/>
      <c r="V1551" s="306"/>
      <c r="W1551" s="306"/>
      <c r="X1551" s="306"/>
      <c r="Y1551" s="306"/>
      <c r="Z1551" s="306"/>
      <c r="AA1551" s="306"/>
      <c r="AB1551" s="306"/>
      <c r="AC1551" s="306"/>
      <c r="AD1551" s="306"/>
      <c r="AE1551" s="306"/>
      <c r="AF1551" s="306"/>
      <c r="AG1551" s="306"/>
      <c r="AH1551" s="306"/>
      <c r="AI1551" s="306"/>
      <c r="AJ1551" s="306"/>
      <c r="AK1551" s="306"/>
      <c r="AL1551" s="306"/>
      <c r="AM1551" s="307"/>
      <c r="BG1551" s="13" t="s">
        <v>538</v>
      </c>
      <c r="BH1551" s="13">
        <v>99</v>
      </c>
      <c r="BI1551" s="13" t="str">
        <f>"ITEM"&amp;BH1551 &amp; BG1551 &amp;"="&amp;IF(TRIM($J1551)="","",TEXT(J1551,"yyyymmdd"))</f>
        <v>ITEM99#KBN4_14=</v>
      </c>
    </row>
    <row r="1552" spans="1:61" ht="9.75" hidden="1" customHeight="1" x14ac:dyDescent="0.15">
      <c r="A1552" s="99"/>
      <c r="B1552" s="100"/>
      <c r="C1552" s="100"/>
      <c r="D1552" s="100"/>
      <c r="E1552" s="100"/>
      <c r="F1552" s="100"/>
      <c r="G1552" s="100"/>
      <c r="H1552" s="100"/>
      <c r="I1552" s="101"/>
      <c r="J1552" s="308"/>
      <c r="K1552" s="309"/>
      <c r="L1552" s="309"/>
      <c r="M1552" s="309"/>
      <c r="N1552" s="309"/>
      <c r="O1552" s="309"/>
      <c r="P1552" s="309"/>
      <c r="Q1552" s="309"/>
      <c r="R1552" s="309"/>
      <c r="S1552" s="309"/>
      <c r="T1552" s="309"/>
      <c r="U1552" s="309"/>
      <c r="V1552" s="309"/>
      <c r="W1552" s="309"/>
      <c r="X1552" s="309"/>
      <c r="Y1552" s="309"/>
      <c r="Z1552" s="309"/>
      <c r="AA1552" s="309"/>
      <c r="AB1552" s="309"/>
      <c r="AC1552" s="309"/>
      <c r="AD1552" s="309"/>
      <c r="AE1552" s="309"/>
      <c r="AF1552" s="309"/>
      <c r="AG1552" s="309"/>
      <c r="AH1552" s="309"/>
      <c r="AI1552" s="309"/>
      <c r="AJ1552" s="309"/>
      <c r="AK1552" s="309"/>
      <c r="AL1552" s="309"/>
      <c r="AM1552" s="310"/>
      <c r="BH1552" s="13" t="s">
        <v>432</v>
      </c>
    </row>
    <row r="1553" spans="1:61" ht="9.75" hidden="1" customHeight="1" thickBot="1" x14ac:dyDescent="0.2">
      <c r="A1553" s="106"/>
      <c r="B1553" s="107"/>
      <c r="C1553" s="107"/>
      <c r="D1553" s="107"/>
      <c r="E1553" s="107"/>
      <c r="F1553" s="107"/>
      <c r="G1553" s="107"/>
      <c r="H1553" s="107"/>
      <c r="I1553" s="108"/>
      <c r="J1553" s="311"/>
      <c r="K1553" s="312"/>
      <c r="L1553" s="312"/>
      <c r="M1553" s="312"/>
      <c r="N1553" s="312"/>
      <c r="O1553" s="312"/>
      <c r="P1553" s="312"/>
      <c r="Q1553" s="312"/>
      <c r="R1553" s="312"/>
      <c r="S1553" s="312"/>
      <c r="T1553" s="312"/>
      <c r="U1553" s="312"/>
      <c r="V1553" s="312"/>
      <c r="W1553" s="312"/>
      <c r="X1553" s="312"/>
      <c r="Y1553" s="312"/>
      <c r="Z1553" s="312"/>
      <c r="AA1553" s="312"/>
      <c r="AB1553" s="312"/>
      <c r="AC1553" s="312"/>
      <c r="AD1553" s="312"/>
      <c r="AE1553" s="312"/>
      <c r="AF1553" s="312"/>
      <c r="AG1553" s="312"/>
      <c r="AH1553" s="312"/>
      <c r="AI1553" s="312"/>
      <c r="AJ1553" s="312"/>
      <c r="AK1553" s="312"/>
      <c r="AL1553" s="312"/>
      <c r="AM1553" s="313"/>
      <c r="BH1553" s="13" t="s">
        <v>432</v>
      </c>
    </row>
    <row r="1554" spans="1:61" ht="9.75" hidden="1" customHeight="1" x14ac:dyDescent="0.15">
      <c r="A1554" s="295" t="s">
        <v>402</v>
      </c>
      <c r="B1554" s="296"/>
      <c r="C1554" s="296"/>
      <c r="D1554" s="296"/>
      <c r="E1554" s="296"/>
      <c r="F1554" s="296"/>
      <c r="G1554" s="296"/>
      <c r="H1554" s="296"/>
      <c r="I1554" s="297"/>
      <c r="J1554" s="273"/>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274"/>
      <c r="AE1554" s="274"/>
      <c r="AF1554" s="274"/>
      <c r="AG1554" s="274"/>
      <c r="AH1554" s="274"/>
      <c r="AI1554" s="274"/>
      <c r="AJ1554" s="274"/>
      <c r="AK1554" s="274"/>
      <c r="AL1554" s="274"/>
      <c r="AM1554" s="275"/>
      <c r="BG1554" s="13" t="s">
        <v>539</v>
      </c>
      <c r="BH1554" s="13">
        <v>85</v>
      </c>
      <c r="BI1554" s="13" t="str">
        <f>"ITEM"&amp;BH1554 &amp; BG1554 &amp;"="&amp; IF(TRIM($J1554)="","",$J1554)</f>
        <v>ITEM85#KBN4_15=</v>
      </c>
    </row>
    <row r="1555" spans="1:61" ht="9.75" hidden="1" customHeight="1" thickBot="1" x14ac:dyDescent="0.2">
      <c r="A1555" s="298"/>
      <c r="B1555" s="299"/>
      <c r="C1555" s="299"/>
      <c r="D1555" s="299"/>
      <c r="E1555" s="299"/>
      <c r="F1555" s="299"/>
      <c r="G1555" s="299"/>
      <c r="H1555" s="299"/>
      <c r="I1555" s="300"/>
      <c r="J1555" s="301"/>
      <c r="K1555" s="302"/>
      <c r="L1555" s="302"/>
      <c r="M1555" s="302"/>
      <c r="N1555" s="302"/>
      <c r="O1555" s="302"/>
      <c r="P1555" s="302"/>
      <c r="Q1555" s="302"/>
      <c r="R1555" s="302"/>
      <c r="S1555" s="302"/>
      <c r="T1555" s="302"/>
      <c r="U1555" s="302"/>
      <c r="V1555" s="302"/>
      <c r="W1555" s="302"/>
      <c r="X1555" s="302"/>
      <c r="Y1555" s="302"/>
      <c r="Z1555" s="302"/>
      <c r="AA1555" s="302"/>
      <c r="AB1555" s="302"/>
      <c r="AC1555" s="302"/>
      <c r="AD1555" s="302"/>
      <c r="AE1555" s="302"/>
      <c r="AF1555" s="302"/>
      <c r="AG1555" s="302"/>
      <c r="AH1555" s="302"/>
      <c r="AI1555" s="302"/>
      <c r="AJ1555" s="302"/>
      <c r="AK1555" s="302"/>
      <c r="AL1555" s="302"/>
      <c r="AM1555" s="303"/>
      <c r="BG1555" s="13" t="s">
        <v>432</v>
      </c>
      <c r="BH1555" s="13" t="s">
        <v>432</v>
      </c>
    </row>
    <row r="1556" spans="1:61" ht="9.75" hidden="1" customHeight="1" x14ac:dyDescent="0.15">
      <c r="A1556" s="96" t="s">
        <v>96</v>
      </c>
      <c r="B1556" s="97"/>
      <c r="C1556" s="97"/>
      <c r="D1556" s="97"/>
      <c r="E1556" s="97"/>
      <c r="F1556" s="97"/>
      <c r="G1556" s="97"/>
      <c r="H1556" s="97"/>
      <c r="I1556" s="98"/>
      <c r="J1556" s="102"/>
      <c r="K1556" s="102"/>
      <c r="L1556" s="102"/>
      <c r="M1556" s="102"/>
      <c r="N1556" s="102"/>
      <c r="O1556" s="102"/>
      <c r="P1556" s="102"/>
      <c r="Q1556" s="102"/>
      <c r="R1556" s="102"/>
      <c r="S1556" s="102"/>
      <c r="T1556" s="102"/>
      <c r="U1556" s="102"/>
      <c r="V1556" s="102"/>
      <c r="W1556" s="102"/>
      <c r="X1556" s="102"/>
      <c r="Y1556" s="102"/>
      <c r="Z1556" s="102"/>
      <c r="AA1556" s="102"/>
      <c r="AB1556" s="102"/>
      <c r="AC1556" s="102"/>
      <c r="AD1556" s="102"/>
      <c r="AE1556" s="102"/>
      <c r="AF1556" s="102"/>
      <c r="AG1556" s="102"/>
      <c r="AH1556" s="102"/>
      <c r="AI1556" s="102"/>
      <c r="AJ1556" s="102"/>
      <c r="AK1556" s="102"/>
      <c r="AL1556" s="102"/>
      <c r="AM1556" s="102"/>
      <c r="BG1556" s="13" t="s">
        <v>539</v>
      </c>
      <c r="BH1556" s="13">
        <v>86</v>
      </c>
      <c r="BI1556" s="13" t="str">
        <f>"ITEM"&amp;BH1556&amp; BG1556 &amp;"="&amp; IF(TRIM($J1556)="","",$J1556)</f>
        <v>ITEM86#KBN4_15=</v>
      </c>
    </row>
    <row r="1557" spans="1:61" ht="9.75" hidden="1" customHeight="1" x14ac:dyDescent="0.15">
      <c r="A1557" s="106"/>
      <c r="B1557" s="107"/>
      <c r="C1557" s="107"/>
      <c r="D1557" s="107"/>
      <c r="E1557" s="107"/>
      <c r="F1557" s="107"/>
      <c r="G1557" s="107"/>
      <c r="H1557" s="107"/>
      <c r="I1557" s="108"/>
      <c r="J1557" s="102"/>
      <c r="K1557" s="102"/>
      <c r="L1557" s="102"/>
      <c r="M1557" s="102"/>
      <c r="N1557" s="102"/>
      <c r="O1557" s="102"/>
      <c r="P1557" s="102"/>
      <c r="Q1557" s="102"/>
      <c r="R1557" s="102"/>
      <c r="S1557" s="102"/>
      <c r="T1557" s="102"/>
      <c r="U1557" s="102"/>
      <c r="V1557" s="102"/>
      <c r="W1557" s="102"/>
      <c r="X1557" s="102"/>
      <c r="Y1557" s="102"/>
      <c r="Z1557" s="102"/>
      <c r="AA1557" s="102"/>
      <c r="AB1557" s="102"/>
      <c r="AC1557" s="102"/>
      <c r="AD1557" s="102"/>
      <c r="AE1557" s="102"/>
      <c r="AF1557" s="102"/>
      <c r="AG1557" s="102"/>
      <c r="AH1557" s="102"/>
      <c r="AI1557" s="102"/>
      <c r="AJ1557" s="102"/>
      <c r="AK1557" s="102"/>
      <c r="AL1557" s="102"/>
      <c r="AM1557" s="102"/>
      <c r="BG1557" s="13" t="s">
        <v>432</v>
      </c>
      <c r="BH1557" s="13" t="s">
        <v>432</v>
      </c>
    </row>
    <row r="1558" spans="1:61" ht="9.75" hidden="1" customHeight="1" x14ac:dyDescent="0.15">
      <c r="A1558" s="96" t="s">
        <v>291</v>
      </c>
      <c r="B1558" s="97"/>
      <c r="C1558" s="97"/>
      <c r="D1558" s="97"/>
      <c r="E1558" s="97"/>
      <c r="F1558" s="97"/>
      <c r="G1558" s="97"/>
      <c r="H1558" s="97"/>
      <c r="I1558" s="98"/>
      <c r="J1558" s="102"/>
      <c r="K1558" s="102"/>
      <c r="L1558" s="102"/>
      <c r="M1558" s="102"/>
      <c r="N1558" s="102"/>
      <c r="O1558" s="102"/>
      <c r="P1558" s="102"/>
      <c r="Q1558" s="102"/>
      <c r="R1558" s="102"/>
      <c r="S1558" s="102"/>
      <c r="T1558" s="102"/>
      <c r="U1558" s="102"/>
      <c r="V1558" s="102"/>
      <c r="W1558" s="102"/>
      <c r="X1558" s="102"/>
      <c r="Y1558" s="102"/>
      <c r="Z1558" s="102"/>
      <c r="AA1558" s="102"/>
      <c r="AB1558" s="102"/>
      <c r="AC1558" s="102"/>
      <c r="AD1558" s="102"/>
      <c r="AE1558" s="102"/>
      <c r="AF1558" s="102"/>
      <c r="AG1558" s="102"/>
      <c r="AH1558" s="102"/>
      <c r="AI1558" s="102"/>
      <c r="AJ1558" s="102"/>
      <c r="AK1558" s="102"/>
      <c r="AL1558" s="102"/>
      <c r="AM1558" s="102"/>
      <c r="BG1558" s="13" t="s">
        <v>539</v>
      </c>
      <c r="BH1558" s="13">
        <v>87</v>
      </c>
      <c r="BI1558" s="13" t="str">
        <f>"ITEM"&amp;BH1558&amp; BG1558 &amp;"="&amp; IF(TRIM($J1558)="","",$J1558)</f>
        <v>ITEM87#KBN4_15=</v>
      </c>
    </row>
    <row r="1559" spans="1:61" ht="9.75" hidden="1" customHeight="1" x14ac:dyDescent="0.15">
      <c r="A1559" s="99"/>
      <c r="B1559" s="100"/>
      <c r="C1559" s="100"/>
      <c r="D1559" s="100"/>
      <c r="E1559" s="100"/>
      <c r="F1559" s="100"/>
      <c r="G1559" s="100"/>
      <c r="H1559" s="100"/>
      <c r="I1559" s="101"/>
      <c r="J1559" s="102"/>
      <c r="K1559" s="102"/>
      <c r="L1559" s="102"/>
      <c r="M1559" s="102"/>
      <c r="N1559" s="102"/>
      <c r="O1559" s="102"/>
      <c r="P1559" s="102"/>
      <c r="Q1559" s="102"/>
      <c r="R1559" s="102"/>
      <c r="S1559" s="102"/>
      <c r="T1559" s="102"/>
      <c r="U1559" s="102"/>
      <c r="V1559" s="102"/>
      <c r="W1559" s="102"/>
      <c r="X1559" s="102"/>
      <c r="Y1559" s="102"/>
      <c r="Z1559" s="102"/>
      <c r="AA1559" s="102"/>
      <c r="AB1559" s="102"/>
      <c r="AC1559" s="102"/>
      <c r="AD1559" s="102"/>
      <c r="AE1559" s="102"/>
      <c r="AF1559" s="102"/>
      <c r="AG1559" s="102"/>
      <c r="AH1559" s="102"/>
      <c r="AI1559" s="102"/>
      <c r="AJ1559" s="102"/>
      <c r="AK1559" s="102"/>
      <c r="AL1559" s="102"/>
      <c r="AM1559" s="102"/>
      <c r="BG1559" s="13" t="s">
        <v>432</v>
      </c>
      <c r="BH1559" s="13" t="s">
        <v>432</v>
      </c>
    </row>
    <row r="1560" spans="1:61" ht="9.75" hidden="1" customHeight="1" x14ac:dyDescent="0.15">
      <c r="A1560" s="106"/>
      <c r="B1560" s="107"/>
      <c r="C1560" s="107"/>
      <c r="D1560" s="107"/>
      <c r="E1560" s="107"/>
      <c r="F1560" s="107"/>
      <c r="G1560" s="107"/>
      <c r="H1560" s="107"/>
      <c r="I1560" s="108"/>
      <c r="J1560" s="102"/>
      <c r="K1560" s="102"/>
      <c r="L1560" s="102"/>
      <c r="M1560" s="102"/>
      <c r="N1560" s="102"/>
      <c r="O1560" s="102"/>
      <c r="P1560" s="102"/>
      <c r="Q1560" s="102"/>
      <c r="R1560" s="102"/>
      <c r="S1560" s="102"/>
      <c r="T1560" s="102"/>
      <c r="U1560" s="102"/>
      <c r="V1560" s="102"/>
      <c r="W1560" s="102"/>
      <c r="X1560" s="102"/>
      <c r="Y1560" s="102"/>
      <c r="Z1560" s="102"/>
      <c r="AA1560" s="102"/>
      <c r="AB1560" s="102"/>
      <c r="AC1560" s="102"/>
      <c r="AD1560" s="102"/>
      <c r="AE1560" s="102"/>
      <c r="AF1560" s="102"/>
      <c r="AG1560" s="102"/>
      <c r="AH1560" s="102"/>
      <c r="AI1560" s="102"/>
      <c r="AJ1560" s="102"/>
      <c r="AK1560" s="102"/>
      <c r="AL1560" s="102"/>
      <c r="AM1560" s="102"/>
      <c r="BG1560" s="13" t="s">
        <v>432</v>
      </c>
      <c r="BH1560" s="13" t="s">
        <v>432</v>
      </c>
    </row>
    <row r="1561" spans="1:61" ht="9.75" hidden="1" customHeight="1" x14ac:dyDescent="0.15">
      <c r="A1561" s="96" t="s">
        <v>292</v>
      </c>
      <c r="B1561" s="97"/>
      <c r="C1561" s="97"/>
      <c r="D1561" s="97"/>
      <c r="E1561" s="97"/>
      <c r="F1561" s="97"/>
      <c r="G1561" s="97"/>
      <c r="H1561" s="97"/>
      <c r="I1561" s="98"/>
      <c r="J1561" s="102"/>
      <c r="K1561" s="102"/>
      <c r="L1561" s="102"/>
      <c r="M1561" s="102"/>
      <c r="N1561" s="102"/>
      <c r="O1561" s="102"/>
      <c r="P1561" s="102"/>
      <c r="Q1561" s="102"/>
      <c r="R1561" s="102"/>
      <c r="S1561" s="102"/>
      <c r="T1561" s="102"/>
      <c r="U1561" s="102"/>
      <c r="V1561" s="102"/>
      <c r="W1561" s="102"/>
      <c r="X1561" s="102"/>
      <c r="Y1561" s="102"/>
      <c r="Z1561" s="102"/>
      <c r="AA1561" s="102"/>
      <c r="AB1561" s="102"/>
      <c r="AC1561" s="102"/>
      <c r="AD1561" s="102"/>
      <c r="AE1561" s="102"/>
      <c r="AF1561" s="102"/>
      <c r="AG1561" s="102"/>
      <c r="AH1561" s="102"/>
      <c r="AI1561" s="102"/>
      <c r="AJ1561" s="102"/>
      <c r="AK1561" s="102"/>
      <c r="AL1561" s="102"/>
      <c r="AM1561" s="102"/>
      <c r="BG1561" s="13" t="s">
        <v>539</v>
      </c>
      <c r="BH1561" s="13">
        <v>88</v>
      </c>
      <c r="BI1561" s="13" t="str">
        <f>"ITEM"&amp;BH1561&amp; BG1561 &amp;"="&amp; IF(TRIM($J1561)="","",$J1561)</f>
        <v>ITEM88#KBN4_15=</v>
      </c>
    </row>
    <row r="1562" spans="1:61" ht="9.75" hidden="1" customHeight="1" x14ac:dyDescent="0.15">
      <c r="A1562" s="106"/>
      <c r="B1562" s="107"/>
      <c r="C1562" s="107"/>
      <c r="D1562" s="107"/>
      <c r="E1562" s="107"/>
      <c r="F1562" s="107"/>
      <c r="G1562" s="107"/>
      <c r="H1562" s="107"/>
      <c r="I1562" s="108"/>
      <c r="J1562" s="102"/>
      <c r="K1562" s="102"/>
      <c r="L1562" s="102"/>
      <c r="M1562" s="102"/>
      <c r="N1562" s="102"/>
      <c r="O1562" s="102"/>
      <c r="P1562" s="102"/>
      <c r="Q1562" s="102"/>
      <c r="R1562" s="102"/>
      <c r="S1562" s="102"/>
      <c r="T1562" s="102"/>
      <c r="U1562" s="102"/>
      <c r="V1562" s="102"/>
      <c r="W1562" s="102"/>
      <c r="X1562" s="102"/>
      <c r="Y1562" s="102"/>
      <c r="Z1562" s="102"/>
      <c r="AA1562" s="102"/>
      <c r="AB1562" s="102"/>
      <c r="AC1562" s="102"/>
      <c r="AD1562" s="102"/>
      <c r="AE1562" s="102"/>
      <c r="AF1562" s="102"/>
      <c r="AG1562" s="102"/>
      <c r="AH1562" s="102"/>
      <c r="AI1562" s="102"/>
      <c r="AJ1562" s="102"/>
      <c r="AK1562" s="102"/>
      <c r="AL1562" s="102"/>
      <c r="AM1562" s="102"/>
      <c r="BG1562" s="13" t="s">
        <v>432</v>
      </c>
      <c r="BH1562" s="13" t="s">
        <v>432</v>
      </c>
    </row>
    <row r="1563" spans="1:61" ht="9.75" hidden="1" customHeight="1" x14ac:dyDescent="0.15">
      <c r="A1563" s="96" t="s">
        <v>326</v>
      </c>
      <c r="B1563" s="97"/>
      <c r="C1563" s="97"/>
      <c r="D1563" s="97"/>
      <c r="E1563" s="97"/>
      <c r="F1563" s="97"/>
      <c r="G1563" s="97"/>
      <c r="H1563" s="97"/>
      <c r="I1563" s="98"/>
      <c r="J1563" s="266"/>
      <c r="K1563" s="170"/>
      <c r="L1563" s="170"/>
      <c r="M1563" s="170"/>
      <c r="N1563" s="170"/>
      <c r="O1563" s="170"/>
      <c r="P1563" s="170"/>
      <c r="Q1563" s="170"/>
      <c r="R1563" s="170"/>
      <c r="S1563" s="170"/>
      <c r="T1563" s="170"/>
      <c r="U1563" s="170"/>
      <c r="V1563" s="170" t="s">
        <v>116</v>
      </c>
      <c r="W1563" s="170"/>
      <c r="X1563" s="170"/>
      <c r="Y1563" s="170"/>
      <c r="Z1563" s="170"/>
      <c r="AA1563" s="170"/>
      <c r="AB1563" s="170"/>
      <c r="AC1563" s="170"/>
      <c r="AD1563" s="170"/>
      <c r="AE1563" s="170"/>
      <c r="AF1563" s="170"/>
      <c r="AG1563" s="170"/>
      <c r="AH1563" s="170"/>
      <c r="AI1563" s="170"/>
      <c r="AJ1563" s="170"/>
      <c r="AK1563" s="170"/>
      <c r="AL1563" s="170"/>
      <c r="AM1563" s="171"/>
      <c r="BE1563" s="13" t="str">
        <f ca="1">MID(CELL("address",$CB$2),2,2)</f>
        <v>CB</v>
      </c>
      <c r="BF1563" s="13" t="str">
        <f>IF(TRIM($K1565)="","",IF(ISERROR(MATCH($K1565,$CB$3:$CB$7,0)),"INPUT_ERROR",MATCH($K1565,$CB$3:$CB$7,0)))</f>
        <v/>
      </c>
      <c r="BG1563" s="13" t="s">
        <v>539</v>
      </c>
      <c r="BH1563" s="13">
        <v>89</v>
      </c>
      <c r="BI1563" s="13" t="str">
        <f>"ITEM"&amp; BH1563&amp; BG1563 &amp;"="&amp; $BF1563</f>
        <v>ITEM89#KBN4_15=</v>
      </c>
    </row>
    <row r="1564" spans="1:61" ht="9.75" hidden="1" customHeight="1" x14ac:dyDescent="0.15">
      <c r="A1564" s="99"/>
      <c r="B1564" s="100"/>
      <c r="C1564" s="100"/>
      <c r="D1564" s="100"/>
      <c r="E1564" s="100"/>
      <c r="F1564" s="100"/>
      <c r="G1564" s="100"/>
      <c r="H1564" s="100"/>
      <c r="I1564" s="101"/>
      <c r="J1564" s="304"/>
      <c r="K1564" s="169"/>
      <c r="L1564" s="169"/>
      <c r="M1564" s="169"/>
      <c r="N1564" s="169"/>
      <c r="O1564" s="169"/>
      <c r="P1564" s="169"/>
      <c r="Q1564" s="169"/>
      <c r="R1564" s="169"/>
      <c r="S1564" s="169"/>
      <c r="T1564" s="169"/>
      <c r="U1564" s="169"/>
      <c r="V1564" s="169" t="s">
        <v>180</v>
      </c>
      <c r="W1564" s="169"/>
      <c r="X1564" s="169"/>
      <c r="Y1564" s="169"/>
      <c r="Z1564" s="169"/>
      <c r="AA1564" s="169"/>
      <c r="AB1564" s="169"/>
      <c r="AC1564" s="169"/>
      <c r="AD1564" s="169"/>
      <c r="AE1564" s="169"/>
      <c r="AF1564" s="169"/>
      <c r="AG1564" s="169"/>
      <c r="AH1564" s="169"/>
      <c r="AI1564" s="169"/>
      <c r="AJ1564" s="169"/>
      <c r="AK1564" s="169"/>
      <c r="AL1564" s="169"/>
      <c r="AM1564" s="172"/>
      <c r="BG1564" s="13" t="s">
        <v>432</v>
      </c>
      <c r="BH1564" s="13" t="s">
        <v>432</v>
      </c>
    </row>
    <row r="1565" spans="1:61" ht="9.75" hidden="1" customHeight="1" x14ac:dyDescent="0.15">
      <c r="A1565" s="99"/>
      <c r="B1565" s="100"/>
      <c r="C1565" s="100"/>
      <c r="D1565" s="100"/>
      <c r="E1565" s="100"/>
      <c r="F1565" s="100"/>
      <c r="G1565" s="100"/>
      <c r="H1565" s="100"/>
      <c r="I1565" s="101"/>
      <c r="J1565" s="130" t="s">
        <v>127</v>
      </c>
      <c r="K1565" s="131"/>
      <c r="L1565" s="131"/>
      <c r="M1565" s="131"/>
      <c r="N1565" s="131"/>
      <c r="O1565" s="131"/>
      <c r="P1565" s="131"/>
      <c r="Q1565" s="131"/>
      <c r="R1565" s="131"/>
      <c r="S1565" s="131"/>
      <c r="T1565" s="133" t="s">
        <v>129</v>
      </c>
      <c r="U1565" s="133"/>
      <c r="V1565" s="169" t="s">
        <v>236</v>
      </c>
      <c r="W1565" s="169"/>
      <c r="X1565" s="169"/>
      <c r="Y1565" s="169"/>
      <c r="Z1565" s="169"/>
      <c r="AA1565" s="169"/>
      <c r="AB1565" s="169"/>
      <c r="AC1565" s="169"/>
      <c r="AD1565" s="169"/>
      <c r="AE1565" s="169"/>
      <c r="AF1565" s="169"/>
      <c r="AG1565" s="169"/>
      <c r="AH1565" s="169"/>
      <c r="AI1565" s="169"/>
      <c r="AJ1565" s="169"/>
      <c r="AK1565" s="169"/>
      <c r="AL1565" s="169"/>
      <c r="AM1565" s="172"/>
      <c r="BG1565" s="13" t="s">
        <v>432</v>
      </c>
      <c r="BH1565" s="13" t="s">
        <v>432</v>
      </c>
    </row>
    <row r="1566" spans="1:61" ht="9.75" hidden="1" customHeight="1" x14ac:dyDescent="0.15">
      <c r="A1566" s="99"/>
      <c r="B1566" s="100"/>
      <c r="C1566" s="100"/>
      <c r="D1566" s="100"/>
      <c r="E1566" s="100"/>
      <c r="F1566" s="100"/>
      <c r="G1566" s="100"/>
      <c r="H1566" s="100"/>
      <c r="I1566" s="101"/>
      <c r="J1566" s="130"/>
      <c r="K1566" s="131"/>
      <c r="L1566" s="131"/>
      <c r="M1566" s="131"/>
      <c r="N1566" s="131"/>
      <c r="O1566" s="131"/>
      <c r="P1566" s="131"/>
      <c r="Q1566" s="131"/>
      <c r="R1566" s="131"/>
      <c r="S1566" s="131"/>
      <c r="T1566" s="133"/>
      <c r="U1566" s="133"/>
      <c r="V1566" s="169" t="s">
        <v>237</v>
      </c>
      <c r="W1566" s="169"/>
      <c r="X1566" s="169"/>
      <c r="Y1566" s="169"/>
      <c r="Z1566" s="169"/>
      <c r="AA1566" s="169"/>
      <c r="AB1566" s="169"/>
      <c r="AC1566" s="169"/>
      <c r="AD1566" s="169"/>
      <c r="AE1566" s="169"/>
      <c r="AF1566" s="169"/>
      <c r="AG1566" s="169"/>
      <c r="AH1566" s="169"/>
      <c r="AI1566" s="169"/>
      <c r="AJ1566" s="169"/>
      <c r="AK1566" s="169"/>
      <c r="AL1566" s="169"/>
      <c r="AM1566" s="172"/>
      <c r="BG1566" s="13" t="s">
        <v>432</v>
      </c>
      <c r="BH1566" s="13" t="s">
        <v>432</v>
      </c>
    </row>
    <row r="1567" spans="1:61" ht="9.75" hidden="1" customHeight="1" x14ac:dyDescent="0.15">
      <c r="A1567" s="99"/>
      <c r="B1567" s="100"/>
      <c r="C1567" s="100"/>
      <c r="D1567" s="100"/>
      <c r="E1567" s="100"/>
      <c r="F1567" s="100"/>
      <c r="G1567" s="100"/>
      <c r="H1567" s="100"/>
      <c r="I1567" s="101"/>
      <c r="J1567" s="186"/>
      <c r="K1567" s="133"/>
      <c r="L1567" s="133"/>
      <c r="M1567" s="133"/>
      <c r="N1567" s="133"/>
      <c r="O1567" s="133"/>
      <c r="P1567" s="133"/>
      <c r="Q1567" s="133"/>
      <c r="R1567" s="133"/>
      <c r="S1567" s="133"/>
      <c r="T1567" s="133"/>
      <c r="U1567" s="133"/>
      <c r="V1567" s="169" t="s">
        <v>441</v>
      </c>
      <c r="W1567" s="169"/>
      <c r="X1567" s="169"/>
      <c r="Y1567" s="169"/>
      <c r="Z1567" s="169"/>
      <c r="AA1567" s="169"/>
      <c r="AB1567" s="169"/>
      <c r="AC1567" s="169"/>
      <c r="AD1567" s="169"/>
      <c r="AE1567" s="169"/>
      <c r="AF1567" s="169"/>
      <c r="AG1567" s="169"/>
      <c r="AH1567" s="169"/>
      <c r="AI1567" s="169"/>
      <c r="AJ1567" s="169"/>
      <c r="AK1567" s="169"/>
      <c r="AL1567" s="169"/>
      <c r="AM1567" s="172"/>
      <c r="BG1567" s="13" t="s">
        <v>432</v>
      </c>
      <c r="BH1567" s="13" t="s">
        <v>432</v>
      </c>
    </row>
    <row r="1568" spans="1:61" ht="9.75" hidden="1" customHeight="1" x14ac:dyDescent="0.15">
      <c r="A1568" s="106"/>
      <c r="B1568" s="107"/>
      <c r="C1568" s="107"/>
      <c r="D1568" s="107"/>
      <c r="E1568" s="107"/>
      <c r="F1568" s="107"/>
      <c r="G1568" s="107"/>
      <c r="H1568" s="107"/>
      <c r="I1568" s="108"/>
      <c r="J1568" s="168"/>
      <c r="K1568" s="137"/>
      <c r="L1568" s="137"/>
      <c r="M1568" s="137"/>
      <c r="N1568" s="137"/>
      <c r="O1568" s="137"/>
      <c r="P1568" s="137"/>
      <c r="Q1568" s="137"/>
      <c r="R1568" s="137"/>
      <c r="S1568" s="137"/>
      <c r="T1568" s="137"/>
      <c r="U1568" s="137"/>
      <c r="V1568" s="174" t="s">
        <v>238</v>
      </c>
      <c r="W1568" s="174"/>
      <c r="X1568" s="174"/>
      <c r="Y1568" s="174"/>
      <c r="Z1568" s="174"/>
      <c r="AA1568" s="174"/>
      <c r="AB1568" s="174"/>
      <c r="AC1568" s="174"/>
      <c r="AD1568" s="174"/>
      <c r="AE1568" s="174"/>
      <c r="AF1568" s="174"/>
      <c r="AG1568" s="174"/>
      <c r="AH1568" s="174"/>
      <c r="AI1568" s="174"/>
      <c r="AJ1568" s="174"/>
      <c r="AK1568" s="174"/>
      <c r="AL1568" s="174"/>
      <c r="AM1568" s="175"/>
      <c r="BG1568" s="13" t="s">
        <v>432</v>
      </c>
      <c r="BH1568" s="13" t="s">
        <v>432</v>
      </c>
    </row>
    <row r="1569" spans="1:61" ht="9.75" hidden="1" customHeight="1" x14ac:dyDescent="0.15">
      <c r="A1569" s="96" t="s">
        <v>325</v>
      </c>
      <c r="B1569" s="97"/>
      <c r="C1569" s="97"/>
      <c r="D1569" s="97"/>
      <c r="E1569" s="97"/>
      <c r="F1569" s="97"/>
      <c r="G1569" s="97"/>
      <c r="H1569" s="97"/>
      <c r="I1569" s="98"/>
      <c r="J1569" s="115"/>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7"/>
      <c r="BG1569" s="13" t="s">
        <v>539</v>
      </c>
      <c r="BH1569" s="13">
        <v>90</v>
      </c>
      <c r="BI1569" s="13" t="str">
        <f>"ITEM"&amp;BH1569&amp; BG1569 &amp;"="&amp; IF(TRIM($J1569)="","",$J1569)</f>
        <v>ITEM90#KBN4_15=</v>
      </c>
    </row>
    <row r="1570" spans="1:61" ht="9.75" hidden="1" customHeight="1" x14ac:dyDescent="0.15">
      <c r="A1570" s="99"/>
      <c r="B1570" s="100"/>
      <c r="C1570" s="100"/>
      <c r="D1570" s="100"/>
      <c r="E1570" s="100"/>
      <c r="F1570" s="100"/>
      <c r="G1570" s="100"/>
      <c r="H1570" s="100"/>
      <c r="I1570" s="101"/>
      <c r="J1570" s="109"/>
      <c r="K1570" s="110"/>
      <c r="L1570" s="110"/>
      <c r="M1570" s="110"/>
      <c r="N1570" s="110"/>
      <c r="O1570" s="110"/>
      <c r="P1570" s="110"/>
      <c r="Q1570" s="110"/>
      <c r="R1570" s="110"/>
      <c r="S1570" s="110"/>
      <c r="T1570" s="110"/>
      <c r="U1570" s="110"/>
      <c r="V1570" s="110"/>
      <c r="W1570" s="110"/>
      <c r="X1570" s="110"/>
      <c r="Y1570" s="110"/>
      <c r="Z1570" s="110"/>
      <c r="AA1570" s="110"/>
      <c r="AB1570" s="110"/>
      <c r="AC1570" s="110"/>
      <c r="AD1570" s="110"/>
      <c r="AE1570" s="110"/>
      <c r="AF1570" s="110"/>
      <c r="AG1570" s="110"/>
      <c r="AH1570" s="110"/>
      <c r="AI1570" s="110"/>
      <c r="AJ1570" s="110"/>
      <c r="AK1570" s="110"/>
      <c r="AL1570" s="110"/>
      <c r="AM1570" s="111"/>
      <c r="BG1570" s="13" t="s">
        <v>432</v>
      </c>
      <c r="BH1570" s="13" t="s">
        <v>432</v>
      </c>
    </row>
    <row r="1571" spans="1:61" ht="9.75" hidden="1" customHeight="1" x14ac:dyDescent="0.15">
      <c r="A1571" s="99"/>
      <c r="B1571" s="100"/>
      <c r="C1571" s="100"/>
      <c r="D1571" s="100"/>
      <c r="E1571" s="100"/>
      <c r="F1571" s="100"/>
      <c r="G1571" s="100"/>
      <c r="H1571" s="100"/>
      <c r="I1571" s="101"/>
      <c r="J1571" s="112"/>
      <c r="K1571" s="113"/>
      <c r="L1571" s="113"/>
      <c r="M1571" s="113"/>
      <c r="N1571" s="113"/>
      <c r="O1571" s="113"/>
      <c r="P1571" s="113"/>
      <c r="Q1571" s="113"/>
      <c r="R1571" s="113"/>
      <c r="S1571" s="113"/>
      <c r="T1571" s="113"/>
      <c r="U1571" s="113"/>
      <c r="V1571" s="113"/>
      <c r="W1571" s="113"/>
      <c r="X1571" s="113"/>
      <c r="Y1571" s="113"/>
      <c r="Z1571" s="113"/>
      <c r="AA1571" s="113"/>
      <c r="AB1571" s="113"/>
      <c r="AC1571" s="113"/>
      <c r="AD1571" s="113"/>
      <c r="AE1571" s="113"/>
      <c r="AF1571" s="113"/>
      <c r="AG1571" s="113"/>
      <c r="AH1571" s="113"/>
      <c r="AI1571" s="113"/>
      <c r="AJ1571" s="113"/>
      <c r="AK1571" s="113"/>
      <c r="AL1571" s="113"/>
      <c r="AM1571" s="114"/>
      <c r="BG1571" s="13" t="s">
        <v>432</v>
      </c>
      <c r="BH1571" s="13" t="s">
        <v>432</v>
      </c>
    </row>
    <row r="1572" spans="1:61" ht="9.75" hidden="1" customHeight="1" x14ac:dyDescent="0.15">
      <c r="A1572" s="96" t="s">
        <v>293</v>
      </c>
      <c r="B1572" s="97"/>
      <c r="C1572" s="97"/>
      <c r="D1572" s="97"/>
      <c r="E1572" s="97"/>
      <c r="F1572" s="97"/>
      <c r="G1572" s="97"/>
      <c r="H1572" s="97"/>
      <c r="I1572" s="98"/>
      <c r="J1572" s="224" t="s">
        <v>127</v>
      </c>
      <c r="K1572" s="225"/>
      <c r="L1572" s="162" t="s">
        <v>122</v>
      </c>
      <c r="M1572" s="162"/>
      <c r="N1572" s="162"/>
      <c r="O1572" s="162"/>
      <c r="P1572" s="162"/>
      <c r="Q1572" s="162"/>
      <c r="R1572" s="162"/>
      <c r="S1572" s="162"/>
      <c r="T1572" s="162"/>
      <c r="U1572" s="162"/>
      <c r="V1572" s="162"/>
      <c r="W1572" s="162"/>
      <c r="X1572" s="227" t="s">
        <v>127</v>
      </c>
      <c r="Y1572" s="225"/>
      <c r="Z1572" s="162" t="s">
        <v>160</v>
      </c>
      <c r="AA1572" s="162"/>
      <c r="AB1572" s="162"/>
      <c r="AC1572" s="162"/>
      <c r="AD1572" s="162"/>
      <c r="AE1572" s="162"/>
      <c r="AF1572" s="162"/>
      <c r="AG1572" s="162"/>
      <c r="AH1572" s="162"/>
      <c r="AI1572" s="162"/>
      <c r="AJ1572" s="162"/>
      <c r="AK1572" s="162"/>
      <c r="AL1572" s="162"/>
      <c r="AM1572" s="163"/>
      <c r="BF1572" s="13" t="b">
        <f>IF($K1572="○",TRUE,IF($K1572="",FALSE,"INPUT_ERROR"))</f>
        <v>0</v>
      </c>
      <c r="BG1572" s="13" t="s">
        <v>539</v>
      </c>
      <c r="BH1572" s="13">
        <v>91</v>
      </c>
      <c r="BI1572" s="13" t="str">
        <f t="shared" ref="BI1572:BI1578" si="36">"ITEM"&amp;BH1572 &amp; BG1572 &amp;"="&amp; BF1572</f>
        <v>ITEM91#KBN4_15=FALSE</v>
      </c>
    </row>
    <row r="1573" spans="1:61" ht="9.75" hidden="1" customHeight="1" x14ac:dyDescent="0.15">
      <c r="A1573" s="99"/>
      <c r="B1573" s="100"/>
      <c r="C1573" s="100"/>
      <c r="D1573" s="100"/>
      <c r="E1573" s="100"/>
      <c r="F1573" s="100"/>
      <c r="G1573" s="100"/>
      <c r="H1573" s="100"/>
      <c r="I1573" s="101"/>
      <c r="J1573" s="130"/>
      <c r="K1573" s="132"/>
      <c r="L1573" s="133"/>
      <c r="M1573" s="133"/>
      <c r="N1573" s="133"/>
      <c r="O1573" s="133"/>
      <c r="P1573" s="133"/>
      <c r="Q1573" s="133"/>
      <c r="R1573" s="133"/>
      <c r="S1573" s="133"/>
      <c r="T1573" s="133"/>
      <c r="U1573" s="133"/>
      <c r="V1573" s="133"/>
      <c r="W1573" s="133"/>
      <c r="X1573" s="134"/>
      <c r="Y1573" s="132"/>
      <c r="Z1573" s="133"/>
      <c r="AA1573" s="133"/>
      <c r="AB1573" s="133"/>
      <c r="AC1573" s="133"/>
      <c r="AD1573" s="133"/>
      <c r="AE1573" s="133"/>
      <c r="AF1573" s="133"/>
      <c r="AG1573" s="133"/>
      <c r="AH1573" s="133"/>
      <c r="AI1573" s="133"/>
      <c r="AJ1573" s="133"/>
      <c r="AK1573" s="133"/>
      <c r="AL1573" s="133"/>
      <c r="AM1573" s="139"/>
      <c r="BF1573" s="13" t="b">
        <f>IF($Y1572="○",TRUE,IF($Y1572="",FALSE,"INPUT_ERROR"))</f>
        <v>0</v>
      </c>
      <c r="BG1573" s="13" t="s">
        <v>539</v>
      </c>
      <c r="BH1573" s="13">
        <v>92</v>
      </c>
      <c r="BI1573" s="13" t="str">
        <f t="shared" si="36"/>
        <v>ITEM92#KBN4_15=FALSE</v>
      </c>
    </row>
    <row r="1574" spans="1:61" ht="9.75" hidden="1" customHeight="1" x14ac:dyDescent="0.15">
      <c r="A1574" s="99"/>
      <c r="B1574" s="100"/>
      <c r="C1574" s="100"/>
      <c r="D1574" s="100"/>
      <c r="E1574" s="100"/>
      <c r="F1574" s="100"/>
      <c r="G1574" s="100"/>
      <c r="H1574" s="100"/>
      <c r="I1574" s="101"/>
      <c r="J1574" s="130" t="s">
        <v>127</v>
      </c>
      <c r="K1574" s="132"/>
      <c r="L1574" s="133" t="s">
        <v>161</v>
      </c>
      <c r="M1574" s="133"/>
      <c r="N1574" s="133"/>
      <c r="O1574" s="133"/>
      <c r="P1574" s="133"/>
      <c r="Q1574" s="133"/>
      <c r="R1574" s="133"/>
      <c r="S1574" s="133"/>
      <c r="T1574" s="133"/>
      <c r="U1574" s="133"/>
      <c r="V1574" s="133"/>
      <c r="W1574" s="133"/>
      <c r="X1574" s="134" t="s">
        <v>127</v>
      </c>
      <c r="Y1574" s="132"/>
      <c r="Z1574" s="133" t="s">
        <v>332</v>
      </c>
      <c r="AA1574" s="133"/>
      <c r="AB1574" s="133"/>
      <c r="AC1574" s="133"/>
      <c r="AD1574" s="133"/>
      <c r="AE1574" s="133"/>
      <c r="AF1574" s="133"/>
      <c r="AG1574" s="133"/>
      <c r="AH1574" s="133"/>
      <c r="AI1574" s="133"/>
      <c r="AJ1574" s="133"/>
      <c r="AK1574" s="133"/>
      <c r="AL1574" s="133"/>
      <c r="AM1574" s="139"/>
      <c r="BF1574" s="13" t="b">
        <f>IF($K1574="○",TRUE,IF($K1574="",FALSE,"INPUT_ERROR"))</f>
        <v>0</v>
      </c>
      <c r="BG1574" s="13" t="s">
        <v>539</v>
      </c>
      <c r="BH1574" s="13">
        <v>93</v>
      </c>
      <c r="BI1574" s="13" t="str">
        <f t="shared" si="36"/>
        <v>ITEM93#KBN4_15=FALSE</v>
      </c>
    </row>
    <row r="1575" spans="1:61" ht="9.75" hidden="1" customHeight="1" x14ac:dyDescent="0.15">
      <c r="A1575" s="99"/>
      <c r="B1575" s="100"/>
      <c r="C1575" s="100"/>
      <c r="D1575" s="100"/>
      <c r="E1575" s="100"/>
      <c r="F1575" s="100"/>
      <c r="G1575" s="100"/>
      <c r="H1575" s="100"/>
      <c r="I1575" s="101"/>
      <c r="J1575" s="130"/>
      <c r="K1575" s="132"/>
      <c r="L1575" s="133"/>
      <c r="M1575" s="133"/>
      <c r="N1575" s="133"/>
      <c r="O1575" s="133"/>
      <c r="P1575" s="133"/>
      <c r="Q1575" s="133"/>
      <c r="R1575" s="133"/>
      <c r="S1575" s="133"/>
      <c r="T1575" s="133"/>
      <c r="U1575" s="133"/>
      <c r="V1575" s="133"/>
      <c r="W1575" s="133"/>
      <c r="X1575" s="134"/>
      <c r="Y1575" s="132"/>
      <c r="Z1575" s="133"/>
      <c r="AA1575" s="133"/>
      <c r="AB1575" s="133"/>
      <c r="AC1575" s="133"/>
      <c r="AD1575" s="133"/>
      <c r="AE1575" s="133"/>
      <c r="AF1575" s="133"/>
      <c r="AG1575" s="133"/>
      <c r="AH1575" s="133"/>
      <c r="AI1575" s="133"/>
      <c r="AJ1575" s="133"/>
      <c r="AK1575" s="133"/>
      <c r="AL1575" s="133"/>
      <c r="AM1575" s="139"/>
      <c r="BF1575" s="13" t="b">
        <f>IF($Y1574="○",TRUE,IF($Y1574="",FALSE,"INPUT_ERROR"))</f>
        <v>0</v>
      </c>
      <c r="BG1575" s="13" t="s">
        <v>539</v>
      </c>
      <c r="BH1575" s="13">
        <v>94</v>
      </c>
      <c r="BI1575" s="13" t="str">
        <f t="shared" si="36"/>
        <v>ITEM94#KBN4_15=FALSE</v>
      </c>
    </row>
    <row r="1576" spans="1:61" ht="9.75" hidden="1" customHeight="1" x14ac:dyDescent="0.15">
      <c r="A1576" s="99"/>
      <c r="B1576" s="100"/>
      <c r="C1576" s="100"/>
      <c r="D1576" s="100"/>
      <c r="E1576" s="100"/>
      <c r="F1576" s="100"/>
      <c r="G1576" s="100"/>
      <c r="H1576" s="100"/>
      <c r="I1576" s="101"/>
      <c r="J1576" s="130" t="s">
        <v>127</v>
      </c>
      <c r="K1576" s="132"/>
      <c r="L1576" s="133" t="s">
        <v>214</v>
      </c>
      <c r="M1576" s="133"/>
      <c r="N1576" s="133"/>
      <c r="O1576" s="133"/>
      <c r="P1576" s="133"/>
      <c r="Q1576" s="133"/>
      <c r="R1576" s="133"/>
      <c r="S1576" s="133"/>
      <c r="T1576" s="133"/>
      <c r="U1576" s="133"/>
      <c r="V1576" s="133"/>
      <c r="W1576" s="133"/>
      <c r="X1576" s="134" t="s">
        <v>127</v>
      </c>
      <c r="Y1576" s="132"/>
      <c r="Z1576" s="133" t="s">
        <v>239</v>
      </c>
      <c r="AA1576" s="133"/>
      <c r="AB1576" s="133"/>
      <c r="AC1576" s="133"/>
      <c r="AD1576" s="133"/>
      <c r="AE1576" s="133"/>
      <c r="AF1576" s="133"/>
      <c r="AG1576" s="133"/>
      <c r="AH1576" s="133"/>
      <c r="AI1576" s="133"/>
      <c r="AJ1576" s="133"/>
      <c r="AK1576" s="133"/>
      <c r="AL1576" s="133"/>
      <c r="AM1576" s="139"/>
      <c r="BF1576" s="13" t="b">
        <f>IF($K1576="○",TRUE,IF($K1576="",FALSE,"INPUT_ERROR"))</f>
        <v>0</v>
      </c>
      <c r="BG1576" s="13" t="s">
        <v>539</v>
      </c>
      <c r="BH1576" s="13">
        <v>95</v>
      </c>
      <c r="BI1576" s="13" t="str">
        <f t="shared" si="36"/>
        <v>ITEM95#KBN4_15=FALSE</v>
      </c>
    </row>
    <row r="1577" spans="1:61" ht="9.75" hidden="1" customHeight="1" x14ac:dyDescent="0.15">
      <c r="A1577" s="99"/>
      <c r="B1577" s="100"/>
      <c r="C1577" s="100"/>
      <c r="D1577" s="100"/>
      <c r="E1577" s="100"/>
      <c r="F1577" s="100"/>
      <c r="G1577" s="100"/>
      <c r="H1577" s="100"/>
      <c r="I1577" s="101"/>
      <c r="J1577" s="130"/>
      <c r="K1577" s="132"/>
      <c r="L1577" s="133"/>
      <c r="M1577" s="133"/>
      <c r="N1577" s="133"/>
      <c r="O1577" s="133"/>
      <c r="P1577" s="133"/>
      <c r="Q1577" s="133"/>
      <c r="R1577" s="133"/>
      <c r="S1577" s="133"/>
      <c r="T1577" s="133"/>
      <c r="U1577" s="133"/>
      <c r="V1577" s="133"/>
      <c r="W1577" s="133"/>
      <c r="X1577" s="134"/>
      <c r="Y1577" s="132"/>
      <c r="Z1577" s="133"/>
      <c r="AA1577" s="133"/>
      <c r="AB1577" s="133"/>
      <c r="AC1577" s="133"/>
      <c r="AD1577" s="133"/>
      <c r="AE1577" s="133"/>
      <c r="AF1577" s="133"/>
      <c r="AG1577" s="133"/>
      <c r="AH1577" s="133"/>
      <c r="AI1577" s="133"/>
      <c r="AJ1577" s="133"/>
      <c r="AK1577" s="133"/>
      <c r="AL1577" s="133"/>
      <c r="AM1577" s="139"/>
      <c r="BF1577" s="13" t="b">
        <f>IF($Y1576="○",TRUE,IF($Y1576="",FALSE,"INPUT_ERROR"))</f>
        <v>0</v>
      </c>
      <c r="BG1577" s="13" t="s">
        <v>539</v>
      </c>
      <c r="BH1577" s="13">
        <v>96</v>
      </c>
      <c r="BI1577" s="13" t="str">
        <f t="shared" si="36"/>
        <v>ITEM96#KBN4_15=FALSE</v>
      </c>
    </row>
    <row r="1578" spans="1:61" ht="9.75" hidden="1" customHeight="1" x14ac:dyDescent="0.15">
      <c r="A1578" s="99"/>
      <c r="B1578" s="100"/>
      <c r="C1578" s="100"/>
      <c r="D1578" s="100"/>
      <c r="E1578" s="100"/>
      <c r="F1578" s="100"/>
      <c r="G1578" s="100"/>
      <c r="H1578" s="100"/>
      <c r="I1578" s="101"/>
      <c r="J1578" s="130" t="s">
        <v>127</v>
      </c>
      <c r="K1578" s="132"/>
      <c r="L1578" s="133" t="s">
        <v>125</v>
      </c>
      <c r="M1578" s="133"/>
      <c r="N1578" s="133"/>
      <c r="O1578" s="134" t="s">
        <v>98</v>
      </c>
      <c r="P1578" s="128"/>
      <c r="Q1578" s="128"/>
      <c r="R1578" s="128"/>
      <c r="S1578" s="128"/>
      <c r="T1578" s="128"/>
      <c r="U1578" s="128"/>
      <c r="V1578" s="128"/>
      <c r="W1578" s="128"/>
      <c r="X1578" s="128"/>
      <c r="Y1578" s="128"/>
      <c r="Z1578" s="128"/>
      <c r="AA1578" s="128"/>
      <c r="AB1578" s="128"/>
      <c r="AC1578" s="128"/>
      <c r="AD1578" s="128"/>
      <c r="AE1578" s="128"/>
      <c r="AF1578" s="128"/>
      <c r="AG1578" s="128"/>
      <c r="AH1578" s="128"/>
      <c r="AI1578" s="128"/>
      <c r="AJ1578" s="128"/>
      <c r="AK1578" s="128"/>
      <c r="AL1578" s="133" t="s">
        <v>188</v>
      </c>
      <c r="AM1578" s="139"/>
      <c r="BF1578" s="13" t="b">
        <f>IF($K1578="○",TRUE,IF($K1578="",FALSE,"INPUT_ERROR"))</f>
        <v>0</v>
      </c>
      <c r="BG1578" s="13" t="s">
        <v>539</v>
      </c>
      <c r="BH1578" s="13">
        <v>97</v>
      </c>
      <c r="BI1578" s="13" t="str">
        <f t="shared" si="36"/>
        <v>ITEM97#KBN4_15=FALSE</v>
      </c>
    </row>
    <row r="1579" spans="1:61" ht="9.75" hidden="1" customHeight="1" x14ac:dyDescent="0.15">
      <c r="A1579" s="99"/>
      <c r="B1579" s="100"/>
      <c r="C1579" s="100"/>
      <c r="D1579" s="100"/>
      <c r="E1579" s="100"/>
      <c r="F1579" s="100"/>
      <c r="G1579" s="100"/>
      <c r="H1579" s="100"/>
      <c r="I1579" s="101"/>
      <c r="J1579" s="135"/>
      <c r="K1579" s="136"/>
      <c r="L1579" s="137"/>
      <c r="M1579" s="137"/>
      <c r="N1579" s="137"/>
      <c r="O1579" s="138"/>
      <c r="P1579" s="90"/>
      <c r="Q1579" s="90"/>
      <c r="R1579" s="90"/>
      <c r="S1579" s="90"/>
      <c r="T1579" s="90"/>
      <c r="U1579" s="90"/>
      <c r="V1579" s="90"/>
      <c r="W1579" s="90"/>
      <c r="X1579" s="90"/>
      <c r="Y1579" s="90"/>
      <c r="Z1579" s="90"/>
      <c r="AA1579" s="90"/>
      <c r="AB1579" s="90"/>
      <c r="AC1579" s="90"/>
      <c r="AD1579" s="90"/>
      <c r="AE1579" s="90"/>
      <c r="AF1579" s="90"/>
      <c r="AG1579" s="90"/>
      <c r="AH1579" s="90"/>
      <c r="AI1579" s="90"/>
      <c r="AJ1579" s="90"/>
      <c r="AK1579" s="90"/>
      <c r="AL1579" s="137"/>
      <c r="AM1579" s="140"/>
      <c r="BG1579" s="13" t="s">
        <v>539</v>
      </c>
      <c r="BH1579" s="13">
        <v>98</v>
      </c>
      <c r="BI1579" s="13" t="str">
        <f>"ITEM"&amp;BH1579 &amp; BG1579 &amp;"="&amp;IF(TRIM($P1578)="","",$P1578)</f>
        <v>ITEM98#KBN4_15=</v>
      </c>
    </row>
    <row r="1580" spans="1:61" ht="9.75" hidden="1" customHeight="1" x14ac:dyDescent="0.15">
      <c r="A1580" s="96" t="s">
        <v>290</v>
      </c>
      <c r="B1580" s="97"/>
      <c r="C1580" s="97"/>
      <c r="D1580" s="97"/>
      <c r="E1580" s="97"/>
      <c r="F1580" s="97"/>
      <c r="G1580" s="97"/>
      <c r="H1580" s="97"/>
      <c r="I1580" s="98"/>
      <c r="J1580" s="305"/>
      <c r="K1580" s="306"/>
      <c r="L1580" s="306"/>
      <c r="M1580" s="306"/>
      <c r="N1580" s="306"/>
      <c r="O1580" s="306"/>
      <c r="P1580" s="306"/>
      <c r="Q1580" s="306"/>
      <c r="R1580" s="306"/>
      <c r="S1580" s="306"/>
      <c r="T1580" s="306"/>
      <c r="U1580" s="306"/>
      <c r="V1580" s="306"/>
      <c r="W1580" s="306"/>
      <c r="X1580" s="306"/>
      <c r="Y1580" s="306"/>
      <c r="Z1580" s="306"/>
      <c r="AA1580" s="306"/>
      <c r="AB1580" s="306"/>
      <c r="AC1580" s="306"/>
      <c r="AD1580" s="306"/>
      <c r="AE1580" s="306"/>
      <c r="AF1580" s="306"/>
      <c r="AG1580" s="306"/>
      <c r="AH1580" s="306"/>
      <c r="AI1580" s="306"/>
      <c r="AJ1580" s="306"/>
      <c r="AK1580" s="306"/>
      <c r="AL1580" s="306"/>
      <c r="AM1580" s="307"/>
      <c r="BG1580" s="13" t="s">
        <v>539</v>
      </c>
      <c r="BH1580" s="13">
        <v>99</v>
      </c>
      <c r="BI1580" s="13" t="str">
        <f>"ITEM"&amp;BH1580 &amp; BG1580 &amp;"="&amp;IF(TRIM($J1580)="","",TEXT(J1580,"yyyymmdd"))</f>
        <v>ITEM99#KBN4_15=</v>
      </c>
    </row>
    <row r="1581" spans="1:61" ht="9.75" hidden="1" customHeight="1" x14ac:dyDescent="0.15">
      <c r="A1581" s="99"/>
      <c r="B1581" s="100"/>
      <c r="C1581" s="100"/>
      <c r="D1581" s="100"/>
      <c r="E1581" s="100"/>
      <c r="F1581" s="100"/>
      <c r="G1581" s="100"/>
      <c r="H1581" s="100"/>
      <c r="I1581" s="101"/>
      <c r="J1581" s="308"/>
      <c r="K1581" s="309"/>
      <c r="L1581" s="309"/>
      <c r="M1581" s="309"/>
      <c r="N1581" s="309"/>
      <c r="O1581" s="309"/>
      <c r="P1581" s="309"/>
      <c r="Q1581" s="309"/>
      <c r="R1581" s="309"/>
      <c r="S1581" s="309"/>
      <c r="T1581" s="309"/>
      <c r="U1581" s="309"/>
      <c r="V1581" s="309"/>
      <c r="W1581" s="309"/>
      <c r="X1581" s="309"/>
      <c r="Y1581" s="309"/>
      <c r="Z1581" s="309"/>
      <c r="AA1581" s="309"/>
      <c r="AB1581" s="309"/>
      <c r="AC1581" s="309"/>
      <c r="AD1581" s="309"/>
      <c r="AE1581" s="309"/>
      <c r="AF1581" s="309"/>
      <c r="AG1581" s="309"/>
      <c r="AH1581" s="309"/>
      <c r="AI1581" s="309"/>
      <c r="AJ1581" s="309"/>
      <c r="AK1581" s="309"/>
      <c r="AL1581" s="309"/>
      <c r="AM1581" s="310"/>
      <c r="BH1581" s="13" t="s">
        <v>432</v>
      </c>
    </row>
    <row r="1582" spans="1:61" ht="9.75" hidden="1" customHeight="1" x14ac:dyDescent="0.15">
      <c r="A1582" s="106"/>
      <c r="B1582" s="107"/>
      <c r="C1582" s="107"/>
      <c r="D1582" s="107"/>
      <c r="E1582" s="107"/>
      <c r="F1582" s="107"/>
      <c r="G1582" s="107"/>
      <c r="H1582" s="107"/>
      <c r="I1582" s="108"/>
      <c r="J1582" s="311"/>
      <c r="K1582" s="312"/>
      <c r="L1582" s="312"/>
      <c r="M1582" s="312"/>
      <c r="N1582" s="312"/>
      <c r="O1582" s="312"/>
      <c r="P1582" s="312"/>
      <c r="Q1582" s="312"/>
      <c r="R1582" s="312"/>
      <c r="S1582" s="312"/>
      <c r="T1582" s="312"/>
      <c r="U1582" s="312"/>
      <c r="V1582" s="312"/>
      <c r="W1582" s="312"/>
      <c r="X1582" s="312"/>
      <c r="Y1582" s="312"/>
      <c r="Z1582" s="312"/>
      <c r="AA1582" s="312"/>
      <c r="AB1582" s="312"/>
      <c r="AC1582" s="312"/>
      <c r="AD1582" s="312"/>
      <c r="AE1582" s="312"/>
      <c r="AF1582" s="312"/>
      <c r="AG1582" s="312"/>
      <c r="AH1582" s="312"/>
      <c r="AI1582" s="312"/>
      <c r="AJ1582" s="312"/>
      <c r="AK1582" s="312"/>
      <c r="AL1582" s="312"/>
      <c r="AM1582" s="313"/>
      <c r="BH1582" s="13" t="s">
        <v>432</v>
      </c>
    </row>
    <row r="1583" spans="1:61" ht="9.75" customHeight="1" x14ac:dyDescent="0.15">
      <c r="A1583" s="141" t="s">
        <v>403</v>
      </c>
      <c r="B1583" s="142"/>
      <c r="C1583" s="142"/>
      <c r="D1583" s="142"/>
      <c r="E1583" s="142"/>
      <c r="F1583" s="142"/>
      <c r="G1583" s="142"/>
      <c r="H1583" s="142"/>
      <c r="I1583" s="142"/>
      <c r="J1583" s="142"/>
      <c r="K1583" s="142"/>
      <c r="L1583" s="142"/>
      <c r="M1583" s="142"/>
      <c r="N1583" s="142"/>
      <c r="O1583" s="142"/>
      <c r="P1583" s="142"/>
      <c r="Q1583" s="142"/>
      <c r="R1583" s="142"/>
      <c r="S1583" s="142"/>
      <c r="T1583" s="142"/>
      <c r="U1583" s="142"/>
      <c r="V1583" s="142"/>
      <c r="W1583" s="142"/>
      <c r="X1583" s="142"/>
      <c r="Y1583" s="142"/>
      <c r="Z1583" s="142"/>
      <c r="AA1583" s="142"/>
      <c r="AB1583" s="142"/>
      <c r="AC1583" s="142"/>
      <c r="AD1583" s="142"/>
      <c r="AE1583" s="142"/>
      <c r="AF1583" s="142"/>
      <c r="AG1583" s="142"/>
      <c r="AH1583" s="142"/>
      <c r="AI1583" s="142"/>
      <c r="AJ1583" s="142"/>
      <c r="AK1583" s="142"/>
      <c r="AL1583" s="142"/>
      <c r="AM1583" s="143"/>
      <c r="BH1583" s="13" t="s">
        <v>432</v>
      </c>
    </row>
    <row r="1584" spans="1:61" ht="9.75" customHeight="1" x14ac:dyDescent="0.15">
      <c r="A1584" s="164"/>
      <c r="B1584" s="165"/>
      <c r="C1584" s="165"/>
      <c r="D1584" s="165"/>
      <c r="E1584" s="165"/>
      <c r="F1584" s="165"/>
      <c r="G1584" s="165"/>
      <c r="H1584" s="165"/>
      <c r="I1584" s="165"/>
      <c r="J1584" s="165"/>
      <c r="K1584" s="165"/>
      <c r="L1584" s="165"/>
      <c r="M1584" s="165"/>
      <c r="N1584" s="165"/>
      <c r="O1584" s="165"/>
      <c r="P1584" s="165"/>
      <c r="Q1584" s="165"/>
      <c r="R1584" s="165"/>
      <c r="S1584" s="165"/>
      <c r="T1584" s="165"/>
      <c r="U1584" s="165"/>
      <c r="V1584" s="165"/>
      <c r="W1584" s="165"/>
      <c r="X1584" s="165"/>
      <c r="Y1584" s="165"/>
      <c r="Z1584" s="165"/>
      <c r="AA1584" s="165"/>
      <c r="AB1584" s="165"/>
      <c r="AC1584" s="165"/>
      <c r="AD1584" s="165"/>
      <c r="AE1584" s="165"/>
      <c r="AF1584" s="165"/>
      <c r="AG1584" s="165"/>
      <c r="AH1584" s="165"/>
      <c r="AI1584" s="165"/>
      <c r="AJ1584" s="165"/>
      <c r="AK1584" s="165"/>
      <c r="AL1584" s="165"/>
      <c r="AM1584" s="166"/>
      <c r="BH1584" s="13" t="s">
        <v>432</v>
      </c>
    </row>
    <row r="1585" spans="1:61" ht="9.75" hidden="1" customHeight="1" x14ac:dyDescent="0.15">
      <c r="A1585" s="295" t="s">
        <v>404</v>
      </c>
      <c r="B1585" s="296"/>
      <c r="C1585" s="296"/>
      <c r="D1585" s="296"/>
      <c r="E1585" s="296"/>
      <c r="F1585" s="296"/>
      <c r="G1585" s="296"/>
      <c r="H1585" s="296"/>
      <c r="I1585" s="297"/>
      <c r="J1585" s="273"/>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274"/>
      <c r="AE1585" s="274"/>
      <c r="AF1585" s="274"/>
      <c r="AG1585" s="274"/>
      <c r="AH1585" s="274"/>
      <c r="AI1585" s="274"/>
      <c r="AJ1585" s="274"/>
      <c r="AK1585" s="274"/>
      <c r="AL1585" s="274"/>
      <c r="AM1585" s="275"/>
      <c r="BG1585" s="13" t="s">
        <v>540</v>
      </c>
      <c r="BH1585" s="13">
        <v>85</v>
      </c>
      <c r="BI1585" s="13" t="str">
        <f>"ITEM"&amp;BH1585 &amp; BG1585 &amp;"="&amp; IF(TRIM($J1585)="","",$J1585)</f>
        <v>ITEM85#KBN4_16=</v>
      </c>
    </row>
    <row r="1586" spans="1:61" ht="9.75" hidden="1" customHeight="1" thickBot="1" x14ac:dyDescent="0.2">
      <c r="A1586" s="298"/>
      <c r="B1586" s="299"/>
      <c r="C1586" s="299"/>
      <c r="D1586" s="299"/>
      <c r="E1586" s="299"/>
      <c r="F1586" s="299"/>
      <c r="G1586" s="299"/>
      <c r="H1586" s="299"/>
      <c r="I1586" s="300"/>
      <c r="J1586" s="301"/>
      <c r="K1586" s="302"/>
      <c r="L1586" s="302"/>
      <c r="M1586" s="302"/>
      <c r="N1586" s="302"/>
      <c r="O1586" s="302"/>
      <c r="P1586" s="302"/>
      <c r="Q1586" s="302"/>
      <c r="R1586" s="302"/>
      <c r="S1586" s="302"/>
      <c r="T1586" s="302"/>
      <c r="U1586" s="302"/>
      <c r="V1586" s="302"/>
      <c r="W1586" s="302"/>
      <c r="X1586" s="302"/>
      <c r="Y1586" s="302"/>
      <c r="Z1586" s="302"/>
      <c r="AA1586" s="302"/>
      <c r="AB1586" s="302"/>
      <c r="AC1586" s="302"/>
      <c r="AD1586" s="302"/>
      <c r="AE1586" s="302"/>
      <c r="AF1586" s="302"/>
      <c r="AG1586" s="302"/>
      <c r="AH1586" s="302"/>
      <c r="AI1586" s="302"/>
      <c r="AJ1586" s="302"/>
      <c r="AK1586" s="302"/>
      <c r="AL1586" s="302"/>
      <c r="AM1586" s="303"/>
      <c r="BG1586" s="13" t="s">
        <v>432</v>
      </c>
      <c r="BH1586" s="13" t="s">
        <v>432</v>
      </c>
    </row>
    <row r="1587" spans="1:61" ht="9.75" hidden="1" customHeight="1" x14ac:dyDescent="0.15">
      <c r="A1587" s="96" t="s">
        <v>96</v>
      </c>
      <c r="B1587" s="97"/>
      <c r="C1587" s="97"/>
      <c r="D1587" s="97"/>
      <c r="E1587" s="97"/>
      <c r="F1587" s="97"/>
      <c r="G1587" s="97"/>
      <c r="H1587" s="97"/>
      <c r="I1587" s="98"/>
      <c r="J1587" s="102"/>
      <c r="K1587" s="102"/>
      <c r="L1587" s="102"/>
      <c r="M1587" s="102"/>
      <c r="N1587" s="102"/>
      <c r="O1587" s="102"/>
      <c r="P1587" s="102"/>
      <c r="Q1587" s="102"/>
      <c r="R1587" s="102"/>
      <c r="S1587" s="102"/>
      <c r="T1587" s="102"/>
      <c r="U1587" s="102"/>
      <c r="V1587" s="102"/>
      <c r="W1587" s="102"/>
      <c r="X1587" s="102"/>
      <c r="Y1587" s="102"/>
      <c r="Z1587" s="102"/>
      <c r="AA1587" s="102"/>
      <c r="AB1587" s="102"/>
      <c r="AC1587" s="102"/>
      <c r="AD1587" s="102"/>
      <c r="AE1587" s="102"/>
      <c r="AF1587" s="102"/>
      <c r="AG1587" s="102"/>
      <c r="AH1587" s="102"/>
      <c r="AI1587" s="102"/>
      <c r="AJ1587" s="102"/>
      <c r="AK1587" s="102"/>
      <c r="AL1587" s="102"/>
      <c r="AM1587" s="102"/>
      <c r="BG1587" s="13" t="s">
        <v>540</v>
      </c>
      <c r="BH1587" s="13">
        <v>86</v>
      </c>
      <c r="BI1587" s="13" t="str">
        <f>"ITEM"&amp;BH1587&amp; BG1587 &amp;"="&amp; IF(TRIM($J1587)="","",$J1587)</f>
        <v>ITEM86#KBN4_16=</v>
      </c>
    </row>
    <row r="1588" spans="1:61" ht="9.75" hidden="1" customHeight="1" x14ac:dyDescent="0.15">
      <c r="A1588" s="106"/>
      <c r="B1588" s="107"/>
      <c r="C1588" s="107"/>
      <c r="D1588" s="107"/>
      <c r="E1588" s="107"/>
      <c r="F1588" s="107"/>
      <c r="G1588" s="107"/>
      <c r="H1588" s="107"/>
      <c r="I1588" s="108"/>
      <c r="J1588" s="102"/>
      <c r="K1588" s="102"/>
      <c r="L1588" s="102"/>
      <c r="M1588" s="102"/>
      <c r="N1588" s="102"/>
      <c r="O1588" s="102"/>
      <c r="P1588" s="102"/>
      <c r="Q1588" s="102"/>
      <c r="R1588" s="102"/>
      <c r="S1588" s="102"/>
      <c r="T1588" s="102"/>
      <c r="U1588" s="102"/>
      <c r="V1588" s="102"/>
      <c r="W1588" s="102"/>
      <c r="X1588" s="102"/>
      <c r="Y1588" s="102"/>
      <c r="Z1588" s="102"/>
      <c r="AA1588" s="102"/>
      <c r="AB1588" s="102"/>
      <c r="AC1588" s="102"/>
      <c r="AD1588" s="102"/>
      <c r="AE1588" s="102"/>
      <c r="AF1588" s="102"/>
      <c r="AG1588" s="102"/>
      <c r="AH1588" s="102"/>
      <c r="AI1588" s="102"/>
      <c r="AJ1588" s="102"/>
      <c r="AK1588" s="102"/>
      <c r="AL1588" s="102"/>
      <c r="AM1588" s="102"/>
      <c r="BG1588" s="13" t="s">
        <v>432</v>
      </c>
      <c r="BH1588" s="13" t="s">
        <v>432</v>
      </c>
    </row>
    <row r="1589" spans="1:61" ht="9.75" hidden="1" customHeight="1" x14ac:dyDescent="0.15">
      <c r="A1589" s="96" t="s">
        <v>291</v>
      </c>
      <c r="B1589" s="97"/>
      <c r="C1589" s="97"/>
      <c r="D1589" s="97"/>
      <c r="E1589" s="97"/>
      <c r="F1589" s="97"/>
      <c r="G1589" s="97"/>
      <c r="H1589" s="97"/>
      <c r="I1589" s="98"/>
      <c r="J1589" s="102"/>
      <c r="K1589" s="102"/>
      <c r="L1589" s="102"/>
      <c r="M1589" s="102"/>
      <c r="N1589" s="102"/>
      <c r="O1589" s="102"/>
      <c r="P1589" s="102"/>
      <c r="Q1589" s="102"/>
      <c r="R1589" s="102"/>
      <c r="S1589" s="102"/>
      <c r="T1589" s="102"/>
      <c r="U1589" s="102"/>
      <c r="V1589" s="102"/>
      <c r="W1589" s="102"/>
      <c r="X1589" s="102"/>
      <c r="Y1589" s="102"/>
      <c r="Z1589" s="102"/>
      <c r="AA1589" s="102"/>
      <c r="AB1589" s="102"/>
      <c r="AC1589" s="102"/>
      <c r="AD1589" s="102"/>
      <c r="AE1589" s="102"/>
      <c r="AF1589" s="102"/>
      <c r="AG1589" s="102"/>
      <c r="AH1589" s="102"/>
      <c r="AI1589" s="102"/>
      <c r="AJ1589" s="102"/>
      <c r="AK1589" s="102"/>
      <c r="AL1589" s="102"/>
      <c r="AM1589" s="102"/>
      <c r="BG1589" s="13" t="s">
        <v>540</v>
      </c>
      <c r="BH1589" s="13">
        <v>87</v>
      </c>
      <c r="BI1589" s="13" t="str">
        <f>"ITEM"&amp;BH1589&amp; BG1589 &amp;"="&amp; IF(TRIM($J1589)="","",$J1589)</f>
        <v>ITEM87#KBN4_16=</v>
      </c>
    </row>
    <row r="1590" spans="1:61" ht="9.75" hidden="1" customHeight="1" x14ac:dyDescent="0.15">
      <c r="A1590" s="99"/>
      <c r="B1590" s="100"/>
      <c r="C1590" s="100"/>
      <c r="D1590" s="100"/>
      <c r="E1590" s="100"/>
      <c r="F1590" s="100"/>
      <c r="G1590" s="100"/>
      <c r="H1590" s="100"/>
      <c r="I1590" s="101"/>
      <c r="J1590" s="102"/>
      <c r="K1590" s="102"/>
      <c r="L1590" s="102"/>
      <c r="M1590" s="102"/>
      <c r="N1590" s="102"/>
      <c r="O1590" s="102"/>
      <c r="P1590" s="102"/>
      <c r="Q1590" s="102"/>
      <c r="R1590" s="102"/>
      <c r="S1590" s="102"/>
      <c r="T1590" s="102"/>
      <c r="U1590" s="102"/>
      <c r="V1590" s="102"/>
      <c r="W1590" s="102"/>
      <c r="X1590" s="102"/>
      <c r="Y1590" s="102"/>
      <c r="Z1590" s="102"/>
      <c r="AA1590" s="102"/>
      <c r="AB1590" s="102"/>
      <c r="AC1590" s="102"/>
      <c r="AD1590" s="102"/>
      <c r="AE1590" s="102"/>
      <c r="AF1590" s="102"/>
      <c r="AG1590" s="102"/>
      <c r="AH1590" s="102"/>
      <c r="AI1590" s="102"/>
      <c r="AJ1590" s="102"/>
      <c r="AK1590" s="102"/>
      <c r="AL1590" s="102"/>
      <c r="AM1590" s="102"/>
      <c r="BG1590" s="13" t="s">
        <v>432</v>
      </c>
      <c r="BH1590" s="13" t="s">
        <v>432</v>
      </c>
    </row>
    <row r="1591" spans="1:61" ht="9.75" hidden="1" customHeight="1" x14ac:dyDescent="0.15">
      <c r="A1591" s="106"/>
      <c r="B1591" s="107"/>
      <c r="C1591" s="107"/>
      <c r="D1591" s="107"/>
      <c r="E1591" s="107"/>
      <c r="F1591" s="107"/>
      <c r="G1591" s="107"/>
      <c r="H1591" s="107"/>
      <c r="I1591" s="108"/>
      <c r="J1591" s="102"/>
      <c r="K1591" s="102"/>
      <c r="L1591" s="102"/>
      <c r="M1591" s="102"/>
      <c r="N1591" s="102"/>
      <c r="O1591" s="102"/>
      <c r="P1591" s="102"/>
      <c r="Q1591" s="102"/>
      <c r="R1591" s="102"/>
      <c r="S1591" s="102"/>
      <c r="T1591" s="102"/>
      <c r="U1591" s="102"/>
      <c r="V1591" s="102"/>
      <c r="W1591" s="102"/>
      <c r="X1591" s="102"/>
      <c r="Y1591" s="102"/>
      <c r="Z1591" s="102"/>
      <c r="AA1591" s="102"/>
      <c r="AB1591" s="102"/>
      <c r="AC1591" s="102"/>
      <c r="AD1591" s="102"/>
      <c r="AE1591" s="102"/>
      <c r="AF1591" s="102"/>
      <c r="AG1591" s="102"/>
      <c r="AH1591" s="102"/>
      <c r="AI1591" s="102"/>
      <c r="AJ1591" s="102"/>
      <c r="AK1591" s="102"/>
      <c r="AL1591" s="102"/>
      <c r="AM1591" s="102"/>
      <c r="BG1591" s="13" t="s">
        <v>432</v>
      </c>
      <c r="BH1591" s="13" t="s">
        <v>432</v>
      </c>
    </row>
    <row r="1592" spans="1:61" ht="9.75" hidden="1" customHeight="1" x14ac:dyDescent="0.15">
      <c r="A1592" s="96" t="s">
        <v>292</v>
      </c>
      <c r="B1592" s="97"/>
      <c r="C1592" s="97"/>
      <c r="D1592" s="97"/>
      <c r="E1592" s="97"/>
      <c r="F1592" s="97"/>
      <c r="G1592" s="97"/>
      <c r="H1592" s="97"/>
      <c r="I1592" s="98"/>
      <c r="J1592" s="102"/>
      <c r="K1592" s="102"/>
      <c r="L1592" s="102"/>
      <c r="M1592" s="102"/>
      <c r="N1592" s="102"/>
      <c r="O1592" s="102"/>
      <c r="P1592" s="102"/>
      <c r="Q1592" s="102"/>
      <c r="R1592" s="102"/>
      <c r="S1592" s="102"/>
      <c r="T1592" s="102"/>
      <c r="U1592" s="102"/>
      <c r="V1592" s="102"/>
      <c r="W1592" s="102"/>
      <c r="X1592" s="102"/>
      <c r="Y1592" s="102"/>
      <c r="Z1592" s="102"/>
      <c r="AA1592" s="102"/>
      <c r="AB1592" s="102"/>
      <c r="AC1592" s="102"/>
      <c r="AD1592" s="102"/>
      <c r="AE1592" s="102"/>
      <c r="AF1592" s="102"/>
      <c r="AG1592" s="102"/>
      <c r="AH1592" s="102"/>
      <c r="AI1592" s="102"/>
      <c r="AJ1592" s="102"/>
      <c r="AK1592" s="102"/>
      <c r="AL1592" s="102"/>
      <c r="AM1592" s="102"/>
      <c r="BG1592" s="13" t="s">
        <v>540</v>
      </c>
      <c r="BH1592" s="13">
        <v>88</v>
      </c>
      <c r="BI1592" s="13" t="str">
        <f>"ITEM"&amp;BH1592&amp; BG1592 &amp;"="&amp; IF(TRIM($J1592)="","",$J1592)</f>
        <v>ITEM88#KBN4_16=</v>
      </c>
    </row>
    <row r="1593" spans="1:61" ht="9.75" hidden="1" customHeight="1" x14ac:dyDescent="0.15">
      <c r="A1593" s="106"/>
      <c r="B1593" s="107"/>
      <c r="C1593" s="107"/>
      <c r="D1593" s="107"/>
      <c r="E1593" s="107"/>
      <c r="F1593" s="107"/>
      <c r="G1593" s="107"/>
      <c r="H1593" s="107"/>
      <c r="I1593" s="108"/>
      <c r="J1593" s="102"/>
      <c r="K1593" s="102"/>
      <c r="L1593" s="102"/>
      <c r="M1593" s="102"/>
      <c r="N1593" s="102"/>
      <c r="O1593" s="102"/>
      <c r="P1593" s="102"/>
      <c r="Q1593" s="102"/>
      <c r="R1593" s="102"/>
      <c r="S1593" s="102"/>
      <c r="T1593" s="102"/>
      <c r="U1593" s="102"/>
      <c r="V1593" s="102"/>
      <c r="W1593" s="102"/>
      <c r="X1593" s="102"/>
      <c r="Y1593" s="102"/>
      <c r="Z1593" s="102"/>
      <c r="AA1593" s="102"/>
      <c r="AB1593" s="102"/>
      <c r="AC1593" s="102"/>
      <c r="AD1593" s="102"/>
      <c r="AE1593" s="102"/>
      <c r="AF1593" s="102"/>
      <c r="AG1593" s="102"/>
      <c r="AH1593" s="102"/>
      <c r="AI1593" s="102"/>
      <c r="AJ1593" s="102"/>
      <c r="AK1593" s="102"/>
      <c r="AL1593" s="102"/>
      <c r="AM1593" s="102"/>
      <c r="BG1593" s="13" t="s">
        <v>432</v>
      </c>
      <c r="BH1593" s="13" t="s">
        <v>432</v>
      </c>
    </row>
    <row r="1594" spans="1:61" ht="9.75" hidden="1" customHeight="1" x14ac:dyDescent="0.15">
      <c r="A1594" s="96" t="s">
        <v>326</v>
      </c>
      <c r="B1594" s="97"/>
      <c r="C1594" s="97"/>
      <c r="D1594" s="97"/>
      <c r="E1594" s="97"/>
      <c r="F1594" s="97"/>
      <c r="G1594" s="97"/>
      <c r="H1594" s="97"/>
      <c r="I1594" s="98"/>
      <c r="J1594" s="266"/>
      <c r="K1594" s="170"/>
      <c r="L1594" s="170"/>
      <c r="M1594" s="170"/>
      <c r="N1594" s="170"/>
      <c r="O1594" s="170"/>
      <c r="P1594" s="170"/>
      <c r="Q1594" s="170"/>
      <c r="R1594" s="170"/>
      <c r="S1594" s="170"/>
      <c r="T1594" s="170"/>
      <c r="U1594" s="170"/>
      <c r="V1594" s="170" t="s">
        <v>116</v>
      </c>
      <c r="W1594" s="170"/>
      <c r="X1594" s="170"/>
      <c r="Y1594" s="170"/>
      <c r="Z1594" s="170"/>
      <c r="AA1594" s="170"/>
      <c r="AB1594" s="170"/>
      <c r="AC1594" s="170"/>
      <c r="AD1594" s="170"/>
      <c r="AE1594" s="170"/>
      <c r="AF1594" s="170"/>
      <c r="AG1594" s="170"/>
      <c r="AH1594" s="170"/>
      <c r="AI1594" s="170"/>
      <c r="AJ1594" s="170"/>
      <c r="AK1594" s="170"/>
      <c r="AL1594" s="170"/>
      <c r="AM1594" s="171"/>
      <c r="BE1594" s="13" t="str">
        <f ca="1">MID(CELL("address",$CB$2),2,2)</f>
        <v>CB</v>
      </c>
      <c r="BF1594" s="13" t="str">
        <f>IF(TRIM($K1596)="","",IF(ISERROR(MATCH($K1596,$CB$3:$CB$7,0)),"INPUT_ERROR",MATCH($K1596,$CB$3:$CB$7,0)))</f>
        <v/>
      </c>
      <c r="BG1594" s="13" t="s">
        <v>540</v>
      </c>
      <c r="BH1594" s="13">
        <v>89</v>
      </c>
      <c r="BI1594" s="13" t="str">
        <f>"ITEM"&amp; BH1594&amp; BG1594 &amp;"="&amp; $BF1594</f>
        <v>ITEM89#KBN4_16=</v>
      </c>
    </row>
    <row r="1595" spans="1:61" ht="9.75" hidden="1" customHeight="1" x14ac:dyDescent="0.15">
      <c r="A1595" s="99"/>
      <c r="B1595" s="100"/>
      <c r="C1595" s="100"/>
      <c r="D1595" s="100"/>
      <c r="E1595" s="100"/>
      <c r="F1595" s="100"/>
      <c r="G1595" s="100"/>
      <c r="H1595" s="100"/>
      <c r="I1595" s="101"/>
      <c r="J1595" s="304"/>
      <c r="K1595" s="169"/>
      <c r="L1595" s="169"/>
      <c r="M1595" s="169"/>
      <c r="N1595" s="169"/>
      <c r="O1595" s="169"/>
      <c r="P1595" s="169"/>
      <c r="Q1595" s="169"/>
      <c r="R1595" s="169"/>
      <c r="S1595" s="169"/>
      <c r="T1595" s="169"/>
      <c r="U1595" s="169"/>
      <c r="V1595" s="169" t="s">
        <v>180</v>
      </c>
      <c r="W1595" s="169"/>
      <c r="X1595" s="169"/>
      <c r="Y1595" s="169"/>
      <c r="Z1595" s="169"/>
      <c r="AA1595" s="169"/>
      <c r="AB1595" s="169"/>
      <c r="AC1595" s="169"/>
      <c r="AD1595" s="169"/>
      <c r="AE1595" s="169"/>
      <c r="AF1595" s="169"/>
      <c r="AG1595" s="169"/>
      <c r="AH1595" s="169"/>
      <c r="AI1595" s="169"/>
      <c r="AJ1595" s="169"/>
      <c r="AK1595" s="169"/>
      <c r="AL1595" s="169"/>
      <c r="AM1595" s="172"/>
      <c r="BG1595" s="13" t="s">
        <v>432</v>
      </c>
      <c r="BH1595" s="13" t="s">
        <v>432</v>
      </c>
    </row>
    <row r="1596" spans="1:61" ht="9.75" hidden="1" customHeight="1" x14ac:dyDescent="0.15">
      <c r="A1596" s="99"/>
      <c r="B1596" s="100"/>
      <c r="C1596" s="100"/>
      <c r="D1596" s="100"/>
      <c r="E1596" s="100"/>
      <c r="F1596" s="100"/>
      <c r="G1596" s="100"/>
      <c r="H1596" s="100"/>
      <c r="I1596" s="101"/>
      <c r="J1596" s="130" t="s">
        <v>127</v>
      </c>
      <c r="K1596" s="131"/>
      <c r="L1596" s="131"/>
      <c r="M1596" s="131"/>
      <c r="N1596" s="131"/>
      <c r="O1596" s="131"/>
      <c r="P1596" s="131"/>
      <c r="Q1596" s="131"/>
      <c r="R1596" s="131"/>
      <c r="S1596" s="131"/>
      <c r="T1596" s="133" t="s">
        <v>129</v>
      </c>
      <c r="U1596" s="133"/>
      <c r="V1596" s="169" t="s">
        <v>236</v>
      </c>
      <c r="W1596" s="169"/>
      <c r="X1596" s="169"/>
      <c r="Y1596" s="169"/>
      <c r="Z1596" s="169"/>
      <c r="AA1596" s="169"/>
      <c r="AB1596" s="169"/>
      <c r="AC1596" s="169"/>
      <c r="AD1596" s="169"/>
      <c r="AE1596" s="169"/>
      <c r="AF1596" s="169"/>
      <c r="AG1596" s="169"/>
      <c r="AH1596" s="169"/>
      <c r="AI1596" s="169"/>
      <c r="AJ1596" s="169"/>
      <c r="AK1596" s="169"/>
      <c r="AL1596" s="169"/>
      <c r="AM1596" s="172"/>
      <c r="BG1596" s="13" t="s">
        <v>432</v>
      </c>
      <c r="BH1596" s="13" t="s">
        <v>432</v>
      </c>
    </row>
    <row r="1597" spans="1:61" ht="9.75" hidden="1" customHeight="1" x14ac:dyDescent="0.15">
      <c r="A1597" s="99"/>
      <c r="B1597" s="100"/>
      <c r="C1597" s="100"/>
      <c r="D1597" s="100"/>
      <c r="E1597" s="100"/>
      <c r="F1597" s="100"/>
      <c r="G1597" s="100"/>
      <c r="H1597" s="100"/>
      <c r="I1597" s="101"/>
      <c r="J1597" s="130"/>
      <c r="K1597" s="131"/>
      <c r="L1597" s="131"/>
      <c r="M1597" s="131"/>
      <c r="N1597" s="131"/>
      <c r="O1597" s="131"/>
      <c r="P1597" s="131"/>
      <c r="Q1597" s="131"/>
      <c r="R1597" s="131"/>
      <c r="S1597" s="131"/>
      <c r="T1597" s="133"/>
      <c r="U1597" s="133"/>
      <c r="V1597" s="169" t="s">
        <v>237</v>
      </c>
      <c r="W1597" s="169"/>
      <c r="X1597" s="169"/>
      <c r="Y1597" s="169"/>
      <c r="Z1597" s="169"/>
      <c r="AA1597" s="169"/>
      <c r="AB1597" s="169"/>
      <c r="AC1597" s="169"/>
      <c r="AD1597" s="169"/>
      <c r="AE1597" s="169"/>
      <c r="AF1597" s="169"/>
      <c r="AG1597" s="169"/>
      <c r="AH1597" s="169"/>
      <c r="AI1597" s="169"/>
      <c r="AJ1597" s="169"/>
      <c r="AK1597" s="169"/>
      <c r="AL1597" s="169"/>
      <c r="AM1597" s="172"/>
      <c r="BG1597" s="13" t="s">
        <v>432</v>
      </c>
      <c r="BH1597" s="13" t="s">
        <v>432</v>
      </c>
    </row>
    <row r="1598" spans="1:61" ht="9.75" hidden="1" customHeight="1" x14ac:dyDescent="0.15">
      <c r="A1598" s="99"/>
      <c r="B1598" s="100"/>
      <c r="C1598" s="100"/>
      <c r="D1598" s="100"/>
      <c r="E1598" s="100"/>
      <c r="F1598" s="100"/>
      <c r="G1598" s="100"/>
      <c r="H1598" s="100"/>
      <c r="I1598" s="101"/>
      <c r="J1598" s="186"/>
      <c r="K1598" s="133"/>
      <c r="L1598" s="133"/>
      <c r="M1598" s="133"/>
      <c r="N1598" s="133"/>
      <c r="O1598" s="133"/>
      <c r="P1598" s="133"/>
      <c r="Q1598" s="133"/>
      <c r="R1598" s="133"/>
      <c r="S1598" s="133"/>
      <c r="T1598" s="133"/>
      <c r="U1598" s="133"/>
      <c r="V1598" s="169" t="s">
        <v>441</v>
      </c>
      <c r="W1598" s="169"/>
      <c r="X1598" s="169"/>
      <c r="Y1598" s="169"/>
      <c r="Z1598" s="169"/>
      <c r="AA1598" s="169"/>
      <c r="AB1598" s="169"/>
      <c r="AC1598" s="169"/>
      <c r="AD1598" s="169"/>
      <c r="AE1598" s="169"/>
      <c r="AF1598" s="169"/>
      <c r="AG1598" s="169"/>
      <c r="AH1598" s="169"/>
      <c r="AI1598" s="169"/>
      <c r="AJ1598" s="169"/>
      <c r="AK1598" s="169"/>
      <c r="AL1598" s="169"/>
      <c r="AM1598" s="172"/>
      <c r="BG1598" s="13" t="s">
        <v>432</v>
      </c>
      <c r="BH1598" s="13" t="s">
        <v>432</v>
      </c>
    </row>
    <row r="1599" spans="1:61" ht="9.75" hidden="1" customHeight="1" x14ac:dyDescent="0.15">
      <c r="A1599" s="106"/>
      <c r="B1599" s="107"/>
      <c r="C1599" s="107"/>
      <c r="D1599" s="107"/>
      <c r="E1599" s="107"/>
      <c r="F1599" s="107"/>
      <c r="G1599" s="107"/>
      <c r="H1599" s="107"/>
      <c r="I1599" s="108"/>
      <c r="J1599" s="168"/>
      <c r="K1599" s="137"/>
      <c r="L1599" s="137"/>
      <c r="M1599" s="137"/>
      <c r="N1599" s="137"/>
      <c r="O1599" s="137"/>
      <c r="P1599" s="137"/>
      <c r="Q1599" s="137"/>
      <c r="R1599" s="137"/>
      <c r="S1599" s="137"/>
      <c r="T1599" s="137"/>
      <c r="U1599" s="137"/>
      <c r="V1599" s="174" t="s">
        <v>238</v>
      </c>
      <c r="W1599" s="174"/>
      <c r="X1599" s="174"/>
      <c r="Y1599" s="174"/>
      <c r="Z1599" s="174"/>
      <c r="AA1599" s="174"/>
      <c r="AB1599" s="174"/>
      <c r="AC1599" s="174"/>
      <c r="AD1599" s="174"/>
      <c r="AE1599" s="174"/>
      <c r="AF1599" s="174"/>
      <c r="AG1599" s="174"/>
      <c r="AH1599" s="174"/>
      <c r="AI1599" s="174"/>
      <c r="AJ1599" s="174"/>
      <c r="AK1599" s="174"/>
      <c r="AL1599" s="174"/>
      <c r="AM1599" s="175"/>
      <c r="BG1599" s="13" t="s">
        <v>432</v>
      </c>
      <c r="BH1599" s="13" t="s">
        <v>432</v>
      </c>
    </row>
    <row r="1600" spans="1:61" ht="9.75" hidden="1" customHeight="1" x14ac:dyDescent="0.15">
      <c r="A1600" s="96" t="s">
        <v>325</v>
      </c>
      <c r="B1600" s="97"/>
      <c r="C1600" s="97"/>
      <c r="D1600" s="97"/>
      <c r="E1600" s="97"/>
      <c r="F1600" s="97"/>
      <c r="G1600" s="97"/>
      <c r="H1600" s="97"/>
      <c r="I1600" s="98"/>
      <c r="J1600" s="115"/>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7"/>
      <c r="BG1600" s="13" t="s">
        <v>540</v>
      </c>
      <c r="BH1600" s="13">
        <v>90</v>
      </c>
      <c r="BI1600" s="13" t="str">
        <f>"ITEM"&amp;BH1600&amp; BG1600 &amp;"="&amp; IF(TRIM($J1600)="","",$J1600)</f>
        <v>ITEM90#KBN4_16=</v>
      </c>
    </row>
    <row r="1601" spans="1:61" ht="9.75" hidden="1" customHeight="1" x14ac:dyDescent="0.15">
      <c r="A1601" s="99"/>
      <c r="B1601" s="100"/>
      <c r="C1601" s="100"/>
      <c r="D1601" s="100"/>
      <c r="E1601" s="100"/>
      <c r="F1601" s="100"/>
      <c r="G1601" s="100"/>
      <c r="H1601" s="100"/>
      <c r="I1601" s="101"/>
      <c r="J1601" s="109"/>
      <c r="K1601" s="110"/>
      <c r="L1601" s="110"/>
      <c r="M1601" s="110"/>
      <c r="N1601" s="110"/>
      <c r="O1601" s="110"/>
      <c r="P1601" s="110"/>
      <c r="Q1601" s="110"/>
      <c r="R1601" s="110"/>
      <c r="S1601" s="110"/>
      <c r="T1601" s="110"/>
      <c r="U1601" s="110"/>
      <c r="V1601" s="110"/>
      <c r="W1601" s="110"/>
      <c r="X1601" s="110"/>
      <c r="Y1601" s="110"/>
      <c r="Z1601" s="110"/>
      <c r="AA1601" s="110"/>
      <c r="AB1601" s="110"/>
      <c r="AC1601" s="110"/>
      <c r="AD1601" s="110"/>
      <c r="AE1601" s="110"/>
      <c r="AF1601" s="110"/>
      <c r="AG1601" s="110"/>
      <c r="AH1601" s="110"/>
      <c r="AI1601" s="110"/>
      <c r="AJ1601" s="110"/>
      <c r="AK1601" s="110"/>
      <c r="AL1601" s="110"/>
      <c r="AM1601" s="111"/>
      <c r="BG1601" s="13" t="s">
        <v>432</v>
      </c>
      <c r="BH1601" s="13" t="s">
        <v>432</v>
      </c>
    </row>
    <row r="1602" spans="1:61" ht="9.75" hidden="1" customHeight="1" x14ac:dyDescent="0.15">
      <c r="A1602" s="99"/>
      <c r="B1602" s="100"/>
      <c r="C1602" s="100"/>
      <c r="D1602" s="100"/>
      <c r="E1602" s="100"/>
      <c r="F1602" s="100"/>
      <c r="G1602" s="100"/>
      <c r="H1602" s="100"/>
      <c r="I1602" s="101"/>
      <c r="J1602" s="112"/>
      <c r="K1602" s="113"/>
      <c r="L1602" s="113"/>
      <c r="M1602" s="113"/>
      <c r="N1602" s="113"/>
      <c r="O1602" s="113"/>
      <c r="P1602" s="113"/>
      <c r="Q1602" s="113"/>
      <c r="R1602" s="113"/>
      <c r="S1602" s="113"/>
      <c r="T1602" s="113"/>
      <c r="U1602" s="113"/>
      <c r="V1602" s="113"/>
      <c r="W1602" s="113"/>
      <c r="X1602" s="113"/>
      <c r="Y1602" s="113"/>
      <c r="Z1602" s="113"/>
      <c r="AA1602" s="113"/>
      <c r="AB1602" s="113"/>
      <c r="AC1602" s="113"/>
      <c r="AD1602" s="113"/>
      <c r="AE1602" s="113"/>
      <c r="AF1602" s="113"/>
      <c r="AG1602" s="113"/>
      <c r="AH1602" s="113"/>
      <c r="AI1602" s="113"/>
      <c r="AJ1602" s="113"/>
      <c r="AK1602" s="113"/>
      <c r="AL1602" s="113"/>
      <c r="AM1602" s="114"/>
      <c r="BG1602" s="13" t="s">
        <v>432</v>
      </c>
      <c r="BH1602" s="13" t="s">
        <v>432</v>
      </c>
    </row>
    <row r="1603" spans="1:61" ht="9.75" hidden="1" customHeight="1" x14ac:dyDescent="0.15">
      <c r="A1603" s="96" t="s">
        <v>293</v>
      </c>
      <c r="B1603" s="97"/>
      <c r="C1603" s="97"/>
      <c r="D1603" s="97"/>
      <c r="E1603" s="97"/>
      <c r="F1603" s="97"/>
      <c r="G1603" s="97"/>
      <c r="H1603" s="97"/>
      <c r="I1603" s="98"/>
      <c r="J1603" s="224" t="s">
        <v>127</v>
      </c>
      <c r="K1603" s="225"/>
      <c r="L1603" s="162" t="s">
        <v>122</v>
      </c>
      <c r="M1603" s="162"/>
      <c r="N1603" s="162"/>
      <c r="O1603" s="162"/>
      <c r="P1603" s="162"/>
      <c r="Q1603" s="162"/>
      <c r="R1603" s="162"/>
      <c r="S1603" s="162"/>
      <c r="T1603" s="162"/>
      <c r="U1603" s="162"/>
      <c r="V1603" s="162"/>
      <c r="W1603" s="162"/>
      <c r="X1603" s="227" t="s">
        <v>127</v>
      </c>
      <c r="Y1603" s="225"/>
      <c r="Z1603" s="162" t="s">
        <v>160</v>
      </c>
      <c r="AA1603" s="162"/>
      <c r="AB1603" s="162"/>
      <c r="AC1603" s="162"/>
      <c r="AD1603" s="162"/>
      <c r="AE1603" s="162"/>
      <c r="AF1603" s="162"/>
      <c r="AG1603" s="162"/>
      <c r="AH1603" s="162"/>
      <c r="AI1603" s="162"/>
      <c r="AJ1603" s="162"/>
      <c r="AK1603" s="162"/>
      <c r="AL1603" s="162"/>
      <c r="AM1603" s="163"/>
      <c r="BF1603" s="13" t="b">
        <f>IF($K1603="○",TRUE,IF($K1603="",FALSE,"INPUT_ERROR"))</f>
        <v>0</v>
      </c>
      <c r="BG1603" s="13" t="s">
        <v>540</v>
      </c>
      <c r="BH1603" s="13">
        <v>91</v>
      </c>
      <c r="BI1603" s="13" t="str">
        <f t="shared" ref="BI1603:BI1609" si="37">"ITEM"&amp;BH1603 &amp; BG1603 &amp;"="&amp; BF1603</f>
        <v>ITEM91#KBN4_16=FALSE</v>
      </c>
    </row>
    <row r="1604" spans="1:61" ht="9.75" hidden="1" customHeight="1" x14ac:dyDescent="0.15">
      <c r="A1604" s="99"/>
      <c r="B1604" s="100"/>
      <c r="C1604" s="100"/>
      <c r="D1604" s="100"/>
      <c r="E1604" s="100"/>
      <c r="F1604" s="100"/>
      <c r="G1604" s="100"/>
      <c r="H1604" s="100"/>
      <c r="I1604" s="101"/>
      <c r="J1604" s="130"/>
      <c r="K1604" s="132"/>
      <c r="L1604" s="133"/>
      <c r="M1604" s="133"/>
      <c r="N1604" s="133"/>
      <c r="O1604" s="133"/>
      <c r="P1604" s="133"/>
      <c r="Q1604" s="133"/>
      <c r="R1604" s="133"/>
      <c r="S1604" s="133"/>
      <c r="T1604" s="133"/>
      <c r="U1604" s="133"/>
      <c r="V1604" s="133"/>
      <c r="W1604" s="133"/>
      <c r="X1604" s="134"/>
      <c r="Y1604" s="132"/>
      <c r="Z1604" s="133"/>
      <c r="AA1604" s="133"/>
      <c r="AB1604" s="133"/>
      <c r="AC1604" s="133"/>
      <c r="AD1604" s="133"/>
      <c r="AE1604" s="133"/>
      <c r="AF1604" s="133"/>
      <c r="AG1604" s="133"/>
      <c r="AH1604" s="133"/>
      <c r="AI1604" s="133"/>
      <c r="AJ1604" s="133"/>
      <c r="AK1604" s="133"/>
      <c r="AL1604" s="133"/>
      <c r="AM1604" s="139"/>
      <c r="BF1604" s="13" t="b">
        <f>IF($Y1603="○",TRUE,IF($Y1603="",FALSE,"INPUT_ERROR"))</f>
        <v>0</v>
      </c>
      <c r="BG1604" s="13" t="s">
        <v>540</v>
      </c>
      <c r="BH1604" s="13">
        <v>92</v>
      </c>
      <c r="BI1604" s="13" t="str">
        <f t="shared" si="37"/>
        <v>ITEM92#KBN4_16=FALSE</v>
      </c>
    </row>
    <row r="1605" spans="1:61" ht="9.75" hidden="1" customHeight="1" x14ac:dyDescent="0.15">
      <c r="A1605" s="99"/>
      <c r="B1605" s="100"/>
      <c r="C1605" s="100"/>
      <c r="D1605" s="100"/>
      <c r="E1605" s="100"/>
      <c r="F1605" s="100"/>
      <c r="G1605" s="100"/>
      <c r="H1605" s="100"/>
      <c r="I1605" s="101"/>
      <c r="J1605" s="130" t="s">
        <v>127</v>
      </c>
      <c r="K1605" s="132"/>
      <c r="L1605" s="133" t="s">
        <v>161</v>
      </c>
      <c r="M1605" s="133"/>
      <c r="N1605" s="133"/>
      <c r="O1605" s="133"/>
      <c r="P1605" s="133"/>
      <c r="Q1605" s="133"/>
      <c r="R1605" s="133"/>
      <c r="S1605" s="133"/>
      <c r="T1605" s="133"/>
      <c r="U1605" s="133"/>
      <c r="V1605" s="133"/>
      <c r="W1605" s="133"/>
      <c r="X1605" s="134" t="s">
        <v>127</v>
      </c>
      <c r="Y1605" s="132"/>
      <c r="Z1605" s="133" t="s">
        <v>332</v>
      </c>
      <c r="AA1605" s="133"/>
      <c r="AB1605" s="133"/>
      <c r="AC1605" s="133"/>
      <c r="AD1605" s="133"/>
      <c r="AE1605" s="133"/>
      <c r="AF1605" s="133"/>
      <c r="AG1605" s="133"/>
      <c r="AH1605" s="133"/>
      <c r="AI1605" s="133"/>
      <c r="AJ1605" s="133"/>
      <c r="AK1605" s="133"/>
      <c r="AL1605" s="133"/>
      <c r="AM1605" s="139"/>
      <c r="BF1605" s="13" t="b">
        <f>IF($K1605="○",TRUE,IF($K1605="",FALSE,"INPUT_ERROR"))</f>
        <v>0</v>
      </c>
      <c r="BG1605" s="13" t="s">
        <v>540</v>
      </c>
      <c r="BH1605" s="13">
        <v>93</v>
      </c>
      <c r="BI1605" s="13" t="str">
        <f t="shared" si="37"/>
        <v>ITEM93#KBN4_16=FALSE</v>
      </c>
    </row>
    <row r="1606" spans="1:61" ht="9.75" hidden="1" customHeight="1" x14ac:dyDescent="0.15">
      <c r="A1606" s="99"/>
      <c r="B1606" s="100"/>
      <c r="C1606" s="100"/>
      <c r="D1606" s="100"/>
      <c r="E1606" s="100"/>
      <c r="F1606" s="100"/>
      <c r="G1606" s="100"/>
      <c r="H1606" s="100"/>
      <c r="I1606" s="101"/>
      <c r="J1606" s="130"/>
      <c r="K1606" s="132"/>
      <c r="L1606" s="133"/>
      <c r="M1606" s="133"/>
      <c r="N1606" s="133"/>
      <c r="O1606" s="133"/>
      <c r="P1606" s="133"/>
      <c r="Q1606" s="133"/>
      <c r="R1606" s="133"/>
      <c r="S1606" s="133"/>
      <c r="T1606" s="133"/>
      <c r="U1606" s="133"/>
      <c r="V1606" s="133"/>
      <c r="W1606" s="133"/>
      <c r="X1606" s="134"/>
      <c r="Y1606" s="132"/>
      <c r="Z1606" s="133"/>
      <c r="AA1606" s="133"/>
      <c r="AB1606" s="133"/>
      <c r="AC1606" s="133"/>
      <c r="AD1606" s="133"/>
      <c r="AE1606" s="133"/>
      <c r="AF1606" s="133"/>
      <c r="AG1606" s="133"/>
      <c r="AH1606" s="133"/>
      <c r="AI1606" s="133"/>
      <c r="AJ1606" s="133"/>
      <c r="AK1606" s="133"/>
      <c r="AL1606" s="133"/>
      <c r="AM1606" s="139"/>
      <c r="BF1606" s="13" t="b">
        <f>IF($Y1605="○",TRUE,IF($Y1605="",FALSE,"INPUT_ERROR"))</f>
        <v>0</v>
      </c>
      <c r="BG1606" s="13" t="s">
        <v>540</v>
      </c>
      <c r="BH1606" s="13">
        <v>94</v>
      </c>
      <c r="BI1606" s="13" t="str">
        <f t="shared" si="37"/>
        <v>ITEM94#KBN4_16=FALSE</v>
      </c>
    </row>
    <row r="1607" spans="1:61" ht="9.75" hidden="1" customHeight="1" x14ac:dyDescent="0.15">
      <c r="A1607" s="99"/>
      <c r="B1607" s="100"/>
      <c r="C1607" s="100"/>
      <c r="D1607" s="100"/>
      <c r="E1607" s="100"/>
      <c r="F1607" s="100"/>
      <c r="G1607" s="100"/>
      <c r="H1607" s="100"/>
      <c r="I1607" s="101"/>
      <c r="J1607" s="130" t="s">
        <v>127</v>
      </c>
      <c r="K1607" s="132"/>
      <c r="L1607" s="133" t="s">
        <v>214</v>
      </c>
      <c r="M1607" s="133"/>
      <c r="N1607" s="133"/>
      <c r="O1607" s="133"/>
      <c r="P1607" s="133"/>
      <c r="Q1607" s="133"/>
      <c r="R1607" s="133"/>
      <c r="S1607" s="133"/>
      <c r="T1607" s="133"/>
      <c r="U1607" s="133"/>
      <c r="V1607" s="133"/>
      <c r="W1607" s="133"/>
      <c r="X1607" s="134" t="s">
        <v>127</v>
      </c>
      <c r="Y1607" s="132"/>
      <c r="Z1607" s="133" t="s">
        <v>239</v>
      </c>
      <c r="AA1607" s="133"/>
      <c r="AB1607" s="133"/>
      <c r="AC1607" s="133"/>
      <c r="AD1607" s="133"/>
      <c r="AE1607" s="133"/>
      <c r="AF1607" s="133"/>
      <c r="AG1607" s="133"/>
      <c r="AH1607" s="133"/>
      <c r="AI1607" s="133"/>
      <c r="AJ1607" s="133"/>
      <c r="AK1607" s="133"/>
      <c r="AL1607" s="133"/>
      <c r="AM1607" s="139"/>
      <c r="BF1607" s="13" t="b">
        <f>IF($K1607="○",TRUE,IF($K1607="",FALSE,"INPUT_ERROR"))</f>
        <v>0</v>
      </c>
      <c r="BG1607" s="13" t="s">
        <v>540</v>
      </c>
      <c r="BH1607" s="13">
        <v>95</v>
      </c>
      <c r="BI1607" s="13" t="str">
        <f t="shared" si="37"/>
        <v>ITEM95#KBN4_16=FALSE</v>
      </c>
    </row>
    <row r="1608" spans="1:61" ht="9.75" hidden="1" customHeight="1" x14ac:dyDescent="0.15">
      <c r="A1608" s="99"/>
      <c r="B1608" s="100"/>
      <c r="C1608" s="100"/>
      <c r="D1608" s="100"/>
      <c r="E1608" s="100"/>
      <c r="F1608" s="100"/>
      <c r="G1608" s="100"/>
      <c r="H1608" s="100"/>
      <c r="I1608" s="101"/>
      <c r="J1608" s="130"/>
      <c r="K1608" s="132"/>
      <c r="L1608" s="133"/>
      <c r="M1608" s="133"/>
      <c r="N1608" s="133"/>
      <c r="O1608" s="133"/>
      <c r="P1608" s="133"/>
      <c r="Q1608" s="133"/>
      <c r="R1608" s="133"/>
      <c r="S1608" s="133"/>
      <c r="T1608" s="133"/>
      <c r="U1608" s="133"/>
      <c r="V1608" s="133"/>
      <c r="W1608" s="133"/>
      <c r="X1608" s="134"/>
      <c r="Y1608" s="132"/>
      <c r="Z1608" s="133"/>
      <c r="AA1608" s="133"/>
      <c r="AB1608" s="133"/>
      <c r="AC1608" s="133"/>
      <c r="AD1608" s="133"/>
      <c r="AE1608" s="133"/>
      <c r="AF1608" s="133"/>
      <c r="AG1608" s="133"/>
      <c r="AH1608" s="133"/>
      <c r="AI1608" s="133"/>
      <c r="AJ1608" s="133"/>
      <c r="AK1608" s="133"/>
      <c r="AL1608" s="133"/>
      <c r="AM1608" s="139"/>
      <c r="BF1608" s="13" t="b">
        <f>IF($Y1607="○",TRUE,IF($Y1607="",FALSE,"INPUT_ERROR"))</f>
        <v>0</v>
      </c>
      <c r="BG1608" s="13" t="s">
        <v>540</v>
      </c>
      <c r="BH1608" s="13">
        <v>96</v>
      </c>
      <c r="BI1608" s="13" t="str">
        <f t="shared" si="37"/>
        <v>ITEM96#KBN4_16=FALSE</v>
      </c>
    </row>
    <row r="1609" spans="1:61" ht="9.75" hidden="1" customHeight="1" x14ac:dyDescent="0.15">
      <c r="A1609" s="99"/>
      <c r="B1609" s="100"/>
      <c r="C1609" s="100"/>
      <c r="D1609" s="100"/>
      <c r="E1609" s="100"/>
      <c r="F1609" s="100"/>
      <c r="G1609" s="100"/>
      <c r="H1609" s="100"/>
      <c r="I1609" s="101"/>
      <c r="J1609" s="130" t="s">
        <v>127</v>
      </c>
      <c r="K1609" s="132"/>
      <c r="L1609" s="133" t="s">
        <v>125</v>
      </c>
      <c r="M1609" s="133"/>
      <c r="N1609" s="133"/>
      <c r="O1609" s="134" t="s">
        <v>98</v>
      </c>
      <c r="P1609" s="128"/>
      <c r="Q1609" s="128"/>
      <c r="R1609" s="128"/>
      <c r="S1609" s="128"/>
      <c r="T1609" s="128"/>
      <c r="U1609" s="128"/>
      <c r="V1609" s="128"/>
      <c r="W1609" s="128"/>
      <c r="X1609" s="128"/>
      <c r="Y1609" s="128"/>
      <c r="Z1609" s="128"/>
      <c r="AA1609" s="128"/>
      <c r="AB1609" s="128"/>
      <c r="AC1609" s="128"/>
      <c r="AD1609" s="128"/>
      <c r="AE1609" s="128"/>
      <c r="AF1609" s="128"/>
      <c r="AG1609" s="128"/>
      <c r="AH1609" s="128"/>
      <c r="AI1609" s="128"/>
      <c r="AJ1609" s="128"/>
      <c r="AK1609" s="128"/>
      <c r="AL1609" s="133" t="s">
        <v>188</v>
      </c>
      <c r="AM1609" s="139"/>
      <c r="BF1609" s="13" t="b">
        <f>IF($K1609="○",TRUE,IF($K1609="",FALSE,"INPUT_ERROR"))</f>
        <v>0</v>
      </c>
      <c r="BG1609" s="13" t="s">
        <v>540</v>
      </c>
      <c r="BH1609" s="13">
        <v>97</v>
      </c>
      <c r="BI1609" s="13" t="str">
        <f t="shared" si="37"/>
        <v>ITEM97#KBN4_16=FALSE</v>
      </c>
    </row>
    <row r="1610" spans="1:61" ht="9.75" hidden="1" customHeight="1" x14ac:dyDescent="0.15">
      <c r="A1610" s="99"/>
      <c r="B1610" s="100"/>
      <c r="C1610" s="100"/>
      <c r="D1610" s="100"/>
      <c r="E1610" s="100"/>
      <c r="F1610" s="100"/>
      <c r="G1610" s="100"/>
      <c r="H1610" s="100"/>
      <c r="I1610" s="101"/>
      <c r="J1610" s="135"/>
      <c r="K1610" s="136"/>
      <c r="L1610" s="137"/>
      <c r="M1610" s="137"/>
      <c r="N1610" s="137"/>
      <c r="O1610" s="138"/>
      <c r="P1610" s="90"/>
      <c r="Q1610" s="90"/>
      <c r="R1610" s="90"/>
      <c r="S1610" s="90"/>
      <c r="T1610" s="90"/>
      <c r="U1610" s="90"/>
      <c r="V1610" s="90"/>
      <c r="W1610" s="90"/>
      <c r="X1610" s="90"/>
      <c r="Y1610" s="90"/>
      <c r="Z1610" s="90"/>
      <c r="AA1610" s="90"/>
      <c r="AB1610" s="90"/>
      <c r="AC1610" s="90"/>
      <c r="AD1610" s="90"/>
      <c r="AE1610" s="90"/>
      <c r="AF1610" s="90"/>
      <c r="AG1610" s="90"/>
      <c r="AH1610" s="90"/>
      <c r="AI1610" s="90"/>
      <c r="AJ1610" s="90"/>
      <c r="AK1610" s="90"/>
      <c r="AL1610" s="137"/>
      <c r="AM1610" s="140"/>
      <c r="BG1610" s="13" t="s">
        <v>540</v>
      </c>
      <c r="BH1610" s="13">
        <v>98</v>
      </c>
      <c r="BI1610" s="13" t="str">
        <f>"ITEM"&amp;BH1610 &amp; BG1610 &amp;"="&amp;IF(TRIM($P1609)="","",$P1609)</f>
        <v>ITEM98#KBN4_16=</v>
      </c>
    </row>
    <row r="1611" spans="1:61" ht="9.75" hidden="1" customHeight="1" x14ac:dyDescent="0.15">
      <c r="A1611" s="96" t="s">
        <v>290</v>
      </c>
      <c r="B1611" s="97"/>
      <c r="C1611" s="97"/>
      <c r="D1611" s="97"/>
      <c r="E1611" s="97"/>
      <c r="F1611" s="97"/>
      <c r="G1611" s="97"/>
      <c r="H1611" s="97"/>
      <c r="I1611" s="98"/>
      <c r="J1611" s="305"/>
      <c r="K1611" s="306"/>
      <c r="L1611" s="306"/>
      <c r="M1611" s="306"/>
      <c r="N1611" s="306"/>
      <c r="O1611" s="306"/>
      <c r="P1611" s="306"/>
      <c r="Q1611" s="306"/>
      <c r="R1611" s="306"/>
      <c r="S1611" s="306"/>
      <c r="T1611" s="306"/>
      <c r="U1611" s="306"/>
      <c r="V1611" s="306"/>
      <c r="W1611" s="306"/>
      <c r="X1611" s="306"/>
      <c r="Y1611" s="306"/>
      <c r="Z1611" s="306"/>
      <c r="AA1611" s="306"/>
      <c r="AB1611" s="306"/>
      <c r="AC1611" s="306"/>
      <c r="AD1611" s="306"/>
      <c r="AE1611" s="306"/>
      <c r="AF1611" s="306"/>
      <c r="AG1611" s="306"/>
      <c r="AH1611" s="306"/>
      <c r="AI1611" s="306"/>
      <c r="AJ1611" s="306"/>
      <c r="AK1611" s="306"/>
      <c r="AL1611" s="306"/>
      <c r="AM1611" s="307"/>
      <c r="BG1611" s="13" t="s">
        <v>540</v>
      </c>
      <c r="BH1611" s="13">
        <v>99</v>
      </c>
      <c r="BI1611" s="13" t="str">
        <f>"ITEM"&amp;BH1611 &amp; BG1611 &amp;"="&amp;IF(TRIM($J1611)="","",TEXT(J1611,"yyyymmdd"))</f>
        <v>ITEM99#KBN4_16=</v>
      </c>
    </row>
    <row r="1612" spans="1:61" ht="9.75" hidden="1" customHeight="1" x14ac:dyDescent="0.15">
      <c r="A1612" s="99"/>
      <c r="B1612" s="100"/>
      <c r="C1612" s="100"/>
      <c r="D1612" s="100"/>
      <c r="E1612" s="100"/>
      <c r="F1612" s="100"/>
      <c r="G1612" s="100"/>
      <c r="H1612" s="100"/>
      <c r="I1612" s="101"/>
      <c r="J1612" s="308"/>
      <c r="K1612" s="309"/>
      <c r="L1612" s="309"/>
      <c r="M1612" s="309"/>
      <c r="N1612" s="309"/>
      <c r="O1612" s="309"/>
      <c r="P1612" s="309"/>
      <c r="Q1612" s="309"/>
      <c r="R1612" s="309"/>
      <c r="S1612" s="309"/>
      <c r="T1612" s="309"/>
      <c r="U1612" s="309"/>
      <c r="V1612" s="309"/>
      <c r="W1612" s="309"/>
      <c r="X1612" s="309"/>
      <c r="Y1612" s="309"/>
      <c r="Z1612" s="309"/>
      <c r="AA1612" s="309"/>
      <c r="AB1612" s="309"/>
      <c r="AC1612" s="309"/>
      <c r="AD1612" s="309"/>
      <c r="AE1612" s="309"/>
      <c r="AF1612" s="309"/>
      <c r="AG1612" s="309"/>
      <c r="AH1612" s="309"/>
      <c r="AI1612" s="309"/>
      <c r="AJ1612" s="309"/>
      <c r="AK1612" s="309"/>
      <c r="AL1612" s="309"/>
      <c r="AM1612" s="310"/>
      <c r="BH1612" s="13" t="s">
        <v>432</v>
      </c>
    </row>
    <row r="1613" spans="1:61" ht="9.75" hidden="1" customHeight="1" thickBot="1" x14ac:dyDescent="0.2">
      <c r="A1613" s="106"/>
      <c r="B1613" s="107"/>
      <c r="C1613" s="107"/>
      <c r="D1613" s="107"/>
      <c r="E1613" s="107"/>
      <c r="F1613" s="107"/>
      <c r="G1613" s="107"/>
      <c r="H1613" s="107"/>
      <c r="I1613" s="108"/>
      <c r="J1613" s="311"/>
      <c r="K1613" s="312"/>
      <c r="L1613" s="312"/>
      <c r="M1613" s="312"/>
      <c r="N1613" s="312"/>
      <c r="O1613" s="312"/>
      <c r="P1613" s="312"/>
      <c r="Q1613" s="312"/>
      <c r="R1613" s="312"/>
      <c r="S1613" s="312"/>
      <c r="T1613" s="312"/>
      <c r="U1613" s="312"/>
      <c r="V1613" s="312"/>
      <c r="W1613" s="312"/>
      <c r="X1613" s="312"/>
      <c r="Y1613" s="312"/>
      <c r="Z1613" s="312"/>
      <c r="AA1613" s="312"/>
      <c r="AB1613" s="312"/>
      <c r="AC1613" s="312"/>
      <c r="AD1613" s="312"/>
      <c r="AE1613" s="312"/>
      <c r="AF1613" s="312"/>
      <c r="AG1613" s="312"/>
      <c r="AH1613" s="312"/>
      <c r="AI1613" s="312"/>
      <c r="AJ1613" s="312"/>
      <c r="AK1613" s="312"/>
      <c r="AL1613" s="312"/>
      <c r="AM1613" s="313"/>
      <c r="BH1613" s="13" t="s">
        <v>432</v>
      </c>
    </row>
    <row r="1614" spans="1:61" ht="9.75" hidden="1" customHeight="1" x14ac:dyDescent="0.15">
      <c r="A1614" s="295" t="s">
        <v>405</v>
      </c>
      <c r="B1614" s="296"/>
      <c r="C1614" s="296"/>
      <c r="D1614" s="296"/>
      <c r="E1614" s="296"/>
      <c r="F1614" s="296"/>
      <c r="G1614" s="296"/>
      <c r="H1614" s="296"/>
      <c r="I1614" s="297"/>
      <c r="J1614" s="273"/>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274"/>
      <c r="AE1614" s="274"/>
      <c r="AF1614" s="274"/>
      <c r="AG1614" s="274"/>
      <c r="AH1614" s="274"/>
      <c r="AI1614" s="274"/>
      <c r="AJ1614" s="274"/>
      <c r="AK1614" s="274"/>
      <c r="AL1614" s="274"/>
      <c r="AM1614" s="275"/>
      <c r="BG1614" s="13" t="s">
        <v>541</v>
      </c>
      <c r="BH1614" s="13">
        <v>85</v>
      </c>
      <c r="BI1614" s="13" t="str">
        <f>"ITEM"&amp;BH1614 &amp; BG1614 &amp;"="&amp; IF(TRIM($J1614)="","",$J1614)</f>
        <v>ITEM85#KBN4_17=</v>
      </c>
    </row>
    <row r="1615" spans="1:61" ht="9.75" hidden="1" customHeight="1" thickBot="1" x14ac:dyDescent="0.2">
      <c r="A1615" s="298"/>
      <c r="B1615" s="299"/>
      <c r="C1615" s="299"/>
      <c r="D1615" s="299"/>
      <c r="E1615" s="299"/>
      <c r="F1615" s="299"/>
      <c r="G1615" s="299"/>
      <c r="H1615" s="299"/>
      <c r="I1615" s="300"/>
      <c r="J1615" s="301"/>
      <c r="K1615" s="302"/>
      <c r="L1615" s="302"/>
      <c r="M1615" s="302"/>
      <c r="N1615" s="302"/>
      <c r="O1615" s="302"/>
      <c r="P1615" s="302"/>
      <c r="Q1615" s="302"/>
      <c r="R1615" s="302"/>
      <c r="S1615" s="302"/>
      <c r="T1615" s="302"/>
      <c r="U1615" s="302"/>
      <c r="V1615" s="302"/>
      <c r="W1615" s="302"/>
      <c r="X1615" s="302"/>
      <c r="Y1615" s="302"/>
      <c r="Z1615" s="302"/>
      <c r="AA1615" s="302"/>
      <c r="AB1615" s="302"/>
      <c r="AC1615" s="302"/>
      <c r="AD1615" s="302"/>
      <c r="AE1615" s="302"/>
      <c r="AF1615" s="302"/>
      <c r="AG1615" s="302"/>
      <c r="AH1615" s="302"/>
      <c r="AI1615" s="302"/>
      <c r="AJ1615" s="302"/>
      <c r="AK1615" s="302"/>
      <c r="AL1615" s="302"/>
      <c r="AM1615" s="303"/>
      <c r="BG1615" s="13" t="s">
        <v>432</v>
      </c>
      <c r="BH1615" s="13" t="s">
        <v>432</v>
      </c>
    </row>
    <row r="1616" spans="1:61" ht="9.75" hidden="1" customHeight="1" x14ac:dyDescent="0.15">
      <c r="A1616" s="96" t="s">
        <v>96</v>
      </c>
      <c r="B1616" s="97"/>
      <c r="C1616" s="97"/>
      <c r="D1616" s="97"/>
      <c r="E1616" s="97"/>
      <c r="F1616" s="97"/>
      <c r="G1616" s="97"/>
      <c r="H1616" s="97"/>
      <c r="I1616" s="98"/>
      <c r="J1616" s="102"/>
      <c r="K1616" s="102"/>
      <c r="L1616" s="102"/>
      <c r="M1616" s="102"/>
      <c r="N1616" s="102"/>
      <c r="O1616" s="102"/>
      <c r="P1616" s="102"/>
      <c r="Q1616" s="102"/>
      <c r="R1616" s="102"/>
      <c r="S1616" s="102"/>
      <c r="T1616" s="102"/>
      <c r="U1616" s="102"/>
      <c r="V1616" s="102"/>
      <c r="W1616" s="102"/>
      <c r="X1616" s="102"/>
      <c r="Y1616" s="102"/>
      <c r="Z1616" s="102"/>
      <c r="AA1616" s="102"/>
      <c r="AB1616" s="102"/>
      <c r="AC1616" s="102"/>
      <c r="AD1616" s="102"/>
      <c r="AE1616" s="102"/>
      <c r="AF1616" s="102"/>
      <c r="AG1616" s="102"/>
      <c r="AH1616" s="102"/>
      <c r="AI1616" s="102"/>
      <c r="AJ1616" s="102"/>
      <c r="AK1616" s="102"/>
      <c r="AL1616" s="102"/>
      <c r="AM1616" s="102"/>
      <c r="BG1616" s="13" t="s">
        <v>541</v>
      </c>
      <c r="BH1616" s="13">
        <v>86</v>
      </c>
      <c r="BI1616" s="13" t="str">
        <f>"ITEM"&amp;BH1616&amp; BG1616 &amp;"="&amp; IF(TRIM($J1616)="","",$J1616)</f>
        <v>ITEM86#KBN4_17=</v>
      </c>
    </row>
    <row r="1617" spans="1:61" ht="9.75" hidden="1" customHeight="1" x14ac:dyDescent="0.15">
      <c r="A1617" s="106"/>
      <c r="B1617" s="107"/>
      <c r="C1617" s="107"/>
      <c r="D1617" s="107"/>
      <c r="E1617" s="107"/>
      <c r="F1617" s="107"/>
      <c r="G1617" s="107"/>
      <c r="H1617" s="107"/>
      <c r="I1617" s="108"/>
      <c r="J1617" s="102"/>
      <c r="K1617" s="102"/>
      <c r="L1617" s="102"/>
      <c r="M1617" s="102"/>
      <c r="N1617" s="102"/>
      <c r="O1617" s="102"/>
      <c r="P1617" s="102"/>
      <c r="Q1617" s="102"/>
      <c r="R1617" s="102"/>
      <c r="S1617" s="102"/>
      <c r="T1617" s="102"/>
      <c r="U1617" s="102"/>
      <c r="V1617" s="102"/>
      <c r="W1617" s="102"/>
      <c r="X1617" s="102"/>
      <c r="Y1617" s="102"/>
      <c r="Z1617" s="102"/>
      <c r="AA1617" s="102"/>
      <c r="AB1617" s="102"/>
      <c r="AC1617" s="102"/>
      <c r="AD1617" s="102"/>
      <c r="AE1617" s="102"/>
      <c r="AF1617" s="102"/>
      <c r="AG1617" s="102"/>
      <c r="AH1617" s="102"/>
      <c r="AI1617" s="102"/>
      <c r="AJ1617" s="102"/>
      <c r="AK1617" s="102"/>
      <c r="AL1617" s="102"/>
      <c r="AM1617" s="102"/>
      <c r="BG1617" s="13" t="s">
        <v>432</v>
      </c>
      <c r="BH1617" s="13" t="s">
        <v>432</v>
      </c>
    </row>
    <row r="1618" spans="1:61" ht="9.75" hidden="1" customHeight="1" x14ac:dyDescent="0.15">
      <c r="A1618" s="96" t="s">
        <v>291</v>
      </c>
      <c r="B1618" s="97"/>
      <c r="C1618" s="97"/>
      <c r="D1618" s="97"/>
      <c r="E1618" s="97"/>
      <c r="F1618" s="97"/>
      <c r="G1618" s="97"/>
      <c r="H1618" s="97"/>
      <c r="I1618" s="98"/>
      <c r="J1618" s="102"/>
      <c r="K1618" s="102"/>
      <c r="L1618" s="102"/>
      <c r="M1618" s="102"/>
      <c r="N1618" s="102"/>
      <c r="O1618" s="102"/>
      <c r="P1618" s="102"/>
      <c r="Q1618" s="102"/>
      <c r="R1618" s="102"/>
      <c r="S1618" s="102"/>
      <c r="T1618" s="102"/>
      <c r="U1618" s="102"/>
      <c r="V1618" s="102"/>
      <c r="W1618" s="102"/>
      <c r="X1618" s="102"/>
      <c r="Y1618" s="102"/>
      <c r="Z1618" s="102"/>
      <c r="AA1618" s="102"/>
      <c r="AB1618" s="102"/>
      <c r="AC1618" s="102"/>
      <c r="AD1618" s="102"/>
      <c r="AE1618" s="102"/>
      <c r="AF1618" s="102"/>
      <c r="AG1618" s="102"/>
      <c r="AH1618" s="102"/>
      <c r="AI1618" s="102"/>
      <c r="AJ1618" s="102"/>
      <c r="AK1618" s="102"/>
      <c r="AL1618" s="102"/>
      <c r="AM1618" s="102"/>
      <c r="BG1618" s="13" t="s">
        <v>541</v>
      </c>
      <c r="BH1618" s="13">
        <v>87</v>
      </c>
      <c r="BI1618" s="13" t="str">
        <f>"ITEM"&amp;BH1618&amp; BG1618 &amp;"="&amp; IF(TRIM($J1618)="","",$J1618)</f>
        <v>ITEM87#KBN4_17=</v>
      </c>
    </row>
    <row r="1619" spans="1:61" ht="9.75" hidden="1" customHeight="1" x14ac:dyDescent="0.15">
      <c r="A1619" s="99"/>
      <c r="B1619" s="100"/>
      <c r="C1619" s="100"/>
      <c r="D1619" s="100"/>
      <c r="E1619" s="100"/>
      <c r="F1619" s="100"/>
      <c r="G1619" s="100"/>
      <c r="H1619" s="100"/>
      <c r="I1619" s="101"/>
      <c r="J1619" s="102"/>
      <c r="K1619" s="102"/>
      <c r="L1619" s="102"/>
      <c r="M1619" s="102"/>
      <c r="N1619" s="102"/>
      <c r="O1619" s="102"/>
      <c r="P1619" s="102"/>
      <c r="Q1619" s="102"/>
      <c r="R1619" s="102"/>
      <c r="S1619" s="102"/>
      <c r="T1619" s="102"/>
      <c r="U1619" s="102"/>
      <c r="V1619" s="102"/>
      <c r="W1619" s="102"/>
      <c r="X1619" s="102"/>
      <c r="Y1619" s="102"/>
      <c r="Z1619" s="102"/>
      <c r="AA1619" s="102"/>
      <c r="AB1619" s="102"/>
      <c r="AC1619" s="102"/>
      <c r="AD1619" s="102"/>
      <c r="AE1619" s="102"/>
      <c r="AF1619" s="102"/>
      <c r="AG1619" s="102"/>
      <c r="AH1619" s="102"/>
      <c r="AI1619" s="102"/>
      <c r="AJ1619" s="102"/>
      <c r="AK1619" s="102"/>
      <c r="AL1619" s="102"/>
      <c r="AM1619" s="102"/>
      <c r="BG1619" s="13" t="s">
        <v>432</v>
      </c>
      <c r="BH1619" s="13" t="s">
        <v>432</v>
      </c>
    </row>
    <row r="1620" spans="1:61" ht="9.75" hidden="1" customHeight="1" x14ac:dyDescent="0.15">
      <c r="A1620" s="106"/>
      <c r="B1620" s="107"/>
      <c r="C1620" s="107"/>
      <c r="D1620" s="107"/>
      <c r="E1620" s="107"/>
      <c r="F1620" s="107"/>
      <c r="G1620" s="107"/>
      <c r="H1620" s="107"/>
      <c r="I1620" s="108"/>
      <c r="J1620" s="102"/>
      <c r="K1620" s="102"/>
      <c r="L1620" s="102"/>
      <c r="M1620" s="102"/>
      <c r="N1620" s="102"/>
      <c r="O1620" s="102"/>
      <c r="P1620" s="102"/>
      <c r="Q1620" s="102"/>
      <c r="R1620" s="102"/>
      <c r="S1620" s="102"/>
      <c r="T1620" s="102"/>
      <c r="U1620" s="102"/>
      <c r="V1620" s="102"/>
      <c r="W1620" s="102"/>
      <c r="X1620" s="102"/>
      <c r="Y1620" s="102"/>
      <c r="Z1620" s="102"/>
      <c r="AA1620" s="102"/>
      <c r="AB1620" s="102"/>
      <c r="AC1620" s="102"/>
      <c r="AD1620" s="102"/>
      <c r="AE1620" s="102"/>
      <c r="AF1620" s="102"/>
      <c r="AG1620" s="102"/>
      <c r="AH1620" s="102"/>
      <c r="AI1620" s="102"/>
      <c r="AJ1620" s="102"/>
      <c r="AK1620" s="102"/>
      <c r="AL1620" s="102"/>
      <c r="AM1620" s="102"/>
      <c r="BG1620" s="13" t="s">
        <v>432</v>
      </c>
      <c r="BH1620" s="13" t="s">
        <v>432</v>
      </c>
    </row>
    <row r="1621" spans="1:61" ht="9.75" hidden="1" customHeight="1" x14ac:dyDescent="0.15">
      <c r="A1621" s="96" t="s">
        <v>292</v>
      </c>
      <c r="B1621" s="97"/>
      <c r="C1621" s="97"/>
      <c r="D1621" s="97"/>
      <c r="E1621" s="97"/>
      <c r="F1621" s="97"/>
      <c r="G1621" s="97"/>
      <c r="H1621" s="97"/>
      <c r="I1621" s="98"/>
      <c r="J1621" s="102"/>
      <c r="K1621" s="102"/>
      <c r="L1621" s="102"/>
      <c r="M1621" s="102"/>
      <c r="N1621" s="102"/>
      <c r="O1621" s="102"/>
      <c r="P1621" s="102"/>
      <c r="Q1621" s="102"/>
      <c r="R1621" s="102"/>
      <c r="S1621" s="102"/>
      <c r="T1621" s="102"/>
      <c r="U1621" s="102"/>
      <c r="V1621" s="102"/>
      <c r="W1621" s="102"/>
      <c r="X1621" s="102"/>
      <c r="Y1621" s="102"/>
      <c r="Z1621" s="102"/>
      <c r="AA1621" s="102"/>
      <c r="AB1621" s="102"/>
      <c r="AC1621" s="102"/>
      <c r="AD1621" s="102"/>
      <c r="AE1621" s="102"/>
      <c r="AF1621" s="102"/>
      <c r="AG1621" s="102"/>
      <c r="AH1621" s="102"/>
      <c r="AI1621" s="102"/>
      <c r="AJ1621" s="102"/>
      <c r="AK1621" s="102"/>
      <c r="AL1621" s="102"/>
      <c r="AM1621" s="102"/>
      <c r="BG1621" s="13" t="s">
        <v>541</v>
      </c>
      <c r="BH1621" s="13">
        <v>88</v>
      </c>
      <c r="BI1621" s="13" t="str">
        <f>"ITEM"&amp;BH1621&amp; BG1621 &amp;"="&amp; IF(TRIM($J1621)="","",$J1621)</f>
        <v>ITEM88#KBN4_17=</v>
      </c>
    </row>
    <row r="1622" spans="1:61" ht="9.75" hidden="1" customHeight="1" x14ac:dyDescent="0.15">
      <c r="A1622" s="106"/>
      <c r="B1622" s="107"/>
      <c r="C1622" s="107"/>
      <c r="D1622" s="107"/>
      <c r="E1622" s="107"/>
      <c r="F1622" s="107"/>
      <c r="G1622" s="107"/>
      <c r="H1622" s="107"/>
      <c r="I1622" s="108"/>
      <c r="J1622" s="102"/>
      <c r="K1622" s="102"/>
      <c r="L1622" s="102"/>
      <c r="M1622" s="102"/>
      <c r="N1622" s="102"/>
      <c r="O1622" s="102"/>
      <c r="P1622" s="102"/>
      <c r="Q1622" s="102"/>
      <c r="R1622" s="102"/>
      <c r="S1622" s="102"/>
      <c r="T1622" s="102"/>
      <c r="U1622" s="102"/>
      <c r="V1622" s="102"/>
      <c r="W1622" s="102"/>
      <c r="X1622" s="102"/>
      <c r="Y1622" s="102"/>
      <c r="Z1622" s="102"/>
      <c r="AA1622" s="102"/>
      <c r="AB1622" s="102"/>
      <c r="AC1622" s="102"/>
      <c r="AD1622" s="102"/>
      <c r="AE1622" s="102"/>
      <c r="AF1622" s="102"/>
      <c r="AG1622" s="102"/>
      <c r="AH1622" s="102"/>
      <c r="AI1622" s="102"/>
      <c r="AJ1622" s="102"/>
      <c r="AK1622" s="102"/>
      <c r="AL1622" s="102"/>
      <c r="AM1622" s="102"/>
      <c r="BG1622" s="13" t="s">
        <v>432</v>
      </c>
      <c r="BH1622" s="13" t="s">
        <v>432</v>
      </c>
    </row>
    <row r="1623" spans="1:61" ht="9.75" hidden="1" customHeight="1" x14ac:dyDescent="0.15">
      <c r="A1623" s="96" t="s">
        <v>326</v>
      </c>
      <c r="B1623" s="97"/>
      <c r="C1623" s="97"/>
      <c r="D1623" s="97"/>
      <c r="E1623" s="97"/>
      <c r="F1623" s="97"/>
      <c r="G1623" s="97"/>
      <c r="H1623" s="97"/>
      <c r="I1623" s="98"/>
      <c r="J1623" s="266"/>
      <c r="K1623" s="170"/>
      <c r="L1623" s="170"/>
      <c r="M1623" s="170"/>
      <c r="N1623" s="170"/>
      <c r="O1623" s="170"/>
      <c r="P1623" s="170"/>
      <c r="Q1623" s="170"/>
      <c r="R1623" s="170"/>
      <c r="S1623" s="170"/>
      <c r="T1623" s="170"/>
      <c r="U1623" s="170"/>
      <c r="V1623" s="170" t="s">
        <v>116</v>
      </c>
      <c r="W1623" s="170"/>
      <c r="X1623" s="170"/>
      <c r="Y1623" s="170"/>
      <c r="Z1623" s="170"/>
      <c r="AA1623" s="170"/>
      <c r="AB1623" s="170"/>
      <c r="AC1623" s="170"/>
      <c r="AD1623" s="170"/>
      <c r="AE1623" s="170"/>
      <c r="AF1623" s="170"/>
      <c r="AG1623" s="170"/>
      <c r="AH1623" s="170"/>
      <c r="AI1623" s="170"/>
      <c r="AJ1623" s="170"/>
      <c r="AK1623" s="170"/>
      <c r="AL1623" s="170"/>
      <c r="AM1623" s="171"/>
      <c r="BE1623" s="13" t="str">
        <f ca="1">MID(CELL("address",$CB$2),2,2)</f>
        <v>CB</v>
      </c>
      <c r="BF1623" s="13" t="str">
        <f>IF(TRIM($K1625)="","",IF(ISERROR(MATCH($K1625,$CB$3:$CB$7,0)),"INPUT_ERROR",MATCH($K1625,$CB$3:$CB$7,0)))</f>
        <v/>
      </c>
      <c r="BG1623" s="13" t="s">
        <v>541</v>
      </c>
      <c r="BH1623" s="13">
        <v>89</v>
      </c>
      <c r="BI1623" s="13" t="str">
        <f>"ITEM"&amp; BH1623&amp; BG1623 &amp;"="&amp; $BF1623</f>
        <v>ITEM89#KBN4_17=</v>
      </c>
    </row>
    <row r="1624" spans="1:61" ht="9.75" hidden="1" customHeight="1" x14ac:dyDescent="0.15">
      <c r="A1624" s="99"/>
      <c r="B1624" s="100"/>
      <c r="C1624" s="100"/>
      <c r="D1624" s="100"/>
      <c r="E1624" s="100"/>
      <c r="F1624" s="100"/>
      <c r="G1624" s="100"/>
      <c r="H1624" s="100"/>
      <c r="I1624" s="101"/>
      <c r="J1624" s="304"/>
      <c r="K1624" s="169"/>
      <c r="L1624" s="169"/>
      <c r="M1624" s="169"/>
      <c r="N1624" s="169"/>
      <c r="O1624" s="169"/>
      <c r="P1624" s="169"/>
      <c r="Q1624" s="169"/>
      <c r="R1624" s="169"/>
      <c r="S1624" s="169"/>
      <c r="T1624" s="169"/>
      <c r="U1624" s="169"/>
      <c r="V1624" s="169" t="s">
        <v>180</v>
      </c>
      <c r="W1624" s="169"/>
      <c r="X1624" s="169"/>
      <c r="Y1624" s="169"/>
      <c r="Z1624" s="169"/>
      <c r="AA1624" s="169"/>
      <c r="AB1624" s="169"/>
      <c r="AC1624" s="169"/>
      <c r="AD1624" s="169"/>
      <c r="AE1624" s="169"/>
      <c r="AF1624" s="169"/>
      <c r="AG1624" s="169"/>
      <c r="AH1624" s="169"/>
      <c r="AI1624" s="169"/>
      <c r="AJ1624" s="169"/>
      <c r="AK1624" s="169"/>
      <c r="AL1624" s="169"/>
      <c r="AM1624" s="172"/>
      <c r="BG1624" s="13" t="s">
        <v>432</v>
      </c>
      <c r="BH1624" s="13" t="s">
        <v>432</v>
      </c>
    </row>
    <row r="1625" spans="1:61" ht="9.75" hidden="1" customHeight="1" x14ac:dyDescent="0.15">
      <c r="A1625" s="99"/>
      <c r="B1625" s="100"/>
      <c r="C1625" s="100"/>
      <c r="D1625" s="100"/>
      <c r="E1625" s="100"/>
      <c r="F1625" s="100"/>
      <c r="G1625" s="100"/>
      <c r="H1625" s="100"/>
      <c r="I1625" s="101"/>
      <c r="J1625" s="130" t="s">
        <v>127</v>
      </c>
      <c r="K1625" s="131"/>
      <c r="L1625" s="131"/>
      <c r="M1625" s="131"/>
      <c r="N1625" s="131"/>
      <c r="O1625" s="131"/>
      <c r="P1625" s="131"/>
      <c r="Q1625" s="131"/>
      <c r="R1625" s="131"/>
      <c r="S1625" s="131"/>
      <c r="T1625" s="133" t="s">
        <v>129</v>
      </c>
      <c r="U1625" s="133"/>
      <c r="V1625" s="169" t="s">
        <v>236</v>
      </c>
      <c r="W1625" s="169"/>
      <c r="X1625" s="169"/>
      <c r="Y1625" s="169"/>
      <c r="Z1625" s="169"/>
      <c r="AA1625" s="169"/>
      <c r="AB1625" s="169"/>
      <c r="AC1625" s="169"/>
      <c r="AD1625" s="169"/>
      <c r="AE1625" s="169"/>
      <c r="AF1625" s="169"/>
      <c r="AG1625" s="169"/>
      <c r="AH1625" s="169"/>
      <c r="AI1625" s="169"/>
      <c r="AJ1625" s="169"/>
      <c r="AK1625" s="169"/>
      <c r="AL1625" s="169"/>
      <c r="AM1625" s="172"/>
      <c r="BG1625" s="13" t="s">
        <v>432</v>
      </c>
      <c r="BH1625" s="13" t="s">
        <v>432</v>
      </c>
    </row>
    <row r="1626" spans="1:61" ht="9.75" hidden="1" customHeight="1" x14ac:dyDescent="0.15">
      <c r="A1626" s="99"/>
      <c r="B1626" s="100"/>
      <c r="C1626" s="100"/>
      <c r="D1626" s="100"/>
      <c r="E1626" s="100"/>
      <c r="F1626" s="100"/>
      <c r="G1626" s="100"/>
      <c r="H1626" s="100"/>
      <c r="I1626" s="101"/>
      <c r="J1626" s="130"/>
      <c r="K1626" s="131"/>
      <c r="L1626" s="131"/>
      <c r="M1626" s="131"/>
      <c r="N1626" s="131"/>
      <c r="O1626" s="131"/>
      <c r="P1626" s="131"/>
      <c r="Q1626" s="131"/>
      <c r="R1626" s="131"/>
      <c r="S1626" s="131"/>
      <c r="T1626" s="133"/>
      <c r="U1626" s="133"/>
      <c r="V1626" s="169" t="s">
        <v>237</v>
      </c>
      <c r="W1626" s="169"/>
      <c r="X1626" s="169"/>
      <c r="Y1626" s="169"/>
      <c r="Z1626" s="169"/>
      <c r="AA1626" s="169"/>
      <c r="AB1626" s="169"/>
      <c r="AC1626" s="169"/>
      <c r="AD1626" s="169"/>
      <c r="AE1626" s="169"/>
      <c r="AF1626" s="169"/>
      <c r="AG1626" s="169"/>
      <c r="AH1626" s="169"/>
      <c r="AI1626" s="169"/>
      <c r="AJ1626" s="169"/>
      <c r="AK1626" s="169"/>
      <c r="AL1626" s="169"/>
      <c r="AM1626" s="172"/>
      <c r="BG1626" s="13" t="s">
        <v>432</v>
      </c>
      <c r="BH1626" s="13" t="s">
        <v>432</v>
      </c>
    </row>
    <row r="1627" spans="1:61" ht="9.75" hidden="1" customHeight="1" x14ac:dyDescent="0.15">
      <c r="A1627" s="99"/>
      <c r="B1627" s="100"/>
      <c r="C1627" s="100"/>
      <c r="D1627" s="100"/>
      <c r="E1627" s="100"/>
      <c r="F1627" s="100"/>
      <c r="G1627" s="100"/>
      <c r="H1627" s="100"/>
      <c r="I1627" s="101"/>
      <c r="J1627" s="186"/>
      <c r="K1627" s="133"/>
      <c r="L1627" s="133"/>
      <c r="M1627" s="133"/>
      <c r="N1627" s="133"/>
      <c r="O1627" s="133"/>
      <c r="P1627" s="133"/>
      <c r="Q1627" s="133"/>
      <c r="R1627" s="133"/>
      <c r="S1627" s="133"/>
      <c r="T1627" s="133"/>
      <c r="U1627" s="133"/>
      <c r="V1627" s="169" t="s">
        <v>441</v>
      </c>
      <c r="W1627" s="169"/>
      <c r="X1627" s="169"/>
      <c r="Y1627" s="169"/>
      <c r="Z1627" s="169"/>
      <c r="AA1627" s="169"/>
      <c r="AB1627" s="169"/>
      <c r="AC1627" s="169"/>
      <c r="AD1627" s="169"/>
      <c r="AE1627" s="169"/>
      <c r="AF1627" s="169"/>
      <c r="AG1627" s="169"/>
      <c r="AH1627" s="169"/>
      <c r="AI1627" s="169"/>
      <c r="AJ1627" s="169"/>
      <c r="AK1627" s="169"/>
      <c r="AL1627" s="169"/>
      <c r="AM1627" s="172"/>
      <c r="BG1627" s="13" t="s">
        <v>432</v>
      </c>
      <c r="BH1627" s="13" t="s">
        <v>432</v>
      </c>
    </row>
    <row r="1628" spans="1:61" ht="9.75" hidden="1" customHeight="1" x14ac:dyDescent="0.15">
      <c r="A1628" s="106"/>
      <c r="B1628" s="107"/>
      <c r="C1628" s="107"/>
      <c r="D1628" s="107"/>
      <c r="E1628" s="107"/>
      <c r="F1628" s="107"/>
      <c r="G1628" s="107"/>
      <c r="H1628" s="107"/>
      <c r="I1628" s="108"/>
      <c r="J1628" s="168"/>
      <c r="K1628" s="137"/>
      <c r="L1628" s="137"/>
      <c r="M1628" s="137"/>
      <c r="N1628" s="137"/>
      <c r="O1628" s="137"/>
      <c r="P1628" s="137"/>
      <c r="Q1628" s="137"/>
      <c r="R1628" s="137"/>
      <c r="S1628" s="137"/>
      <c r="T1628" s="137"/>
      <c r="U1628" s="137"/>
      <c r="V1628" s="174" t="s">
        <v>238</v>
      </c>
      <c r="W1628" s="174"/>
      <c r="X1628" s="174"/>
      <c r="Y1628" s="174"/>
      <c r="Z1628" s="174"/>
      <c r="AA1628" s="174"/>
      <c r="AB1628" s="174"/>
      <c r="AC1628" s="174"/>
      <c r="AD1628" s="174"/>
      <c r="AE1628" s="174"/>
      <c r="AF1628" s="174"/>
      <c r="AG1628" s="174"/>
      <c r="AH1628" s="174"/>
      <c r="AI1628" s="174"/>
      <c r="AJ1628" s="174"/>
      <c r="AK1628" s="174"/>
      <c r="AL1628" s="174"/>
      <c r="AM1628" s="175"/>
      <c r="BG1628" s="13" t="s">
        <v>432</v>
      </c>
      <c r="BH1628" s="13" t="s">
        <v>432</v>
      </c>
    </row>
    <row r="1629" spans="1:61" ht="9.75" hidden="1" customHeight="1" x14ac:dyDescent="0.15">
      <c r="A1629" s="96" t="s">
        <v>325</v>
      </c>
      <c r="B1629" s="97"/>
      <c r="C1629" s="97"/>
      <c r="D1629" s="97"/>
      <c r="E1629" s="97"/>
      <c r="F1629" s="97"/>
      <c r="G1629" s="97"/>
      <c r="H1629" s="97"/>
      <c r="I1629" s="98"/>
      <c r="J1629" s="115"/>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7"/>
      <c r="BG1629" s="13" t="s">
        <v>541</v>
      </c>
      <c r="BH1629" s="13">
        <v>90</v>
      </c>
      <c r="BI1629" s="13" t="str">
        <f>"ITEM"&amp;BH1629&amp; BG1629 &amp;"="&amp; IF(TRIM($J1629)="","",$J1629)</f>
        <v>ITEM90#KBN4_17=</v>
      </c>
    </row>
    <row r="1630" spans="1:61" ht="9.75" hidden="1" customHeight="1" x14ac:dyDescent="0.15">
      <c r="A1630" s="99"/>
      <c r="B1630" s="100"/>
      <c r="C1630" s="100"/>
      <c r="D1630" s="100"/>
      <c r="E1630" s="100"/>
      <c r="F1630" s="100"/>
      <c r="G1630" s="100"/>
      <c r="H1630" s="100"/>
      <c r="I1630" s="101"/>
      <c r="J1630" s="109"/>
      <c r="K1630" s="110"/>
      <c r="L1630" s="110"/>
      <c r="M1630" s="110"/>
      <c r="N1630" s="110"/>
      <c r="O1630" s="110"/>
      <c r="P1630" s="110"/>
      <c r="Q1630" s="110"/>
      <c r="R1630" s="110"/>
      <c r="S1630" s="110"/>
      <c r="T1630" s="110"/>
      <c r="U1630" s="110"/>
      <c r="V1630" s="110"/>
      <c r="W1630" s="110"/>
      <c r="X1630" s="110"/>
      <c r="Y1630" s="110"/>
      <c r="Z1630" s="110"/>
      <c r="AA1630" s="110"/>
      <c r="AB1630" s="110"/>
      <c r="AC1630" s="110"/>
      <c r="AD1630" s="110"/>
      <c r="AE1630" s="110"/>
      <c r="AF1630" s="110"/>
      <c r="AG1630" s="110"/>
      <c r="AH1630" s="110"/>
      <c r="AI1630" s="110"/>
      <c r="AJ1630" s="110"/>
      <c r="AK1630" s="110"/>
      <c r="AL1630" s="110"/>
      <c r="AM1630" s="111"/>
      <c r="BG1630" s="13" t="s">
        <v>432</v>
      </c>
      <c r="BH1630" s="13" t="s">
        <v>432</v>
      </c>
    </row>
    <row r="1631" spans="1:61" ht="9.75" hidden="1" customHeight="1" x14ac:dyDescent="0.15">
      <c r="A1631" s="99"/>
      <c r="B1631" s="100"/>
      <c r="C1631" s="100"/>
      <c r="D1631" s="100"/>
      <c r="E1631" s="100"/>
      <c r="F1631" s="100"/>
      <c r="G1631" s="100"/>
      <c r="H1631" s="100"/>
      <c r="I1631" s="101"/>
      <c r="J1631" s="112"/>
      <c r="K1631" s="113"/>
      <c r="L1631" s="113"/>
      <c r="M1631" s="113"/>
      <c r="N1631" s="113"/>
      <c r="O1631" s="113"/>
      <c r="P1631" s="113"/>
      <c r="Q1631" s="113"/>
      <c r="R1631" s="113"/>
      <c r="S1631" s="113"/>
      <c r="T1631" s="113"/>
      <c r="U1631" s="113"/>
      <c r="V1631" s="113"/>
      <c r="W1631" s="113"/>
      <c r="X1631" s="113"/>
      <c r="Y1631" s="113"/>
      <c r="Z1631" s="113"/>
      <c r="AA1631" s="113"/>
      <c r="AB1631" s="113"/>
      <c r="AC1631" s="113"/>
      <c r="AD1631" s="113"/>
      <c r="AE1631" s="113"/>
      <c r="AF1631" s="113"/>
      <c r="AG1631" s="113"/>
      <c r="AH1631" s="113"/>
      <c r="AI1631" s="113"/>
      <c r="AJ1631" s="113"/>
      <c r="AK1631" s="113"/>
      <c r="AL1631" s="113"/>
      <c r="AM1631" s="114"/>
      <c r="BG1631" s="13" t="s">
        <v>432</v>
      </c>
      <c r="BH1631" s="13" t="s">
        <v>432</v>
      </c>
    </row>
    <row r="1632" spans="1:61" ht="9.75" hidden="1" customHeight="1" x14ac:dyDescent="0.15">
      <c r="A1632" s="96" t="s">
        <v>293</v>
      </c>
      <c r="B1632" s="97"/>
      <c r="C1632" s="97"/>
      <c r="D1632" s="97"/>
      <c r="E1632" s="97"/>
      <c r="F1632" s="97"/>
      <c r="G1632" s="97"/>
      <c r="H1632" s="97"/>
      <c r="I1632" s="98"/>
      <c r="J1632" s="224" t="s">
        <v>127</v>
      </c>
      <c r="K1632" s="225"/>
      <c r="L1632" s="162" t="s">
        <v>122</v>
      </c>
      <c r="M1632" s="162"/>
      <c r="N1632" s="162"/>
      <c r="O1632" s="162"/>
      <c r="P1632" s="162"/>
      <c r="Q1632" s="162"/>
      <c r="R1632" s="162"/>
      <c r="S1632" s="162"/>
      <c r="T1632" s="162"/>
      <c r="U1632" s="162"/>
      <c r="V1632" s="162"/>
      <c r="W1632" s="162"/>
      <c r="X1632" s="227" t="s">
        <v>127</v>
      </c>
      <c r="Y1632" s="225"/>
      <c r="Z1632" s="162" t="s">
        <v>160</v>
      </c>
      <c r="AA1632" s="162"/>
      <c r="AB1632" s="162"/>
      <c r="AC1632" s="162"/>
      <c r="AD1632" s="162"/>
      <c r="AE1632" s="162"/>
      <c r="AF1632" s="162"/>
      <c r="AG1632" s="162"/>
      <c r="AH1632" s="162"/>
      <c r="AI1632" s="162"/>
      <c r="AJ1632" s="162"/>
      <c r="AK1632" s="162"/>
      <c r="AL1632" s="162"/>
      <c r="AM1632" s="163"/>
      <c r="BF1632" s="13" t="b">
        <f>IF($K1632="○",TRUE,IF($K1632="",FALSE,"INPUT_ERROR"))</f>
        <v>0</v>
      </c>
      <c r="BG1632" s="13" t="s">
        <v>541</v>
      </c>
      <c r="BH1632" s="13">
        <v>91</v>
      </c>
      <c r="BI1632" s="13" t="str">
        <f t="shared" ref="BI1632:BI1638" si="38">"ITEM"&amp;BH1632 &amp; BG1632 &amp;"="&amp; BF1632</f>
        <v>ITEM91#KBN4_17=FALSE</v>
      </c>
    </row>
    <row r="1633" spans="1:61" ht="9.75" hidden="1" customHeight="1" x14ac:dyDescent="0.15">
      <c r="A1633" s="99"/>
      <c r="B1633" s="100"/>
      <c r="C1633" s="100"/>
      <c r="D1633" s="100"/>
      <c r="E1633" s="100"/>
      <c r="F1633" s="100"/>
      <c r="G1633" s="100"/>
      <c r="H1633" s="100"/>
      <c r="I1633" s="101"/>
      <c r="J1633" s="130"/>
      <c r="K1633" s="132"/>
      <c r="L1633" s="133"/>
      <c r="M1633" s="133"/>
      <c r="N1633" s="133"/>
      <c r="O1633" s="133"/>
      <c r="P1633" s="133"/>
      <c r="Q1633" s="133"/>
      <c r="R1633" s="133"/>
      <c r="S1633" s="133"/>
      <c r="T1633" s="133"/>
      <c r="U1633" s="133"/>
      <c r="V1633" s="133"/>
      <c r="W1633" s="133"/>
      <c r="X1633" s="134"/>
      <c r="Y1633" s="132"/>
      <c r="Z1633" s="133"/>
      <c r="AA1633" s="133"/>
      <c r="AB1633" s="133"/>
      <c r="AC1633" s="133"/>
      <c r="AD1633" s="133"/>
      <c r="AE1633" s="133"/>
      <c r="AF1633" s="133"/>
      <c r="AG1633" s="133"/>
      <c r="AH1633" s="133"/>
      <c r="AI1633" s="133"/>
      <c r="AJ1633" s="133"/>
      <c r="AK1633" s="133"/>
      <c r="AL1633" s="133"/>
      <c r="AM1633" s="139"/>
      <c r="BF1633" s="13" t="b">
        <f>IF($Y1632="○",TRUE,IF($Y1632="",FALSE,"INPUT_ERROR"))</f>
        <v>0</v>
      </c>
      <c r="BG1633" s="13" t="s">
        <v>541</v>
      </c>
      <c r="BH1633" s="13">
        <v>92</v>
      </c>
      <c r="BI1633" s="13" t="str">
        <f t="shared" si="38"/>
        <v>ITEM92#KBN4_17=FALSE</v>
      </c>
    </row>
    <row r="1634" spans="1:61" ht="9.75" hidden="1" customHeight="1" x14ac:dyDescent="0.15">
      <c r="A1634" s="99"/>
      <c r="B1634" s="100"/>
      <c r="C1634" s="100"/>
      <c r="D1634" s="100"/>
      <c r="E1634" s="100"/>
      <c r="F1634" s="100"/>
      <c r="G1634" s="100"/>
      <c r="H1634" s="100"/>
      <c r="I1634" s="101"/>
      <c r="J1634" s="130" t="s">
        <v>127</v>
      </c>
      <c r="K1634" s="132"/>
      <c r="L1634" s="133" t="s">
        <v>161</v>
      </c>
      <c r="M1634" s="133"/>
      <c r="N1634" s="133"/>
      <c r="O1634" s="133"/>
      <c r="P1634" s="133"/>
      <c r="Q1634" s="133"/>
      <c r="R1634" s="133"/>
      <c r="S1634" s="133"/>
      <c r="T1634" s="133"/>
      <c r="U1634" s="133"/>
      <c r="V1634" s="133"/>
      <c r="W1634" s="133"/>
      <c r="X1634" s="134" t="s">
        <v>127</v>
      </c>
      <c r="Y1634" s="132"/>
      <c r="Z1634" s="133" t="s">
        <v>332</v>
      </c>
      <c r="AA1634" s="133"/>
      <c r="AB1634" s="133"/>
      <c r="AC1634" s="133"/>
      <c r="AD1634" s="133"/>
      <c r="AE1634" s="133"/>
      <c r="AF1634" s="133"/>
      <c r="AG1634" s="133"/>
      <c r="AH1634" s="133"/>
      <c r="AI1634" s="133"/>
      <c r="AJ1634" s="133"/>
      <c r="AK1634" s="133"/>
      <c r="AL1634" s="133"/>
      <c r="AM1634" s="139"/>
      <c r="BF1634" s="13" t="b">
        <f>IF($K1634="○",TRUE,IF($K1634="",FALSE,"INPUT_ERROR"))</f>
        <v>0</v>
      </c>
      <c r="BG1634" s="13" t="s">
        <v>541</v>
      </c>
      <c r="BH1634" s="13">
        <v>93</v>
      </c>
      <c r="BI1634" s="13" t="str">
        <f t="shared" si="38"/>
        <v>ITEM93#KBN4_17=FALSE</v>
      </c>
    </row>
    <row r="1635" spans="1:61" ht="9.75" hidden="1" customHeight="1" x14ac:dyDescent="0.15">
      <c r="A1635" s="99"/>
      <c r="B1635" s="100"/>
      <c r="C1635" s="100"/>
      <c r="D1635" s="100"/>
      <c r="E1635" s="100"/>
      <c r="F1635" s="100"/>
      <c r="G1635" s="100"/>
      <c r="H1635" s="100"/>
      <c r="I1635" s="101"/>
      <c r="J1635" s="130"/>
      <c r="K1635" s="132"/>
      <c r="L1635" s="133"/>
      <c r="M1635" s="133"/>
      <c r="N1635" s="133"/>
      <c r="O1635" s="133"/>
      <c r="P1635" s="133"/>
      <c r="Q1635" s="133"/>
      <c r="R1635" s="133"/>
      <c r="S1635" s="133"/>
      <c r="T1635" s="133"/>
      <c r="U1635" s="133"/>
      <c r="V1635" s="133"/>
      <c r="W1635" s="133"/>
      <c r="X1635" s="134"/>
      <c r="Y1635" s="132"/>
      <c r="Z1635" s="133"/>
      <c r="AA1635" s="133"/>
      <c r="AB1635" s="133"/>
      <c r="AC1635" s="133"/>
      <c r="AD1635" s="133"/>
      <c r="AE1635" s="133"/>
      <c r="AF1635" s="133"/>
      <c r="AG1635" s="133"/>
      <c r="AH1635" s="133"/>
      <c r="AI1635" s="133"/>
      <c r="AJ1635" s="133"/>
      <c r="AK1635" s="133"/>
      <c r="AL1635" s="133"/>
      <c r="AM1635" s="139"/>
      <c r="BF1635" s="13" t="b">
        <f>IF($Y1634="○",TRUE,IF($Y1634="",FALSE,"INPUT_ERROR"))</f>
        <v>0</v>
      </c>
      <c r="BG1635" s="13" t="s">
        <v>541</v>
      </c>
      <c r="BH1635" s="13">
        <v>94</v>
      </c>
      <c r="BI1635" s="13" t="str">
        <f t="shared" si="38"/>
        <v>ITEM94#KBN4_17=FALSE</v>
      </c>
    </row>
    <row r="1636" spans="1:61" ht="9.75" hidden="1" customHeight="1" x14ac:dyDescent="0.15">
      <c r="A1636" s="99"/>
      <c r="B1636" s="100"/>
      <c r="C1636" s="100"/>
      <c r="D1636" s="100"/>
      <c r="E1636" s="100"/>
      <c r="F1636" s="100"/>
      <c r="G1636" s="100"/>
      <c r="H1636" s="100"/>
      <c r="I1636" s="101"/>
      <c r="J1636" s="130" t="s">
        <v>127</v>
      </c>
      <c r="K1636" s="132"/>
      <c r="L1636" s="133" t="s">
        <v>214</v>
      </c>
      <c r="M1636" s="133"/>
      <c r="N1636" s="133"/>
      <c r="O1636" s="133"/>
      <c r="P1636" s="133"/>
      <c r="Q1636" s="133"/>
      <c r="R1636" s="133"/>
      <c r="S1636" s="133"/>
      <c r="T1636" s="133"/>
      <c r="U1636" s="133"/>
      <c r="V1636" s="133"/>
      <c r="W1636" s="133"/>
      <c r="X1636" s="134" t="s">
        <v>127</v>
      </c>
      <c r="Y1636" s="132"/>
      <c r="Z1636" s="133" t="s">
        <v>239</v>
      </c>
      <c r="AA1636" s="133"/>
      <c r="AB1636" s="133"/>
      <c r="AC1636" s="133"/>
      <c r="AD1636" s="133"/>
      <c r="AE1636" s="133"/>
      <c r="AF1636" s="133"/>
      <c r="AG1636" s="133"/>
      <c r="AH1636" s="133"/>
      <c r="AI1636" s="133"/>
      <c r="AJ1636" s="133"/>
      <c r="AK1636" s="133"/>
      <c r="AL1636" s="133"/>
      <c r="AM1636" s="139"/>
      <c r="BF1636" s="13" t="b">
        <f>IF($K1636="○",TRUE,IF($K1636="",FALSE,"INPUT_ERROR"))</f>
        <v>0</v>
      </c>
      <c r="BG1636" s="13" t="s">
        <v>541</v>
      </c>
      <c r="BH1636" s="13">
        <v>95</v>
      </c>
      <c r="BI1636" s="13" t="str">
        <f t="shared" si="38"/>
        <v>ITEM95#KBN4_17=FALSE</v>
      </c>
    </row>
    <row r="1637" spans="1:61" ht="9.75" hidden="1" customHeight="1" x14ac:dyDescent="0.15">
      <c r="A1637" s="99"/>
      <c r="B1637" s="100"/>
      <c r="C1637" s="100"/>
      <c r="D1637" s="100"/>
      <c r="E1637" s="100"/>
      <c r="F1637" s="100"/>
      <c r="G1637" s="100"/>
      <c r="H1637" s="100"/>
      <c r="I1637" s="101"/>
      <c r="J1637" s="130"/>
      <c r="K1637" s="132"/>
      <c r="L1637" s="133"/>
      <c r="M1637" s="133"/>
      <c r="N1637" s="133"/>
      <c r="O1637" s="133"/>
      <c r="P1637" s="133"/>
      <c r="Q1637" s="133"/>
      <c r="R1637" s="133"/>
      <c r="S1637" s="133"/>
      <c r="T1637" s="133"/>
      <c r="U1637" s="133"/>
      <c r="V1637" s="133"/>
      <c r="W1637" s="133"/>
      <c r="X1637" s="134"/>
      <c r="Y1637" s="132"/>
      <c r="Z1637" s="133"/>
      <c r="AA1637" s="133"/>
      <c r="AB1637" s="133"/>
      <c r="AC1637" s="133"/>
      <c r="AD1637" s="133"/>
      <c r="AE1637" s="133"/>
      <c r="AF1637" s="133"/>
      <c r="AG1637" s="133"/>
      <c r="AH1637" s="133"/>
      <c r="AI1637" s="133"/>
      <c r="AJ1637" s="133"/>
      <c r="AK1637" s="133"/>
      <c r="AL1637" s="133"/>
      <c r="AM1637" s="139"/>
      <c r="BF1637" s="13" t="b">
        <f>IF($Y1636="○",TRUE,IF($Y1636="",FALSE,"INPUT_ERROR"))</f>
        <v>0</v>
      </c>
      <c r="BG1637" s="13" t="s">
        <v>541</v>
      </c>
      <c r="BH1637" s="13">
        <v>96</v>
      </c>
      <c r="BI1637" s="13" t="str">
        <f t="shared" si="38"/>
        <v>ITEM96#KBN4_17=FALSE</v>
      </c>
    </row>
    <row r="1638" spans="1:61" ht="9.75" hidden="1" customHeight="1" x14ac:dyDescent="0.15">
      <c r="A1638" s="99"/>
      <c r="B1638" s="100"/>
      <c r="C1638" s="100"/>
      <c r="D1638" s="100"/>
      <c r="E1638" s="100"/>
      <c r="F1638" s="100"/>
      <c r="G1638" s="100"/>
      <c r="H1638" s="100"/>
      <c r="I1638" s="101"/>
      <c r="J1638" s="130" t="s">
        <v>127</v>
      </c>
      <c r="K1638" s="132"/>
      <c r="L1638" s="133" t="s">
        <v>125</v>
      </c>
      <c r="M1638" s="133"/>
      <c r="N1638" s="133"/>
      <c r="O1638" s="134" t="s">
        <v>98</v>
      </c>
      <c r="P1638" s="128"/>
      <c r="Q1638" s="128"/>
      <c r="R1638" s="128"/>
      <c r="S1638" s="128"/>
      <c r="T1638" s="128"/>
      <c r="U1638" s="128"/>
      <c r="V1638" s="128"/>
      <c r="W1638" s="128"/>
      <c r="X1638" s="128"/>
      <c r="Y1638" s="128"/>
      <c r="Z1638" s="128"/>
      <c r="AA1638" s="128"/>
      <c r="AB1638" s="128"/>
      <c r="AC1638" s="128"/>
      <c r="AD1638" s="128"/>
      <c r="AE1638" s="128"/>
      <c r="AF1638" s="128"/>
      <c r="AG1638" s="128"/>
      <c r="AH1638" s="128"/>
      <c r="AI1638" s="128"/>
      <c r="AJ1638" s="128"/>
      <c r="AK1638" s="128"/>
      <c r="AL1638" s="133" t="s">
        <v>188</v>
      </c>
      <c r="AM1638" s="139"/>
      <c r="BF1638" s="13" t="b">
        <f>IF($K1638="○",TRUE,IF($K1638="",FALSE,"INPUT_ERROR"))</f>
        <v>0</v>
      </c>
      <c r="BG1638" s="13" t="s">
        <v>541</v>
      </c>
      <c r="BH1638" s="13">
        <v>97</v>
      </c>
      <c r="BI1638" s="13" t="str">
        <f t="shared" si="38"/>
        <v>ITEM97#KBN4_17=FALSE</v>
      </c>
    </row>
    <row r="1639" spans="1:61" ht="9.75" hidden="1" customHeight="1" x14ac:dyDescent="0.15">
      <c r="A1639" s="99"/>
      <c r="B1639" s="100"/>
      <c r="C1639" s="100"/>
      <c r="D1639" s="100"/>
      <c r="E1639" s="100"/>
      <c r="F1639" s="100"/>
      <c r="G1639" s="100"/>
      <c r="H1639" s="100"/>
      <c r="I1639" s="101"/>
      <c r="J1639" s="135"/>
      <c r="K1639" s="136"/>
      <c r="L1639" s="137"/>
      <c r="M1639" s="137"/>
      <c r="N1639" s="137"/>
      <c r="O1639" s="138"/>
      <c r="P1639" s="90"/>
      <c r="Q1639" s="90"/>
      <c r="R1639" s="90"/>
      <c r="S1639" s="90"/>
      <c r="T1639" s="90"/>
      <c r="U1639" s="90"/>
      <c r="V1639" s="90"/>
      <c r="W1639" s="90"/>
      <c r="X1639" s="90"/>
      <c r="Y1639" s="90"/>
      <c r="Z1639" s="90"/>
      <c r="AA1639" s="90"/>
      <c r="AB1639" s="90"/>
      <c r="AC1639" s="90"/>
      <c r="AD1639" s="90"/>
      <c r="AE1639" s="90"/>
      <c r="AF1639" s="90"/>
      <c r="AG1639" s="90"/>
      <c r="AH1639" s="90"/>
      <c r="AI1639" s="90"/>
      <c r="AJ1639" s="90"/>
      <c r="AK1639" s="90"/>
      <c r="AL1639" s="137"/>
      <c r="AM1639" s="140"/>
      <c r="BG1639" s="13" t="s">
        <v>541</v>
      </c>
      <c r="BH1639" s="13">
        <v>98</v>
      </c>
      <c r="BI1639" s="13" t="str">
        <f>"ITEM"&amp;BH1639 &amp; BG1639 &amp;"="&amp;IF(TRIM($P1638)="","",$P1638)</f>
        <v>ITEM98#KBN4_17=</v>
      </c>
    </row>
    <row r="1640" spans="1:61" ht="9.75" hidden="1" customHeight="1" x14ac:dyDescent="0.15">
      <c r="A1640" s="96" t="s">
        <v>290</v>
      </c>
      <c r="B1640" s="97"/>
      <c r="C1640" s="97"/>
      <c r="D1640" s="97"/>
      <c r="E1640" s="97"/>
      <c r="F1640" s="97"/>
      <c r="G1640" s="97"/>
      <c r="H1640" s="97"/>
      <c r="I1640" s="98"/>
      <c r="J1640" s="305"/>
      <c r="K1640" s="306"/>
      <c r="L1640" s="306"/>
      <c r="M1640" s="306"/>
      <c r="N1640" s="306"/>
      <c r="O1640" s="306"/>
      <c r="P1640" s="306"/>
      <c r="Q1640" s="306"/>
      <c r="R1640" s="306"/>
      <c r="S1640" s="306"/>
      <c r="T1640" s="306"/>
      <c r="U1640" s="306"/>
      <c r="V1640" s="306"/>
      <c r="W1640" s="306"/>
      <c r="X1640" s="306"/>
      <c r="Y1640" s="306"/>
      <c r="Z1640" s="306"/>
      <c r="AA1640" s="306"/>
      <c r="AB1640" s="306"/>
      <c r="AC1640" s="306"/>
      <c r="AD1640" s="306"/>
      <c r="AE1640" s="306"/>
      <c r="AF1640" s="306"/>
      <c r="AG1640" s="306"/>
      <c r="AH1640" s="306"/>
      <c r="AI1640" s="306"/>
      <c r="AJ1640" s="306"/>
      <c r="AK1640" s="306"/>
      <c r="AL1640" s="306"/>
      <c r="AM1640" s="307"/>
      <c r="BG1640" s="13" t="s">
        <v>541</v>
      </c>
      <c r="BH1640" s="13">
        <v>99</v>
      </c>
      <c r="BI1640" s="13" t="str">
        <f>"ITEM"&amp;BH1640 &amp; BG1640 &amp;"="&amp;IF(TRIM($J1640)="","",TEXT(J1640,"yyyymmdd"))</f>
        <v>ITEM99#KBN4_17=</v>
      </c>
    </row>
    <row r="1641" spans="1:61" ht="9.75" hidden="1" customHeight="1" x14ac:dyDescent="0.15">
      <c r="A1641" s="99"/>
      <c r="B1641" s="100"/>
      <c r="C1641" s="100"/>
      <c r="D1641" s="100"/>
      <c r="E1641" s="100"/>
      <c r="F1641" s="100"/>
      <c r="G1641" s="100"/>
      <c r="H1641" s="100"/>
      <c r="I1641" s="101"/>
      <c r="J1641" s="308"/>
      <c r="K1641" s="309"/>
      <c r="L1641" s="309"/>
      <c r="M1641" s="309"/>
      <c r="N1641" s="309"/>
      <c r="O1641" s="309"/>
      <c r="P1641" s="309"/>
      <c r="Q1641" s="309"/>
      <c r="R1641" s="309"/>
      <c r="S1641" s="309"/>
      <c r="T1641" s="309"/>
      <c r="U1641" s="309"/>
      <c r="V1641" s="309"/>
      <c r="W1641" s="309"/>
      <c r="X1641" s="309"/>
      <c r="Y1641" s="309"/>
      <c r="Z1641" s="309"/>
      <c r="AA1641" s="309"/>
      <c r="AB1641" s="309"/>
      <c r="AC1641" s="309"/>
      <c r="AD1641" s="309"/>
      <c r="AE1641" s="309"/>
      <c r="AF1641" s="309"/>
      <c r="AG1641" s="309"/>
      <c r="AH1641" s="309"/>
      <c r="AI1641" s="309"/>
      <c r="AJ1641" s="309"/>
      <c r="AK1641" s="309"/>
      <c r="AL1641" s="309"/>
      <c r="AM1641" s="310"/>
      <c r="BH1641" s="13" t="s">
        <v>432</v>
      </c>
    </row>
    <row r="1642" spans="1:61" ht="9.75" hidden="1" customHeight="1" thickBot="1" x14ac:dyDescent="0.2">
      <c r="A1642" s="106"/>
      <c r="B1642" s="107"/>
      <c r="C1642" s="107"/>
      <c r="D1642" s="107"/>
      <c r="E1642" s="107"/>
      <c r="F1642" s="107"/>
      <c r="G1642" s="107"/>
      <c r="H1642" s="107"/>
      <c r="I1642" s="108"/>
      <c r="J1642" s="311"/>
      <c r="K1642" s="312"/>
      <c r="L1642" s="312"/>
      <c r="M1642" s="312"/>
      <c r="N1642" s="312"/>
      <c r="O1642" s="312"/>
      <c r="P1642" s="312"/>
      <c r="Q1642" s="312"/>
      <c r="R1642" s="312"/>
      <c r="S1642" s="312"/>
      <c r="T1642" s="312"/>
      <c r="U1642" s="312"/>
      <c r="V1642" s="312"/>
      <c r="W1642" s="312"/>
      <c r="X1642" s="312"/>
      <c r="Y1642" s="312"/>
      <c r="Z1642" s="312"/>
      <c r="AA1642" s="312"/>
      <c r="AB1642" s="312"/>
      <c r="AC1642" s="312"/>
      <c r="AD1642" s="312"/>
      <c r="AE1642" s="312"/>
      <c r="AF1642" s="312"/>
      <c r="AG1642" s="312"/>
      <c r="AH1642" s="312"/>
      <c r="AI1642" s="312"/>
      <c r="AJ1642" s="312"/>
      <c r="AK1642" s="312"/>
      <c r="AL1642" s="312"/>
      <c r="AM1642" s="313"/>
      <c r="BH1642" s="13" t="s">
        <v>432</v>
      </c>
    </row>
    <row r="1643" spans="1:61" ht="9.75" hidden="1" customHeight="1" x14ac:dyDescent="0.15">
      <c r="A1643" s="295" t="s">
        <v>406</v>
      </c>
      <c r="B1643" s="296"/>
      <c r="C1643" s="296"/>
      <c r="D1643" s="296"/>
      <c r="E1643" s="296"/>
      <c r="F1643" s="296"/>
      <c r="G1643" s="296"/>
      <c r="H1643" s="296"/>
      <c r="I1643" s="297"/>
      <c r="J1643" s="273"/>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274"/>
      <c r="AE1643" s="274"/>
      <c r="AF1643" s="274"/>
      <c r="AG1643" s="274"/>
      <c r="AH1643" s="274"/>
      <c r="AI1643" s="274"/>
      <c r="AJ1643" s="274"/>
      <c r="AK1643" s="274"/>
      <c r="AL1643" s="274"/>
      <c r="AM1643" s="275"/>
      <c r="BG1643" s="13" t="s">
        <v>542</v>
      </c>
      <c r="BH1643" s="13">
        <v>85</v>
      </c>
      <c r="BI1643" s="13" t="str">
        <f>"ITEM"&amp;BH1643 &amp; BG1643 &amp;"="&amp; IF(TRIM($J1643)="","",$J1643)</f>
        <v>ITEM85#KBN4_18=</v>
      </c>
    </row>
    <row r="1644" spans="1:61" ht="9.75" hidden="1" customHeight="1" thickBot="1" x14ac:dyDescent="0.2">
      <c r="A1644" s="298"/>
      <c r="B1644" s="299"/>
      <c r="C1644" s="299"/>
      <c r="D1644" s="299"/>
      <c r="E1644" s="299"/>
      <c r="F1644" s="299"/>
      <c r="G1644" s="299"/>
      <c r="H1644" s="299"/>
      <c r="I1644" s="300"/>
      <c r="J1644" s="301"/>
      <c r="K1644" s="302"/>
      <c r="L1644" s="302"/>
      <c r="M1644" s="302"/>
      <c r="N1644" s="302"/>
      <c r="O1644" s="302"/>
      <c r="P1644" s="302"/>
      <c r="Q1644" s="302"/>
      <c r="R1644" s="302"/>
      <c r="S1644" s="302"/>
      <c r="T1644" s="302"/>
      <c r="U1644" s="302"/>
      <c r="V1644" s="302"/>
      <c r="W1644" s="302"/>
      <c r="X1644" s="302"/>
      <c r="Y1644" s="302"/>
      <c r="Z1644" s="302"/>
      <c r="AA1644" s="302"/>
      <c r="AB1644" s="302"/>
      <c r="AC1644" s="302"/>
      <c r="AD1644" s="302"/>
      <c r="AE1644" s="302"/>
      <c r="AF1644" s="302"/>
      <c r="AG1644" s="302"/>
      <c r="AH1644" s="302"/>
      <c r="AI1644" s="302"/>
      <c r="AJ1644" s="302"/>
      <c r="AK1644" s="302"/>
      <c r="AL1644" s="302"/>
      <c r="AM1644" s="303"/>
      <c r="BG1644" s="13" t="s">
        <v>432</v>
      </c>
      <c r="BH1644" s="13" t="s">
        <v>432</v>
      </c>
    </row>
    <row r="1645" spans="1:61" ht="9.75" hidden="1" customHeight="1" x14ac:dyDescent="0.15">
      <c r="A1645" s="96" t="s">
        <v>96</v>
      </c>
      <c r="B1645" s="97"/>
      <c r="C1645" s="97"/>
      <c r="D1645" s="97"/>
      <c r="E1645" s="97"/>
      <c r="F1645" s="97"/>
      <c r="G1645" s="97"/>
      <c r="H1645" s="97"/>
      <c r="I1645" s="98"/>
      <c r="J1645" s="102"/>
      <c r="K1645" s="102"/>
      <c r="L1645" s="102"/>
      <c r="M1645" s="102"/>
      <c r="N1645" s="102"/>
      <c r="O1645" s="102"/>
      <c r="P1645" s="102"/>
      <c r="Q1645" s="102"/>
      <c r="R1645" s="102"/>
      <c r="S1645" s="102"/>
      <c r="T1645" s="102"/>
      <c r="U1645" s="102"/>
      <c r="V1645" s="102"/>
      <c r="W1645" s="102"/>
      <c r="X1645" s="102"/>
      <c r="Y1645" s="102"/>
      <c r="Z1645" s="102"/>
      <c r="AA1645" s="102"/>
      <c r="AB1645" s="102"/>
      <c r="AC1645" s="102"/>
      <c r="AD1645" s="102"/>
      <c r="AE1645" s="102"/>
      <c r="AF1645" s="102"/>
      <c r="AG1645" s="102"/>
      <c r="AH1645" s="102"/>
      <c r="AI1645" s="102"/>
      <c r="AJ1645" s="102"/>
      <c r="AK1645" s="102"/>
      <c r="AL1645" s="102"/>
      <c r="AM1645" s="102"/>
      <c r="BG1645" s="13" t="s">
        <v>542</v>
      </c>
      <c r="BH1645" s="13">
        <v>86</v>
      </c>
      <c r="BI1645" s="13" t="str">
        <f>"ITEM"&amp;BH1645&amp; BG1645 &amp;"="&amp; IF(TRIM($J1645)="","",$J1645)</f>
        <v>ITEM86#KBN4_18=</v>
      </c>
    </row>
    <row r="1646" spans="1:61" ht="9.75" hidden="1" customHeight="1" x14ac:dyDescent="0.15">
      <c r="A1646" s="106"/>
      <c r="B1646" s="107"/>
      <c r="C1646" s="107"/>
      <c r="D1646" s="107"/>
      <c r="E1646" s="107"/>
      <c r="F1646" s="107"/>
      <c r="G1646" s="107"/>
      <c r="H1646" s="107"/>
      <c r="I1646" s="108"/>
      <c r="J1646" s="102"/>
      <c r="K1646" s="102"/>
      <c r="L1646" s="102"/>
      <c r="M1646" s="102"/>
      <c r="N1646" s="102"/>
      <c r="O1646" s="102"/>
      <c r="P1646" s="102"/>
      <c r="Q1646" s="102"/>
      <c r="R1646" s="102"/>
      <c r="S1646" s="102"/>
      <c r="T1646" s="102"/>
      <c r="U1646" s="102"/>
      <c r="V1646" s="102"/>
      <c r="W1646" s="102"/>
      <c r="X1646" s="102"/>
      <c r="Y1646" s="102"/>
      <c r="Z1646" s="102"/>
      <c r="AA1646" s="102"/>
      <c r="AB1646" s="102"/>
      <c r="AC1646" s="102"/>
      <c r="AD1646" s="102"/>
      <c r="AE1646" s="102"/>
      <c r="AF1646" s="102"/>
      <c r="AG1646" s="102"/>
      <c r="AH1646" s="102"/>
      <c r="AI1646" s="102"/>
      <c r="AJ1646" s="102"/>
      <c r="AK1646" s="102"/>
      <c r="AL1646" s="102"/>
      <c r="AM1646" s="102"/>
      <c r="BG1646" s="13" t="s">
        <v>432</v>
      </c>
      <c r="BH1646" s="13" t="s">
        <v>432</v>
      </c>
    </row>
    <row r="1647" spans="1:61" ht="9.75" hidden="1" customHeight="1" x14ac:dyDescent="0.15">
      <c r="A1647" s="96" t="s">
        <v>291</v>
      </c>
      <c r="B1647" s="97"/>
      <c r="C1647" s="97"/>
      <c r="D1647" s="97"/>
      <c r="E1647" s="97"/>
      <c r="F1647" s="97"/>
      <c r="G1647" s="97"/>
      <c r="H1647" s="97"/>
      <c r="I1647" s="98"/>
      <c r="J1647" s="102"/>
      <c r="K1647" s="102"/>
      <c r="L1647" s="102"/>
      <c r="M1647" s="102"/>
      <c r="N1647" s="102"/>
      <c r="O1647" s="102"/>
      <c r="P1647" s="102"/>
      <c r="Q1647" s="102"/>
      <c r="R1647" s="102"/>
      <c r="S1647" s="102"/>
      <c r="T1647" s="102"/>
      <c r="U1647" s="102"/>
      <c r="V1647" s="102"/>
      <c r="W1647" s="102"/>
      <c r="X1647" s="102"/>
      <c r="Y1647" s="102"/>
      <c r="Z1647" s="102"/>
      <c r="AA1647" s="102"/>
      <c r="AB1647" s="102"/>
      <c r="AC1647" s="102"/>
      <c r="AD1647" s="102"/>
      <c r="AE1647" s="102"/>
      <c r="AF1647" s="102"/>
      <c r="AG1647" s="102"/>
      <c r="AH1647" s="102"/>
      <c r="AI1647" s="102"/>
      <c r="AJ1647" s="102"/>
      <c r="AK1647" s="102"/>
      <c r="AL1647" s="102"/>
      <c r="AM1647" s="102"/>
      <c r="BG1647" s="13" t="s">
        <v>542</v>
      </c>
      <c r="BH1647" s="13">
        <v>87</v>
      </c>
      <c r="BI1647" s="13" t="str">
        <f>"ITEM"&amp;BH1647&amp; BG1647 &amp;"="&amp; IF(TRIM($J1647)="","",$J1647)</f>
        <v>ITEM87#KBN4_18=</v>
      </c>
    </row>
    <row r="1648" spans="1:61" ht="9.75" hidden="1" customHeight="1" x14ac:dyDescent="0.15">
      <c r="A1648" s="99"/>
      <c r="B1648" s="100"/>
      <c r="C1648" s="100"/>
      <c r="D1648" s="100"/>
      <c r="E1648" s="100"/>
      <c r="F1648" s="100"/>
      <c r="G1648" s="100"/>
      <c r="H1648" s="100"/>
      <c r="I1648" s="101"/>
      <c r="J1648" s="102"/>
      <c r="K1648" s="102"/>
      <c r="L1648" s="102"/>
      <c r="M1648" s="102"/>
      <c r="N1648" s="102"/>
      <c r="O1648" s="102"/>
      <c r="P1648" s="102"/>
      <c r="Q1648" s="102"/>
      <c r="R1648" s="102"/>
      <c r="S1648" s="102"/>
      <c r="T1648" s="102"/>
      <c r="U1648" s="102"/>
      <c r="V1648" s="102"/>
      <c r="W1648" s="102"/>
      <c r="X1648" s="102"/>
      <c r="Y1648" s="102"/>
      <c r="Z1648" s="102"/>
      <c r="AA1648" s="102"/>
      <c r="AB1648" s="102"/>
      <c r="AC1648" s="102"/>
      <c r="AD1648" s="102"/>
      <c r="AE1648" s="102"/>
      <c r="AF1648" s="102"/>
      <c r="AG1648" s="102"/>
      <c r="AH1648" s="102"/>
      <c r="AI1648" s="102"/>
      <c r="AJ1648" s="102"/>
      <c r="AK1648" s="102"/>
      <c r="AL1648" s="102"/>
      <c r="AM1648" s="102"/>
      <c r="BG1648" s="13" t="s">
        <v>432</v>
      </c>
      <c r="BH1648" s="13" t="s">
        <v>432</v>
      </c>
    </row>
    <row r="1649" spans="1:61" ht="9.75" hidden="1" customHeight="1" x14ac:dyDescent="0.15">
      <c r="A1649" s="106"/>
      <c r="B1649" s="107"/>
      <c r="C1649" s="107"/>
      <c r="D1649" s="107"/>
      <c r="E1649" s="107"/>
      <c r="F1649" s="107"/>
      <c r="G1649" s="107"/>
      <c r="H1649" s="107"/>
      <c r="I1649" s="108"/>
      <c r="J1649" s="102"/>
      <c r="K1649" s="102"/>
      <c r="L1649" s="102"/>
      <c r="M1649" s="102"/>
      <c r="N1649" s="102"/>
      <c r="O1649" s="102"/>
      <c r="P1649" s="102"/>
      <c r="Q1649" s="102"/>
      <c r="R1649" s="102"/>
      <c r="S1649" s="102"/>
      <c r="T1649" s="102"/>
      <c r="U1649" s="102"/>
      <c r="V1649" s="102"/>
      <c r="W1649" s="102"/>
      <c r="X1649" s="102"/>
      <c r="Y1649" s="102"/>
      <c r="Z1649" s="102"/>
      <c r="AA1649" s="102"/>
      <c r="AB1649" s="102"/>
      <c r="AC1649" s="102"/>
      <c r="AD1649" s="102"/>
      <c r="AE1649" s="102"/>
      <c r="AF1649" s="102"/>
      <c r="AG1649" s="102"/>
      <c r="AH1649" s="102"/>
      <c r="AI1649" s="102"/>
      <c r="AJ1649" s="102"/>
      <c r="AK1649" s="102"/>
      <c r="AL1649" s="102"/>
      <c r="AM1649" s="102"/>
      <c r="BG1649" s="13" t="s">
        <v>432</v>
      </c>
      <c r="BH1649" s="13" t="s">
        <v>432</v>
      </c>
    </row>
    <row r="1650" spans="1:61" ht="9.75" hidden="1" customHeight="1" x14ac:dyDescent="0.15">
      <c r="A1650" s="96" t="s">
        <v>292</v>
      </c>
      <c r="B1650" s="97"/>
      <c r="C1650" s="97"/>
      <c r="D1650" s="97"/>
      <c r="E1650" s="97"/>
      <c r="F1650" s="97"/>
      <c r="G1650" s="97"/>
      <c r="H1650" s="97"/>
      <c r="I1650" s="98"/>
      <c r="J1650" s="102"/>
      <c r="K1650" s="102"/>
      <c r="L1650" s="102"/>
      <c r="M1650" s="102"/>
      <c r="N1650" s="102"/>
      <c r="O1650" s="102"/>
      <c r="P1650" s="102"/>
      <c r="Q1650" s="102"/>
      <c r="R1650" s="102"/>
      <c r="S1650" s="102"/>
      <c r="T1650" s="102"/>
      <c r="U1650" s="102"/>
      <c r="V1650" s="102"/>
      <c r="W1650" s="102"/>
      <c r="X1650" s="102"/>
      <c r="Y1650" s="102"/>
      <c r="Z1650" s="102"/>
      <c r="AA1650" s="102"/>
      <c r="AB1650" s="102"/>
      <c r="AC1650" s="102"/>
      <c r="AD1650" s="102"/>
      <c r="AE1650" s="102"/>
      <c r="AF1650" s="102"/>
      <c r="AG1650" s="102"/>
      <c r="AH1650" s="102"/>
      <c r="AI1650" s="102"/>
      <c r="AJ1650" s="102"/>
      <c r="AK1650" s="102"/>
      <c r="AL1650" s="102"/>
      <c r="AM1650" s="102"/>
      <c r="BG1650" s="13" t="s">
        <v>542</v>
      </c>
      <c r="BH1650" s="13">
        <v>88</v>
      </c>
      <c r="BI1650" s="13" t="str">
        <f>"ITEM"&amp;BH1650&amp; BG1650 &amp;"="&amp; IF(TRIM($J1650)="","",$J1650)</f>
        <v>ITEM88#KBN4_18=</v>
      </c>
    </row>
    <row r="1651" spans="1:61" ht="9.75" hidden="1" customHeight="1" x14ac:dyDescent="0.15">
      <c r="A1651" s="106"/>
      <c r="B1651" s="107"/>
      <c r="C1651" s="107"/>
      <c r="D1651" s="107"/>
      <c r="E1651" s="107"/>
      <c r="F1651" s="107"/>
      <c r="G1651" s="107"/>
      <c r="H1651" s="107"/>
      <c r="I1651" s="108"/>
      <c r="J1651" s="102"/>
      <c r="K1651" s="102"/>
      <c r="L1651" s="102"/>
      <c r="M1651" s="102"/>
      <c r="N1651" s="102"/>
      <c r="O1651" s="102"/>
      <c r="P1651" s="102"/>
      <c r="Q1651" s="102"/>
      <c r="R1651" s="102"/>
      <c r="S1651" s="102"/>
      <c r="T1651" s="102"/>
      <c r="U1651" s="102"/>
      <c r="V1651" s="102"/>
      <c r="W1651" s="102"/>
      <c r="X1651" s="102"/>
      <c r="Y1651" s="102"/>
      <c r="Z1651" s="102"/>
      <c r="AA1651" s="102"/>
      <c r="AB1651" s="102"/>
      <c r="AC1651" s="102"/>
      <c r="AD1651" s="102"/>
      <c r="AE1651" s="102"/>
      <c r="AF1651" s="102"/>
      <c r="AG1651" s="102"/>
      <c r="AH1651" s="102"/>
      <c r="AI1651" s="102"/>
      <c r="AJ1651" s="102"/>
      <c r="AK1651" s="102"/>
      <c r="AL1651" s="102"/>
      <c r="AM1651" s="102"/>
      <c r="BG1651" s="13" t="s">
        <v>432</v>
      </c>
      <c r="BH1651" s="13" t="s">
        <v>432</v>
      </c>
    </row>
    <row r="1652" spans="1:61" ht="9.75" hidden="1" customHeight="1" x14ac:dyDescent="0.15">
      <c r="A1652" s="96" t="s">
        <v>326</v>
      </c>
      <c r="B1652" s="97"/>
      <c r="C1652" s="97"/>
      <c r="D1652" s="97"/>
      <c r="E1652" s="97"/>
      <c r="F1652" s="97"/>
      <c r="G1652" s="97"/>
      <c r="H1652" s="97"/>
      <c r="I1652" s="98"/>
      <c r="J1652" s="266"/>
      <c r="K1652" s="170"/>
      <c r="L1652" s="170"/>
      <c r="M1652" s="170"/>
      <c r="N1652" s="170"/>
      <c r="O1652" s="170"/>
      <c r="P1652" s="170"/>
      <c r="Q1652" s="170"/>
      <c r="R1652" s="170"/>
      <c r="S1652" s="170"/>
      <c r="T1652" s="170"/>
      <c r="U1652" s="170"/>
      <c r="V1652" s="170" t="s">
        <v>116</v>
      </c>
      <c r="W1652" s="170"/>
      <c r="X1652" s="170"/>
      <c r="Y1652" s="170"/>
      <c r="Z1652" s="170"/>
      <c r="AA1652" s="170"/>
      <c r="AB1652" s="170"/>
      <c r="AC1652" s="170"/>
      <c r="AD1652" s="170"/>
      <c r="AE1652" s="170"/>
      <c r="AF1652" s="170"/>
      <c r="AG1652" s="170"/>
      <c r="AH1652" s="170"/>
      <c r="AI1652" s="170"/>
      <c r="AJ1652" s="170"/>
      <c r="AK1652" s="170"/>
      <c r="AL1652" s="170"/>
      <c r="AM1652" s="171"/>
      <c r="BE1652" s="13" t="str">
        <f ca="1">MID(CELL("address",$CB$2),2,2)</f>
        <v>CB</v>
      </c>
      <c r="BF1652" s="13" t="str">
        <f>IF(TRIM($K1654)="","",IF(ISERROR(MATCH($K1654,$CB$3:$CB$7,0)),"INPUT_ERROR",MATCH($K1654,$CB$3:$CB$7,0)))</f>
        <v/>
      </c>
      <c r="BG1652" s="13" t="s">
        <v>542</v>
      </c>
      <c r="BH1652" s="13">
        <v>89</v>
      </c>
      <c r="BI1652" s="13" t="str">
        <f>"ITEM"&amp; BH1652&amp; BG1652 &amp;"="&amp; $BF1652</f>
        <v>ITEM89#KBN4_18=</v>
      </c>
    </row>
    <row r="1653" spans="1:61" ht="9.75" hidden="1" customHeight="1" x14ac:dyDescent="0.15">
      <c r="A1653" s="99"/>
      <c r="B1653" s="100"/>
      <c r="C1653" s="100"/>
      <c r="D1653" s="100"/>
      <c r="E1653" s="100"/>
      <c r="F1653" s="100"/>
      <c r="G1653" s="100"/>
      <c r="H1653" s="100"/>
      <c r="I1653" s="101"/>
      <c r="J1653" s="304"/>
      <c r="K1653" s="169"/>
      <c r="L1653" s="169"/>
      <c r="M1653" s="169"/>
      <c r="N1653" s="169"/>
      <c r="O1653" s="169"/>
      <c r="P1653" s="169"/>
      <c r="Q1653" s="169"/>
      <c r="R1653" s="169"/>
      <c r="S1653" s="169"/>
      <c r="T1653" s="169"/>
      <c r="U1653" s="169"/>
      <c r="V1653" s="169" t="s">
        <v>180</v>
      </c>
      <c r="W1653" s="169"/>
      <c r="X1653" s="169"/>
      <c r="Y1653" s="169"/>
      <c r="Z1653" s="169"/>
      <c r="AA1653" s="169"/>
      <c r="AB1653" s="169"/>
      <c r="AC1653" s="169"/>
      <c r="AD1653" s="169"/>
      <c r="AE1653" s="169"/>
      <c r="AF1653" s="169"/>
      <c r="AG1653" s="169"/>
      <c r="AH1653" s="169"/>
      <c r="AI1653" s="169"/>
      <c r="AJ1653" s="169"/>
      <c r="AK1653" s="169"/>
      <c r="AL1653" s="169"/>
      <c r="AM1653" s="172"/>
      <c r="BG1653" s="13" t="s">
        <v>432</v>
      </c>
      <c r="BH1653" s="13" t="s">
        <v>432</v>
      </c>
    </row>
    <row r="1654" spans="1:61" ht="9.75" hidden="1" customHeight="1" x14ac:dyDescent="0.15">
      <c r="A1654" s="99"/>
      <c r="B1654" s="100"/>
      <c r="C1654" s="100"/>
      <c r="D1654" s="100"/>
      <c r="E1654" s="100"/>
      <c r="F1654" s="100"/>
      <c r="G1654" s="100"/>
      <c r="H1654" s="100"/>
      <c r="I1654" s="101"/>
      <c r="J1654" s="130" t="s">
        <v>127</v>
      </c>
      <c r="K1654" s="131"/>
      <c r="L1654" s="131"/>
      <c r="M1654" s="131"/>
      <c r="N1654" s="131"/>
      <c r="O1654" s="131"/>
      <c r="P1654" s="131"/>
      <c r="Q1654" s="131"/>
      <c r="R1654" s="131"/>
      <c r="S1654" s="131"/>
      <c r="T1654" s="133" t="s">
        <v>129</v>
      </c>
      <c r="U1654" s="133"/>
      <c r="V1654" s="169" t="s">
        <v>236</v>
      </c>
      <c r="W1654" s="169"/>
      <c r="X1654" s="169"/>
      <c r="Y1654" s="169"/>
      <c r="Z1654" s="169"/>
      <c r="AA1654" s="169"/>
      <c r="AB1654" s="169"/>
      <c r="AC1654" s="169"/>
      <c r="AD1654" s="169"/>
      <c r="AE1654" s="169"/>
      <c r="AF1654" s="169"/>
      <c r="AG1654" s="169"/>
      <c r="AH1654" s="169"/>
      <c r="AI1654" s="169"/>
      <c r="AJ1654" s="169"/>
      <c r="AK1654" s="169"/>
      <c r="AL1654" s="169"/>
      <c r="AM1654" s="172"/>
      <c r="BG1654" s="13" t="s">
        <v>432</v>
      </c>
      <c r="BH1654" s="13" t="s">
        <v>432</v>
      </c>
    </row>
    <row r="1655" spans="1:61" ht="9.75" hidden="1" customHeight="1" x14ac:dyDescent="0.15">
      <c r="A1655" s="99"/>
      <c r="B1655" s="100"/>
      <c r="C1655" s="100"/>
      <c r="D1655" s="100"/>
      <c r="E1655" s="100"/>
      <c r="F1655" s="100"/>
      <c r="G1655" s="100"/>
      <c r="H1655" s="100"/>
      <c r="I1655" s="101"/>
      <c r="J1655" s="130"/>
      <c r="K1655" s="131"/>
      <c r="L1655" s="131"/>
      <c r="M1655" s="131"/>
      <c r="N1655" s="131"/>
      <c r="O1655" s="131"/>
      <c r="P1655" s="131"/>
      <c r="Q1655" s="131"/>
      <c r="R1655" s="131"/>
      <c r="S1655" s="131"/>
      <c r="T1655" s="133"/>
      <c r="U1655" s="133"/>
      <c r="V1655" s="169" t="s">
        <v>237</v>
      </c>
      <c r="W1655" s="169"/>
      <c r="X1655" s="169"/>
      <c r="Y1655" s="169"/>
      <c r="Z1655" s="169"/>
      <c r="AA1655" s="169"/>
      <c r="AB1655" s="169"/>
      <c r="AC1655" s="169"/>
      <c r="AD1655" s="169"/>
      <c r="AE1655" s="169"/>
      <c r="AF1655" s="169"/>
      <c r="AG1655" s="169"/>
      <c r="AH1655" s="169"/>
      <c r="AI1655" s="169"/>
      <c r="AJ1655" s="169"/>
      <c r="AK1655" s="169"/>
      <c r="AL1655" s="169"/>
      <c r="AM1655" s="172"/>
      <c r="BG1655" s="13" t="s">
        <v>432</v>
      </c>
      <c r="BH1655" s="13" t="s">
        <v>432</v>
      </c>
    </row>
    <row r="1656" spans="1:61" ht="9.75" hidden="1" customHeight="1" x14ac:dyDescent="0.15">
      <c r="A1656" s="99"/>
      <c r="B1656" s="100"/>
      <c r="C1656" s="100"/>
      <c r="D1656" s="100"/>
      <c r="E1656" s="100"/>
      <c r="F1656" s="100"/>
      <c r="G1656" s="100"/>
      <c r="H1656" s="100"/>
      <c r="I1656" s="101"/>
      <c r="J1656" s="186"/>
      <c r="K1656" s="133"/>
      <c r="L1656" s="133"/>
      <c r="M1656" s="133"/>
      <c r="N1656" s="133"/>
      <c r="O1656" s="133"/>
      <c r="P1656" s="133"/>
      <c r="Q1656" s="133"/>
      <c r="R1656" s="133"/>
      <c r="S1656" s="133"/>
      <c r="T1656" s="133"/>
      <c r="U1656" s="133"/>
      <c r="V1656" s="169" t="s">
        <v>441</v>
      </c>
      <c r="W1656" s="169"/>
      <c r="X1656" s="169"/>
      <c r="Y1656" s="169"/>
      <c r="Z1656" s="169"/>
      <c r="AA1656" s="169"/>
      <c r="AB1656" s="169"/>
      <c r="AC1656" s="169"/>
      <c r="AD1656" s="169"/>
      <c r="AE1656" s="169"/>
      <c r="AF1656" s="169"/>
      <c r="AG1656" s="169"/>
      <c r="AH1656" s="169"/>
      <c r="AI1656" s="169"/>
      <c r="AJ1656" s="169"/>
      <c r="AK1656" s="169"/>
      <c r="AL1656" s="169"/>
      <c r="AM1656" s="172"/>
      <c r="BG1656" s="13" t="s">
        <v>432</v>
      </c>
      <c r="BH1656" s="13" t="s">
        <v>432</v>
      </c>
    </row>
    <row r="1657" spans="1:61" ht="9.75" hidden="1" customHeight="1" x14ac:dyDescent="0.15">
      <c r="A1657" s="106"/>
      <c r="B1657" s="107"/>
      <c r="C1657" s="107"/>
      <c r="D1657" s="107"/>
      <c r="E1657" s="107"/>
      <c r="F1657" s="107"/>
      <c r="G1657" s="107"/>
      <c r="H1657" s="107"/>
      <c r="I1657" s="108"/>
      <c r="J1657" s="168"/>
      <c r="K1657" s="137"/>
      <c r="L1657" s="137"/>
      <c r="M1657" s="137"/>
      <c r="N1657" s="137"/>
      <c r="O1657" s="137"/>
      <c r="P1657" s="137"/>
      <c r="Q1657" s="137"/>
      <c r="R1657" s="137"/>
      <c r="S1657" s="137"/>
      <c r="T1657" s="137"/>
      <c r="U1657" s="137"/>
      <c r="V1657" s="174" t="s">
        <v>238</v>
      </c>
      <c r="W1657" s="174"/>
      <c r="X1657" s="174"/>
      <c r="Y1657" s="174"/>
      <c r="Z1657" s="174"/>
      <c r="AA1657" s="174"/>
      <c r="AB1657" s="174"/>
      <c r="AC1657" s="174"/>
      <c r="AD1657" s="174"/>
      <c r="AE1657" s="174"/>
      <c r="AF1657" s="174"/>
      <c r="AG1657" s="174"/>
      <c r="AH1657" s="174"/>
      <c r="AI1657" s="174"/>
      <c r="AJ1657" s="174"/>
      <c r="AK1657" s="174"/>
      <c r="AL1657" s="174"/>
      <c r="AM1657" s="175"/>
      <c r="BG1657" s="13" t="s">
        <v>432</v>
      </c>
      <c r="BH1657" s="13" t="s">
        <v>432</v>
      </c>
    </row>
    <row r="1658" spans="1:61" ht="9.75" hidden="1" customHeight="1" x14ac:dyDescent="0.15">
      <c r="A1658" s="96" t="s">
        <v>325</v>
      </c>
      <c r="B1658" s="97"/>
      <c r="C1658" s="97"/>
      <c r="D1658" s="97"/>
      <c r="E1658" s="97"/>
      <c r="F1658" s="97"/>
      <c r="G1658" s="97"/>
      <c r="H1658" s="97"/>
      <c r="I1658" s="98"/>
      <c r="J1658" s="115"/>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7"/>
      <c r="BG1658" s="13" t="s">
        <v>542</v>
      </c>
      <c r="BH1658" s="13">
        <v>90</v>
      </c>
      <c r="BI1658" s="13" t="str">
        <f>"ITEM"&amp;BH1658&amp; BG1658 &amp;"="&amp; IF(TRIM($J1658)="","",$J1658)</f>
        <v>ITEM90#KBN4_18=</v>
      </c>
    </row>
    <row r="1659" spans="1:61" ht="9.75" hidden="1" customHeight="1" x14ac:dyDescent="0.15">
      <c r="A1659" s="99"/>
      <c r="B1659" s="100"/>
      <c r="C1659" s="100"/>
      <c r="D1659" s="100"/>
      <c r="E1659" s="100"/>
      <c r="F1659" s="100"/>
      <c r="G1659" s="100"/>
      <c r="H1659" s="100"/>
      <c r="I1659" s="101"/>
      <c r="J1659" s="109"/>
      <c r="K1659" s="110"/>
      <c r="L1659" s="110"/>
      <c r="M1659" s="110"/>
      <c r="N1659" s="110"/>
      <c r="O1659" s="110"/>
      <c r="P1659" s="110"/>
      <c r="Q1659" s="110"/>
      <c r="R1659" s="110"/>
      <c r="S1659" s="110"/>
      <c r="T1659" s="110"/>
      <c r="U1659" s="110"/>
      <c r="V1659" s="110"/>
      <c r="W1659" s="110"/>
      <c r="X1659" s="110"/>
      <c r="Y1659" s="110"/>
      <c r="Z1659" s="110"/>
      <c r="AA1659" s="110"/>
      <c r="AB1659" s="110"/>
      <c r="AC1659" s="110"/>
      <c r="AD1659" s="110"/>
      <c r="AE1659" s="110"/>
      <c r="AF1659" s="110"/>
      <c r="AG1659" s="110"/>
      <c r="AH1659" s="110"/>
      <c r="AI1659" s="110"/>
      <c r="AJ1659" s="110"/>
      <c r="AK1659" s="110"/>
      <c r="AL1659" s="110"/>
      <c r="AM1659" s="111"/>
      <c r="BG1659" s="13" t="s">
        <v>432</v>
      </c>
      <c r="BH1659" s="13" t="s">
        <v>432</v>
      </c>
    </row>
    <row r="1660" spans="1:61" ht="9.75" hidden="1" customHeight="1" x14ac:dyDescent="0.15">
      <c r="A1660" s="99"/>
      <c r="B1660" s="100"/>
      <c r="C1660" s="100"/>
      <c r="D1660" s="100"/>
      <c r="E1660" s="100"/>
      <c r="F1660" s="100"/>
      <c r="G1660" s="100"/>
      <c r="H1660" s="100"/>
      <c r="I1660" s="101"/>
      <c r="J1660" s="112"/>
      <c r="K1660" s="113"/>
      <c r="L1660" s="113"/>
      <c r="M1660" s="113"/>
      <c r="N1660" s="113"/>
      <c r="O1660" s="113"/>
      <c r="P1660" s="113"/>
      <c r="Q1660" s="113"/>
      <c r="R1660" s="113"/>
      <c r="S1660" s="113"/>
      <c r="T1660" s="113"/>
      <c r="U1660" s="113"/>
      <c r="V1660" s="113"/>
      <c r="W1660" s="113"/>
      <c r="X1660" s="113"/>
      <c r="Y1660" s="113"/>
      <c r="Z1660" s="113"/>
      <c r="AA1660" s="113"/>
      <c r="AB1660" s="113"/>
      <c r="AC1660" s="113"/>
      <c r="AD1660" s="113"/>
      <c r="AE1660" s="113"/>
      <c r="AF1660" s="113"/>
      <c r="AG1660" s="113"/>
      <c r="AH1660" s="113"/>
      <c r="AI1660" s="113"/>
      <c r="AJ1660" s="113"/>
      <c r="AK1660" s="113"/>
      <c r="AL1660" s="113"/>
      <c r="AM1660" s="114"/>
      <c r="BG1660" s="13" t="s">
        <v>432</v>
      </c>
      <c r="BH1660" s="13" t="s">
        <v>432</v>
      </c>
    </row>
    <row r="1661" spans="1:61" ht="9.75" hidden="1" customHeight="1" x14ac:dyDescent="0.15">
      <c r="A1661" s="96" t="s">
        <v>293</v>
      </c>
      <c r="B1661" s="97"/>
      <c r="C1661" s="97"/>
      <c r="D1661" s="97"/>
      <c r="E1661" s="97"/>
      <c r="F1661" s="97"/>
      <c r="G1661" s="97"/>
      <c r="H1661" s="97"/>
      <c r="I1661" s="98"/>
      <c r="J1661" s="224" t="s">
        <v>127</v>
      </c>
      <c r="K1661" s="225"/>
      <c r="L1661" s="162" t="s">
        <v>122</v>
      </c>
      <c r="M1661" s="162"/>
      <c r="N1661" s="162"/>
      <c r="O1661" s="162"/>
      <c r="P1661" s="162"/>
      <c r="Q1661" s="162"/>
      <c r="R1661" s="162"/>
      <c r="S1661" s="162"/>
      <c r="T1661" s="162"/>
      <c r="U1661" s="162"/>
      <c r="V1661" s="162"/>
      <c r="W1661" s="162"/>
      <c r="X1661" s="227" t="s">
        <v>127</v>
      </c>
      <c r="Y1661" s="225"/>
      <c r="Z1661" s="162" t="s">
        <v>160</v>
      </c>
      <c r="AA1661" s="162"/>
      <c r="AB1661" s="162"/>
      <c r="AC1661" s="162"/>
      <c r="AD1661" s="162"/>
      <c r="AE1661" s="162"/>
      <c r="AF1661" s="162"/>
      <c r="AG1661" s="162"/>
      <c r="AH1661" s="162"/>
      <c r="AI1661" s="162"/>
      <c r="AJ1661" s="162"/>
      <c r="AK1661" s="162"/>
      <c r="AL1661" s="162"/>
      <c r="AM1661" s="163"/>
      <c r="BF1661" s="13" t="b">
        <f>IF($K1661="○",TRUE,IF($K1661="",FALSE,"INPUT_ERROR"))</f>
        <v>0</v>
      </c>
      <c r="BG1661" s="13" t="s">
        <v>542</v>
      </c>
      <c r="BH1661" s="13">
        <v>91</v>
      </c>
      <c r="BI1661" s="13" t="str">
        <f t="shared" ref="BI1661:BI1667" si="39">"ITEM"&amp;BH1661 &amp; BG1661 &amp;"="&amp; BF1661</f>
        <v>ITEM91#KBN4_18=FALSE</v>
      </c>
    </row>
    <row r="1662" spans="1:61" ht="9.75" hidden="1" customHeight="1" x14ac:dyDescent="0.15">
      <c r="A1662" s="99"/>
      <c r="B1662" s="100"/>
      <c r="C1662" s="100"/>
      <c r="D1662" s="100"/>
      <c r="E1662" s="100"/>
      <c r="F1662" s="100"/>
      <c r="G1662" s="100"/>
      <c r="H1662" s="100"/>
      <c r="I1662" s="101"/>
      <c r="J1662" s="130"/>
      <c r="K1662" s="132"/>
      <c r="L1662" s="133"/>
      <c r="M1662" s="133"/>
      <c r="N1662" s="133"/>
      <c r="O1662" s="133"/>
      <c r="P1662" s="133"/>
      <c r="Q1662" s="133"/>
      <c r="R1662" s="133"/>
      <c r="S1662" s="133"/>
      <c r="T1662" s="133"/>
      <c r="U1662" s="133"/>
      <c r="V1662" s="133"/>
      <c r="W1662" s="133"/>
      <c r="X1662" s="134"/>
      <c r="Y1662" s="132"/>
      <c r="Z1662" s="133"/>
      <c r="AA1662" s="133"/>
      <c r="AB1662" s="133"/>
      <c r="AC1662" s="133"/>
      <c r="AD1662" s="133"/>
      <c r="AE1662" s="133"/>
      <c r="AF1662" s="133"/>
      <c r="AG1662" s="133"/>
      <c r="AH1662" s="133"/>
      <c r="AI1662" s="133"/>
      <c r="AJ1662" s="133"/>
      <c r="AK1662" s="133"/>
      <c r="AL1662" s="133"/>
      <c r="AM1662" s="139"/>
      <c r="BF1662" s="13" t="b">
        <f>IF($Y1661="○",TRUE,IF($Y1661="",FALSE,"INPUT_ERROR"))</f>
        <v>0</v>
      </c>
      <c r="BG1662" s="13" t="s">
        <v>542</v>
      </c>
      <c r="BH1662" s="13">
        <v>92</v>
      </c>
      <c r="BI1662" s="13" t="str">
        <f t="shared" si="39"/>
        <v>ITEM92#KBN4_18=FALSE</v>
      </c>
    </row>
    <row r="1663" spans="1:61" ht="9.75" hidden="1" customHeight="1" x14ac:dyDescent="0.15">
      <c r="A1663" s="99"/>
      <c r="B1663" s="100"/>
      <c r="C1663" s="100"/>
      <c r="D1663" s="100"/>
      <c r="E1663" s="100"/>
      <c r="F1663" s="100"/>
      <c r="G1663" s="100"/>
      <c r="H1663" s="100"/>
      <c r="I1663" s="101"/>
      <c r="J1663" s="130" t="s">
        <v>127</v>
      </c>
      <c r="K1663" s="132"/>
      <c r="L1663" s="133" t="s">
        <v>161</v>
      </c>
      <c r="M1663" s="133"/>
      <c r="N1663" s="133"/>
      <c r="O1663" s="133"/>
      <c r="P1663" s="133"/>
      <c r="Q1663" s="133"/>
      <c r="R1663" s="133"/>
      <c r="S1663" s="133"/>
      <c r="T1663" s="133"/>
      <c r="U1663" s="133"/>
      <c r="V1663" s="133"/>
      <c r="W1663" s="133"/>
      <c r="X1663" s="134" t="s">
        <v>127</v>
      </c>
      <c r="Y1663" s="132"/>
      <c r="Z1663" s="133" t="s">
        <v>332</v>
      </c>
      <c r="AA1663" s="133"/>
      <c r="AB1663" s="133"/>
      <c r="AC1663" s="133"/>
      <c r="AD1663" s="133"/>
      <c r="AE1663" s="133"/>
      <c r="AF1663" s="133"/>
      <c r="AG1663" s="133"/>
      <c r="AH1663" s="133"/>
      <c r="AI1663" s="133"/>
      <c r="AJ1663" s="133"/>
      <c r="AK1663" s="133"/>
      <c r="AL1663" s="133"/>
      <c r="AM1663" s="139"/>
      <c r="BF1663" s="13" t="b">
        <f>IF($K1663="○",TRUE,IF($K1663="",FALSE,"INPUT_ERROR"))</f>
        <v>0</v>
      </c>
      <c r="BG1663" s="13" t="s">
        <v>542</v>
      </c>
      <c r="BH1663" s="13">
        <v>93</v>
      </c>
      <c r="BI1663" s="13" t="str">
        <f t="shared" si="39"/>
        <v>ITEM93#KBN4_18=FALSE</v>
      </c>
    </row>
    <row r="1664" spans="1:61" ht="9.75" hidden="1" customHeight="1" x14ac:dyDescent="0.15">
      <c r="A1664" s="99"/>
      <c r="B1664" s="100"/>
      <c r="C1664" s="100"/>
      <c r="D1664" s="100"/>
      <c r="E1664" s="100"/>
      <c r="F1664" s="100"/>
      <c r="G1664" s="100"/>
      <c r="H1664" s="100"/>
      <c r="I1664" s="101"/>
      <c r="J1664" s="130"/>
      <c r="K1664" s="132"/>
      <c r="L1664" s="133"/>
      <c r="M1664" s="133"/>
      <c r="N1664" s="133"/>
      <c r="O1664" s="133"/>
      <c r="P1664" s="133"/>
      <c r="Q1664" s="133"/>
      <c r="R1664" s="133"/>
      <c r="S1664" s="133"/>
      <c r="T1664" s="133"/>
      <c r="U1664" s="133"/>
      <c r="V1664" s="133"/>
      <c r="W1664" s="133"/>
      <c r="X1664" s="134"/>
      <c r="Y1664" s="132"/>
      <c r="Z1664" s="133"/>
      <c r="AA1664" s="133"/>
      <c r="AB1664" s="133"/>
      <c r="AC1664" s="133"/>
      <c r="AD1664" s="133"/>
      <c r="AE1664" s="133"/>
      <c r="AF1664" s="133"/>
      <c r="AG1664" s="133"/>
      <c r="AH1664" s="133"/>
      <c r="AI1664" s="133"/>
      <c r="AJ1664" s="133"/>
      <c r="AK1664" s="133"/>
      <c r="AL1664" s="133"/>
      <c r="AM1664" s="139"/>
      <c r="BF1664" s="13" t="b">
        <f>IF($Y1663="○",TRUE,IF($Y1663="",FALSE,"INPUT_ERROR"))</f>
        <v>0</v>
      </c>
      <c r="BG1664" s="13" t="s">
        <v>542</v>
      </c>
      <c r="BH1664" s="13">
        <v>94</v>
      </c>
      <c r="BI1664" s="13" t="str">
        <f t="shared" si="39"/>
        <v>ITEM94#KBN4_18=FALSE</v>
      </c>
    </row>
    <row r="1665" spans="1:61" ht="9.75" hidden="1" customHeight="1" x14ac:dyDescent="0.15">
      <c r="A1665" s="99"/>
      <c r="B1665" s="100"/>
      <c r="C1665" s="100"/>
      <c r="D1665" s="100"/>
      <c r="E1665" s="100"/>
      <c r="F1665" s="100"/>
      <c r="G1665" s="100"/>
      <c r="H1665" s="100"/>
      <c r="I1665" s="101"/>
      <c r="J1665" s="130" t="s">
        <v>127</v>
      </c>
      <c r="K1665" s="132"/>
      <c r="L1665" s="133" t="s">
        <v>214</v>
      </c>
      <c r="M1665" s="133"/>
      <c r="N1665" s="133"/>
      <c r="O1665" s="133"/>
      <c r="P1665" s="133"/>
      <c r="Q1665" s="133"/>
      <c r="R1665" s="133"/>
      <c r="S1665" s="133"/>
      <c r="T1665" s="133"/>
      <c r="U1665" s="133"/>
      <c r="V1665" s="133"/>
      <c r="W1665" s="133"/>
      <c r="X1665" s="134" t="s">
        <v>127</v>
      </c>
      <c r="Y1665" s="132"/>
      <c r="Z1665" s="133" t="s">
        <v>239</v>
      </c>
      <c r="AA1665" s="133"/>
      <c r="AB1665" s="133"/>
      <c r="AC1665" s="133"/>
      <c r="AD1665" s="133"/>
      <c r="AE1665" s="133"/>
      <c r="AF1665" s="133"/>
      <c r="AG1665" s="133"/>
      <c r="AH1665" s="133"/>
      <c r="AI1665" s="133"/>
      <c r="AJ1665" s="133"/>
      <c r="AK1665" s="133"/>
      <c r="AL1665" s="133"/>
      <c r="AM1665" s="139"/>
      <c r="BF1665" s="13" t="b">
        <f>IF($K1665="○",TRUE,IF($K1665="",FALSE,"INPUT_ERROR"))</f>
        <v>0</v>
      </c>
      <c r="BG1665" s="13" t="s">
        <v>542</v>
      </c>
      <c r="BH1665" s="13">
        <v>95</v>
      </c>
      <c r="BI1665" s="13" t="str">
        <f t="shared" si="39"/>
        <v>ITEM95#KBN4_18=FALSE</v>
      </c>
    </row>
    <row r="1666" spans="1:61" ht="9.75" hidden="1" customHeight="1" x14ac:dyDescent="0.15">
      <c r="A1666" s="99"/>
      <c r="B1666" s="100"/>
      <c r="C1666" s="100"/>
      <c r="D1666" s="100"/>
      <c r="E1666" s="100"/>
      <c r="F1666" s="100"/>
      <c r="G1666" s="100"/>
      <c r="H1666" s="100"/>
      <c r="I1666" s="101"/>
      <c r="J1666" s="130"/>
      <c r="K1666" s="132"/>
      <c r="L1666" s="133"/>
      <c r="M1666" s="133"/>
      <c r="N1666" s="133"/>
      <c r="O1666" s="133"/>
      <c r="P1666" s="133"/>
      <c r="Q1666" s="133"/>
      <c r="R1666" s="133"/>
      <c r="S1666" s="133"/>
      <c r="T1666" s="133"/>
      <c r="U1666" s="133"/>
      <c r="V1666" s="133"/>
      <c r="W1666" s="133"/>
      <c r="X1666" s="134"/>
      <c r="Y1666" s="132"/>
      <c r="Z1666" s="133"/>
      <c r="AA1666" s="133"/>
      <c r="AB1666" s="133"/>
      <c r="AC1666" s="133"/>
      <c r="AD1666" s="133"/>
      <c r="AE1666" s="133"/>
      <c r="AF1666" s="133"/>
      <c r="AG1666" s="133"/>
      <c r="AH1666" s="133"/>
      <c r="AI1666" s="133"/>
      <c r="AJ1666" s="133"/>
      <c r="AK1666" s="133"/>
      <c r="AL1666" s="133"/>
      <c r="AM1666" s="139"/>
      <c r="BF1666" s="13" t="b">
        <f>IF($Y1665="○",TRUE,IF($Y1665="",FALSE,"INPUT_ERROR"))</f>
        <v>0</v>
      </c>
      <c r="BG1666" s="13" t="s">
        <v>542</v>
      </c>
      <c r="BH1666" s="13">
        <v>96</v>
      </c>
      <c r="BI1666" s="13" t="str">
        <f t="shared" si="39"/>
        <v>ITEM96#KBN4_18=FALSE</v>
      </c>
    </row>
    <row r="1667" spans="1:61" ht="9.75" hidden="1" customHeight="1" x14ac:dyDescent="0.15">
      <c r="A1667" s="99"/>
      <c r="B1667" s="100"/>
      <c r="C1667" s="100"/>
      <c r="D1667" s="100"/>
      <c r="E1667" s="100"/>
      <c r="F1667" s="100"/>
      <c r="G1667" s="100"/>
      <c r="H1667" s="100"/>
      <c r="I1667" s="101"/>
      <c r="J1667" s="130" t="s">
        <v>127</v>
      </c>
      <c r="K1667" s="132"/>
      <c r="L1667" s="133" t="s">
        <v>125</v>
      </c>
      <c r="M1667" s="133"/>
      <c r="N1667" s="133"/>
      <c r="O1667" s="134" t="s">
        <v>98</v>
      </c>
      <c r="P1667" s="128"/>
      <c r="Q1667" s="128"/>
      <c r="R1667" s="128"/>
      <c r="S1667" s="128"/>
      <c r="T1667" s="128"/>
      <c r="U1667" s="128"/>
      <c r="V1667" s="128"/>
      <c r="W1667" s="128"/>
      <c r="X1667" s="128"/>
      <c r="Y1667" s="128"/>
      <c r="Z1667" s="128"/>
      <c r="AA1667" s="128"/>
      <c r="AB1667" s="128"/>
      <c r="AC1667" s="128"/>
      <c r="AD1667" s="128"/>
      <c r="AE1667" s="128"/>
      <c r="AF1667" s="128"/>
      <c r="AG1667" s="128"/>
      <c r="AH1667" s="128"/>
      <c r="AI1667" s="128"/>
      <c r="AJ1667" s="128"/>
      <c r="AK1667" s="128"/>
      <c r="AL1667" s="133" t="s">
        <v>188</v>
      </c>
      <c r="AM1667" s="139"/>
      <c r="BF1667" s="13" t="b">
        <f>IF($K1667="○",TRUE,IF($K1667="",FALSE,"INPUT_ERROR"))</f>
        <v>0</v>
      </c>
      <c r="BG1667" s="13" t="s">
        <v>542</v>
      </c>
      <c r="BH1667" s="13">
        <v>97</v>
      </c>
      <c r="BI1667" s="13" t="str">
        <f t="shared" si="39"/>
        <v>ITEM97#KBN4_18=FALSE</v>
      </c>
    </row>
    <row r="1668" spans="1:61" ht="9.75" hidden="1" customHeight="1" x14ac:dyDescent="0.15">
      <c r="A1668" s="99"/>
      <c r="B1668" s="100"/>
      <c r="C1668" s="100"/>
      <c r="D1668" s="100"/>
      <c r="E1668" s="100"/>
      <c r="F1668" s="100"/>
      <c r="G1668" s="100"/>
      <c r="H1668" s="100"/>
      <c r="I1668" s="101"/>
      <c r="J1668" s="135"/>
      <c r="K1668" s="136"/>
      <c r="L1668" s="137"/>
      <c r="M1668" s="137"/>
      <c r="N1668" s="137"/>
      <c r="O1668" s="138"/>
      <c r="P1668" s="90"/>
      <c r="Q1668" s="90"/>
      <c r="R1668" s="90"/>
      <c r="S1668" s="90"/>
      <c r="T1668" s="90"/>
      <c r="U1668" s="90"/>
      <c r="V1668" s="90"/>
      <c r="W1668" s="90"/>
      <c r="X1668" s="90"/>
      <c r="Y1668" s="90"/>
      <c r="Z1668" s="90"/>
      <c r="AA1668" s="90"/>
      <c r="AB1668" s="90"/>
      <c r="AC1668" s="90"/>
      <c r="AD1668" s="90"/>
      <c r="AE1668" s="90"/>
      <c r="AF1668" s="90"/>
      <c r="AG1668" s="90"/>
      <c r="AH1668" s="90"/>
      <c r="AI1668" s="90"/>
      <c r="AJ1668" s="90"/>
      <c r="AK1668" s="90"/>
      <c r="AL1668" s="137"/>
      <c r="AM1668" s="140"/>
      <c r="BG1668" s="13" t="s">
        <v>542</v>
      </c>
      <c r="BH1668" s="13">
        <v>98</v>
      </c>
      <c r="BI1668" s="13" t="str">
        <f>"ITEM"&amp;BH1668 &amp; BG1668 &amp;"="&amp;IF(TRIM($P1667)="","",$P1667)</f>
        <v>ITEM98#KBN4_18=</v>
      </c>
    </row>
    <row r="1669" spans="1:61" ht="9.75" hidden="1" customHeight="1" x14ac:dyDescent="0.15">
      <c r="A1669" s="96" t="s">
        <v>290</v>
      </c>
      <c r="B1669" s="97"/>
      <c r="C1669" s="97"/>
      <c r="D1669" s="97"/>
      <c r="E1669" s="97"/>
      <c r="F1669" s="97"/>
      <c r="G1669" s="97"/>
      <c r="H1669" s="97"/>
      <c r="I1669" s="98"/>
      <c r="J1669" s="305"/>
      <c r="K1669" s="306"/>
      <c r="L1669" s="306"/>
      <c r="M1669" s="306"/>
      <c r="N1669" s="306"/>
      <c r="O1669" s="306"/>
      <c r="P1669" s="306"/>
      <c r="Q1669" s="306"/>
      <c r="R1669" s="306"/>
      <c r="S1669" s="306"/>
      <c r="T1669" s="306"/>
      <c r="U1669" s="306"/>
      <c r="V1669" s="306"/>
      <c r="W1669" s="306"/>
      <c r="X1669" s="306"/>
      <c r="Y1669" s="306"/>
      <c r="Z1669" s="306"/>
      <c r="AA1669" s="306"/>
      <c r="AB1669" s="306"/>
      <c r="AC1669" s="306"/>
      <c r="AD1669" s="306"/>
      <c r="AE1669" s="306"/>
      <c r="AF1669" s="306"/>
      <c r="AG1669" s="306"/>
      <c r="AH1669" s="306"/>
      <c r="AI1669" s="306"/>
      <c r="AJ1669" s="306"/>
      <c r="AK1669" s="306"/>
      <c r="AL1669" s="306"/>
      <c r="AM1669" s="307"/>
      <c r="BG1669" s="13" t="s">
        <v>542</v>
      </c>
      <c r="BH1669" s="13">
        <v>99</v>
      </c>
      <c r="BI1669" s="13" t="str">
        <f>"ITEM"&amp;BH1669 &amp; BG1669 &amp;"="&amp;IF(TRIM($J1669)="","",TEXT(J1669,"yyyymmdd"))</f>
        <v>ITEM99#KBN4_18=</v>
      </c>
    </row>
    <row r="1670" spans="1:61" ht="9.75" hidden="1" customHeight="1" x14ac:dyDescent="0.15">
      <c r="A1670" s="99"/>
      <c r="B1670" s="100"/>
      <c r="C1670" s="100"/>
      <c r="D1670" s="100"/>
      <c r="E1670" s="100"/>
      <c r="F1670" s="100"/>
      <c r="G1670" s="100"/>
      <c r="H1670" s="100"/>
      <c r="I1670" s="101"/>
      <c r="J1670" s="308"/>
      <c r="K1670" s="309"/>
      <c r="L1670" s="309"/>
      <c r="M1670" s="309"/>
      <c r="N1670" s="309"/>
      <c r="O1670" s="309"/>
      <c r="P1670" s="309"/>
      <c r="Q1670" s="309"/>
      <c r="R1670" s="309"/>
      <c r="S1670" s="309"/>
      <c r="T1670" s="309"/>
      <c r="U1670" s="309"/>
      <c r="V1670" s="309"/>
      <c r="W1670" s="309"/>
      <c r="X1670" s="309"/>
      <c r="Y1670" s="309"/>
      <c r="Z1670" s="309"/>
      <c r="AA1670" s="309"/>
      <c r="AB1670" s="309"/>
      <c r="AC1670" s="309"/>
      <c r="AD1670" s="309"/>
      <c r="AE1670" s="309"/>
      <c r="AF1670" s="309"/>
      <c r="AG1670" s="309"/>
      <c r="AH1670" s="309"/>
      <c r="AI1670" s="309"/>
      <c r="AJ1670" s="309"/>
      <c r="AK1670" s="309"/>
      <c r="AL1670" s="309"/>
      <c r="AM1670" s="310"/>
      <c r="BH1670" s="13" t="s">
        <v>432</v>
      </c>
    </row>
    <row r="1671" spans="1:61" ht="9.75" hidden="1" customHeight="1" thickBot="1" x14ac:dyDescent="0.2">
      <c r="A1671" s="106"/>
      <c r="B1671" s="107"/>
      <c r="C1671" s="107"/>
      <c r="D1671" s="107"/>
      <c r="E1671" s="107"/>
      <c r="F1671" s="107"/>
      <c r="G1671" s="107"/>
      <c r="H1671" s="107"/>
      <c r="I1671" s="108"/>
      <c r="J1671" s="311"/>
      <c r="K1671" s="312"/>
      <c r="L1671" s="312"/>
      <c r="M1671" s="312"/>
      <c r="N1671" s="312"/>
      <c r="O1671" s="312"/>
      <c r="P1671" s="312"/>
      <c r="Q1671" s="312"/>
      <c r="R1671" s="312"/>
      <c r="S1671" s="312"/>
      <c r="T1671" s="312"/>
      <c r="U1671" s="312"/>
      <c r="V1671" s="312"/>
      <c r="W1671" s="312"/>
      <c r="X1671" s="312"/>
      <c r="Y1671" s="312"/>
      <c r="Z1671" s="312"/>
      <c r="AA1671" s="312"/>
      <c r="AB1671" s="312"/>
      <c r="AC1671" s="312"/>
      <c r="AD1671" s="312"/>
      <c r="AE1671" s="312"/>
      <c r="AF1671" s="312"/>
      <c r="AG1671" s="312"/>
      <c r="AH1671" s="312"/>
      <c r="AI1671" s="312"/>
      <c r="AJ1671" s="312"/>
      <c r="AK1671" s="312"/>
      <c r="AL1671" s="312"/>
      <c r="AM1671" s="313"/>
      <c r="BH1671" s="13" t="s">
        <v>432</v>
      </c>
    </row>
    <row r="1672" spans="1:61" ht="9.75" hidden="1" customHeight="1" x14ac:dyDescent="0.15">
      <c r="A1672" s="295" t="s">
        <v>407</v>
      </c>
      <c r="B1672" s="296"/>
      <c r="C1672" s="296"/>
      <c r="D1672" s="296"/>
      <c r="E1672" s="296"/>
      <c r="F1672" s="296"/>
      <c r="G1672" s="296"/>
      <c r="H1672" s="296"/>
      <c r="I1672" s="297"/>
      <c r="J1672" s="273"/>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274"/>
      <c r="AE1672" s="274"/>
      <c r="AF1672" s="274"/>
      <c r="AG1672" s="274"/>
      <c r="AH1672" s="274"/>
      <c r="AI1672" s="274"/>
      <c r="AJ1672" s="274"/>
      <c r="AK1672" s="274"/>
      <c r="AL1672" s="274"/>
      <c r="AM1672" s="275"/>
      <c r="BG1672" s="13" t="s">
        <v>543</v>
      </c>
      <c r="BH1672" s="13">
        <v>85</v>
      </c>
      <c r="BI1672" s="13" t="str">
        <f>"ITEM"&amp;BH1672 &amp; BG1672 &amp;"="&amp; IF(TRIM($J1672)="","",$J1672)</f>
        <v>ITEM85#KBN4_19=</v>
      </c>
    </row>
    <row r="1673" spans="1:61" ht="9.75" hidden="1" customHeight="1" thickBot="1" x14ac:dyDescent="0.2">
      <c r="A1673" s="298"/>
      <c r="B1673" s="299"/>
      <c r="C1673" s="299"/>
      <c r="D1673" s="299"/>
      <c r="E1673" s="299"/>
      <c r="F1673" s="299"/>
      <c r="G1673" s="299"/>
      <c r="H1673" s="299"/>
      <c r="I1673" s="300"/>
      <c r="J1673" s="301"/>
      <c r="K1673" s="302"/>
      <c r="L1673" s="302"/>
      <c r="M1673" s="302"/>
      <c r="N1673" s="302"/>
      <c r="O1673" s="302"/>
      <c r="P1673" s="302"/>
      <c r="Q1673" s="302"/>
      <c r="R1673" s="302"/>
      <c r="S1673" s="302"/>
      <c r="T1673" s="302"/>
      <c r="U1673" s="302"/>
      <c r="V1673" s="302"/>
      <c r="W1673" s="302"/>
      <c r="X1673" s="302"/>
      <c r="Y1673" s="302"/>
      <c r="Z1673" s="302"/>
      <c r="AA1673" s="302"/>
      <c r="AB1673" s="302"/>
      <c r="AC1673" s="302"/>
      <c r="AD1673" s="302"/>
      <c r="AE1673" s="302"/>
      <c r="AF1673" s="302"/>
      <c r="AG1673" s="302"/>
      <c r="AH1673" s="302"/>
      <c r="AI1673" s="302"/>
      <c r="AJ1673" s="302"/>
      <c r="AK1673" s="302"/>
      <c r="AL1673" s="302"/>
      <c r="AM1673" s="303"/>
      <c r="BG1673" s="13" t="s">
        <v>432</v>
      </c>
      <c r="BH1673" s="13" t="s">
        <v>432</v>
      </c>
    </row>
    <row r="1674" spans="1:61" ht="9.75" hidden="1" customHeight="1" x14ac:dyDescent="0.15">
      <c r="A1674" s="96" t="s">
        <v>96</v>
      </c>
      <c r="B1674" s="97"/>
      <c r="C1674" s="97"/>
      <c r="D1674" s="97"/>
      <c r="E1674" s="97"/>
      <c r="F1674" s="97"/>
      <c r="G1674" s="97"/>
      <c r="H1674" s="97"/>
      <c r="I1674" s="98"/>
      <c r="J1674" s="102"/>
      <c r="K1674" s="102"/>
      <c r="L1674" s="102"/>
      <c r="M1674" s="102"/>
      <c r="N1674" s="102"/>
      <c r="O1674" s="102"/>
      <c r="P1674" s="102"/>
      <c r="Q1674" s="102"/>
      <c r="R1674" s="102"/>
      <c r="S1674" s="102"/>
      <c r="T1674" s="102"/>
      <c r="U1674" s="102"/>
      <c r="V1674" s="102"/>
      <c r="W1674" s="102"/>
      <c r="X1674" s="102"/>
      <c r="Y1674" s="102"/>
      <c r="Z1674" s="102"/>
      <c r="AA1674" s="102"/>
      <c r="AB1674" s="102"/>
      <c r="AC1674" s="102"/>
      <c r="AD1674" s="102"/>
      <c r="AE1674" s="102"/>
      <c r="AF1674" s="102"/>
      <c r="AG1674" s="102"/>
      <c r="AH1674" s="102"/>
      <c r="AI1674" s="102"/>
      <c r="AJ1674" s="102"/>
      <c r="AK1674" s="102"/>
      <c r="AL1674" s="102"/>
      <c r="AM1674" s="102"/>
      <c r="BG1674" s="13" t="s">
        <v>543</v>
      </c>
      <c r="BH1674" s="13">
        <v>86</v>
      </c>
      <c r="BI1674" s="13" t="str">
        <f>"ITEM"&amp;BH1674&amp; BG1674 &amp;"="&amp; IF(TRIM($J1674)="","",$J1674)</f>
        <v>ITEM86#KBN4_19=</v>
      </c>
    </row>
    <row r="1675" spans="1:61" ht="9.75" hidden="1" customHeight="1" x14ac:dyDescent="0.15">
      <c r="A1675" s="106"/>
      <c r="B1675" s="107"/>
      <c r="C1675" s="107"/>
      <c r="D1675" s="107"/>
      <c r="E1675" s="107"/>
      <c r="F1675" s="107"/>
      <c r="G1675" s="107"/>
      <c r="H1675" s="107"/>
      <c r="I1675" s="108"/>
      <c r="J1675" s="102"/>
      <c r="K1675" s="102"/>
      <c r="L1675" s="102"/>
      <c r="M1675" s="102"/>
      <c r="N1675" s="102"/>
      <c r="O1675" s="102"/>
      <c r="P1675" s="102"/>
      <c r="Q1675" s="102"/>
      <c r="R1675" s="102"/>
      <c r="S1675" s="102"/>
      <c r="T1675" s="102"/>
      <c r="U1675" s="102"/>
      <c r="V1675" s="102"/>
      <c r="W1675" s="102"/>
      <c r="X1675" s="102"/>
      <c r="Y1675" s="102"/>
      <c r="Z1675" s="102"/>
      <c r="AA1675" s="102"/>
      <c r="AB1675" s="102"/>
      <c r="AC1675" s="102"/>
      <c r="AD1675" s="102"/>
      <c r="AE1675" s="102"/>
      <c r="AF1675" s="102"/>
      <c r="AG1675" s="102"/>
      <c r="AH1675" s="102"/>
      <c r="AI1675" s="102"/>
      <c r="AJ1675" s="102"/>
      <c r="AK1675" s="102"/>
      <c r="AL1675" s="102"/>
      <c r="AM1675" s="102"/>
      <c r="BG1675" s="13" t="s">
        <v>432</v>
      </c>
      <c r="BH1675" s="13" t="s">
        <v>432</v>
      </c>
    </row>
    <row r="1676" spans="1:61" ht="22.5" hidden="1" customHeight="1" x14ac:dyDescent="0.15">
      <c r="A1676" s="96" t="s">
        <v>291</v>
      </c>
      <c r="B1676" s="97"/>
      <c r="C1676" s="97"/>
      <c r="D1676" s="97"/>
      <c r="E1676" s="97"/>
      <c r="F1676" s="97"/>
      <c r="G1676" s="97"/>
      <c r="H1676" s="97"/>
      <c r="I1676" s="98"/>
      <c r="J1676" s="102"/>
      <c r="K1676" s="102"/>
      <c r="L1676" s="102"/>
      <c r="M1676" s="102"/>
      <c r="N1676" s="102"/>
      <c r="O1676" s="102"/>
      <c r="P1676" s="102"/>
      <c r="Q1676" s="102"/>
      <c r="R1676" s="102"/>
      <c r="S1676" s="102"/>
      <c r="T1676" s="102"/>
      <c r="U1676" s="102"/>
      <c r="V1676" s="102"/>
      <c r="W1676" s="102"/>
      <c r="X1676" s="102"/>
      <c r="Y1676" s="102"/>
      <c r="Z1676" s="102"/>
      <c r="AA1676" s="102"/>
      <c r="AB1676" s="102"/>
      <c r="AC1676" s="102"/>
      <c r="AD1676" s="102"/>
      <c r="AE1676" s="102"/>
      <c r="AF1676" s="102"/>
      <c r="AG1676" s="102"/>
      <c r="AH1676" s="102"/>
      <c r="AI1676" s="102"/>
      <c r="AJ1676" s="102"/>
      <c r="AK1676" s="102"/>
      <c r="AL1676" s="102"/>
      <c r="AM1676" s="102"/>
      <c r="BG1676" s="13" t="s">
        <v>543</v>
      </c>
      <c r="BH1676" s="13">
        <v>87</v>
      </c>
      <c r="BI1676" s="13" t="str">
        <f>"ITEM"&amp;BH1676&amp; BG1676 &amp;"="&amp; IF(TRIM($J1676)="","",$J1676)</f>
        <v>ITEM87#KBN4_19=</v>
      </c>
    </row>
    <row r="1677" spans="1:61" ht="22.5" hidden="1" customHeight="1" x14ac:dyDescent="0.15">
      <c r="A1677" s="99"/>
      <c r="B1677" s="100"/>
      <c r="C1677" s="100"/>
      <c r="D1677" s="100"/>
      <c r="E1677" s="100"/>
      <c r="F1677" s="100"/>
      <c r="G1677" s="100"/>
      <c r="H1677" s="100"/>
      <c r="I1677" s="101"/>
      <c r="J1677" s="102"/>
      <c r="K1677" s="102"/>
      <c r="L1677" s="102"/>
      <c r="M1677" s="102"/>
      <c r="N1677" s="102"/>
      <c r="O1677" s="102"/>
      <c r="P1677" s="102"/>
      <c r="Q1677" s="102"/>
      <c r="R1677" s="102"/>
      <c r="S1677" s="102"/>
      <c r="T1677" s="102"/>
      <c r="U1677" s="102"/>
      <c r="V1677" s="102"/>
      <c r="W1677" s="102"/>
      <c r="X1677" s="102"/>
      <c r="Y1677" s="102"/>
      <c r="Z1677" s="102"/>
      <c r="AA1677" s="102"/>
      <c r="AB1677" s="102"/>
      <c r="AC1677" s="102"/>
      <c r="AD1677" s="102"/>
      <c r="AE1677" s="102"/>
      <c r="AF1677" s="102"/>
      <c r="AG1677" s="102"/>
      <c r="AH1677" s="102"/>
      <c r="AI1677" s="102"/>
      <c r="AJ1677" s="102"/>
      <c r="AK1677" s="102"/>
      <c r="AL1677" s="102"/>
      <c r="AM1677" s="102"/>
      <c r="BG1677" s="13" t="s">
        <v>432</v>
      </c>
      <c r="BH1677" s="13" t="s">
        <v>432</v>
      </c>
    </row>
    <row r="1678" spans="1:61" ht="22.5" hidden="1" customHeight="1" x14ac:dyDescent="0.15">
      <c r="A1678" s="106"/>
      <c r="B1678" s="107"/>
      <c r="C1678" s="107"/>
      <c r="D1678" s="107"/>
      <c r="E1678" s="107"/>
      <c r="F1678" s="107"/>
      <c r="G1678" s="107"/>
      <c r="H1678" s="107"/>
      <c r="I1678" s="108"/>
      <c r="J1678" s="102"/>
      <c r="K1678" s="102"/>
      <c r="L1678" s="102"/>
      <c r="M1678" s="102"/>
      <c r="N1678" s="102"/>
      <c r="O1678" s="102"/>
      <c r="P1678" s="102"/>
      <c r="Q1678" s="102"/>
      <c r="R1678" s="102"/>
      <c r="S1678" s="102"/>
      <c r="T1678" s="102"/>
      <c r="U1678" s="102"/>
      <c r="V1678" s="102"/>
      <c r="W1678" s="102"/>
      <c r="X1678" s="102"/>
      <c r="Y1678" s="102"/>
      <c r="Z1678" s="102"/>
      <c r="AA1678" s="102"/>
      <c r="AB1678" s="102"/>
      <c r="AC1678" s="102"/>
      <c r="AD1678" s="102"/>
      <c r="AE1678" s="102"/>
      <c r="AF1678" s="102"/>
      <c r="AG1678" s="102"/>
      <c r="AH1678" s="102"/>
      <c r="AI1678" s="102"/>
      <c r="AJ1678" s="102"/>
      <c r="AK1678" s="102"/>
      <c r="AL1678" s="102"/>
      <c r="AM1678" s="102"/>
      <c r="BG1678" s="13" t="s">
        <v>432</v>
      </c>
      <c r="BH1678" s="13" t="s">
        <v>432</v>
      </c>
    </row>
    <row r="1679" spans="1:61" ht="9.75" hidden="1" customHeight="1" x14ac:dyDescent="0.15">
      <c r="A1679" s="96" t="s">
        <v>292</v>
      </c>
      <c r="B1679" s="97"/>
      <c r="C1679" s="97"/>
      <c r="D1679" s="97"/>
      <c r="E1679" s="97"/>
      <c r="F1679" s="97"/>
      <c r="G1679" s="97"/>
      <c r="H1679" s="97"/>
      <c r="I1679" s="98"/>
      <c r="J1679" s="102"/>
      <c r="K1679" s="102"/>
      <c r="L1679" s="102"/>
      <c r="M1679" s="102"/>
      <c r="N1679" s="102"/>
      <c r="O1679" s="102"/>
      <c r="P1679" s="102"/>
      <c r="Q1679" s="102"/>
      <c r="R1679" s="102"/>
      <c r="S1679" s="102"/>
      <c r="T1679" s="102"/>
      <c r="U1679" s="102"/>
      <c r="V1679" s="102"/>
      <c r="W1679" s="102"/>
      <c r="X1679" s="102"/>
      <c r="Y1679" s="102"/>
      <c r="Z1679" s="102"/>
      <c r="AA1679" s="102"/>
      <c r="AB1679" s="102"/>
      <c r="AC1679" s="102"/>
      <c r="AD1679" s="102"/>
      <c r="AE1679" s="102"/>
      <c r="AF1679" s="102"/>
      <c r="AG1679" s="102"/>
      <c r="AH1679" s="102"/>
      <c r="AI1679" s="102"/>
      <c r="AJ1679" s="102"/>
      <c r="AK1679" s="102"/>
      <c r="AL1679" s="102"/>
      <c r="AM1679" s="102"/>
      <c r="BG1679" s="13" t="s">
        <v>543</v>
      </c>
      <c r="BH1679" s="13">
        <v>88</v>
      </c>
      <c r="BI1679" s="13" t="str">
        <f>"ITEM"&amp;BH1679&amp; BG1679 &amp;"="&amp; IF(TRIM($J1679)="","",$J1679)</f>
        <v>ITEM88#KBN4_19=</v>
      </c>
    </row>
    <row r="1680" spans="1:61" ht="9.75" hidden="1" customHeight="1" x14ac:dyDescent="0.15">
      <c r="A1680" s="106"/>
      <c r="B1680" s="107"/>
      <c r="C1680" s="107"/>
      <c r="D1680" s="107"/>
      <c r="E1680" s="107"/>
      <c r="F1680" s="107"/>
      <c r="G1680" s="107"/>
      <c r="H1680" s="107"/>
      <c r="I1680" s="108"/>
      <c r="J1680" s="102"/>
      <c r="K1680" s="102"/>
      <c r="L1680" s="102"/>
      <c r="M1680" s="102"/>
      <c r="N1680" s="102"/>
      <c r="O1680" s="102"/>
      <c r="P1680" s="102"/>
      <c r="Q1680" s="102"/>
      <c r="R1680" s="102"/>
      <c r="S1680" s="102"/>
      <c r="T1680" s="102"/>
      <c r="U1680" s="102"/>
      <c r="V1680" s="102"/>
      <c r="W1680" s="102"/>
      <c r="X1680" s="102"/>
      <c r="Y1680" s="102"/>
      <c r="Z1680" s="102"/>
      <c r="AA1680" s="102"/>
      <c r="AB1680" s="102"/>
      <c r="AC1680" s="102"/>
      <c r="AD1680" s="102"/>
      <c r="AE1680" s="102"/>
      <c r="AF1680" s="102"/>
      <c r="AG1680" s="102"/>
      <c r="AH1680" s="102"/>
      <c r="AI1680" s="102"/>
      <c r="AJ1680" s="102"/>
      <c r="AK1680" s="102"/>
      <c r="AL1680" s="102"/>
      <c r="AM1680" s="102"/>
      <c r="BG1680" s="13" t="s">
        <v>432</v>
      </c>
      <c r="BH1680" s="13" t="s">
        <v>432</v>
      </c>
    </row>
    <row r="1681" spans="1:61" ht="9.75" hidden="1" customHeight="1" x14ac:dyDescent="0.15">
      <c r="A1681" s="96" t="s">
        <v>326</v>
      </c>
      <c r="B1681" s="97"/>
      <c r="C1681" s="97"/>
      <c r="D1681" s="97"/>
      <c r="E1681" s="97"/>
      <c r="F1681" s="97"/>
      <c r="G1681" s="97"/>
      <c r="H1681" s="97"/>
      <c r="I1681" s="98"/>
      <c r="J1681" s="266"/>
      <c r="K1681" s="170"/>
      <c r="L1681" s="170"/>
      <c r="M1681" s="170"/>
      <c r="N1681" s="170"/>
      <c r="O1681" s="170"/>
      <c r="P1681" s="170"/>
      <c r="Q1681" s="170"/>
      <c r="R1681" s="170"/>
      <c r="S1681" s="170"/>
      <c r="T1681" s="170"/>
      <c r="U1681" s="170"/>
      <c r="V1681" s="170" t="s">
        <v>116</v>
      </c>
      <c r="W1681" s="170"/>
      <c r="X1681" s="170"/>
      <c r="Y1681" s="170"/>
      <c r="Z1681" s="170"/>
      <c r="AA1681" s="170"/>
      <c r="AB1681" s="170"/>
      <c r="AC1681" s="170"/>
      <c r="AD1681" s="170"/>
      <c r="AE1681" s="170"/>
      <c r="AF1681" s="170"/>
      <c r="AG1681" s="170"/>
      <c r="AH1681" s="170"/>
      <c r="AI1681" s="170"/>
      <c r="AJ1681" s="170"/>
      <c r="AK1681" s="170"/>
      <c r="AL1681" s="170"/>
      <c r="AM1681" s="171"/>
      <c r="BE1681" s="13" t="str">
        <f ca="1">MID(CELL("address",$CB$2),2,2)</f>
        <v>CB</v>
      </c>
      <c r="BF1681" s="13" t="str">
        <f>IF(TRIM($K1683)="","",IF(ISERROR(MATCH($K1683,$CB$3:$CB$7,0)),"INPUT_ERROR",MATCH($K1683,$CB$3:$CB$7,0)))</f>
        <v/>
      </c>
      <c r="BG1681" s="13" t="s">
        <v>543</v>
      </c>
      <c r="BH1681" s="13">
        <v>89</v>
      </c>
      <c r="BI1681" s="13" t="str">
        <f>"ITEM"&amp; BH1681&amp; BG1681 &amp;"="&amp; $BF1681</f>
        <v>ITEM89#KBN4_19=</v>
      </c>
    </row>
    <row r="1682" spans="1:61" ht="9.75" hidden="1" customHeight="1" x14ac:dyDescent="0.15">
      <c r="A1682" s="99"/>
      <c r="B1682" s="100"/>
      <c r="C1682" s="100"/>
      <c r="D1682" s="100"/>
      <c r="E1682" s="100"/>
      <c r="F1682" s="100"/>
      <c r="G1682" s="100"/>
      <c r="H1682" s="100"/>
      <c r="I1682" s="101"/>
      <c r="J1682" s="304"/>
      <c r="K1682" s="169"/>
      <c r="L1682" s="169"/>
      <c r="M1682" s="169"/>
      <c r="N1682" s="169"/>
      <c r="O1682" s="169"/>
      <c r="P1682" s="169"/>
      <c r="Q1682" s="169"/>
      <c r="R1682" s="169"/>
      <c r="S1682" s="169"/>
      <c r="T1682" s="169"/>
      <c r="U1682" s="169"/>
      <c r="V1682" s="169" t="s">
        <v>180</v>
      </c>
      <c r="W1682" s="169"/>
      <c r="X1682" s="169"/>
      <c r="Y1682" s="169"/>
      <c r="Z1682" s="169"/>
      <c r="AA1682" s="169"/>
      <c r="AB1682" s="169"/>
      <c r="AC1682" s="169"/>
      <c r="AD1682" s="169"/>
      <c r="AE1682" s="169"/>
      <c r="AF1682" s="169"/>
      <c r="AG1682" s="169"/>
      <c r="AH1682" s="169"/>
      <c r="AI1682" s="169"/>
      <c r="AJ1682" s="169"/>
      <c r="AK1682" s="169"/>
      <c r="AL1682" s="169"/>
      <c r="AM1682" s="172"/>
      <c r="BG1682" s="13" t="s">
        <v>432</v>
      </c>
      <c r="BH1682" s="13" t="s">
        <v>432</v>
      </c>
    </row>
    <row r="1683" spans="1:61" ht="9.75" hidden="1" customHeight="1" x14ac:dyDescent="0.15">
      <c r="A1683" s="99"/>
      <c r="B1683" s="100"/>
      <c r="C1683" s="100"/>
      <c r="D1683" s="100"/>
      <c r="E1683" s="100"/>
      <c r="F1683" s="100"/>
      <c r="G1683" s="100"/>
      <c r="H1683" s="100"/>
      <c r="I1683" s="101"/>
      <c r="J1683" s="130" t="s">
        <v>127</v>
      </c>
      <c r="K1683" s="131"/>
      <c r="L1683" s="131"/>
      <c r="M1683" s="131"/>
      <c r="N1683" s="131"/>
      <c r="O1683" s="131"/>
      <c r="P1683" s="131"/>
      <c r="Q1683" s="131"/>
      <c r="R1683" s="131"/>
      <c r="S1683" s="131"/>
      <c r="T1683" s="133" t="s">
        <v>129</v>
      </c>
      <c r="U1683" s="133"/>
      <c r="V1683" s="169" t="s">
        <v>236</v>
      </c>
      <c r="W1683" s="169"/>
      <c r="X1683" s="169"/>
      <c r="Y1683" s="169"/>
      <c r="Z1683" s="169"/>
      <c r="AA1683" s="169"/>
      <c r="AB1683" s="169"/>
      <c r="AC1683" s="169"/>
      <c r="AD1683" s="169"/>
      <c r="AE1683" s="169"/>
      <c r="AF1683" s="169"/>
      <c r="AG1683" s="169"/>
      <c r="AH1683" s="169"/>
      <c r="AI1683" s="169"/>
      <c r="AJ1683" s="169"/>
      <c r="AK1683" s="169"/>
      <c r="AL1683" s="169"/>
      <c r="AM1683" s="172"/>
      <c r="BG1683" s="13" t="s">
        <v>432</v>
      </c>
      <c r="BH1683" s="13" t="s">
        <v>432</v>
      </c>
    </row>
    <row r="1684" spans="1:61" ht="9.75" hidden="1" customHeight="1" x14ac:dyDescent="0.15">
      <c r="A1684" s="99"/>
      <c r="B1684" s="100"/>
      <c r="C1684" s="100"/>
      <c r="D1684" s="100"/>
      <c r="E1684" s="100"/>
      <c r="F1684" s="100"/>
      <c r="G1684" s="100"/>
      <c r="H1684" s="100"/>
      <c r="I1684" s="101"/>
      <c r="J1684" s="130"/>
      <c r="K1684" s="131"/>
      <c r="L1684" s="131"/>
      <c r="M1684" s="131"/>
      <c r="N1684" s="131"/>
      <c r="O1684" s="131"/>
      <c r="P1684" s="131"/>
      <c r="Q1684" s="131"/>
      <c r="R1684" s="131"/>
      <c r="S1684" s="131"/>
      <c r="T1684" s="133"/>
      <c r="U1684" s="133"/>
      <c r="V1684" s="169" t="s">
        <v>237</v>
      </c>
      <c r="W1684" s="169"/>
      <c r="X1684" s="169"/>
      <c r="Y1684" s="169"/>
      <c r="Z1684" s="169"/>
      <c r="AA1684" s="169"/>
      <c r="AB1684" s="169"/>
      <c r="AC1684" s="169"/>
      <c r="AD1684" s="169"/>
      <c r="AE1684" s="169"/>
      <c r="AF1684" s="169"/>
      <c r="AG1684" s="169"/>
      <c r="AH1684" s="169"/>
      <c r="AI1684" s="169"/>
      <c r="AJ1684" s="169"/>
      <c r="AK1684" s="169"/>
      <c r="AL1684" s="169"/>
      <c r="AM1684" s="172"/>
      <c r="BG1684" s="13" t="s">
        <v>432</v>
      </c>
      <c r="BH1684" s="13" t="s">
        <v>432</v>
      </c>
    </row>
    <row r="1685" spans="1:61" ht="9.75" hidden="1" customHeight="1" x14ac:dyDescent="0.15">
      <c r="A1685" s="99"/>
      <c r="B1685" s="100"/>
      <c r="C1685" s="100"/>
      <c r="D1685" s="100"/>
      <c r="E1685" s="100"/>
      <c r="F1685" s="100"/>
      <c r="G1685" s="100"/>
      <c r="H1685" s="100"/>
      <c r="I1685" s="101"/>
      <c r="J1685" s="186"/>
      <c r="K1685" s="133"/>
      <c r="L1685" s="133"/>
      <c r="M1685" s="133"/>
      <c r="N1685" s="133"/>
      <c r="O1685" s="133"/>
      <c r="P1685" s="133"/>
      <c r="Q1685" s="133"/>
      <c r="R1685" s="133"/>
      <c r="S1685" s="133"/>
      <c r="T1685" s="133"/>
      <c r="U1685" s="133"/>
      <c r="V1685" s="169" t="s">
        <v>441</v>
      </c>
      <c r="W1685" s="169"/>
      <c r="X1685" s="169"/>
      <c r="Y1685" s="169"/>
      <c r="Z1685" s="169"/>
      <c r="AA1685" s="169"/>
      <c r="AB1685" s="169"/>
      <c r="AC1685" s="169"/>
      <c r="AD1685" s="169"/>
      <c r="AE1685" s="169"/>
      <c r="AF1685" s="169"/>
      <c r="AG1685" s="169"/>
      <c r="AH1685" s="169"/>
      <c r="AI1685" s="169"/>
      <c r="AJ1685" s="169"/>
      <c r="AK1685" s="169"/>
      <c r="AL1685" s="169"/>
      <c r="AM1685" s="172"/>
      <c r="BG1685" s="13" t="s">
        <v>432</v>
      </c>
      <c r="BH1685" s="13" t="s">
        <v>432</v>
      </c>
    </row>
    <row r="1686" spans="1:61" ht="9.75" hidden="1" customHeight="1" x14ac:dyDescent="0.15">
      <c r="A1686" s="106"/>
      <c r="B1686" s="107"/>
      <c r="C1686" s="107"/>
      <c r="D1686" s="107"/>
      <c r="E1686" s="107"/>
      <c r="F1686" s="107"/>
      <c r="G1686" s="107"/>
      <c r="H1686" s="107"/>
      <c r="I1686" s="108"/>
      <c r="J1686" s="168"/>
      <c r="K1686" s="137"/>
      <c r="L1686" s="137"/>
      <c r="M1686" s="137"/>
      <c r="N1686" s="137"/>
      <c r="O1686" s="137"/>
      <c r="P1686" s="137"/>
      <c r="Q1686" s="137"/>
      <c r="R1686" s="137"/>
      <c r="S1686" s="137"/>
      <c r="T1686" s="137"/>
      <c r="U1686" s="137"/>
      <c r="V1686" s="174" t="s">
        <v>238</v>
      </c>
      <c r="W1686" s="174"/>
      <c r="X1686" s="174"/>
      <c r="Y1686" s="174"/>
      <c r="Z1686" s="174"/>
      <c r="AA1686" s="174"/>
      <c r="AB1686" s="174"/>
      <c r="AC1686" s="174"/>
      <c r="AD1686" s="174"/>
      <c r="AE1686" s="174"/>
      <c r="AF1686" s="174"/>
      <c r="AG1686" s="174"/>
      <c r="AH1686" s="174"/>
      <c r="AI1686" s="174"/>
      <c r="AJ1686" s="174"/>
      <c r="AK1686" s="174"/>
      <c r="AL1686" s="174"/>
      <c r="AM1686" s="175"/>
      <c r="BG1686" s="13" t="s">
        <v>432</v>
      </c>
      <c r="BH1686" s="13" t="s">
        <v>432</v>
      </c>
    </row>
    <row r="1687" spans="1:61" ht="9.75" hidden="1" customHeight="1" x14ac:dyDescent="0.15">
      <c r="A1687" s="96" t="s">
        <v>325</v>
      </c>
      <c r="B1687" s="97"/>
      <c r="C1687" s="97"/>
      <c r="D1687" s="97"/>
      <c r="E1687" s="97"/>
      <c r="F1687" s="97"/>
      <c r="G1687" s="97"/>
      <c r="H1687" s="97"/>
      <c r="I1687" s="98"/>
      <c r="J1687" s="115"/>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7"/>
      <c r="BG1687" s="13" t="s">
        <v>543</v>
      </c>
      <c r="BH1687" s="13">
        <v>90</v>
      </c>
      <c r="BI1687" s="13" t="str">
        <f>"ITEM"&amp;BH1687&amp; BG1687 &amp;"="&amp; IF(TRIM($J1687)="","",$J1687)</f>
        <v>ITEM90#KBN4_19=</v>
      </c>
    </row>
    <row r="1688" spans="1:61" ht="9.75" hidden="1" customHeight="1" x14ac:dyDescent="0.15">
      <c r="A1688" s="99"/>
      <c r="B1688" s="100"/>
      <c r="C1688" s="100"/>
      <c r="D1688" s="100"/>
      <c r="E1688" s="100"/>
      <c r="F1688" s="100"/>
      <c r="G1688" s="100"/>
      <c r="H1688" s="100"/>
      <c r="I1688" s="101"/>
      <c r="J1688" s="109"/>
      <c r="K1688" s="110"/>
      <c r="L1688" s="110"/>
      <c r="M1688" s="110"/>
      <c r="N1688" s="110"/>
      <c r="O1688" s="110"/>
      <c r="P1688" s="110"/>
      <c r="Q1688" s="110"/>
      <c r="R1688" s="110"/>
      <c r="S1688" s="110"/>
      <c r="T1688" s="110"/>
      <c r="U1688" s="110"/>
      <c r="V1688" s="110"/>
      <c r="W1688" s="110"/>
      <c r="X1688" s="110"/>
      <c r="Y1688" s="110"/>
      <c r="Z1688" s="110"/>
      <c r="AA1688" s="110"/>
      <c r="AB1688" s="110"/>
      <c r="AC1688" s="110"/>
      <c r="AD1688" s="110"/>
      <c r="AE1688" s="110"/>
      <c r="AF1688" s="110"/>
      <c r="AG1688" s="110"/>
      <c r="AH1688" s="110"/>
      <c r="AI1688" s="110"/>
      <c r="AJ1688" s="110"/>
      <c r="AK1688" s="110"/>
      <c r="AL1688" s="110"/>
      <c r="AM1688" s="111"/>
      <c r="BG1688" s="13" t="s">
        <v>432</v>
      </c>
      <c r="BH1688" s="13" t="s">
        <v>432</v>
      </c>
    </row>
    <row r="1689" spans="1:61" ht="9.75" hidden="1" customHeight="1" x14ac:dyDescent="0.15">
      <c r="A1689" s="99"/>
      <c r="B1689" s="100"/>
      <c r="C1689" s="100"/>
      <c r="D1689" s="100"/>
      <c r="E1689" s="100"/>
      <c r="F1689" s="100"/>
      <c r="G1689" s="100"/>
      <c r="H1689" s="100"/>
      <c r="I1689" s="101"/>
      <c r="J1689" s="112"/>
      <c r="K1689" s="113"/>
      <c r="L1689" s="113"/>
      <c r="M1689" s="113"/>
      <c r="N1689" s="113"/>
      <c r="O1689" s="113"/>
      <c r="P1689" s="113"/>
      <c r="Q1689" s="113"/>
      <c r="R1689" s="113"/>
      <c r="S1689" s="113"/>
      <c r="T1689" s="113"/>
      <c r="U1689" s="113"/>
      <c r="V1689" s="113"/>
      <c r="W1689" s="113"/>
      <c r="X1689" s="113"/>
      <c r="Y1689" s="113"/>
      <c r="Z1689" s="113"/>
      <c r="AA1689" s="113"/>
      <c r="AB1689" s="113"/>
      <c r="AC1689" s="113"/>
      <c r="AD1689" s="113"/>
      <c r="AE1689" s="113"/>
      <c r="AF1689" s="113"/>
      <c r="AG1689" s="113"/>
      <c r="AH1689" s="113"/>
      <c r="AI1689" s="113"/>
      <c r="AJ1689" s="113"/>
      <c r="AK1689" s="113"/>
      <c r="AL1689" s="113"/>
      <c r="AM1689" s="114"/>
      <c r="BG1689" s="13" t="s">
        <v>432</v>
      </c>
      <c r="BH1689" s="13" t="s">
        <v>432</v>
      </c>
    </row>
    <row r="1690" spans="1:61" ht="9.75" hidden="1" customHeight="1" x14ac:dyDescent="0.15">
      <c r="A1690" s="96" t="s">
        <v>293</v>
      </c>
      <c r="B1690" s="97"/>
      <c r="C1690" s="97"/>
      <c r="D1690" s="97"/>
      <c r="E1690" s="97"/>
      <c r="F1690" s="97"/>
      <c r="G1690" s="97"/>
      <c r="H1690" s="97"/>
      <c r="I1690" s="98"/>
      <c r="J1690" s="224" t="s">
        <v>127</v>
      </c>
      <c r="K1690" s="225"/>
      <c r="L1690" s="162" t="s">
        <v>122</v>
      </c>
      <c r="M1690" s="162"/>
      <c r="N1690" s="162"/>
      <c r="O1690" s="162"/>
      <c r="P1690" s="162"/>
      <c r="Q1690" s="162"/>
      <c r="R1690" s="162"/>
      <c r="S1690" s="162"/>
      <c r="T1690" s="162"/>
      <c r="U1690" s="162"/>
      <c r="V1690" s="162"/>
      <c r="W1690" s="162"/>
      <c r="X1690" s="227" t="s">
        <v>127</v>
      </c>
      <c r="Y1690" s="225"/>
      <c r="Z1690" s="162" t="s">
        <v>160</v>
      </c>
      <c r="AA1690" s="162"/>
      <c r="AB1690" s="162"/>
      <c r="AC1690" s="162"/>
      <c r="AD1690" s="162"/>
      <c r="AE1690" s="162"/>
      <c r="AF1690" s="162"/>
      <c r="AG1690" s="162"/>
      <c r="AH1690" s="162"/>
      <c r="AI1690" s="162"/>
      <c r="AJ1690" s="162"/>
      <c r="AK1690" s="162"/>
      <c r="AL1690" s="162"/>
      <c r="AM1690" s="163"/>
      <c r="BF1690" s="13" t="b">
        <f>IF($K1690="○",TRUE,IF($K1690="",FALSE,"INPUT_ERROR"))</f>
        <v>0</v>
      </c>
      <c r="BG1690" s="13" t="s">
        <v>543</v>
      </c>
      <c r="BH1690" s="13">
        <v>91</v>
      </c>
      <c r="BI1690" s="13" t="str">
        <f t="shared" ref="BI1690:BI1696" si="40">"ITEM"&amp;BH1690 &amp; BG1690 &amp;"="&amp; BF1690</f>
        <v>ITEM91#KBN4_19=FALSE</v>
      </c>
    </row>
    <row r="1691" spans="1:61" ht="9.75" hidden="1" customHeight="1" x14ac:dyDescent="0.15">
      <c r="A1691" s="99"/>
      <c r="B1691" s="100"/>
      <c r="C1691" s="100"/>
      <c r="D1691" s="100"/>
      <c r="E1691" s="100"/>
      <c r="F1691" s="100"/>
      <c r="G1691" s="100"/>
      <c r="H1691" s="100"/>
      <c r="I1691" s="101"/>
      <c r="J1691" s="130"/>
      <c r="K1691" s="132"/>
      <c r="L1691" s="133"/>
      <c r="M1691" s="133"/>
      <c r="N1691" s="133"/>
      <c r="O1691" s="133"/>
      <c r="P1691" s="133"/>
      <c r="Q1691" s="133"/>
      <c r="R1691" s="133"/>
      <c r="S1691" s="133"/>
      <c r="T1691" s="133"/>
      <c r="U1691" s="133"/>
      <c r="V1691" s="133"/>
      <c r="W1691" s="133"/>
      <c r="X1691" s="134"/>
      <c r="Y1691" s="132"/>
      <c r="Z1691" s="133"/>
      <c r="AA1691" s="133"/>
      <c r="AB1691" s="133"/>
      <c r="AC1691" s="133"/>
      <c r="AD1691" s="133"/>
      <c r="AE1691" s="133"/>
      <c r="AF1691" s="133"/>
      <c r="AG1691" s="133"/>
      <c r="AH1691" s="133"/>
      <c r="AI1691" s="133"/>
      <c r="AJ1691" s="133"/>
      <c r="AK1691" s="133"/>
      <c r="AL1691" s="133"/>
      <c r="AM1691" s="139"/>
      <c r="BF1691" s="13" t="b">
        <f>IF($Y1690="○",TRUE,IF($Y1690="",FALSE,"INPUT_ERROR"))</f>
        <v>0</v>
      </c>
      <c r="BG1691" s="13" t="s">
        <v>543</v>
      </c>
      <c r="BH1691" s="13">
        <v>92</v>
      </c>
      <c r="BI1691" s="13" t="str">
        <f t="shared" si="40"/>
        <v>ITEM92#KBN4_19=FALSE</v>
      </c>
    </row>
    <row r="1692" spans="1:61" ht="9.75" hidden="1" customHeight="1" x14ac:dyDescent="0.15">
      <c r="A1692" s="99"/>
      <c r="B1692" s="100"/>
      <c r="C1692" s="100"/>
      <c r="D1692" s="100"/>
      <c r="E1692" s="100"/>
      <c r="F1692" s="100"/>
      <c r="G1692" s="100"/>
      <c r="H1692" s="100"/>
      <c r="I1692" s="101"/>
      <c r="J1692" s="130" t="s">
        <v>127</v>
      </c>
      <c r="K1692" s="132"/>
      <c r="L1692" s="133" t="s">
        <v>161</v>
      </c>
      <c r="M1692" s="133"/>
      <c r="N1692" s="133"/>
      <c r="O1692" s="133"/>
      <c r="P1692" s="133"/>
      <c r="Q1692" s="133"/>
      <c r="R1692" s="133"/>
      <c r="S1692" s="133"/>
      <c r="T1692" s="133"/>
      <c r="U1692" s="133"/>
      <c r="V1692" s="133"/>
      <c r="W1692" s="133"/>
      <c r="X1692" s="134" t="s">
        <v>127</v>
      </c>
      <c r="Y1692" s="132"/>
      <c r="Z1692" s="133" t="s">
        <v>332</v>
      </c>
      <c r="AA1692" s="133"/>
      <c r="AB1692" s="133"/>
      <c r="AC1692" s="133"/>
      <c r="AD1692" s="133"/>
      <c r="AE1692" s="133"/>
      <c r="AF1692" s="133"/>
      <c r="AG1692" s="133"/>
      <c r="AH1692" s="133"/>
      <c r="AI1692" s="133"/>
      <c r="AJ1692" s="133"/>
      <c r="AK1692" s="133"/>
      <c r="AL1692" s="133"/>
      <c r="AM1692" s="139"/>
      <c r="BF1692" s="13" t="b">
        <f>IF($K1692="○",TRUE,IF($K1692="",FALSE,"INPUT_ERROR"))</f>
        <v>0</v>
      </c>
      <c r="BG1692" s="13" t="s">
        <v>543</v>
      </c>
      <c r="BH1692" s="13">
        <v>93</v>
      </c>
      <c r="BI1692" s="13" t="str">
        <f t="shared" si="40"/>
        <v>ITEM93#KBN4_19=FALSE</v>
      </c>
    </row>
    <row r="1693" spans="1:61" ht="9.75" hidden="1" customHeight="1" x14ac:dyDescent="0.15">
      <c r="A1693" s="99"/>
      <c r="B1693" s="100"/>
      <c r="C1693" s="100"/>
      <c r="D1693" s="100"/>
      <c r="E1693" s="100"/>
      <c r="F1693" s="100"/>
      <c r="G1693" s="100"/>
      <c r="H1693" s="100"/>
      <c r="I1693" s="101"/>
      <c r="J1693" s="130"/>
      <c r="K1693" s="132"/>
      <c r="L1693" s="133"/>
      <c r="M1693" s="133"/>
      <c r="N1693" s="133"/>
      <c r="O1693" s="133"/>
      <c r="P1693" s="133"/>
      <c r="Q1693" s="133"/>
      <c r="R1693" s="133"/>
      <c r="S1693" s="133"/>
      <c r="T1693" s="133"/>
      <c r="U1693" s="133"/>
      <c r="V1693" s="133"/>
      <c r="W1693" s="133"/>
      <c r="X1693" s="134"/>
      <c r="Y1693" s="132"/>
      <c r="Z1693" s="133"/>
      <c r="AA1693" s="133"/>
      <c r="AB1693" s="133"/>
      <c r="AC1693" s="133"/>
      <c r="AD1693" s="133"/>
      <c r="AE1693" s="133"/>
      <c r="AF1693" s="133"/>
      <c r="AG1693" s="133"/>
      <c r="AH1693" s="133"/>
      <c r="AI1693" s="133"/>
      <c r="AJ1693" s="133"/>
      <c r="AK1693" s="133"/>
      <c r="AL1693" s="133"/>
      <c r="AM1693" s="139"/>
      <c r="BF1693" s="13" t="b">
        <f>IF($Y1692="○",TRUE,IF($Y1692="",FALSE,"INPUT_ERROR"))</f>
        <v>0</v>
      </c>
      <c r="BG1693" s="13" t="s">
        <v>543</v>
      </c>
      <c r="BH1693" s="13">
        <v>94</v>
      </c>
      <c r="BI1693" s="13" t="str">
        <f t="shared" si="40"/>
        <v>ITEM94#KBN4_19=FALSE</v>
      </c>
    </row>
    <row r="1694" spans="1:61" ht="9.75" hidden="1" customHeight="1" x14ac:dyDescent="0.15">
      <c r="A1694" s="99"/>
      <c r="B1694" s="100"/>
      <c r="C1694" s="100"/>
      <c r="D1694" s="100"/>
      <c r="E1694" s="100"/>
      <c r="F1694" s="100"/>
      <c r="G1694" s="100"/>
      <c r="H1694" s="100"/>
      <c r="I1694" s="101"/>
      <c r="J1694" s="130" t="s">
        <v>127</v>
      </c>
      <c r="K1694" s="132"/>
      <c r="L1694" s="133" t="s">
        <v>214</v>
      </c>
      <c r="M1694" s="133"/>
      <c r="N1694" s="133"/>
      <c r="O1694" s="133"/>
      <c r="P1694" s="133"/>
      <c r="Q1694" s="133"/>
      <c r="R1694" s="133"/>
      <c r="S1694" s="133"/>
      <c r="T1694" s="133"/>
      <c r="U1694" s="133"/>
      <c r="V1694" s="133"/>
      <c r="W1694" s="133"/>
      <c r="X1694" s="134" t="s">
        <v>127</v>
      </c>
      <c r="Y1694" s="132"/>
      <c r="Z1694" s="133" t="s">
        <v>239</v>
      </c>
      <c r="AA1694" s="133"/>
      <c r="AB1694" s="133"/>
      <c r="AC1694" s="133"/>
      <c r="AD1694" s="133"/>
      <c r="AE1694" s="133"/>
      <c r="AF1694" s="133"/>
      <c r="AG1694" s="133"/>
      <c r="AH1694" s="133"/>
      <c r="AI1694" s="133"/>
      <c r="AJ1694" s="133"/>
      <c r="AK1694" s="133"/>
      <c r="AL1694" s="133"/>
      <c r="AM1694" s="139"/>
      <c r="BF1694" s="13" t="b">
        <f>IF($K1694="○",TRUE,IF($K1694="",FALSE,"INPUT_ERROR"))</f>
        <v>0</v>
      </c>
      <c r="BG1694" s="13" t="s">
        <v>543</v>
      </c>
      <c r="BH1694" s="13">
        <v>95</v>
      </c>
      <c r="BI1694" s="13" t="str">
        <f t="shared" si="40"/>
        <v>ITEM95#KBN4_19=FALSE</v>
      </c>
    </row>
    <row r="1695" spans="1:61" ht="9.75" hidden="1" customHeight="1" x14ac:dyDescent="0.15">
      <c r="A1695" s="99"/>
      <c r="B1695" s="100"/>
      <c r="C1695" s="100"/>
      <c r="D1695" s="100"/>
      <c r="E1695" s="100"/>
      <c r="F1695" s="100"/>
      <c r="G1695" s="100"/>
      <c r="H1695" s="100"/>
      <c r="I1695" s="101"/>
      <c r="J1695" s="130"/>
      <c r="K1695" s="132"/>
      <c r="L1695" s="133"/>
      <c r="M1695" s="133"/>
      <c r="N1695" s="133"/>
      <c r="O1695" s="133"/>
      <c r="P1695" s="133"/>
      <c r="Q1695" s="133"/>
      <c r="R1695" s="133"/>
      <c r="S1695" s="133"/>
      <c r="T1695" s="133"/>
      <c r="U1695" s="133"/>
      <c r="V1695" s="133"/>
      <c r="W1695" s="133"/>
      <c r="X1695" s="134"/>
      <c r="Y1695" s="132"/>
      <c r="Z1695" s="133"/>
      <c r="AA1695" s="133"/>
      <c r="AB1695" s="133"/>
      <c r="AC1695" s="133"/>
      <c r="AD1695" s="133"/>
      <c r="AE1695" s="133"/>
      <c r="AF1695" s="133"/>
      <c r="AG1695" s="133"/>
      <c r="AH1695" s="133"/>
      <c r="AI1695" s="133"/>
      <c r="AJ1695" s="133"/>
      <c r="AK1695" s="133"/>
      <c r="AL1695" s="133"/>
      <c r="AM1695" s="139"/>
      <c r="BF1695" s="13" t="b">
        <f>IF($Y1694="○",TRUE,IF($Y1694="",FALSE,"INPUT_ERROR"))</f>
        <v>0</v>
      </c>
      <c r="BG1695" s="13" t="s">
        <v>543</v>
      </c>
      <c r="BH1695" s="13">
        <v>96</v>
      </c>
      <c r="BI1695" s="13" t="str">
        <f t="shared" si="40"/>
        <v>ITEM96#KBN4_19=FALSE</v>
      </c>
    </row>
    <row r="1696" spans="1:61" ht="9.75" hidden="1" customHeight="1" x14ac:dyDescent="0.15">
      <c r="A1696" s="99"/>
      <c r="B1696" s="100"/>
      <c r="C1696" s="100"/>
      <c r="D1696" s="100"/>
      <c r="E1696" s="100"/>
      <c r="F1696" s="100"/>
      <c r="G1696" s="100"/>
      <c r="H1696" s="100"/>
      <c r="I1696" s="101"/>
      <c r="J1696" s="130" t="s">
        <v>127</v>
      </c>
      <c r="K1696" s="132"/>
      <c r="L1696" s="133" t="s">
        <v>125</v>
      </c>
      <c r="M1696" s="133"/>
      <c r="N1696" s="133"/>
      <c r="O1696" s="134" t="s">
        <v>98</v>
      </c>
      <c r="P1696" s="128"/>
      <c r="Q1696" s="128"/>
      <c r="R1696" s="128"/>
      <c r="S1696" s="128"/>
      <c r="T1696" s="128"/>
      <c r="U1696" s="128"/>
      <c r="V1696" s="128"/>
      <c r="W1696" s="128"/>
      <c r="X1696" s="128"/>
      <c r="Y1696" s="128"/>
      <c r="Z1696" s="128"/>
      <c r="AA1696" s="128"/>
      <c r="AB1696" s="128"/>
      <c r="AC1696" s="128"/>
      <c r="AD1696" s="128"/>
      <c r="AE1696" s="128"/>
      <c r="AF1696" s="128"/>
      <c r="AG1696" s="128"/>
      <c r="AH1696" s="128"/>
      <c r="AI1696" s="128"/>
      <c r="AJ1696" s="128"/>
      <c r="AK1696" s="128"/>
      <c r="AL1696" s="133" t="s">
        <v>188</v>
      </c>
      <c r="AM1696" s="139"/>
      <c r="BF1696" s="13" t="b">
        <f>IF($K1696="○",TRUE,IF($K1696="",FALSE,"INPUT_ERROR"))</f>
        <v>0</v>
      </c>
      <c r="BG1696" s="13" t="s">
        <v>543</v>
      </c>
      <c r="BH1696" s="13">
        <v>97</v>
      </c>
      <c r="BI1696" s="13" t="str">
        <f t="shared" si="40"/>
        <v>ITEM97#KBN4_19=FALSE</v>
      </c>
    </row>
    <row r="1697" spans="1:61" ht="9.75" hidden="1" customHeight="1" x14ac:dyDescent="0.15">
      <c r="A1697" s="99"/>
      <c r="B1697" s="100"/>
      <c r="C1697" s="100"/>
      <c r="D1697" s="100"/>
      <c r="E1697" s="100"/>
      <c r="F1697" s="100"/>
      <c r="G1697" s="100"/>
      <c r="H1697" s="100"/>
      <c r="I1697" s="101"/>
      <c r="J1697" s="135"/>
      <c r="K1697" s="136"/>
      <c r="L1697" s="137"/>
      <c r="M1697" s="137"/>
      <c r="N1697" s="137"/>
      <c r="O1697" s="138"/>
      <c r="P1697" s="90"/>
      <c r="Q1697" s="90"/>
      <c r="R1697" s="90"/>
      <c r="S1697" s="90"/>
      <c r="T1697" s="90"/>
      <c r="U1697" s="90"/>
      <c r="V1697" s="90"/>
      <c r="W1697" s="90"/>
      <c r="X1697" s="90"/>
      <c r="Y1697" s="90"/>
      <c r="Z1697" s="90"/>
      <c r="AA1697" s="90"/>
      <c r="AB1697" s="90"/>
      <c r="AC1697" s="90"/>
      <c r="AD1697" s="90"/>
      <c r="AE1697" s="90"/>
      <c r="AF1697" s="90"/>
      <c r="AG1697" s="90"/>
      <c r="AH1697" s="90"/>
      <c r="AI1697" s="90"/>
      <c r="AJ1697" s="90"/>
      <c r="AK1697" s="90"/>
      <c r="AL1697" s="137"/>
      <c r="AM1697" s="140"/>
      <c r="BG1697" s="13" t="s">
        <v>543</v>
      </c>
      <c r="BH1697" s="13">
        <v>98</v>
      </c>
      <c r="BI1697" s="13" t="str">
        <f>"ITEM"&amp;BH1697 &amp; BG1697 &amp;"="&amp;IF(TRIM($P1696)="","",$P1696)</f>
        <v>ITEM98#KBN4_19=</v>
      </c>
    </row>
    <row r="1698" spans="1:61" ht="9.75" hidden="1" customHeight="1" x14ac:dyDescent="0.15">
      <c r="A1698" s="96" t="s">
        <v>290</v>
      </c>
      <c r="B1698" s="97"/>
      <c r="C1698" s="97"/>
      <c r="D1698" s="97"/>
      <c r="E1698" s="97"/>
      <c r="F1698" s="97"/>
      <c r="G1698" s="97"/>
      <c r="H1698" s="97"/>
      <c r="I1698" s="98"/>
      <c r="J1698" s="305"/>
      <c r="K1698" s="306"/>
      <c r="L1698" s="306"/>
      <c r="M1698" s="306"/>
      <c r="N1698" s="306"/>
      <c r="O1698" s="306"/>
      <c r="P1698" s="306"/>
      <c r="Q1698" s="306"/>
      <c r="R1698" s="306"/>
      <c r="S1698" s="306"/>
      <c r="T1698" s="306"/>
      <c r="U1698" s="306"/>
      <c r="V1698" s="306"/>
      <c r="W1698" s="306"/>
      <c r="X1698" s="306"/>
      <c r="Y1698" s="306"/>
      <c r="Z1698" s="306"/>
      <c r="AA1698" s="306"/>
      <c r="AB1698" s="306"/>
      <c r="AC1698" s="306"/>
      <c r="AD1698" s="306"/>
      <c r="AE1698" s="306"/>
      <c r="AF1698" s="306"/>
      <c r="AG1698" s="306"/>
      <c r="AH1698" s="306"/>
      <c r="AI1698" s="306"/>
      <c r="AJ1698" s="306"/>
      <c r="AK1698" s="306"/>
      <c r="AL1698" s="306"/>
      <c r="AM1698" s="307"/>
      <c r="BG1698" s="13" t="s">
        <v>543</v>
      </c>
      <c r="BH1698" s="13">
        <v>99</v>
      </c>
      <c r="BI1698" s="13" t="str">
        <f>"ITEM"&amp;BH1698 &amp; BG1698 &amp;"="&amp;IF(TRIM($J1698)="","",TEXT(J1698,"yyyymmdd"))</f>
        <v>ITEM99#KBN4_19=</v>
      </c>
    </row>
    <row r="1699" spans="1:61" ht="9.75" hidden="1" customHeight="1" x14ac:dyDescent="0.15">
      <c r="A1699" s="99"/>
      <c r="B1699" s="100"/>
      <c r="C1699" s="100"/>
      <c r="D1699" s="100"/>
      <c r="E1699" s="100"/>
      <c r="F1699" s="100"/>
      <c r="G1699" s="100"/>
      <c r="H1699" s="100"/>
      <c r="I1699" s="101"/>
      <c r="J1699" s="308"/>
      <c r="K1699" s="309"/>
      <c r="L1699" s="309"/>
      <c r="M1699" s="309"/>
      <c r="N1699" s="309"/>
      <c r="O1699" s="309"/>
      <c r="P1699" s="309"/>
      <c r="Q1699" s="309"/>
      <c r="R1699" s="309"/>
      <c r="S1699" s="309"/>
      <c r="T1699" s="309"/>
      <c r="U1699" s="309"/>
      <c r="V1699" s="309"/>
      <c r="W1699" s="309"/>
      <c r="X1699" s="309"/>
      <c r="Y1699" s="309"/>
      <c r="Z1699" s="309"/>
      <c r="AA1699" s="309"/>
      <c r="AB1699" s="309"/>
      <c r="AC1699" s="309"/>
      <c r="AD1699" s="309"/>
      <c r="AE1699" s="309"/>
      <c r="AF1699" s="309"/>
      <c r="AG1699" s="309"/>
      <c r="AH1699" s="309"/>
      <c r="AI1699" s="309"/>
      <c r="AJ1699" s="309"/>
      <c r="AK1699" s="309"/>
      <c r="AL1699" s="309"/>
      <c r="AM1699" s="310"/>
      <c r="BH1699" s="13" t="s">
        <v>432</v>
      </c>
    </row>
    <row r="1700" spans="1:61" ht="9.75" hidden="1" customHeight="1" thickBot="1" x14ac:dyDescent="0.2">
      <c r="A1700" s="106"/>
      <c r="B1700" s="107"/>
      <c r="C1700" s="107"/>
      <c r="D1700" s="107"/>
      <c r="E1700" s="107"/>
      <c r="F1700" s="107"/>
      <c r="G1700" s="107"/>
      <c r="H1700" s="107"/>
      <c r="I1700" s="108"/>
      <c r="J1700" s="311"/>
      <c r="K1700" s="312"/>
      <c r="L1700" s="312"/>
      <c r="M1700" s="312"/>
      <c r="N1700" s="312"/>
      <c r="O1700" s="312"/>
      <c r="P1700" s="312"/>
      <c r="Q1700" s="312"/>
      <c r="R1700" s="312"/>
      <c r="S1700" s="312"/>
      <c r="T1700" s="312"/>
      <c r="U1700" s="312"/>
      <c r="V1700" s="312"/>
      <c r="W1700" s="312"/>
      <c r="X1700" s="312"/>
      <c r="Y1700" s="312"/>
      <c r="Z1700" s="312"/>
      <c r="AA1700" s="312"/>
      <c r="AB1700" s="312"/>
      <c r="AC1700" s="312"/>
      <c r="AD1700" s="312"/>
      <c r="AE1700" s="312"/>
      <c r="AF1700" s="312"/>
      <c r="AG1700" s="312"/>
      <c r="AH1700" s="312"/>
      <c r="AI1700" s="312"/>
      <c r="AJ1700" s="312"/>
      <c r="AK1700" s="312"/>
      <c r="AL1700" s="312"/>
      <c r="AM1700" s="313"/>
      <c r="BH1700" s="13" t="s">
        <v>432</v>
      </c>
    </row>
    <row r="1701" spans="1:61" ht="9.75" hidden="1" customHeight="1" x14ac:dyDescent="0.15">
      <c r="A1701" s="295" t="s">
        <v>408</v>
      </c>
      <c r="B1701" s="296"/>
      <c r="C1701" s="296"/>
      <c r="D1701" s="296"/>
      <c r="E1701" s="296"/>
      <c r="F1701" s="296"/>
      <c r="G1701" s="296"/>
      <c r="H1701" s="296"/>
      <c r="I1701" s="297"/>
      <c r="J1701" s="273"/>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274"/>
      <c r="AE1701" s="274"/>
      <c r="AF1701" s="274"/>
      <c r="AG1701" s="274"/>
      <c r="AH1701" s="274"/>
      <c r="AI1701" s="274"/>
      <c r="AJ1701" s="274"/>
      <c r="AK1701" s="274"/>
      <c r="AL1701" s="274"/>
      <c r="AM1701" s="275"/>
      <c r="BG1701" s="13" t="s">
        <v>525</v>
      </c>
      <c r="BH1701" s="13">
        <v>85</v>
      </c>
      <c r="BI1701" s="13" t="str">
        <f>"ITEM"&amp;BH1701 &amp; BG1701 &amp;"="&amp; IF(TRIM($J1701)="","",$J1701)</f>
        <v>ITEM85#KBN4_20=</v>
      </c>
    </row>
    <row r="1702" spans="1:61" ht="9.75" hidden="1" customHeight="1" thickBot="1" x14ac:dyDescent="0.2">
      <c r="A1702" s="298"/>
      <c r="B1702" s="299"/>
      <c r="C1702" s="299"/>
      <c r="D1702" s="299"/>
      <c r="E1702" s="299"/>
      <c r="F1702" s="299"/>
      <c r="G1702" s="299"/>
      <c r="H1702" s="299"/>
      <c r="I1702" s="300"/>
      <c r="J1702" s="301"/>
      <c r="K1702" s="302"/>
      <c r="L1702" s="302"/>
      <c r="M1702" s="302"/>
      <c r="N1702" s="302"/>
      <c r="O1702" s="302"/>
      <c r="P1702" s="302"/>
      <c r="Q1702" s="302"/>
      <c r="R1702" s="302"/>
      <c r="S1702" s="302"/>
      <c r="T1702" s="302"/>
      <c r="U1702" s="302"/>
      <c r="V1702" s="302"/>
      <c r="W1702" s="302"/>
      <c r="X1702" s="302"/>
      <c r="Y1702" s="302"/>
      <c r="Z1702" s="302"/>
      <c r="AA1702" s="302"/>
      <c r="AB1702" s="302"/>
      <c r="AC1702" s="302"/>
      <c r="AD1702" s="302"/>
      <c r="AE1702" s="302"/>
      <c r="AF1702" s="302"/>
      <c r="AG1702" s="302"/>
      <c r="AH1702" s="302"/>
      <c r="AI1702" s="302"/>
      <c r="AJ1702" s="302"/>
      <c r="AK1702" s="302"/>
      <c r="AL1702" s="302"/>
      <c r="AM1702" s="303"/>
      <c r="BG1702" s="13" t="s">
        <v>432</v>
      </c>
      <c r="BH1702" s="13" t="s">
        <v>432</v>
      </c>
    </row>
    <row r="1703" spans="1:61" ht="9.75" hidden="1" customHeight="1" x14ac:dyDescent="0.15">
      <c r="A1703" s="96" t="s">
        <v>96</v>
      </c>
      <c r="B1703" s="97"/>
      <c r="C1703" s="97"/>
      <c r="D1703" s="97"/>
      <c r="E1703" s="97"/>
      <c r="F1703" s="97"/>
      <c r="G1703" s="97"/>
      <c r="H1703" s="97"/>
      <c r="I1703" s="98"/>
      <c r="J1703" s="102"/>
      <c r="K1703" s="102"/>
      <c r="L1703" s="102"/>
      <c r="M1703" s="102"/>
      <c r="N1703" s="102"/>
      <c r="O1703" s="102"/>
      <c r="P1703" s="102"/>
      <c r="Q1703" s="102"/>
      <c r="R1703" s="102"/>
      <c r="S1703" s="102"/>
      <c r="T1703" s="102"/>
      <c r="U1703" s="102"/>
      <c r="V1703" s="102"/>
      <c r="W1703" s="102"/>
      <c r="X1703" s="102"/>
      <c r="Y1703" s="102"/>
      <c r="Z1703" s="102"/>
      <c r="AA1703" s="102"/>
      <c r="AB1703" s="102"/>
      <c r="AC1703" s="102"/>
      <c r="AD1703" s="102"/>
      <c r="AE1703" s="102"/>
      <c r="AF1703" s="102"/>
      <c r="AG1703" s="102"/>
      <c r="AH1703" s="102"/>
      <c r="AI1703" s="102"/>
      <c r="AJ1703" s="102"/>
      <c r="AK1703" s="102"/>
      <c r="AL1703" s="102"/>
      <c r="AM1703" s="102"/>
      <c r="BG1703" s="13" t="s">
        <v>525</v>
      </c>
      <c r="BH1703" s="13">
        <v>86</v>
      </c>
      <c r="BI1703" s="13" t="str">
        <f>"ITEM"&amp;BH1703&amp; BG1703 &amp;"="&amp; IF(TRIM($J1703)="","",$J1703)</f>
        <v>ITEM86#KBN4_20=</v>
      </c>
    </row>
    <row r="1704" spans="1:61" ht="9.75" hidden="1" customHeight="1" x14ac:dyDescent="0.15">
      <c r="A1704" s="106"/>
      <c r="B1704" s="107"/>
      <c r="C1704" s="107"/>
      <c r="D1704" s="107"/>
      <c r="E1704" s="107"/>
      <c r="F1704" s="107"/>
      <c r="G1704" s="107"/>
      <c r="H1704" s="107"/>
      <c r="I1704" s="108"/>
      <c r="J1704" s="102"/>
      <c r="K1704" s="102"/>
      <c r="L1704" s="102"/>
      <c r="M1704" s="102"/>
      <c r="N1704" s="102"/>
      <c r="O1704" s="102"/>
      <c r="P1704" s="102"/>
      <c r="Q1704" s="102"/>
      <c r="R1704" s="102"/>
      <c r="S1704" s="102"/>
      <c r="T1704" s="102"/>
      <c r="U1704" s="102"/>
      <c r="V1704" s="102"/>
      <c r="W1704" s="102"/>
      <c r="X1704" s="102"/>
      <c r="Y1704" s="102"/>
      <c r="Z1704" s="102"/>
      <c r="AA1704" s="102"/>
      <c r="AB1704" s="102"/>
      <c r="AC1704" s="102"/>
      <c r="AD1704" s="102"/>
      <c r="AE1704" s="102"/>
      <c r="AF1704" s="102"/>
      <c r="AG1704" s="102"/>
      <c r="AH1704" s="102"/>
      <c r="AI1704" s="102"/>
      <c r="AJ1704" s="102"/>
      <c r="AK1704" s="102"/>
      <c r="AL1704" s="102"/>
      <c r="AM1704" s="102"/>
      <c r="BG1704" s="13" t="s">
        <v>432</v>
      </c>
      <c r="BH1704" s="13" t="s">
        <v>432</v>
      </c>
    </row>
    <row r="1705" spans="1:61" ht="9.75" hidden="1" customHeight="1" x14ac:dyDescent="0.15">
      <c r="A1705" s="96" t="s">
        <v>291</v>
      </c>
      <c r="B1705" s="97"/>
      <c r="C1705" s="97"/>
      <c r="D1705" s="97"/>
      <c r="E1705" s="97"/>
      <c r="F1705" s="97"/>
      <c r="G1705" s="97"/>
      <c r="H1705" s="97"/>
      <c r="I1705" s="98"/>
      <c r="J1705" s="102"/>
      <c r="K1705" s="102"/>
      <c r="L1705" s="102"/>
      <c r="M1705" s="102"/>
      <c r="N1705" s="102"/>
      <c r="O1705" s="102"/>
      <c r="P1705" s="102"/>
      <c r="Q1705" s="102"/>
      <c r="R1705" s="102"/>
      <c r="S1705" s="102"/>
      <c r="T1705" s="102"/>
      <c r="U1705" s="102"/>
      <c r="V1705" s="102"/>
      <c r="W1705" s="102"/>
      <c r="X1705" s="102"/>
      <c r="Y1705" s="102"/>
      <c r="Z1705" s="102"/>
      <c r="AA1705" s="102"/>
      <c r="AB1705" s="102"/>
      <c r="AC1705" s="102"/>
      <c r="AD1705" s="102"/>
      <c r="AE1705" s="102"/>
      <c r="AF1705" s="102"/>
      <c r="AG1705" s="102"/>
      <c r="AH1705" s="102"/>
      <c r="AI1705" s="102"/>
      <c r="AJ1705" s="102"/>
      <c r="AK1705" s="102"/>
      <c r="AL1705" s="102"/>
      <c r="AM1705" s="102"/>
      <c r="BG1705" s="13" t="s">
        <v>525</v>
      </c>
      <c r="BH1705" s="13">
        <v>87</v>
      </c>
      <c r="BI1705" s="13" t="str">
        <f>"ITEM"&amp;BH1705&amp; BG1705 &amp;"="&amp; IF(TRIM($J1705)="","",$J1705)</f>
        <v>ITEM87#KBN4_20=</v>
      </c>
    </row>
    <row r="1706" spans="1:61" ht="9.75" hidden="1" customHeight="1" x14ac:dyDescent="0.15">
      <c r="A1706" s="99"/>
      <c r="B1706" s="100"/>
      <c r="C1706" s="100"/>
      <c r="D1706" s="100"/>
      <c r="E1706" s="100"/>
      <c r="F1706" s="100"/>
      <c r="G1706" s="100"/>
      <c r="H1706" s="100"/>
      <c r="I1706" s="101"/>
      <c r="J1706" s="102"/>
      <c r="K1706" s="102"/>
      <c r="L1706" s="102"/>
      <c r="M1706" s="102"/>
      <c r="N1706" s="102"/>
      <c r="O1706" s="102"/>
      <c r="P1706" s="102"/>
      <c r="Q1706" s="102"/>
      <c r="R1706" s="102"/>
      <c r="S1706" s="102"/>
      <c r="T1706" s="102"/>
      <c r="U1706" s="102"/>
      <c r="V1706" s="102"/>
      <c r="W1706" s="102"/>
      <c r="X1706" s="102"/>
      <c r="Y1706" s="102"/>
      <c r="Z1706" s="102"/>
      <c r="AA1706" s="102"/>
      <c r="AB1706" s="102"/>
      <c r="AC1706" s="102"/>
      <c r="AD1706" s="102"/>
      <c r="AE1706" s="102"/>
      <c r="AF1706" s="102"/>
      <c r="AG1706" s="102"/>
      <c r="AH1706" s="102"/>
      <c r="AI1706" s="102"/>
      <c r="AJ1706" s="102"/>
      <c r="AK1706" s="102"/>
      <c r="AL1706" s="102"/>
      <c r="AM1706" s="102"/>
      <c r="BG1706" s="13" t="s">
        <v>432</v>
      </c>
      <c r="BH1706" s="13" t="s">
        <v>432</v>
      </c>
    </row>
    <row r="1707" spans="1:61" ht="9.75" hidden="1" customHeight="1" x14ac:dyDescent="0.15">
      <c r="A1707" s="106"/>
      <c r="B1707" s="107"/>
      <c r="C1707" s="107"/>
      <c r="D1707" s="107"/>
      <c r="E1707" s="107"/>
      <c r="F1707" s="107"/>
      <c r="G1707" s="107"/>
      <c r="H1707" s="107"/>
      <c r="I1707" s="108"/>
      <c r="J1707" s="102"/>
      <c r="K1707" s="102"/>
      <c r="L1707" s="102"/>
      <c r="M1707" s="102"/>
      <c r="N1707" s="102"/>
      <c r="O1707" s="102"/>
      <c r="P1707" s="102"/>
      <c r="Q1707" s="102"/>
      <c r="R1707" s="102"/>
      <c r="S1707" s="102"/>
      <c r="T1707" s="102"/>
      <c r="U1707" s="102"/>
      <c r="V1707" s="102"/>
      <c r="W1707" s="102"/>
      <c r="X1707" s="102"/>
      <c r="Y1707" s="102"/>
      <c r="Z1707" s="102"/>
      <c r="AA1707" s="102"/>
      <c r="AB1707" s="102"/>
      <c r="AC1707" s="102"/>
      <c r="AD1707" s="102"/>
      <c r="AE1707" s="102"/>
      <c r="AF1707" s="102"/>
      <c r="AG1707" s="102"/>
      <c r="AH1707" s="102"/>
      <c r="AI1707" s="102"/>
      <c r="AJ1707" s="102"/>
      <c r="AK1707" s="102"/>
      <c r="AL1707" s="102"/>
      <c r="AM1707" s="102"/>
      <c r="BG1707" s="13" t="s">
        <v>432</v>
      </c>
      <c r="BH1707" s="13" t="s">
        <v>432</v>
      </c>
    </row>
    <row r="1708" spans="1:61" ht="9.75" hidden="1" customHeight="1" x14ac:dyDescent="0.15">
      <c r="A1708" s="96" t="s">
        <v>292</v>
      </c>
      <c r="B1708" s="97"/>
      <c r="C1708" s="97"/>
      <c r="D1708" s="97"/>
      <c r="E1708" s="97"/>
      <c r="F1708" s="97"/>
      <c r="G1708" s="97"/>
      <c r="H1708" s="97"/>
      <c r="I1708" s="98"/>
      <c r="J1708" s="102"/>
      <c r="K1708" s="102"/>
      <c r="L1708" s="102"/>
      <c r="M1708" s="102"/>
      <c r="N1708" s="102"/>
      <c r="O1708" s="102"/>
      <c r="P1708" s="102"/>
      <c r="Q1708" s="102"/>
      <c r="R1708" s="102"/>
      <c r="S1708" s="102"/>
      <c r="T1708" s="102"/>
      <c r="U1708" s="102"/>
      <c r="V1708" s="102"/>
      <c r="W1708" s="102"/>
      <c r="X1708" s="102"/>
      <c r="Y1708" s="102"/>
      <c r="Z1708" s="102"/>
      <c r="AA1708" s="102"/>
      <c r="AB1708" s="102"/>
      <c r="AC1708" s="102"/>
      <c r="AD1708" s="102"/>
      <c r="AE1708" s="102"/>
      <c r="AF1708" s="102"/>
      <c r="AG1708" s="102"/>
      <c r="AH1708" s="102"/>
      <c r="AI1708" s="102"/>
      <c r="AJ1708" s="102"/>
      <c r="AK1708" s="102"/>
      <c r="AL1708" s="102"/>
      <c r="AM1708" s="102"/>
      <c r="BG1708" s="13" t="s">
        <v>525</v>
      </c>
      <c r="BH1708" s="13">
        <v>88</v>
      </c>
      <c r="BI1708" s="13" t="str">
        <f>"ITEM"&amp;BH1708&amp; BG1708 &amp;"="&amp; IF(TRIM($J1708)="","",$J1708)</f>
        <v>ITEM88#KBN4_20=</v>
      </c>
    </row>
    <row r="1709" spans="1:61" ht="9.75" hidden="1" customHeight="1" x14ac:dyDescent="0.15">
      <c r="A1709" s="106"/>
      <c r="B1709" s="107"/>
      <c r="C1709" s="107"/>
      <c r="D1709" s="107"/>
      <c r="E1709" s="107"/>
      <c r="F1709" s="107"/>
      <c r="G1709" s="107"/>
      <c r="H1709" s="107"/>
      <c r="I1709" s="108"/>
      <c r="J1709" s="102"/>
      <c r="K1709" s="102"/>
      <c r="L1709" s="102"/>
      <c r="M1709" s="102"/>
      <c r="N1709" s="102"/>
      <c r="O1709" s="102"/>
      <c r="P1709" s="102"/>
      <c r="Q1709" s="102"/>
      <c r="R1709" s="102"/>
      <c r="S1709" s="102"/>
      <c r="T1709" s="102"/>
      <c r="U1709" s="102"/>
      <c r="V1709" s="102"/>
      <c r="W1709" s="102"/>
      <c r="X1709" s="102"/>
      <c r="Y1709" s="102"/>
      <c r="Z1709" s="102"/>
      <c r="AA1709" s="102"/>
      <c r="AB1709" s="102"/>
      <c r="AC1709" s="102"/>
      <c r="AD1709" s="102"/>
      <c r="AE1709" s="102"/>
      <c r="AF1709" s="102"/>
      <c r="AG1709" s="102"/>
      <c r="AH1709" s="102"/>
      <c r="AI1709" s="102"/>
      <c r="AJ1709" s="102"/>
      <c r="AK1709" s="102"/>
      <c r="AL1709" s="102"/>
      <c r="AM1709" s="102"/>
      <c r="BG1709" s="13" t="s">
        <v>432</v>
      </c>
      <c r="BH1709" s="13" t="s">
        <v>432</v>
      </c>
    </row>
    <row r="1710" spans="1:61" ht="9.75" hidden="1" customHeight="1" x14ac:dyDescent="0.15">
      <c r="A1710" s="96" t="s">
        <v>326</v>
      </c>
      <c r="B1710" s="97"/>
      <c r="C1710" s="97"/>
      <c r="D1710" s="97"/>
      <c r="E1710" s="97"/>
      <c r="F1710" s="97"/>
      <c r="G1710" s="97"/>
      <c r="H1710" s="97"/>
      <c r="I1710" s="98"/>
      <c r="J1710" s="266"/>
      <c r="K1710" s="170"/>
      <c r="L1710" s="170"/>
      <c r="M1710" s="170"/>
      <c r="N1710" s="170"/>
      <c r="O1710" s="170"/>
      <c r="P1710" s="170"/>
      <c r="Q1710" s="170"/>
      <c r="R1710" s="170"/>
      <c r="S1710" s="170"/>
      <c r="T1710" s="170"/>
      <c r="U1710" s="170"/>
      <c r="V1710" s="170" t="s">
        <v>116</v>
      </c>
      <c r="W1710" s="170"/>
      <c r="X1710" s="170"/>
      <c r="Y1710" s="170"/>
      <c r="Z1710" s="170"/>
      <c r="AA1710" s="170"/>
      <c r="AB1710" s="170"/>
      <c r="AC1710" s="170"/>
      <c r="AD1710" s="170"/>
      <c r="AE1710" s="170"/>
      <c r="AF1710" s="170"/>
      <c r="AG1710" s="170"/>
      <c r="AH1710" s="170"/>
      <c r="AI1710" s="170"/>
      <c r="AJ1710" s="170"/>
      <c r="AK1710" s="170"/>
      <c r="AL1710" s="170"/>
      <c r="AM1710" s="171"/>
      <c r="BE1710" s="13" t="str">
        <f ca="1">MID(CELL("address",$CB$2),2,2)</f>
        <v>CB</v>
      </c>
      <c r="BF1710" s="13" t="str">
        <f>IF(TRIM($K1712)="","",IF(ISERROR(MATCH($K1712,$CB$3:$CB$7,0)),"INPUT_ERROR",MATCH($K1712,$CB$3:$CB$7,0)))</f>
        <v/>
      </c>
      <c r="BG1710" s="13" t="s">
        <v>525</v>
      </c>
      <c r="BH1710" s="13">
        <v>89</v>
      </c>
      <c r="BI1710" s="13" t="str">
        <f>"ITEM"&amp; BH1710&amp; BG1710 &amp;"="&amp; $BF1710</f>
        <v>ITEM89#KBN4_20=</v>
      </c>
    </row>
    <row r="1711" spans="1:61" ht="9.75" hidden="1" customHeight="1" x14ac:dyDescent="0.15">
      <c r="A1711" s="99"/>
      <c r="B1711" s="100"/>
      <c r="C1711" s="100"/>
      <c r="D1711" s="100"/>
      <c r="E1711" s="100"/>
      <c r="F1711" s="100"/>
      <c r="G1711" s="100"/>
      <c r="H1711" s="100"/>
      <c r="I1711" s="101"/>
      <c r="J1711" s="304"/>
      <c r="K1711" s="169"/>
      <c r="L1711" s="169"/>
      <c r="M1711" s="169"/>
      <c r="N1711" s="169"/>
      <c r="O1711" s="169"/>
      <c r="P1711" s="169"/>
      <c r="Q1711" s="169"/>
      <c r="R1711" s="169"/>
      <c r="S1711" s="169"/>
      <c r="T1711" s="169"/>
      <c r="U1711" s="169"/>
      <c r="V1711" s="169" t="s">
        <v>180</v>
      </c>
      <c r="W1711" s="169"/>
      <c r="X1711" s="169"/>
      <c r="Y1711" s="169"/>
      <c r="Z1711" s="169"/>
      <c r="AA1711" s="169"/>
      <c r="AB1711" s="169"/>
      <c r="AC1711" s="169"/>
      <c r="AD1711" s="169"/>
      <c r="AE1711" s="169"/>
      <c r="AF1711" s="169"/>
      <c r="AG1711" s="169"/>
      <c r="AH1711" s="169"/>
      <c r="AI1711" s="169"/>
      <c r="AJ1711" s="169"/>
      <c r="AK1711" s="169"/>
      <c r="AL1711" s="169"/>
      <c r="AM1711" s="172"/>
      <c r="BG1711" s="13" t="s">
        <v>432</v>
      </c>
      <c r="BH1711" s="13" t="s">
        <v>432</v>
      </c>
    </row>
    <row r="1712" spans="1:61" ht="9.75" hidden="1" customHeight="1" x14ac:dyDescent="0.15">
      <c r="A1712" s="99"/>
      <c r="B1712" s="100"/>
      <c r="C1712" s="100"/>
      <c r="D1712" s="100"/>
      <c r="E1712" s="100"/>
      <c r="F1712" s="100"/>
      <c r="G1712" s="100"/>
      <c r="H1712" s="100"/>
      <c r="I1712" s="101"/>
      <c r="J1712" s="130" t="s">
        <v>127</v>
      </c>
      <c r="K1712" s="131"/>
      <c r="L1712" s="131"/>
      <c r="M1712" s="131"/>
      <c r="N1712" s="131"/>
      <c r="O1712" s="131"/>
      <c r="P1712" s="131"/>
      <c r="Q1712" s="131"/>
      <c r="R1712" s="131"/>
      <c r="S1712" s="131"/>
      <c r="T1712" s="133" t="s">
        <v>129</v>
      </c>
      <c r="U1712" s="133"/>
      <c r="V1712" s="169" t="s">
        <v>236</v>
      </c>
      <c r="W1712" s="169"/>
      <c r="X1712" s="169"/>
      <c r="Y1712" s="169"/>
      <c r="Z1712" s="169"/>
      <c r="AA1712" s="169"/>
      <c r="AB1712" s="169"/>
      <c r="AC1712" s="169"/>
      <c r="AD1712" s="169"/>
      <c r="AE1712" s="169"/>
      <c r="AF1712" s="169"/>
      <c r="AG1712" s="169"/>
      <c r="AH1712" s="169"/>
      <c r="AI1712" s="169"/>
      <c r="AJ1712" s="169"/>
      <c r="AK1712" s="169"/>
      <c r="AL1712" s="169"/>
      <c r="AM1712" s="172"/>
      <c r="BG1712" s="13" t="s">
        <v>432</v>
      </c>
      <c r="BH1712" s="13" t="s">
        <v>432</v>
      </c>
    </row>
    <row r="1713" spans="1:61" ht="9.75" hidden="1" customHeight="1" x14ac:dyDescent="0.15">
      <c r="A1713" s="99"/>
      <c r="B1713" s="100"/>
      <c r="C1713" s="100"/>
      <c r="D1713" s="100"/>
      <c r="E1713" s="100"/>
      <c r="F1713" s="100"/>
      <c r="G1713" s="100"/>
      <c r="H1713" s="100"/>
      <c r="I1713" s="101"/>
      <c r="J1713" s="130"/>
      <c r="K1713" s="131"/>
      <c r="L1713" s="131"/>
      <c r="M1713" s="131"/>
      <c r="N1713" s="131"/>
      <c r="O1713" s="131"/>
      <c r="P1713" s="131"/>
      <c r="Q1713" s="131"/>
      <c r="R1713" s="131"/>
      <c r="S1713" s="131"/>
      <c r="T1713" s="133"/>
      <c r="U1713" s="133"/>
      <c r="V1713" s="169" t="s">
        <v>237</v>
      </c>
      <c r="W1713" s="169"/>
      <c r="X1713" s="169"/>
      <c r="Y1713" s="169"/>
      <c r="Z1713" s="169"/>
      <c r="AA1713" s="169"/>
      <c r="AB1713" s="169"/>
      <c r="AC1713" s="169"/>
      <c r="AD1713" s="169"/>
      <c r="AE1713" s="169"/>
      <c r="AF1713" s="169"/>
      <c r="AG1713" s="169"/>
      <c r="AH1713" s="169"/>
      <c r="AI1713" s="169"/>
      <c r="AJ1713" s="169"/>
      <c r="AK1713" s="169"/>
      <c r="AL1713" s="169"/>
      <c r="AM1713" s="172"/>
      <c r="BG1713" s="13" t="s">
        <v>432</v>
      </c>
      <c r="BH1713" s="13" t="s">
        <v>432</v>
      </c>
    </row>
    <row r="1714" spans="1:61" ht="9.75" hidden="1" customHeight="1" x14ac:dyDescent="0.15">
      <c r="A1714" s="99"/>
      <c r="B1714" s="100"/>
      <c r="C1714" s="100"/>
      <c r="D1714" s="100"/>
      <c r="E1714" s="100"/>
      <c r="F1714" s="100"/>
      <c r="G1714" s="100"/>
      <c r="H1714" s="100"/>
      <c r="I1714" s="101"/>
      <c r="J1714" s="186"/>
      <c r="K1714" s="133"/>
      <c r="L1714" s="133"/>
      <c r="M1714" s="133"/>
      <c r="N1714" s="133"/>
      <c r="O1714" s="133"/>
      <c r="P1714" s="133"/>
      <c r="Q1714" s="133"/>
      <c r="R1714" s="133"/>
      <c r="S1714" s="133"/>
      <c r="T1714" s="133"/>
      <c r="U1714" s="133"/>
      <c r="V1714" s="169" t="s">
        <v>441</v>
      </c>
      <c r="W1714" s="169"/>
      <c r="X1714" s="169"/>
      <c r="Y1714" s="169"/>
      <c r="Z1714" s="169"/>
      <c r="AA1714" s="169"/>
      <c r="AB1714" s="169"/>
      <c r="AC1714" s="169"/>
      <c r="AD1714" s="169"/>
      <c r="AE1714" s="169"/>
      <c r="AF1714" s="169"/>
      <c r="AG1714" s="169"/>
      <c r="AH1714" s="169"/>
      <c r="AI1714" s="169"/>
      <c r="AJ1714" s="169"/>
      <c r="AK1714" s="169"/>
      <c r="AL1714" s="169"/>
      <c r="AM1714" s="172"/>
      <c r="BG1714" s="13" t="s">
        <v>432</v>
      </c>
      <c r="BH1714" s="13" t="s">
        <v>432</v>
      </c>
    </row>
    <row r="1715" spans="1:61" ht="9.75" hidden="1" customHeight="1" x14ac:dyDescent="0.15">
      <c r="A1715" s="106"/>
      <c r="B1715" s="107"/>
      <c r="C1715" s="107"/>
      <c r="D1715" s="107"/>
      <c r="E1715" s="107"/>
      <c r="F1715" s="107"/>
      <c r="G1715" s="107"/>
      <c r="H1715" s="107"/>
      <c r="I1715" s="108"/>
      <c r="J1715" s="168"/>
      <c r="K1715" s="137"/>
      <c r="L1715" s="137"/>
      <c r="M1715" s="137"/>
      <c r="N1715" s="137"/>
      <c r="O1715" s="137"/>
      <c r="P1715" s="137"/>
      <c r="Q1715" s="137"/>
      <c r="R1715" s="137"/>
      <c r="S1715" s="137"/>
      <c r="T1715" s="137"/>
      <c r="U1715" s="137"/>
      <c r="V1715" s="174" t="s">
        <v>238</v>
      </c>
      <c r="W1715" s="174"/>
      <c r="X1715" s="174"/>
      <c r="Y1715" s="174"/>
      <c r="Z1715" s="174"/>
      <c r="AA1715" s="174"/>
      <c r="AB1715" s="174"/>
      <c r="AC1715" s="174"/>
      <c r="AD1715" s="174"/>
      <c r="AE1715" s="174"/>
      <c r="AF1715" s="174"/>
      <c r="AG1715" s="174"/>
      <c r="AH1715" s="174"/>
      <c r="AI1715" s="174"/>
      <c r="AJ1715" s="174"/>
      <c r="AK1715" s="174"/>
      <c r="AL1715" s="174"/>
      <c r="AM1715" s="175"/>
      <c r="BG1715" s="13" t="s">
        <v>432</v>
      </c>
      <c r="BH1715" s="13" t="s">
        <v>432</v>
      </c>
    </row>
    <row r="1716" spans="1:61" ht="9.75" hidden="1" customHeight="1" x14ac:dyDescent="0.15">
      <c r="A1716" s="96" t="s">
        <v>325</v>
      </c>
      <c r="B1716" s="97"/>
      <c r="C1716" s="97"/>
      <c r="D1716" s="97"/>
      <c r="E1716" s="97"/>
      <c r="F1716" s="97"/>
      <c r="G1716" s="97"/>
      <c r="H1716" s="97"/>
      <c r="I1716" s="98"/>
      <c r="J1716" s="115"/>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7"/>
      <c r="BG1716" s="13" t="s">
        <v>525</v>
      </c>
      <c r="BH1716" s="13">
        <v>90</v>
      </c>
      <c r="BI1716" s="13" t="str">
        <f>"ITEM"&amp;BH1716&amp; BG1716 &amp;"="&amp; IF(TRIM($J1716)="","",$J1716)</f>
        <v>ITEM90#KBN4_20=</v>
      </c>
    </row>
    <row r="1717" spans="1:61" ht="9.75" hidden="1" customHeight="1" x14ac:dyDescent="0.15">
      <c r="A1717" s="99"/>
      <c r="B1717" s="100"/>
      <c r="C1717" s="100"/>
      <c r="D1717" s="100"/>
      <c r="E1717" s="100"/>
      <c r="F1717" s="100"/>
      <c r="G1717" s="100"/>
      <c r="H1717" s="100"/>
      <c r="I1717" s="101"/>
      <c r="J1717" s="109"/>
      <c r="K1717" s="110"/>
      <c r="L1717" s="110"/>
      <c r="M1717" s="110"/>
      <c r="N1717" s="110"/>
      <c r="O1717" s="110"/>
      <c r="P1717" s="110"/>
      <c r="Q1717" s="110"/>
      <c r="R1717" s="110"/>
      <c r="S1717" s="110"/>
      <c r="T1717" s="110"/>
      <c r="U1717" s="110"/>
      <c r="V1717" s="110"/>
      <c r="W1717" s="110"/>
      <c r="X1717" s="110"/>
      <c r="Y1717" s="110"/>
      <c r="Z1717" s="110"/>
      <c r="AA1717" s="110"/>
      <c r="AB1717" s="110"/>
      <c r="AC1717" s="110"/>
      <c r="AD1717" s="110"/>
      <c r="AE1717" s="110"/>
      <c r="AF1717" s="110"/>
      <c r="AG1717" s="110"/>
      <c r="AH1717" s="110"/>
      <c r="AI1717" s="110"/>
      <c r="AJ1717" s="110"/>
      <c r="AK1717" s="110"/>
      <c r="AL1717" s="110"/>
      <c r="AM1717" s="111"/>
      <c r="BG1717" s="13" t="s">
        <v>432</v>
      </c>
      <c r="BH1717" s="13" t="s">
        <v>432</v>
      </c>
    </row>
    <row r="1718" spans="1:61" ht="9.75" hidden="1" customHeight="1" x14ac:dyDescent="0.15">
      <c r="A1718" s="99"/>
      <c r="B1718" s="100"/>
      <c r="C1718" s="100"/>
      <c r="D1718" s="100"/>
      <c r="E1718" s="100"/>
      <c r="F1718" s="100"/>
      <c r="G1718" s="100"/>
      <c r="H1718" s="100"/>
      <c r="I1718" s="101"/>
      <c r="J1718" s="112"/>
      <c r="K1718" s="113"/>
      <c r="L1718" s="113"/>
      <c r="M1718" s="113"/>
      <c r="N1718" s="113"/>
      <c r="O1718" s="113"/>
      <c r="P1718" s="113"/>
      <c r="Q1718" s="113"/>
      <c r="R1718" s="113"/>
      <c r="S1718" s="113"/>
      <c r="T1718" s="113"/>
      <c r="U1718" s="113"/>
      <c r="V1718" s="113"/>
      <c r="W1718" s="113"/>
      <c r="X1718" s="113"/>
      <c r="Y1718" s="113"/>
      <c r="Z1718" s="113"/>
      <c r="AA1718" s="113"/>
      <c r="AB1718" s="113"/>
      <c r="AC1718" s="113"/>
      <c r="AD1718" s="113"/>
      <c r="AE1718" s="113"/>
      <c r="AF1718" s="113"/>
      <c r="AG1718" s="113"/>
      <c r="AH1718" s="113"/>
      <c r="AI1718" s="113"/>
      <c r="AJ1718" s="113"/>
      <c r="AK1718" s="113"/>
      <c r="AL1718" s="113"/>
      <c r="AM1718" s="114"/>
      <c r="BG1718" s="13" t="s">
        <v>432</v>
      </c>
      <c r="BH1718" s="13" t="s">
        <v>432</v>
      </c>
    </row>
    <row r="1719" spans="1:61" ht="9.75" hidden="1" customHeight="1" x14ac:dyDescent="0.15">
      <c r="A1719" s="96" t="s">
        <v>293</v>
      </c>
      <c r="B1719" s="97"/>
      <c r="C1719" s="97"/>
      <c r="D1719" s="97"/>
      <c r="E1719" s="97"/>
      <c r="F1719" s="97"/>
      <c r="G1719" s="97"/>
      <c r="H1719" s="97"/>
      <c r="I1719" s="98"/>
      <c r="J1719" s="224" t="s">
        <v>127</v>
      </c>
      <c r="K1719" s="225"/>
      <c r="L1719" s="162" t="s">
        <v>122</v>
      </c>
      <c r="M1719" s="162"/>
      <c r="N1719" s="162"/>
      <c r="O1719" s="162"/>
      <c r="P1719" s="162"/>
      <c r="Q1719" s="162"/>
      <c r="R1719" s="162"/>
      <c r="S1719" s="162"/>
      <c r="T1719" s="162"/>
      <c r="U1719" s="162"/>
      <c r="V1719" s="162"/>
      <c r="W1719" s="162"/>
      <c r="X1719" s="227" t="s">
        <v>127</v>
      </c>
      <c r="Y1719" s="225"/>
      <c r="Z1719" s="162" t="s">
        <v>160</v>
      </c>
      <c r="AA1719" s="162"/>
      <c r="AB1719" s="162"/>
      <c r="AC1719" s="162"/>
      <c r="AD1719" s="162"/>
      <c r="AE1719" s="162"/>
      <c r="AF1719" s="162"/>
      <c r="AG1719" s="162"/>
      <c r="AH1719" s="162"/>
      <c r="AI1719" s="162"/>
      <c r="AJ1719" s="162"/>
      <c r="AK1719" s="162"/>
      <c r="AL1719" s="162"/>
      <c r="AM1719" s="163"/>
      <c r="BF1719" s="13" t="b">
        <f>IF($K1719="○",TRUE,IF($K1719="",FALSE,"INPUT_ERROR"))</f>
        <v>0</v>
      </c>
      <c r="BG1719" s="13" t="s">
        <v>525</v>
      </c>
      <c r="BH1719" s="13">
        <v>91</v>
      </c>
      <c r="BI1719" s="13" t="str">
        <f t="shared" ref="BI1719:BI1725" si="41">"ITEM"&amp;BH1719 &amp; BG1719 &amp;"="&amp; BF1719</f>
        <v>ITEM91#KBN4_20=FALSE</v>
      </c>
    </row>
    <row r="1720" spans="1:61" ht="9.75" hidden="1" customHeight="1" x14ac:dyDescent="0.15">
      <c r="A1720" s="99"/>
      <c r="B1720" s="100"/>
      <c r="C1720" s="100"/>
      <c r="D1720" s="100"/>
      <c r="E1720" s="100"/>
      <c r="F1720" s="100"/>
      <c r="G1720" s="100"/>
      <c r="H1720" s="100"/>
      <c r="I1720" s="101"/>
      <c r="J1720" s="130"/>
      <c r="K1720" s="132"/>
      <c r="L1720" s="133"/>
      <c r="M1720" s="133"/>
      <c r="N1720" s="133"/>
      <c r="O1720" s="133"/>
      <c r="P1720" s="133"/>
      <c r="Q1720" s="133"/>
      <c r="R1720" s="133"/>
      <c r="S1720" s="133"/>
      <c r="T1720" s="133"/>
      <c r="U1720" s="133"/>
      <c r="V1720" s="133"/>
      <c r="W1720" s="133"/>
      <c r="X1720" s="134"/>
      <c r="Y1720" s="132"/>
      <c r="Z1720" s="133"/>
      <c r="AA1720" s="133"/>
      <c r="AB1720" s="133"/>
      <c r="AC1720" s="133"/>
      <c r="AD1720" s="133"/>
      <c r="AE1720" s="133"/>
      <c r="AF1720" s="133"/>
      <c r="AG1720" s="133"/>
      <c r="AH1720" s="133"/>
      <c r="AI1720" s="133"/>
      <c r="AJ1720" s="133"/>
      <c r="AK1720" s="133"/>
      <c r="AL1720" s="133"/>
      <c r="AM1720" s="139"/>
      <c r="BF1720" s="13" t="b">
        <f>IF($Y1719="○",TRUE,IF($Y1719="",FALSE,"INPUT_ERROR"))</f>
        <v>0</v>
      </c>
      <c r="BG1720" s="13" t="s">
        <v>525</v>
      </c>
      <c r="BH1720" s="13">
        <v>92</v>
      </c>
      <c r="BI1720" s="13" t="str">
        <f t="shared" si="41"/>
        <v>ITEM92#KBN4_20=FALSE</v>
      </c>
    </row>
    <row r="1721" spans="1:61" ht="9.75" hidden="1" customHeight="1" x14ac:dyDescent="0.15">
      <c r="A1721" s="99"/>
      <c r="B1721" s="100"/>
      <c r="C1721" s="100"/>
      <c r="D1721" s="100"/>
      <c r="E1721" s="100"/>
      <c r="F1721" s="100"/>
      <c r="G1721" s="100"/>
      <c r="H1721" s="100"/>
      <c r="I1721" s="101"/>
      <c r="J1721" s="130" t="s">
        <v>127</v>
      </c>
      <c r="K1721" s="132"/>
      <c r="L1721" s="133" t="s">
        <v>161</v>
      </c>
      <c r="M1721" s="133"/>
      <c r="N1721" s="133"/>
      <c r="O1721" s="133"/>
      <c r="P1721" s="133"/>
      <c r="Q1721" s="133"/>
      <c r="R1721" s="133"/>
      <c r="S1721" s="133"/>
      <c r="T1721" s="133"/>
      <c r="U1721" s="133"/>
      <c r="V1721" s="133"/>
      <c r="W1721" s="133"/>
      <c r="X1721" s="134" t="s">
        <v>127</v>
      </c>
      <c r="Y1721" s="132"/>
      <c r="Z1721" s="133" t="s">
        <v>332</v>
      </c>
      <c r="AA1721" s="133"/>
      <c r="AB1721" s="133"/>
      <c r="AC1721" s="133"/>
      <c r="AD1721" s="133"/>
      <c r="AE1721" s="133"/>
      <c r="AF1721" s="133"/>
      <c r="AG1721" s="133"/>
      <c r="AH1721" s="133"/>
      <c r="AI1721" s="133"/>
      <c r="AJ1721" s="133"/>
      <c r="AK1721" s="133"/>
      <c r="AL1721" s="133"/>
      <c r="AM1721" s="139"/>
      <c r="BF1721" s="13" t="b">
        <f>IF($K1721="○",TRUE,IF($K1721="",FALSE,"INPUT_ERROR"))</f>
        <v>0</v>
      </c>
      <c r="BG1721" s="13" t="s">
        <v>525</v>
      </c>
      <c r="BH1721" s="13">
        <v>93</v>
      </c>
      <c r="BI1721" s="13" t="str">
        <f t="shared" si="41"/>
        <v>ITEM93#KBN4_20=FALSE</v>
      </c>
    </row>
    <row r="1722" spans="1:61" ht="9.75" hidden="1" customHeight="1" x14ac:dyDescent="0.15">
      <c r="A1722" s="99"/>
      <c r="B1722" s="100"/>
      <c r="C1722" s="100"/>
      <c r="D1722" s="100"/>
      <c r="E1722" s="100"/>
      <c r="F1722" s="100"/>
      <c r="G1722" s="100"/>
      <c r="H1722" s="100"/>
      <c r="I1722" s="101"/>
      <c r="J1722" s="130"/>
      <c r="K1722" s="132"/>
      <c r="L1722" s="133"/>
      <c r="M1722" s="133"/>
      <c r="N1722" s="133"/>
      <c r="O1722" s="133"/>
      <c r="P1722" s="133"/>
      <c r="Q1722" s="133"/>
      <c r="R1722" s="133"/>
      <c r="S1722" s="133"/>
      <c r="T1722" s="133"/>
      <c r="U1722" s="133"/>
      <c r="V1722" s="133"/>
      <c r="W1722" s="133"/>
      <c r="X1722" s="134"/>
      <c r="Y1722" s="132"/>
      <c r="Z1722" s="133"/>
      <c r="AA1722" s="133"/>
      <c r="AB1722" s="133"/>
      <c r="AC1722" s="133"/>
      <c r="AD1722" s="133"/>
      <c r="AE1722" s="133"/>
      <c r="AF1722" s="133"/>
      <c r="AG1722" s="133"/>
      <c r="AH1722" s="133"/>
      <c r="AI1722" s="133"/>
      <c r="AJ1722" s="133"/>
      <c r="AK1722" s="133"/>
      <c r="AL1722" s="133"/>
      <c r="AM1722" s="139"/>
      <c r="BF1722" s="13" t="b">
        <f>IF($Y1721="○",TRUE,IF($Y1721="",FALSE,"INPUT_ERROR"))</f>
        <v>0</v>
      </c>
      <c r="BG1722" s="13" t="s">
        <v>525</v>
      </c>
      <c r="BH1722" s="13">
        <v>94</v>
      </c>
      <c r="BI1722" s="13" t="str">
        <f t="shared" si="41"/>
        <v>ITEM94#KBN4_20=FALSE</v>
      </c>
    </row>
    <row r="1723" spans="1:61" ht="9.75" hidden="1" customHeight="1" x14ac:dyDescent="0.15">
      <c r="A1723" s="99"/>
      <c r="B1723" s="100"/>
      <c r="C1723" s="100"/>
      <c r="D1723" s="100"/>
      <c r="E1723" s="100"/>
      <c r="F1723" s="100"/>
      <c r="G1723" s="100"/>
      <c r="H1723" s="100"/>
      <c r="I1723" s="101"/>
      <c r="J1723" s="130" t="s">
        <v>127</v>
      </c>
      <c r="K1723" s="132"/>
      <c r="L1723" s="133" t="s">
        <v>214</v>
      </c>
      <c r="M1723" s="133"/>
      <c r="N1723" s="133"/>
      <c r="O1723" s="133"/>
      <c r="P1723" s="133"/>
      <c r="Q1723" s="133"/>
      <c r="R1723" s="133"/>
      <c r="S1723" s="133"/>
      <c r="T1723" s="133"/>
      <c r="U1723" s="133"/>
      <c r="V1723" s="133"/>
      <c r="W1723" s="133"/>
      <c r="X1723" s="134" t="s">
        <v>127</v>
      </c>
      <c r="Y1723" s="132"/>
      <c r="Z1723" s="133" t="s">
        <v>239</v>
      </c>
      <c r="AA1723" s="133"/>
      <c r="AB1723" s="133"/>
      <c r="AC1723" s="133"/>
      <c r="AD1723" s="133"/>
      <c r="AE1723" s="133"/>
      <c r="AF1723" s="133"/>
      <c r="AG1723" s="133"/>
      <c r="AH1723" s="133"/>
      <c r="AI1723" s="133"/>
      <c r="AJ1723" s="133"/>
      <c r="AK1723" s="133"/>
      <c r="AL1723" s="133"/>
      <c r="AM1723" s="139"/>
      <c r="BF1723" s="13" t="b">
        <f>IF($K1723="○",TRUE,IF($K1723="",FALSE,"INPUT_ERROR"))</f>
        <v>0</v>
      </c>
      <c r="BG1723" s="13" t="s">
        <v>525</v>
      </c>
      <c r="BH1723" s="13">
        <v>95</v>
      </c>
      <c r="BI1723" s="13" t="str">
        <f t="shared" si="41"/>
        <v>ITEM95#KBN4_20=FALSE</v>
      </c>
    </row>
    <row r="1724" spans="1:61" ht="9.75" hidden="1" customHeight="1" x14ac:dyDescent="0.15">
      <c r="A1724" s="99"/>
      <c r="B1724" s="100"/>
      <c r="C1724" s="100"/>
      <c r="D1724" s="100"/>
      <c r="E1724" s="100"/>
      <c r="F1724" s="100"/>
      <c r="G1724" s="100"/>
      <c r="H1724" s="100"/>
      <c r="I1724" s="101"/>
      <c r="J1724" s="130"/>
      <c r="K1724" s="132"/>
      <c r="L1724" s="133"/>
      <c r="M1724" s="133"/>
      <c r="N1724" s="133"/>
      <c r="O1724" s="133"/>
      <c r="P1724" s="133"/>
      <c r="Q1724" s="133"/>
      <c r="R1724" s="133"/>
      <c r="S1724" s="133"/>
      <c r="T1724" s="133"/>
      <c r="U1724" s="133"/>
      <c r="V1724" s="133"/>
      <c r="W1724" s="133"/>
      <c r="X1724" s="134"/>
      <c r="Y1724" s="132"/>
      <c r="Z1724" s="133"/>
      <c r="AA1724" s="133"/>
      <c r="AB1724" s="133"/>
      <c r="AC1724" s="133"/>
      <c r="AD1724" s="133"/>
      <c r="AE1724" s="133"/>
      <c r="AF1724" s="133"/>
      <c r="AG1724" s="133"/>
      <c r="AH1724" s="133"/>
      <c r="AI1724" s="133"/>
      <c r="AJ1724" s="133"/>
      <c r="AK1724" s="133"/>
      <c r="AL1724" s="133"/>
      <c r="AM1724" s="139"/>
      <c r="BF1724" s="13" t="b">
        <f>IF($Y1723="○",TRUE,IF($Y1723="",FALSE,"INPUT_ERROR"))</f>
        <v>0</v>
      </c>
      <c r="BG1724" s="13" t="s">
        <v>525</v>
      </c>
      <c r="BH1724" s="13">
        <v>96</v>
      </c>
      <c r="BI1724" s="13" t="str">
        <f t="shared" si="41"/>
        <v>ITEM96#KBN4_20=FALSE</v>
      </c>
    </row>
    <row r="1725" spans="1:61" ht="9.75" hidden="1" customHeight="1" x14ac:dyDescent="0.15">
      <c r="A1725" s="99"/>
      <c r="B1725" s="100"/>
      <c r="C1725" s="100"/>
      <c r="D1725" s="100"/>
      <c r="E1725" s="100"/>
      <c r="F1725" s="100"/>
      <c r="G1725" s="100"/>
      <c r="H1725" s="100"/>
      <c r="I1725" s="101"/>
      <c r="J1725" s="130" t="s">
        <v>127</v>
      </c>
      <c r="K1725" s="132"/>
      <c r="L1725" s="133" t="s">
        <v>125</v>
      </c>
      <c r="M1725" s="133"/>
      <c r="N1725" s="133"/>
      <c r="O1725" s="134" t="s">
        <v>98</v>
      </c>
      <c r="P1725" s="128"/>
      <c r="Q1725" s="128"/>
      <c r="R1725" s="128"/>
      <c r="S1725" s="128"/>
      <c r="T1725" s="128"/>
      <c r="U1725" s="128"/>
      <c r="V1725" s="128"/>
      <c r="W1725" s="128"/>
      <c r="X1725" s="128"/>
      <c r="Y1725" s="128"/>
      <c r="Z1725" s="128"/>
      <c r="AA1725" s="128"/>
      <c r="AB1725" s="128"/>
      <c r="AC1725" s="128"/>
      <c r="AD1725" s="128"/>
      <c r="AE1725" s="128"/>
      <c r="AF1725" s="128"/>
      <c r="AG1725" s="128"/>
      <c r="AH1725" s="128"/>
      <c r="AI1725" s="128"/>
      <c r="AJ1725" s="128"/>
      <c r="AK1725" s="128"/>
      <c r="AL1725" s="133" t="s">
        <v>188</v>
      </c>
      <c r="AM1725" s="139"/>
      <c r="BF1725" s="13" t="b">
        <f>IF($K1725="○",TRUE,IF($K1725="",FALSE,"INPUT_ERROR"))</f>
        <v>0</v>
      </c>
      <c r="BG1725" s="13" t="s">
        <v>525</v>
      </c>
      <c r="BH1725" s="13">
        <v>97</v>
      </c>
      <c r="BI1725" s="13" t="str">
        <f t="shared" si="41"/>
        <v>ITEM97#KBN4_20=FALSE</v>
      </c>
    </row>
    <row r="1726" spans="1:61" ht="9.75" hidden="1" customHeight="1" x14ac:dyDescent="0.15">
      <c r="A1726" s="99"/>
      <c r="B1726" s="100"/>
      <c r="C1726" s="100"/>
      <c r="D1726" s="100"/>
      <c r="E1726" s="100"/>
      <c r="F1726" s="100"/>
      <c r="G1726" s="100"/>
      <c r="H1726" s="100"/>
      <c r="I1726" s="101"/>
      <c r="J1726" s="135"/>
      <c r="K1726" s="136"/>
      <c r="L1726" s="137"/>
      <c r="M1726" s="137"/>
      <c r="N1726" s="137"/>
      <c r="O1726" s="138"/>
      <c r="P1726" s="90"/>
      <c r="Q1726" s="90"/>
      <c r="R1726" s="90"/>
      <c r="S1726" s="90"/>
      <c r="T1726" s="90"/>
      <c r="U1726" s="90"/>
      <c r="V1726" s="90"/>
      <c r="W1726" s="90"/>
      <c r="X1726" s="90"/>
      <c r="Y1726" s="90"/>
      <c r="Z1726" s="90"/>
      <c r="AA1726" s="90"/>
      <c r="AB1726" s="90"/>
      <c r="AC1726" s="90"/>
      <c r="AD1726" s="90"/>
      <c r="AE1726" s="90"/>
      <c r="AF1726" s="90"/>
      <c r="AG1726" s="90"/>
      <c r="AH1726" s="90"/>
      <c r="AI1726" s="90"/>
      <c r="AJ1726" s="90"/>
      <c r="AK1726" s="90"/>
      <c r="AL1726" s="137"/>
      <c r="AM1726" s="140"/>
      <c r="BG1726" s="13" t="s">
        <v>525</v>
      </c>
      <c r="BH1726" s="13">
        <v>98</v>
      </c>
      <c r="BI1726" s="13" t="str">
        <f>"ITEM"&amp;BH1726 &amp; BG1726 &amp;"="&amp;IF(TRIM($P1725)="","",$P1725)</f>
        <v>ITEM98#KBN4_20=</v>
      </c>
    </row>
    <row r="1727" spans="1:61" ht="9.75" hidden="1" customHeight="1" x14ac:dyDescent="0.15">
      <c r="A1727" s="96" t="s">
        <v>290</v>
      </c>
      <c r="B1727" s="97"/>
      <c r="C1727" s="97"/>
      <c r="D1727" s="97"/>
      <c r="E1727" s="97"/>
      <c r="F1727" s="97"/>
      <c r="G1727" s="97"/>
      <c r="H1727" s="97"/>
      <c r="I1727" s="98"/>
      <c r="J1727" s="305"/>
      <c r="K1727" s="306"/>
      <c r="L1727" s="306"/>
      <c r="M1727" s="306"/>
      <c r="N1727" s="306"/>
      <c r="O1727" s="306"/>
      <c r="P1727" s="306"/>
      <c r="Q1727" s="306"/>
      <c r="R1727" s="306"/>
      <c r="S1727" s="306"/>
      <c r="T1727" s="306"/>
      <c r="U1727" s="306"/>
      <c r="V1727" s="306"/>
      <c r="W1727" s="306"/>
      <c r="X1727" s="306"/>
      <c r="Y1727" s="306"/>
      <c r="Z1727" s="306"/>
      <c r="AA1727" s="306"/>
      <c r="AB1727" s="306"/>
      <c r="AC1727" s="306"/>
      <c r="AD1727" s="306"/>
      <c r="AE1727" s="306"/>
      <c r="AF1727" s="306"/>
      <c r="AG1727" s="306"/>
      <c r="AH1727" s="306"/>
      <c r="AI1727" s="306"/>
      <c r="AJ1727" s="306"/>
      <c r="AK1727" s="306"/>
      <c r="AL1727" s="306"/>
      <c r="AM1727" s="307"/>
      <c r="BG1727" s="13" t="s">
        <v>525</v>
      </c>
      <c r="BH1727" s="13">
        <v>99</v>
      </c>
      <c r="BI1727" s="13" t="str">
        <f>"ITEM"&amp;BH1727 &amp; BG1727 &amp;"="&amp;IF(TRIM($J1727)="","",TEXT(J1727,"yyyymmdd"))</f>
        <v>ITEM99#KBN4_20=</v>
      </c>
    </row>
    <row r="1728" spans="1:61" ht="9.75" hidden="1" customHeight="1" x14ac:dyDescent="0.15">
      <c r="A1728" s="99"/>
      <c r="B1728" s="100"/>
      <c r="C1728" s="100"/>
      <c r="D1728" s="100"/>
      <c r="E1728" s="100"/>
      <c r="F1728" s="100"/>
      <c r="G1728" s="100"/>
      <c r="H1728" s="100"/>
      <c r="I1728" s="101"/>
      <c r="J1728" s="308"/>
      <c r="K1728" s="309"/>
      <c r="L1728" s="309"/>
      <c r="M1728" s="309"/>
      <c r="N1728" s="309"/>
      <c r="O1728" s="309"/>
      <c r="P1728" s="309"/>
      <c r="Q1728" s="309"/>
      <c r="R1728" s="309"/>
      <c r="S1728" s="309"/>
      <c r="T1728" s="309"/>
      <c r="U1728" s="309"/>
      <c r="V1728" s="309"/>
      <c r="W1728" s="309"/>
      <c r="X1728" s="309"/>
      <c r="Y1728" s="309"/>
      <c r="Z1728" s="309"/>
      <c r="AA1728" s="309"/>
      <c r="AB1728" s="309"/>
      <c r="AC1728" s="309"/>
      <c r="AD1728" s="309"/>
      <c r="AE1728" s="309"/>
      <c r="AF1728" s="309"/>
      <c r="AG1728" s="309"/>
      <c r="AH1728" s="309"/>
      <c r="AI1728" s="309"/>
      <c r="AJ1728" s="309"/>
      <c r="AK1728" s="309"/>
      <c r="AL1728" s="309"/>
      <c r="AM1728" s="310"/>
      <c r="BH1728" s="13" t="s">
        <v>432</v>
      </c>
    </row>
    <row r="1729" spans="1:61" ht="9.75" hidden="1" customHeight="1" x14ac:dyDescent="0.15">
      <c r="A1729" s="106"/>
      <c r="B1729" s="107"/>
      <c r="C1729" s="107"/>
      <c r="D1729" s="107"/>
      <c r="E1729" s="107"/>
      <c r="F1729" s="107"/>
      <c r="G1729" s="107"/>
      <c r="H1729" s="107"/>
      <c r="I1729" s="108"/>
      <c r="J1729" s="311"/>
      <c r="K1729" s="312"/>
      <c r="L1729" s="312"/>
      <c r="M1729" s="312"/>
      <c r="N1729" s="312"/>
      <c r="O1729" s="312"/>
      <c r="P1729" s="312"/>
      <c r="Q1729" s="312"/>
      <c r="R1729" s="312"/>
      <c r="S1729" s="312"/>
      <c r="T1729" s="312"/>
      <c r="U1729" s="312"/>
      <c r="V1729" s="312"/>
      <c r="W1729" s="312"/>
      <c r="X1729" s="312"/>
      <c r="Y1729" s="312"/>
      <c r="Z1729" s="312"/>
      <c r="AA1729" s="312"/>
      <c r="AB1729" s="312"/>
      <c r="AC1729" s="312"/>
      <c r="AD1729" s="312"/>
      <c r="AE1729" s="312"/>
      <c r="AF1729" s="312"/>
      <c r="AG1729" s="312"/>
      <c r="AH1729" s="312"/>
      <c r="AI1729" s="312"/>
      <c r="AJ1729" s="312"/>
      <c r="AK1729" s="312"/>
      <c r="AL1729" s="312"/>
      <c r="AM1729" s="313"/>
      <c r="BH1729" s="13" t="s">
        <v>432</v>
      </c>
    </row>
    <row r="1730" spans="1:61" ht="9.75" customHeight="1" x14ac:dyDescent="0.15">
      <c r="A1730" s="79" t="s">
        <v>64</v>
      </c>
      <c r="B1730" s="80"/>
      <c r="C1730" s="80"/>
      <c r="D1730" s="80"/>
      <c r="E1730" s="80"/>
      <c r="F1730" s="80"/>
      <c r="G1730" s="80"/>
      <c r="H1730" s="80"/>
      <c r="I1730" s="80"/>
      <c r="J1730" s="80"/>
      <c r="K1730" s="80"/>
      <c r="L1730" s="80"/>
      <c r="M1730" s="80"/>
      <c r="N1730" s="80"/>
      <c r="O1730" s="80"/>
      <c r="P1730" s="80"/>
      <c r="Q1730" s="80"/>
      <c r="R1730" s="80"/>
      <c r="S1730" s="80"/>
      <c r="T1730" s="80"/>
      <c r="U1730" s="80"/>
      <c r="V1730" s="80"/>
      <c r="W1730" s="80"/>
      <c r="X1730" s="80"/>
      <c r="Y1730" s="80"/>
      <c r="Z1730" s="80"/>
      <c r="AA1730" s="80"/>
      <c r="AB1730" s="80"/>
      <c r="AC1730" s="80"/>
      <c r="AD1730" s="80"/>
      <c r="AE1730" s="80"/>
      <c r="AF1730" s="80"/>
      <c r="AG1730" s="80"/>
      <c r="AH1730" s="80"/>
      <c r="AI1730" s="80"/>
      <c r="AJ1730" s="80"/>
      <c r="AK1730" s="80"/>
      <c r="AL1730" s="80"/>
      <c r="AM1730" s="81"/>
      <c r="BH1730" s="13" t="s">
        <v>432</v>
      </c>
    </row>
    <row r="1731" spans="1:61" ht="9.75" customHeight="1" x14ac:dyDescent="0.15">
      <c r="A1731" s="82"/>
      <c r="B1731" s="83"/>
      <c r="C1731" s="83"/>
      <c r="D1731" s="83"/>
      <c r="E1731" s="83"/>
      <c r="F1731" s="83"/>
      <c r="G1731" s="83"/>
      <c r="H1731" s="83"/>
      <c r="I1731" s="83"/>
      <c r="J1731" s="83"/>
      <c r="K1731" s="83"/>
      <c r="L1731" s="83"/>
      <c r="M1731" s="83"/>
      <c r="N1731" s="83"/>
      <c r="O1731" s="83"/>
      <c r="P1731" s="83"/>
      <c r="Q1731" s="83"/>
      <c r="R1731" s="83"/>
      <c r="S1731" s="83"/>
      <c r="T1731" s="83"/>
      <c r="U1731" s="83"/>
      <c r="V1731" s="83"/>
      <c r="W1731" s="83"/>
      <c r="X1731" s="83"/>
      <c r="Y1731" s="83"/>
      <c r="Z1731" s="83"/>
      <c r="AA1731" s="83"/>
      <c r="AB1731" s="83"/>
      <c r="AC1731" s="83"/>
      <c r="AD1731" s="83"/>
      <c r="AE1731" s="83"/>
      <c r="AF1731" s="83"/>
      <c r="AG1731" s="83"/>
      <c r="AH1731" s="83"/>
      <c r="AI1731" s="83"/>
      <c r="AJ1731" s="83"/>
      <c r="AK1731" s="83"/>
      <c r="AL1731" s="83"/>
      <c r="AM1731" s="85"/>
      <c r="BH1731" s="13" t="s">
        <v>432</v>
      </c>
    </row>
    <row r="1732" spans="1:61" ht="30" customHeight="1" x14ac:dyDescent="0.15">
      <c r="A1732" s="96" t="s">
        <v>110</v>
      </c>
      <c r="B1732" s="97"/>
      <c r="C1732" s="97"/>
      <c r="D1732" s="97"/>
      <c r="E1732" s="97"/>
      <c r="F1732" s="97"/>
      <c r="G1732" s="97"/>
      <c r="H1732" s="97"/>
      <c r="I1732" s="98"/>
      <c r="J1732" s="118" t="s">
        <v>734</v>
      </c>
      <c r="K1732" s="119"/>
      <c r="L1732" s="119"/>
      <c r="M1732" s="119"/>
      <c r="N1732" s="119"/>
      <c r="O1732" s="119"/>
      <c r="P1732" s="119"/>
      <c r="Q1732" s="119"/>
      <c r="R1732" s="119"/>
      <c r="S1732" s="119"/>
      <c r="T1732" s="119"/>
      <c r="U1732" s="119"/>
      <c r="V1732" s="119"/>
      <c r="W1732" s="119"/>
      <c r="X1732" s="119"/>
      <c r="Y1732" s="119"/>
      <c r="Z1732" s="119"/>
      <c r="AA1732" s="119"/>
      <c r="AB1732" s="119"/>
      <c r="AC1732" s="119"/>
      <c r="AD1732" s="119"/>
      <c r="AE1732" s="119"/>
      <c r="AF1732" s="119"/>
      <c r="AG1732" s="119"/>
      <c r="AH1732" s="119"/>
      <c r="AI1732" s="119"/>
      <c r="AJ1732" s="119"/>
      <c r="AK1732" s="119"/>
      <c r="AL1732" s="119"/>
      <c r="AM1732" s="120"/>
      <c r="BH1732" s="13">
        <v>100</v>
      </c>
      <c r="BI1732" s="13" t="str">
        <f>"ITEM"&amp;BH1732&amp; BG1732 &amp;"="&amp; IF(TRIM($J1732)="","",$J1732)</f>
        <v>ITEM100=「セキュリティゲート及び監視カメラにより入退室を管理したフロアに設置したサーバ内にて保管し、サーバへのアクセスは、生体認証およびID／パスワード認証が必要。」</v>
      </c>
    </row>
    <row r="1733" spans="1:61" ht="30" customHeight="1" x14ac:dyDescent="0.15">
      <c r="A1733" s="99"/>
      <c r="B1733" s="100"/>
      <c r="C1733" s="100"/>
      <c r="D1733" s="100"/>
      <c r="E1733" s="100"/>
      <c r="F1733" s="100"/>
      <c r="G1733" s="100"/>
      <c r="H1733" s="100"/>
      <c r="I1733" s="101"/>
      <c r="J1733" s="121"/>
      <c r="K1733" s="122"/>
      <c r="L1733" s="122"/>
      <c r="M1733" s="122"/>
      <c r="N1733" s="122"/>
      <c r="O1733" s="122"/>
      <c r="P1733" s="122"/>
      <c r="Q1733" s="122"/>
      <c r="R1733" s="122"/>
      <c r="S1733" s="122"/>
      <c r="T1733" s="122"/>
      <c r="U1733" s="122"/>
      <c r="V1733" s="122"/>
      <c r="W1733" s="122"/>
      <c r="X1733" s="122"/>
      <c r="Y1733" s="122"/>
      <c r="Z1733" s="122"/>
      <c r="AA1733" s="122"/>
      <c r="AB1733" s="122"/>
      <c r="AC1733" s="122"/>
      <c r="AD1733" s="122"/>
      <c r="AE1733" s="122"/>
      <c r="AF1733" s="122"/>
      <c r="AG1733" s="122"/>
      <c r="AH1733" s="122"/>
      <c r="AI1733" s="122"/>
      <c r="AJ1733" s="122"/>
      <c r="AK1733" s="122"/>
      <c r="AL1733" s="122"/>
      <c r="AM1733" s="123"/>
      <c r="BH1733" s="13" t="s">
        <v>432</v>
      </c>
    </row>
    <row r="1734" spans="1:61" ht="30" customHeight="1" x14ac:dyDescent="0.15">
      <c r="A1734" s="106"/>
      <c r="B1734" s="107"/>
      <c r="C1734" s="107"/>
      <c r="D1734" s="107"/>
      <c r="E1734" s="107"/>
      <c r="F1734" s="107"/>
      <c r="G1734" s="107"/>
      <c r="H1734" s="107"/>
      <c r="I1734" s="108"/>
      <c r="J1734" s="121"/>
      <c r="K1734" s="122"/>
      <c r="L1734" s="122"/>
      <c r="M1734" s="122"/>
      <c r="N1734" s="122"/>
      <c r="O1734" s="122"/>
      <c r="P1734" s="122"/>
      <c r="Q1734" s="122"/>
      <c r="R1734" s="122"/>
      <c r="S1734" s="122"/>
      <c r="T1734" s="122"/>
      <c r="U1734" s="122"/>
      <c r="V1734" s="122"/>
      <c r="W1734" s="122"/>
      <c r="X1734" s="122"/>
      <c r="Y1734" s="122"/>
      <c r="Z1734" s="122"/>
      <c r="AA1734" s="122"/>
      <c r="AB1734" s="122"/>
      <c r="AC1734" s="122"/>
      <c r="AD1734" s="122"/>
      <c r="AE1734" s="122"/>
      <c r="AF1734" s="122"/>
      <c r="AG1734" s="122"/>
      <c r="AH1734" s="122"/>
      <c r="AI1734" s="122"/>
      <c r="AJ1734" s="122"/>
      <c r="AK1734" s="122"/>
      <c r="AL1734" s="122"/>
      <c r="AM1734" s="123"/>
      <c r="BH1734" s="13" t="s">
        <v>432</v>
      </c>
    </row>
    <row r="1735" spans="1:61" ht="9.75" customHeight="1" x14ac:dyDescent="0.15">
      <c r="A1735" s="79" t="s">
        <v>97</v>
      </c>
      <c r="B1735" s="80"/>
      <c r="C1735" s="80"/>
      <c r="D1735" s="80"/>
      <c r="E1735" s="80"/>
      <c r="F1735" s="80"/>
      <c r="G1735" s="80"/>
      <c r="H1735" s="80"/>
      <c r="I1735" s="80"/>
      <c r="J1735" s="80"/>
      <c r="K1735" s="80"/>
      <c r="L1735" s="80"/>
      <c r="M1735" s="80"/>
      <c r="N1735" s="80"/>
      <c r="O1735" s="80"/>
      <c r="P1735" s="80"/>
      <c r="Q1735" s="80"/>
      <c r="R1735" s="80"/>
      <c r="S1735" s="80"/>
      <c r="T1735" s="80"/>
      <c r="U1735" s="80"/>
      <c r="V1735" s="80"/>
      <c r="W1735" s="80"/>
      <c r="X1735" s="80"/>
      <c r="Y1735" s="80"/>
      <c r="Z1735" s="80"/>
      <c r="AA1735" s="80"/>
      <c r="AB1735" s="80"/>
      <c r="AC1735" s="80"/>
      <c r="AD1735" s="80"/>
      <c r="AE1735" s="80"/>
      <c r="AF1735" s="80"/>
      <c r="AG1735" s="80"/>
      <c r="AH1735" s="80"/>
      <c r="AI1735" s="80"/>
      <c r="AJ1735" s="80"/>
      <c r="AK1735" s="80"/>
      <c r="AL1735" s="80"/>
      <c r="AM1735" s="81"/>
      <c r="BH1735" s="13" t="s">
        <v>432</v>
      </c>
    </row>
    <row r="1736" spans="1:61" ht="9.75" customHeight="1" x14ac:dyDescent="0.15">
      <c r="A1736" s="82"/>
      <c r="B1736" s="83"/>
      <c r="C1736" s="83"/>
      <c r="D1736" s="83"/>
      <c r="E1736" s="83"/>
      <c r="F1736" s="83"/>
      <c r="G1736" s="83"/>
      <c r="H1736" s="83"/>
      <c r="I1736" s="83"/>
      <c r="J1736" s="83"/>
      <c r="K1736" s="83"/>
      <c r="L1736" s="83"/>
      <c r="M1736" s="83"/>
      <c r="N1736" s="83"/>
      <c r="O1736" s="83"/>
      <c r="P1736" s="83"/>
      <c r="Q1736" s="83"/>
      <c r="R1736" s="83"/>
      <c r="S1736" s="83"/>
      <c r="T1736" s="83"/>
      <c r="U1736" s="83"/>
      <c r="V1736" s="83"/>
      <c r="W1736" s="83"/>
      <c r="X1736" s="83"/>
      <c r="Y1736" s="83"/>
      <c r="Z1736" s="83"/>
      <c r="AA1736" s="83"/>
      <c r="AB1736" s="83"/>
      <c r="AC1736" s="83"/>
      <c r="AD1736" s="83"/>
      <c r="AE1736" s="83"/>
      <c r="AF1736" s="83"/>
      <c r="AG1736" s="83"/>
      <c r="AH1736" s="83"/>
      <c r="AI1736" s="83"/>
      <c r="AJ1736" s="83"/>
      <c r="AK1736" s="83"/>
      <c r="AL1736" s="83"/>
      <c r="AM1736" s="85"/>
      <c r="BH1736" s="13" t="s">
        <v>432</v>
      </c>
    </row>
    <row r="1737" spans="1:61" ht="9.75" customHeight="1" x14ac:dyDescent="0.15">
      <c r="A1737" s="86"/>
      <c r="B1737" s="87"/>
      <c r="C1737" s="87"/>
      <c r="D1737" s="87"/>
      <c r="E1737" s="87"/>
      <c r="F1737" s="87"/>
      <c r="G1737" s="87"/>
      <c r="H1737" s="87"/>
      <c r="I1737" s="87"/>
      <c r="J1737" s="87"/>
      <c r="K1737" s="87"/>
      <c r="L1737" s="87"/>
      <c r="M1737" s="87"/>
      <c r="N1737" s="87"/>
      <c r="O1737" s="87"/>
      <c r="P1737" s="87"/>
      <c r="Q1737" s="87"/>
      <c r="R1737" s="87"/>
      <c r="S1737" s="87"/>
      <c r="T1737" s="87"/>
      <c r="U1737" s="87"/>
      <c r="V1737" s="87"/>
      <c r="W1737" s="87"/>
      <c r="X1737" s="87"/>
      <c r="Y1737" s="87"/>
      <c r="Z1737" s="87"/>
      <c r="AA1737" s="87"/>
      <c r="AB1737" s="87"/>
      <c r="AC1737" s="87"/>
      <c r="AD1737" s="87"/>
      <c r="AE1737" s="87"/>
      <c r="AF1737" s="87"/>
      <c r="AG1737" s="87"/>
      <c r="AH1737" s="87"/>
      <c r="AI1737" s="87"/>
      <c r="AJ1737" s="87"/>
      <c r="AK1737" s="87"/>
      <c r="AL1737" s="87"/>
      <c r="AM1737" s="88"/>
      <c r="BH1737" s="13">
        <v>101</v>
      </c>
      <c r="BI1737" s="13" t="str">
        <f>"ITEM"&amp;BH1737&amp; BG1737 &amp;"="&amp; IF(TRIM($A1737)="","",$A1737)</f>
        <v>ITEM101=</v>
      </c>
    </row>
    <row r="1738" spans="1:61" ht="9.75" customHeight="1" x14ac:dyDescent="0.15">
      <c r="A1738" s="89"/>
      <c r="B1738" s="90"/>
      <c r="C1738" s="90"/>
      <c r="D1738" s="90"/>
      <c r="E1738" s="90"/>
      <c r="F1738" s="90"/>
      <c r="G1738" s="90"/>
      <c r="H1738" s="90"/>
      <c r="I1738" s="90"/>
      <c r="J1738" s="90"/>
      <c r="K1738" s="90"/>
      <c r="L1738" s="90"/>
      <c r="M1738" s="90"/>
      <c r="N1738" s="90"/>
      <c r="O1738" s="90"/>
      <c r="P1738" s="90"/>
      <c r="Q1738" s="90"/>
      <c r="R1738" s="90"/>
      <c r="S1738" s="90"/>
      <c r="T1738" s="90"/>
      <c r="U1738" s="90"/>
      <c r="V1738" s="90"/>
      <c r="W1738" s="90"/>
      <c r="X1738" s="90"/>
      <c r="Y1738" s="90"/>
      <c r="Z1738" s="90"/>
      <c r="AA1738" s="90"/>
      <c r="AB1738" s="90"/>
      <c r="AC1738" s="90"/>
      <c r="AD1738" s="90"/>
      <c r="AE1738" s="90"/>
      <c r="AF1738" s="90"/>
      <c r="AG1738" s="90"/>
      <c r="AH1738" s="90"/>
      <c r="AI1738" s="90"/>
      <c r="AJ1738" s="90"/>
      <c r="AK1738" s="90"/>
      <c r="AL1738" s="90"/>
      <c r="AM1738" s="91"/>
      <c r="BH1738" s="13" t="s">
        <v>432</v>
      </c>
    </row>
    <row r="1739" spans="1:61" ht="9.75" customHeight="1" x14ac:dyDescent="0.15">
      <c r="BI1739" s="13" t="s">
        <v>545</v>
      </c>
    </row>
  </sheetData>
  <sheetProtection password="9DD3" sheet="1" objects="1" scenarios="1" formatRows="0"/>
  <dataConsolidate/>
  <mergeCells count="2889">
    <mergeCell ref="A1737:AM1738"/>
    <mergeCell ref="A1727:I1729"/>
    <mergeCell ref="J1727:AM1729"/>
    <mergeCell ref="A1730:AM1731"/>
    <mergeCell ref="A1732:I1734"/>
    <mergeCell ref="J1732:AM1734"/>
    <mergeCell ref="A1735:AM1736"/>
    <mergeCell ref="Z1723:AM1724"/>
    <mergeCell ref="J1725:J1726"/>
    <mergeCell ref="K1725:K1726"/>
    <mergeCell ref="L1725:N1726"/>
    <mergeCell ref="O1725:O1726"/>
    <mergeCell ref="P1725:AK1726"/>
    <mergeCell ref="AL1725:AM1726"/>
    <mergeCell ref="K1721:K1722"/>
    <mergeCell ref="L1721:W1722"/>
    <mergeCell ref="X1721:X1722"/>
    <mergeCell ref="Y1721:Y1722"/>
    <mergeCell ref="Z1721:AM1722"/>
    <mergeCell ref="J1723:J1724"/>
    <mergeCell ref="K1723:K1724"/>
    <mergeCell ref="L1723:W1724"/>
    <mergeCell ref="X1723:X1724"/>
    <mergeCell ref="Y1723:Y1724"/>
    <mergeCell ref="A1716:I1718"/>
    <mergeCell ref="J1716:AM1718"/>
    <mergeCell ref="A1719:I1726"/>
    <mergeCell ref="J1719:J1720"/>
    <mergeCell ref="K1719:K1720"/>
    <mergeCell ref="L1719:W1720"/>
    <mergeCell ref="X1719:X1720"/>
    <mergeCell ref="Y1719:Y1720"/>
    <mergeCell ref="Z1719:AM1720"/>
    <mergeCell ref="J1721:J1722"/>
    <mergeCell ref="T1712:U1713"/>
    <mergeCell ref="V1712:AM1712"/>
    <mergeCell ref="V1713:AM1713"/>
    <mergeCell ref="J1714:U1715"/>
    <mergeCell ref="V1714:AM1714"/>
    <mergeCell ref="V1715:AM1715"/>
    <mergeCell ref="A1705:I1707"/>
    <mergeCell ref="J1705:AM1707"/>
    <mergeCell ref="A1708:I1709"/>
    <mergeCell ref="J1708:AM1709"/>
    <mergeCell ref="A1710:I1715"/>
    <mergeCell ref="J1710:U1711"/>
    <mergeCell ref="V1710:AM1710"/>
    <mergeCell ref="V1711:AM1711"/>
    <mergeCell ref="J1712:J1713"/>
    <mergeCell ref="K1712:S1713"/>
    <mergeCell ref="A1698:I1700"/>
    <mergeCell ref="J1698:AM1700"/>
    <mergeCell ref="A1701:I1702"/>
    <mergeCell ref="J1701:AM1702"/>
    <mergeCell ref="A1703:I1704"/>
    <mergeCell ref="J1703:AM1704"/>
    <mergeCell ref="Z1694:AM1695"/>
    <mergeCell ref="J1696:J1697"/>
    <mergeCell ref="K1696:K1697"/>
    <mergeCell ref="L1696:N1697"/>
    <mergeCell ref="O1696:O1697"/>
    <mergeCell ref="P1696:AK1697"/>
    <mergeCell ref="AL1696:AM1697"/>
    <mergeCell ref="K1692:K1693"/>
    <mergeCell ref="L1692:W1693"/>
    <mergeCell ref="X1692:X1693"/>
    <mergeCell ref="Y1692:Y1693"/>
    <mergeCell ref="Z1692:AM1693"/>
    <mergeCell ref="J1694:J1695"/>
    <mergeCell ref="K1694:K1695"/>
    <mergeCell ref="L1694:W1695"/>
    <mergeCell ref="X1694:X1695"/>
    <mergeCell ref="Y1694:Y1695"/>
    <mergeCell ref="A1687:I1689"/>
    <mergeCell ref="J1687:AM1689"/>
    <mergeCell ref="A1690:I1697"/>
    <mergeCell ref="J1690:J1691"/>
    <mergeCell ref="K1690:K1691"/>
    <mergeCell ref="L1690:W1691"/>
    <mergeCell ref="X1690:X1691"/>
    <mergeCell ref="Y1690:Y1691"/>
    <mergeCell ref="Z1690:AM1691"/>
    <mergeCell ref="J1692:J1693"/>
    <mergeCell ref="T1683:U1684"/>
    <mergeCell ref="V1683:AM1683"/>
    <mergeCell ref="V1684:AM1684"/>
    <mergeCell ref="J1685:U1686"/>
    <mergeCell ref="V1685:AM1685"/>
    <mergeCell ref="V1686:AM1686"/>
    <mergeCell ref="A1676:I1678"/>
    <mergeCell ref="J1676:AM1678"/>
    <mergeCell ref="A1679:I1680"/>
    <mergeCell ref="J1679:AM1680"/>
    <mergeCell ref="A1681:I1686"/>
    <mergeCell ref="J1681:U1682"/>
    <mergeCell ref="V1681:AM1681"/>
    <mergeCell ref="V1682:AM1682"/>
    <mergeCell ref="J1683:J1684"/>
    <mergeCell ref="K1683:S1684"/>
    <mergeCell ref="A1669:I1671"/>
    <mergeCell ref="J1669:AM1671"/>
    <mergeCell ref="A1672:I1673"/>
    <mergeCell ref="J1672:AM1673"/>
    <mergeCell ref="A1674:I1675"/>
    <mergeCell ref="J1674:AM1675"/>
    <mergeCell ref="Z1665:AM1666"/>
    <mergeCell ref="J1667:J1668"/>
    <mergeCell ref="K1667:K1668"/>
    <mergeCell ref="L1667:N1668"/>
    <mergeCell ref="O1667:O1668"/>
    <mergeCell ref="P1667:AK1668"/>
    <mergeCell ref="AL1667:AM1668"/>
    <mergeCell ref="K1663:K1664"/>
    <mergeCell ref="L1663:W1664"/>
    <mergeCell ref="X1663:X1664"/>
    <mergeCell ref="Y1663:Y1664"/>
    <mergeCell ref="Z1663:AM1664"/>
    <mergeCell ref="J1665:J1666"/>
    <mergeCell ref="K1665:K1666"/>
    <mergeCell ref="L1665:W1666"/>
    <mergeCell ref="X1665:X1666"/>
    <mergeCell ref="Y1665:Y1666"/>
    <mergeCell ref="A1658:I1660"/>
    <mergeCell ref="J1658:AM1660"/>
    <mergeCell ref="A1661:I1668"/>
    <mergeCell ref="J1661:J1662"/>
    <mergeCell ref="K1661:K1662"/>
    <mergeCell ref="L1661:W1662"/>
    <mergeCell ref="X1661:X1662"/>
    <mergeCell ref="Y1661:Y1662"/>
    <mergeCell ref="Z1661:AM1662"/>
    <mergeCell ref="J1663:J1664"/>
    <mergeCell ref="T1654:U1655"/>
    <mergeCell ref="V1654:AM1654"/>
    <mergeCell ref="V1655:AM1655"/>
    <mergeCell ref="J1656:U1657"/>
    <mergeCell ref="V1656:AM1656"/>
    <mergeCell ref="V1657:AM1657"/>
    <mergeCell ref="A1647:I1649"/>
    <mergeCell ref="J1647:AM1649"/>
    <mergeCell ref="A1650:I1651"/>
    <mergeCell ref="J1650:AM1651"/>
    <mergeCell ref="A1652:I1657"/>
    <mergeCell ref="J1652:U1653"/>
    <mergeCell ref="V1652:AM1652"/>
    <mergeCell ref="V1653:AM1653"/>
    <mergeCell ref="J1654:J1655"/>
    <mergeCell ref="K1654:S1655"/>
    <mergeCell ref="A1640:I1642"/>
    <mergeCell ref="J1640:AM1642"/>
    <mergeCell ref="A1643:I1644"/>
    <mergeCell ref="J1643:AM1644"/>
    <mergeCell ref="A1645:I1646"/>
    <mergeCell ref="J1645:AM1646"/>
    <mergeCell ref="Z1636:AM1637"/>
    <mergeCell ref="J1638:J1639"/>
    <mergeCell ref="K1638:K1639"/>
    <mergeCell ref="L1638:N1639"/>
    <mergeCell ref="O1638:O1639"/>
    <mergeCell ref="P1638:AK1639"/>
    <mergeCell ref="AL1638:AM1639"/>
    <mergeCell ref="K1634:K1635"/>
    <mergeCell ref="L1634:W1635"/>
    <mergeCell ref="X1634:X1635"/>
    <mergeCell ref="Y1634:Y1635"/>
    <mergeCell ref="Z1634:AM1635"/>
    <mergeCell ref="J1636:J1637"/>
    <mergeCell ref="K1636:K1637"/>
    <mergeCell ref="L1636:W1637"/>
    <mergeCell ref="X1636:X1637"/>
    <mergeCell ref="Y1636:Y1637"/>
    <mergeCell ref="A1629:I1631"/>
    <mergeCell ref="J1629:AM1631"/>
    <mergeCell ref="A1632:I1639"/>
    <mergeCell ref="J1632:J1633"/>
    <mergeCell ref="K1632:K1633"/>
    <mergeCell ref="L1632:W1633"/>
    <mergeCell ref="X1632:X1633"/>
    <mergeCell ref="Y1632:Y1633"/>
    <mergeCell ref="Z1632:AM1633"/>
    <mergeCell ref="J1634:J1635"/>
    <mergeCell ref="T1625:U1626"/>
    <mergeCell ref="V1625:AM1625"/>
    <mergeCell ref="V1626:AM1626"/>
    <mergeCell ref="J1627:U1628"/>
    <mergeCell ref="V1627:AM1627"/>
    <mergeCell ref="V1628:AM1628"/>
    <mergeCell ref="A1618:I1620"/>
    <mergeCell ref="J1618:AM1620"/>
    <mergeCell ref="A1621:I1622"/>
    <mergeCell ref="J1621:AM1622"/>
    <mergeCell ref="A1623:I1628"/>
    <mergeCell ref="J1623:U1624"/>
    <mergeCell ref="V1623:AM1623"/>
    <mergeCell ref="V1624:AM1624"/>
    <mergeCell ref="J1625:J1626"/>
    <mergeCell ref="K1625:S1626"/>
    <mergeCell ref="A1611:I1613"/>
    <mergeCell ref="J1611:AM1613"/>
    <mergeCell ref="A1614:I1615"/>
    <mergeCell ref="J1614:AM1615"/>
    <mergeCell ref="A1616:I1617"/>
    <mergeCell ref="J1616:AM1617"/>
    <mergeCell ref="Z1607:AM1608"/>
    <mergeCell ref="J1609:J1610"/>
    <mergeCell ref="K1609:K1610"/>
    <mergeCell ref="L1609:N1610"/>
    <mergeCell ref="O1609:O1610"/>
    <mergeCell ref="P1609:AK1610"/>
    <mergeCell ref="AL1609:AM1610"/>
    <mergeCell ref="K1605:K1606"/>
    <mergeCell ref="L1605:W1606"/>
    <mergeCell ref="X1605:X1606"/>
    <mergeCell ref="Y1605:Y1606"/>
    <mergeCell ref="Z1605:AM1606"/>
    <mergeCell ref="J1607:J1608"/>
    <mergeCell ref="K1607:K1608"/>
    <mergeCell ref="L1607:W1608"/>
    <mergeCell ref="X1607:X1608"/>
    <mergeCell ref="Y1607:Y1608"/>
    <mergeCell ref="A1600:I1602"/>
    <mergeCell ref="J1600:AM1602"/>
    <mergeCell ref="A1603:I1610"/>
    <mergeCell ref="J1603:J1604"/>
    <mergeCell ref="K1603:K1604"/>
    <mergeCell ref="L1603:W1604"/>
    <mergeCell ref="X1603:X1604"/>
    <mergeCell ref="Y1603:Y1604"/>
    <mergeCell ref="Z1603:AM1604"/>
    <mergeCell ref="J1605:J1606"/>
    <mergeCell ref="T1596:U1597"/>
    <mergeCell ref="V1596:AM1596"/>
    <mergeCell ref="V1597:AM1597"/>
    <mergeCell ref="J1598:U1599"/>
    <mergeCell ref="V1598:AM1598"/>
    <mergeCell ref="V1599:AM1599"/>
    <mergeCell ref="A1589:I1591"/>
    <mergeCell ref="J1589:AM1591"/>
    <mergeCell ref="A1592:I1593"/>
    <mergeCell ref="J1592:AM1593"/>
    <mergeCell ref="A1594:I1599"/>
    <mergeCell ref="J1594:U1595"/>
    <mergeCell ref="V1594:AM1594"/>
    <mergeCell ref="V1595:AM1595"/>
    <mergeCell ref="J1596:J1597"/>
    <mergeCell ref="K1596:S1597"/>
    <mergeCell ref="A1580:I1582"/>
    <mergeCell ref="J1580:AM1582"/>
    <mergeCell ref="A1583:AM1584"/>
    <mergeCell ref="A1585:I1586"/>
    <mergeCell ref="J1585:AM1586"/>
    <mergeCell ref="A1587:I1588"/>
    <mergeCell ref="J1587:AM1588"/>
    <mergeCell ref="Z1576:AM1577"/>
    <mergeCell ref="J1578:J1579"/>
    <mergeCell ref="K1578:K1579"/>
    <mergeCell ref="L1578:N1579"/>
    <mergeCell ref="O1578:O1579"/>
    <mergeCell ref="P1578:AK1579"/>
    <mergeCell ref="AL1578:AM1579"/>
    <mergeCell ref="K1574:K1575"/>
    <mergeCell ref="L1574:W1575"/>
    <mergeCell ref="X1574:X1575"/>
    <mergeCell ref="Y1574:Y1575"/>
    <mergeCell ref="Z1574:AM1575"/>
    <mergeCell ref="J1576:J1577"/>
    <mergeCell ref="K1576:K1577"/>
    <mergeCell ref="L1576:W1577"/>
    <mergeCell ref="X1576:X1577"/>
    <mergeCell ref="Y1576:Y1577"/>
    <mergeCell ref="A1569:I1571"/>
    <mergeCell ref="J1569:AM1571"/>
    <mergeCell ref="A1572:I1579"/>
    <mergeCell ref="J1572:J1573"/>
    <mergeCell ref="K1572:K1573"/>
    <mergeCell ref="L1572:W1573"/>
    <mergeCell ref="X1572:X1573"/>
    <mergeCell ref="Y1572:Y1573"/>
    <mergeCell ref="Z1572:AM1573"/>
    <mergeCell ref="J1574:J1575"/>
    <mergeCell ref="T1565:U1566"/>
    <mergeCell ref="V1565:AM1565"/>
    <mergeCell ref="V1566:AM1566"/>
    <mergeCell ref="J1567:U1568"/>
    <mergeCell ref="V1567:AM1567"/>
    <mergeCell ref="V1568:AM1568"/>
    <mergeCell ref="A1558:I1560"/>
    <mergeCell ref="J1558:AM1560"/>
    <mergeCell ref="A1561:I1562"/>
    <mergeCell ref="J1561:AM1562"/>
    <mergeCell ref="A1563:I1568"/>
    <mergeCell ref="J1563:U1564"/>
    <mergeCell ref="V1563:AM1563"/>
    <mergeCell ref="V1564:AM1564"/>
    <mergeCell ref="J1565:J1566"/>
    <mergeCell ref="K1565:S1566"/>
    <mergeCell ref="A1551:I1553"/>
    <mergeCell ref="J1551:AM1553"/>
    <mergeCell ref="A1554:I1555"/>
    <mergeCell ref="J1554:AM1555"/>
    <mergeCell ref="A1556:I1557"/>
    <mergeCell ref="J1556:AM1557"/>
    <mergeCell ref="Z1547:AM1548"/>
    <mergeCell ref="J1549:J1550"/>
    <mergeCell ref="K1549:K1550"/>
    <mergeCell ref="L1549:N1550"/>
    <mergeCell ref="O1549:O1550"/>
    <mergeCell ref="P1549:AK1550"/>
    <mergeCell ref="AL1549:AM1550"/>
    <mergeCell ref="K1545:K1546"/>
    <mergeCell ref="L1545:W1546"/>
    <mergeCell ref="X1545:X1546"/>
    <mergeCell ref="Y1545:Y1546"/>
    <mergeCell ref="Z1545:AM1546"/>
    <mergeCell ref="J1547:J1548"/>
    <mergeCell ref="K1547:K1548"/>
    <mergeCell ref="L1547:W1548"/>
    <mergeCell ref="X1547:X1548"/>
    <mergeCell ref="Y1547:Y1548"/>
    <mergeCell ref="A1540:I1542"/>
    <mergeCell ref="J1540:AM1542"/>
    <mergeCell ref="A1543:I1550"/>
    <mergeCell ref="J1543:J1544"/>
    <mergeCell ref="K1543:K1544"/>
    <mergeCell ref="L1543:W1544"/>
    <mergeCell ref="X1543:X1544"/>
    <mergeCell ref="Y1543:Y1544"/>
    <mergeCell ref="Z1543:AM1544"/>
    <mergeCell ref="J1545:J1546"/>
    <mergeCell ref="T1536:U1537"/>
    <mergeCell ref="V1536:AM1536"/>
    <mergeCell ref="V1537:AM1537"/>
    <mergeCell ref="J1538:U1539"/>
    <mergeCell ref="V1538:AM1538"/>
    <mergeCell ref="V1539:AM1539"/>
    <mergeCell ref="A1529:I1531"/>
    <mergeCell ref="J1529:AM1531"/>
    <mergeCell ref="A1532:I1533"/>
    <mergeCell ref="J1532:AM1533"/>
    <mergeCell ref="A1534:I1539"/>
    <mergeCell ref="J1534:U1535"/>
    <mergeCell ref="V1534:AM1534"/>
    <mergeCell ref="V1535:AM1535"/>
    <mergeCell ref="J1536:J1537"/>
    <mergeCell ref="K1536:S1537"/>
    <mergeCell ref="A1522:I1524"/>
    <mergeCell ref="J1522:AM1524"/>
    <mergeCell ref="A1525:I1526"/>
    <mergeCell ref="J1525:AM1526"/>
    <mergeCell ref="A1527:I1528"/>
    <mergeCell ref="J1527:AM1528"/>
    <mergeCell ref="Z1518:AM1519"/>
    <mergeCell ref="J1520:J1521"/>
    <mergeCell ref="K1520:K1521"/>
    <mergeCell ref="L1520:N1521"/>
    <mergeCell ref="O1520:O1521"/>
    <mergeCell ref="P1520:AK1521"/>
    <mergeCell ref="AL1520:AM1521"/>
    <mergeCell ref="K1516:K1517"/>
    <mergeCell ref="L1516:W1517"/>
    <mergeCell ref="X1516:X1517"/>
    <mergeCell ref="Y1516:Y1517"/>
    <mergeCell ref="Z1516:AM1517"/>
    <mergeCell ref="J1518:J1519"/>
    <mergeCell ref="K1518:K1519"/>
    <mergeCell ref="L1518:W1519"/>
    <mergeCell ref="X1518:X1519"/>
    <mergeCell ref="Y1518:Y1519"/>
    <mergeCell ref="A1511:I1513"/>
    <mergeCell ref="J1511:AM1513"/>
    <mergeCell ref="A1514:I1521"/>
    <mergeCell ref="J1514:J1515"/>
    <mergeCell ref="K1514:K1515"/>
    <mergeCell ref="L1514:W1515"/>
    <mergeCell ref="X1514:X1515"/>
    <mergeCell ref="Y1514:Y1515"/>
    <mergeCell ref="Z1514:AM1515"/>
    <mergeCell ref="J1516:J1517"/>
    <mergeCell ref="T1507:U1508"/>
    <mergeCell ref="V1507:AM1507"/>
    <mergeCell ref="V1508:AM1508"/>
    <mergeCell ref="J1509:U1510"/>
    <mergeCell ref="V1509:AM1509"/>
    <mergeCell ref="V1510:AM1510"/>
    <mergeCell ref="A1500:I1502"/>
    <mergeCell ref="J1500:AM1502"/>
    <mergeCell ref="A1503:I1504"/>
    <mergeCell ref="J1503:AM1504"/>
    <mergeCell ref="A1505:I1510"/>
    <mergeCell ref="J1505:U1506"/>
    <mergeCell ref="V1505:AM1505"/>
    <mergeCell ref="V1506:AM1506"/>
    <mergeCell ref="J1507:J1508"/>
    <mergeCell ref="K1507:S1508"/>
    <mergeCell ref="A1493:I1495"/>
    <mergeCell ref="J1493:AM1495"/>
    <mergeCell ref="A1496:I1497"/>
    <mergeCell ref="J1496:AM1497"/>
    <mergeCell ref="A1498:I1499"/>
    <mergeCell ref="J1498:AM1499"/>
    <mergeCell ref="Z1489:AM1490"/>
    <mergeCell ref="J1491:J1492"/>
    <mergeCell ref="K1491:K1492"/>
    <mergeCell ref="L1491:N1492"/>
    <mergeCell ref="O1491:O1492"/>
    <mergeCell ref="P1491:AK1492"/>
    <mergeCell ref="AL1491:AM1492"/>
    <mergeCell ref="K1487:K1488"/>
    <mergeCell ref="L1487:W1488"/>
    <mergeCell ref="X1487:X1488"/>
    <mergeCell ref="Y1487:Y1488"/>
    <mergeCell ref="Z1487:AM1488"/>
    <mergeCell ref="J1489:J1490"/>
    <mergeCell ref="K1489:K1490"/>
    <mergeCell ref="L1489:W1490"/>
    <mergeCell ref="X1489:X1490"/>
    <mergeCell ref="Y1489:Y1490"/>
    <mergeCell ref="A1482:I1484"/>
    <mergeCell ref="J1482:AM1484"/>
    <mergeCell ref="A1485:I1492"/>
    <mergeCell ref="J1485:J1486"/>
    <mergeCell ref="K1485:K1486"/>
    <mergeCell ref="L1485:W1486"/>
    <mergeCell ref="X1485:X1486"/>
    <mergeCell ref="Y1485:Y1486"/>
    <mergeCell ref="Z1485:AM1486"/>
    <mergeCell ref="J1487:J1488"/>
    <mergeCell ref="T1478:U1479"/>
    <mergeCell ref="V1478:AM1478"/>
    <mergeCell ref="V1479:AM1479"/>
    <mergeCell ref="J1480:U1481"/>
    <mergeCell ref="V1480:AM1480"/>
    <mergeCell ref="V1481:AM1481"/>
    <mergeCell ref="A1471:I1473"/>
    <mergeCell ref="J1471:AM1473"/>
    <mergeCell ref="A1474:I1475"/>
    <mergeCell ref="J1474:AM1475"/>
    <mergeCell ref="A1476:I1481"/>
    <mergeCell ref="J1476:U1477"/>
    <mergeCell ref="V1476:AM1476"/>
    <mergeCell ref="V1477:AM1477"/>
    <mergeCell ref="J1478:J1479"/>
    <mergeCell ref="K1478:S1479"/>
    <mergeCell ref="A1464:I1466"/>
    <mergeCell ref="J1464:AM1466"/>
    <mergeCell ref="A1467:I1468"/>
    <mergeCell ref="J1467:AM1468"/>
    <mergeCell ref="A1469:I1470"/>
    <mergeCell ref="J1469:AM1470"/>
    <mergeCell ref="Z1460:AM1461"/>
    <mergeCell ref="J1462:J1463"/>
    <mergeCell ref="K1462:K1463"/>
    <mergeCell ref="L1462:N1463"/>
    <mergeCell ref="O1462:O1463"/>
    <mergeCell ref="P1462:AK1463"/>
    <mergeCell ref="AL1462:AM1463"/>
    <mergeCell ref="K1458:K1459"/>
    <mergeCell ref="L1458:W1459"/>
    <mergeCell ref="X1458:X1459"/>
    <mergeCell ref="Y1458:Y1459"/>
    <mergeCell ref="Z1458:AM1459"/>
    <mergeCell ref="J1460:J1461"/>
    <mergeCell ref="K1460:K1461"/>
    <mergeCell ref="L1460:W1461"/>
    <mergeCell ref="X1460:X1461"/>
    <mergeCell ref="Y1460:Y1461"/>
    <mergeCell ref="A1453:I1455"/>
    <mergeCell ref="J1453:AM1455"/>
    <mergeCell ref="A1456:I1463"/>
    <mergeCell ref="J1456:J1457"/>
    <mergeCell ref="K1456:K1457"/>
    <mergeCell ref="L1456:W1457"/>
    <mergeCell ref="X1456:X1457"/>
    <mergeCell ref="Y1456:Y1457"/>
    <mergeCell ref="Z1456:AM1457"/>
    <mergeCell ref="J1458:J1459"/>
    <mergeCell ref="T1449:U1450"/>
    <mergeCell ref="V1449:AM1449"/>
    <mergeCell ref="V1450:AM1450"/>
    <mergeCell ref="J1451:U1452"/>
    <mergeCell ref="V1451:AM1451"/>
    <mergeCell ref="V1452:AM1452"/>
    <mergeCell ref="A1442:I1444"/>
    <mergeCell ref="J1442:AM1444"/>
    <mergeCell ref="A1445:I1446"/>
    <mergeCell ref="J1445:AM1446"/>
    <mergeCell ref="A1447:I1452"/>
    <mergeCell ref="J1447:U1448"/>
    <mergeCell ref="V1447:AM1447"/>
    <mergeCell ref="V1448:AM1448"/>
    <mergeCell ref="J1449:J1450"/>
    <mergeCell ref="K1449:S1450"/>
    <mergeCell ref="A1433:I1435"/>
    <mergeCell ref="J1433:AM1435"/>
    <mergeCell ref="A1436:AM1437"/>
    <mergeCell ref="A1438:I1439"/>
    <mergeCell ref="J1438:AM1439"/>
    <mergeCell ref="A1440:I1441"/>
    <mergeCell ref="J1440:AM1441"/>
    <mergeCell ref="Z1429:AM1430"/>
    <mergeCell ref="J1431:J1432"/>
    <mergeCell ref="K1431:K1432"/>
    <mergeCell ref="L1431:N1432"/>
    <mergeCell ref="O1431:O1432"/>
    <mergeCell ref="P1431:AK1432"/>
    <mergeCell ref="AL1431:AM1432"/>
    <mergeCell ref="K1427:K1428"/>
    <mergeCell ref="L1427:W1428"/>
    <mergeCell ref="X1427:X1428"/>
    <mergeCell ref="Y1427:Y1428"/>
    <mergeCell ref="Z1427:AM1428"/>
    <mergeCell ref="J1429:J1430"/>
    <mergeCell ref="K1429:K1430"/>
    <mergeCell ref="L1429:W1430"/>
    <mergeCell ref="X1429:X1430"/>
    <mergeCell ref="Y1429:Y1430"/>
    <mergeCell ref="A1422:I1424"/>
    <mergeCell ref="J1422:AM1424"/>
    <mergeCell ref="A1425:I1432"/>
    <mergeCell ref="J1425:J1426"/>
    <mergeCell ref="K1425:K1426"/>
    <mergeCell ref="L1425:W1426"/>
    <mergeCell ref="X1425:X1426"/>
    <mergeCell ref="Y1425:Y1426"/>
    <mergeCell ref="Z1425:AM1426"/>
    <mergeCell ref="J1427:J1428"/>
    <mergeCell ref="T1418:U1419"/>
    <mergeCell ref="V1418:AM1418"/>
    <mergeCell ref="V1419:AM1419"/>
    <mergeCell ref="J1420:U1421"/>
    <mergeCell ref="V1420:AM1420"/>
    <mergeCell ref="V1421:AM1421"/>
    <mergeCell ref="A1411:I1413"/>
    <mergeCell ref="J1411:AM1413"/>
    <mergeCell ref="A1414:I1415"/>
    <mergeCell ref="J1414:AM1415"/>
    <mergeCell ref="A1416:I1421"/>
    <mergeCell ref="J1416:U1417"/>
    <mergeCell ref="V1416:AM1416"/>
    <mergeCell ref="V1417:AM1417"/>
    <mergeCell ref="J1418:J1419"/>
    <mergeCell ref="K1418:S1419"/>
    <mergeCell ref="A1404:I1406"/>
    <mergeCell ref="J1404:AM1406"/>
    <mergeCell ref="A1407:I1408"/>
    <mergeCell ref="J1407:AM1408"/>
    <mergeCell ref="A1409:I1410"/>
    <mergeCell ref="J1409:AM1410"/>
    <mergeCell ref="Z1400:AM1401"/>
    <mergeCell ref="J1402:J1403"/>
    <mergeCell ref="K1402:K1403"/>
    <mergeCell ref="L1402:N1403"/>
    <mergeCell ref="O1402:O1403"/>
    <mergeCell ref="P1402:AK1403"/>
    <mergeCell ref="AL1402:AM1403"/>
    <mergeCell ref="K1398:K1399"/>
    <mergeCell ref="L1398:W1399"/>
    <mergeCell ref="X1398:X1399"/>
    <mergeCell ref="Y1398:Y1399"/>
    <mergeCell ref="Z1398:AM1399"/>
    <mergeCell ref="J1400:J1401"/>
    <mergeCell ref="K1400:K1401"/>
    <mergeCell ref="L1400:W1401"/>
    <mergeCell ref="X1400:X1401"/>
    <mergeCell ref="Y1400:Y1401"/>
    <mergeCell ref="A1393:I1395"/>
    <mergeCell ref="J1393:AM1395"/>
    <mergeCell ref="A1396:I1403"/>
    <mergeCell ref="J1396:J1397"/>
    <mergeCell ref="K1396:K1397"/>
    <mergeCell ref="L1396:W1397"/>
    <mergeCell ref="X1396:X1397"/>
    <mergeCell ref="Y1396:Y1397"/>
    <mergeCell ref="Z1396:AM1397"/>
    <mergeCell ref="J1398:J1399"/>
    <mergeCell ref="T1389:U1390"/>
    <mergeCell ref="V1389:AM1389"/>
    <mergeCell ref="V1390:AM1390"/>
    <mergeCell ref="J1391:U1392"/>
    <mergeCell ref="V1391:AM1391"/>
    <mergeCell ref="V1392:AM1392"/>
    <mergeCell ref="A1382:I1384"/>
    <mergeCell ref="J1382:AM1384"/>
    <mergeCell ref="A1385:I1386"/>
    <mergeCell ref="J1385:AM1386"/>
    <mergeCell ref="A1387:I1392"/>
    <mergeCell ref="J1387:U1388"/>
    <mergeCell ref="V1387:AM1387"/>
    <mergeCell ref="V1388:AM1388"/>
    <mergeCell ref="J1389:J1390"/>
    <mergeCell ref="K1389:S1390"/>
    <mergeCell ref="A1375:I1377"/>
    <mergeCell ref="J1375:AM1377"/>
    <mergeCell ref="A1378:I1379"/>
    <mergeCell ref="J1378:AM1379"/>
    <mergeCell ref="A1380:I1381"/>
    <mergeCell ref="J1380:AM1381"/>
    <mergeCell ref="Z1371:AM1372"/>
    <mergeCell ref="J1373:J1374"/>
    <mergeCell ref="K1373:K1374"/>
    <mergeCell ref="L1373:N1374"/>
    <mergeCell ref="O1373:O1374"/>
    <mergeCell ref="P1373:AK1374"/>
    <mergeCell ref="AL1373:AM1374"/>
    <mergeCell ref="K1369:K1370"/>
    <mergeCell ref="L1369:W1370"/>
    <mergeCell ref="X1369:X1370"/>
    <mergeCell ref="Y1369:Y1370"/>
    <mergeCell ref="Z1369:AM1370"/>
    <mergeCell ref="J1371:J1372"/>
    <mergeCell ref="K1371:K1372"/>
    <mergeCell ref="L1371:W1372"/>
    <mergeCell ref="X1371:X1372"/>
    <mergeCell ref="Y1371:Y1372"/>
    <mergeCell ref="A1364:I1366"/>
    <mergeCell ref="J1364:AM1366"/>
    <mergeCell ref="A1367:I1374"/>
    <mergeCell ref="J1367:J1368"/>
    <mergeCell ref="K1367:K1368"/>
    <mergeCell ref="L1367:W1368"/>
    <mergeCell ref="X1367:X1368"/>
    <mergeCell ref="Y1367:Y1368"/>
    <mergeCell ref="Z1367:AM1368"/>
    <mergeCell ref="J1369:J1370"/>
    <mergeCell ref="T1360:U1361"/>
    <mergeCell ref="V1360:AM1360"/>
    <mergeCell ref="V1361:AM1361"/>
    <mergeCell ref="J1362:U1363"/>
    <mergeCell ref="V1362:AM1362"/>
    <mergeCell ref="V1363:AM1363"/>
    <mergeCell ref="A1353:I1355"/>
    <mergeCell ref="J1353:AM1355"/>
    <mergeCell ref="A1356:I1357"/>
    <mergeCell ref="J1356:AM1357"/>
    <mergeCell ref="A1358:I1363"/>
    <mergeCell ref="J1358:U1359"/>
    <mergeCell ref="V1358:AM1358"/>
    <mergeCell ref="V1359:AM1359"/>
    <mergeCell ref="J1360:J1361"/>
    <mergeCell ref="K1360:S1361"/>
    <mergeCell ref="A1346:I1348"/>
    <mergeCell ref="J1346:AM1348"/>
    <mergeCell ref="A1349:I1350"/>
    <mergeCell ref="J1349:AM1350"/>
    <mergeCell ref="A1351:I1352"/>
    <mergeCell ref="J1351:AM1352"/>
    <mergeCell ref="Z1342:AM1343"/>
    <mergeCell ref="J1344:J1345"/>
    <mergeCell ref="K1344:K1345"/>
    <mergeCell ref="L1344:N1345"/>
    <mergeCell ref="O1344:O1345"/>
    <mergeCell ref="P1344:AK1345"/>
    <mergeCell ref="AL1344:AM1345"/>
    <mergeCell ref="K1340:K1341"/>
    <mergeCell ref="L1340:W1341"/>
    <mergeCell ref="X1340:X1341"/>
    <mergeCell ref="Y1340:Y1341"/>
    <mergeCell ref="Z1340:AM1341"/>
    <mergeCell ref="J1342:J1343"/>
    <mergeCell ref="K1342:K1343"/>
    <mergeCell ref="L1342:W1343"/>
    <mergeCell ref="X1342:X1343"/>
    <mergeCell ref="Y1342:Y1343"/>
    <mergeCell ref="A1335:I1337"/>
    <mergeCell ref="J1335:AM1337"/>
    <mergeCell ref="A1338:I1345"/>
    <mergeCell ref="J1338:J1339"/>
    <mergeCell ref="K1338:K1339"/>
    <mergeCell ref="L1338:W1339"/>
    <mergeCell ref="X1338:X1339"/>
    <mergeCell ref="Y1338:Y1339"/>
    <mergeCell ref="Z1338:AM1339"/>
    <mergeCell ref="J1340:J1341"/>
    <mergeCell ref="T1331:U1332"/>
    <mergeCell ref="V1331:AM1331"/>
    <mergeCell ref="V1332:AM1332"/>
    <mergeCell ref="J1333:U1334"/>
    <mergeCell ref="V1333:AM1333"/>
    <mergeCell ref="V1334:AM1334"/>
    <mergeCell ref="A1324:I1326"/>
    <mergeCell ref="J1324:AM1326"/>
    <mergeCell ref="A1327:I1328"/>
    <mergeCell ref="J1327:AM1328"/>
    <mergeCell ref="A1329:I1334"/>
    <mergeCell ref="J1329:U1330"/>
    <mergeCell ref="V1329:AM1329"/>
    <mergeCell ref="V1330:AM1330"/>
    <mergeCell ref="J1331:J1332"/>
    <mergeCell ref="K1331:S1332"/>
    <mergeCell ref="A1317:I1319"/>
    <mergeCell ref="J1317:AM1319"/>
    <mergeCell ref="A1320:I1321"/>
    <mergeCell ref="J1320:AM1321"/>
    <mergeCell ref="A1322:I1323"/>
    <mergeCell ref="J1322:AM1323"/>
    <mergeCell ref="Z1313:AM1314"/>
    <mergeCell ref="J1315:J1316"/>
    <mergeCell ref="K1315:K1316"/>
    <mergeCell ref="L1315:N1316"/>
    <mergeCell ref="O1315:O1316"/>
    <mergeCell ref="P1315:AK1316"/>
    <mergeCell ref="AL1315:AM1316"/>
    <mergeCell ref="K1311:K1312"/>
    <mergeCell ref="L1311:W1312"/>
    <mergeCell ref="X1311:X1312"/>
    <mergeCell ref="Y1311:Y1312"/>
    <mergeCell ref="Z1311:AM1312"/>
    <mergeCell ref="J1313:J1314"/>
    <mergeCell ref="K1313:K1314"/>
    <mergeCell ref="L1313:W1314"/>
    <mergeCell ref="X1313:X1314"/>
    <mergeCell ref="Y1313:Y1314"/>
    <mergeCell ref="A1306:I1308"/>
    <mergeCell ref="J1306:AM1308"/>
    <mergeCell ref="A1309:I1316"/>
    <mergeCell ref="J1309:J1310"/>
    <mergeCell ref="K1309:K1310"/>
    <mergeCell ref="L1309:W1310"/>
    <mergeCell ref="X1309:X1310"/>
    <mergeCell ref="Y1309:Y1310"/>
    <mergeCell ref="Z1309:AM1310"/>
    <mergeCell ref="J1311:J1312"/>
    <mergeCell ref="T1302:U1303"/>
    <mergeCell ref="V1302:AM1302"/>
    <mergeCell ref="V1303:AM1303"/>
    <mergeCell ref="J1304:U1305"/>
    <mergeCell ref="V1304:AM1304"/>
    <mergeCell ref="V1305:AM1305"/>
    <mergeCell ref="A1295:I1297"/>
    <mergeCell ref="J1295:AM1297"/>
    <mergeCell ref="A1298:I1299"/>
    <mergeCell ref="J1298:AM1299"/>
    <mergeCell ref="A1300:I1305"/>
    <mergeCell ref="J1300:U1301"/>
    <mergeCell ref="V1300:AM1300"/>
    <mergeCell ref="V1301:AM1301"/>
    <mergeCell ref="J1302:J1303"/>
    <mergeCell ref="K1302:S1303"/>
    <mergeCell ref="A1286:I1288"/>
    <mergeCell ref="J1286:AM1288"/>
    <mergeCell ref="A1289:AM1290"/>
    <mergeCell ref="A1291:I1292"/>
    <mergeCell ref="J1291:AM1292"/>
    <mergeCell ref="A1293:I1294"/>
    <mergeCell ref="J1293:AM1294"/>
    <mergeCell ref="Z1282:AM1283"/>
    <mergeCell ref="J1284:J1285"/>
    <mergeCell ref="K1284:K1285"/>
    <mergeCell ref="L1284:N1285"/>
    <mergeCell ref="O1284:O1285"/>
    <mergeCell ref="P1284:AK1285"/>
    <mergeCell ref="AL1284:AM1285"/>
    <mergeCell ref="K1280:K1281"/>
    <mergeCell ref="L1280:W1281"/>
    <mergeCell ref="X1280:X1281"/>
    <mergeCell ref="Y1280:Y1281"/>
    <mergeCell ref="Z1280:AM1281"/>
    <mergeCell ref="J1282:J1283"/>
    <mergeCell ref="K1282:K1283"/>
    <mergeCell ref="L1282:W1283"/>
    <mergeCell ref="X1282:X1283"/>
    <mergeCell ref="Y1282:Y1283"/>
    <mergeCell ref="A1275:I1277"/>
    <mergeCell ref="J1275:AM1277"/>
    <mergeCell ref="A1278:I1285"/>
    <mergeCell ref="J1278:J1279"/>
    <mergeCell ref="K1278:K1279"/>
    <mergeCell ref="L1278:W1279"/>
    <mergeCell ref="X1278:X1279"/>
    <mergeCell ref="Y1278:Y1279"/>
    <mergeCell ref="Z1278:AM1279"/>
    <mergeCell ref="J1280:J1281"/>
    <mergeCell ref="T1271:U1272"/>
    <mergeCell ref="V1271:AM1271"/>
    <mergeCell ref="V1272:AM1272"/>
    <mergeCell ref="J1273:U1274"/>
    <mergeCell ref="V1273:AM1273"/>
    <mergeCell ref="V1274:AM1274"/>
    <mergeCell ref="A1264:I1266"/>
    <mergeCell ref="J1264:AM1266"/>
    <mergeCell ref="A1267:I1268"/>
    <mergeCell ref="J1267:AM1268"/>
    <mergeCell ref="A1269:I1274"/>
    <mergeCell ref="J1269:U1270"/>
    <mergeCell ref="V1269:AM1269"/>
    <mergeCell ref="V1270:AM1270"/>
    <mergeCell ref="J1271:J1272"/>
    <mergeCell ref="K1271:S1272"/>
    <mergeCell ref="A1257:I1259"/>
    <mergeCell ref="J1257:AM1259"/>
    <mergeCell ref="A1260:I1261"/>
    <mergeCell ref="J1260:AM1261"/>
    <mergeCell ref="A1262:I1263"/>
    <mergeCell ref="J1262:AM1263"/>
    <mergeCell ref="Z1253:AM1254"/>
    <mergeCell ref="J1255:J1256"/>
    <mergeCell ref="K1255:K1256"/>
    <mergeCell ref="L1255:N1256"/>
    <mergeCell ref="O1255:O1256"/>
    <mergeCell ref="P1255:AK1256"/>
    <mergeCell ref="AL1255:AM1256"/>
    <mergeCell ref="K1251:K1252"/>
    <mergeCell ref="L1251:W1252"/>
    <mergeCell ref="X1251:X1252"/>
    <mergeCell ref="Y1251:Y1252"/>
    <mergeCell ref="Z1251:AM1252"/>
    <mergeCell ref="J1253:J1254"/>
    <mergeCell ref="K1253:K1254"/>
    <mergeCell ref="L1253:W1254"/>
    <mergeCell ref="X1253:X1254"/>
    <mergeCell ref="Y1253:Y1254"/>
    <mergeCell ref="A1246:I1248"/>
    <mergeCell ref="J1246:AM1248"/>
    <mergeCell ref="A1249:I1256"/>
    <mergeCell ref="J1249:J1250"/>
    <mergeCell ref="K1249:K1250"/>
    <mergeCell ref="L1249:W1250"/>
    <mergeCell ref="X1249:X1250"/>
    <mergeCell ref="Y1249:Y1250"/>
    <mergeCell ref="Z1249:AM1250"/>
    <mergeCell ref="J1251:J1252"/>
    <mergeCell ref="T1242:U1243"/>
    <mergeCell ref="V1242:AM1242"/>
    <mergeCell ref="V1243:AM1243"/>
    <mergeCell ref="J1244:U1245"/>
    <mergeCell ref="V1244:AM1244"/>
    <mergeCell ref="V1245:AM1245"/>
    <mergeCell ref="A1235:I1237"/>
    <mergeCell ref="J1235:AM1237"/>
    <mergeCell ref="A1238:I1239"/>
    <mergeCell ref="J1238:AM1239"/>
    <mergeCell ref="A1240:I1245"/>
    <mergeCell ref="J1240:U1241"/>
    <mergeCell ref="V1240:AM1240"/>
    <mergeCell ref="V1241:AM1241"/>
    <mergeCell ref="J1242:J1243"/>
    <mergeCell ref="K1242:S1243"/>
    <mergeCell ref="A1228:I1230"/>
    <mergeCell ref="J1228:AM1230"/>
    <mergeCell ref="A1231:I1232"/>
    <mergeCell ref="J1231:AM1232"/>
    <mergeCell ref="A1233:I1234"/>
    <mergeCell ref="J1233:AM1234"/>
    <mergeCell ref="Z1224:AM1225"/>
    <mergeCell ref="J1226:J1227"/>
    <mergeCell ref="K1226:K1227"/>
    <mergeCell ref="L1226:N1227"/>
    <mergeCell ref="O1226:O1227"/>
    <mergeCell ref="P1226:AK1227"/>
    <mergeCell ref="AL1226:AM1227"/>
    <mergeCell ref="K1222:K1223"/>
    <mergeCell ref="L1222:W1223"/>
    <mergeCell ref="X1222:X1223"/>
    <mergeCell ref="Y1222:Y1223"/>
    <mergeCell ref="Z1222:AM1223"/>
    <mergeCell ref="J1224:J1225"/>
    <mergeCell ref="K1224:K1225"/>
    <mergeCell ref="L1224:W1225"/>
    <mergeCell ref="X1224:X1225"/>
    <mergeCell ref="Y1224:Y1225"/>
    <mergeCell ref="A1217:I1219"/>
    <mergeCell ref="J1217:AM1219"/>
    <mergeCell ref="A1220:I1227"/>
    <mergeCell ref="J1220:J1221"/>
    <mergeCell ref="K1220:K1221"/>
    <mergeCell ref="L1220:W1221"/>
    <mergeCell ref="X1220:X1221"/>
    <mergeCell ref="Y1220:Y1221"/>
    <mergeCell ref="Z1220:AM1221"/>
    <mergeCell ref="J1222:J1223"/>
    <mergeCell ref="T1213:U1214"/>
    <mergeCell ref="V1213:AM1213"/>
    <mergeCell ref="V1214:AM1214"/>
    <mergeCell ref="J1215:U1216"/>
    <mergeCell ref="V1215:AM1215"/>
    <mergeCell ref="V1216:AM1216"/>
    <mergeCell ref="A1206:I1208"/>
    <mergeCell ref="J1206:AM1208"/>
    <mergeCell ref="A1209:I1210"/>
    <mergeCell ref="J1209:AM1210"/>
    <mergeCell ref="A1211:I1216"/>
    <mergeCell ref="J1211:U1212"/>
    <mergeCell ref="V1211:AM1211"/>
    <mergeCell ref="V1212:AM1212"/>
    <mergeCell ref="J1213:J1214"/>
    <mergeCell ref="K1213:S1214"/>
    <mergeCell ref="A1199:I1201"/>
    <mergeCell ref="J1199:AM1201"/>
    <mergeCell ref="A1202:I1203"/>
    <mergeCell ref="J1202:AM1203"/>
    <mergeCell ref="A1204:I1205"/>
    <mergeCell ref="J1204:AM1205"/>
    <mergeCell ref="Z1195:AM1196"/>
    <mergeCell ref="J1197:J1198"/>
    <mergeCell ref="K1197:K1198"/>
    <mergeCell ref="L1197:N1198"/>
    <mergeCell ref="O1197:O1198"/>
    <mergeCell ref="P1197:AK1198"/>
    <mergeCell ref="AL1197:AM1198"/>
    <mergeCell ref="K1193:K1194"/>
    <mergeCell ref="L1193:W1194"/>
    <mergeCell ref="X1193:X1194"/>
    <mergeCell ref="Y1193:Y1194"/>
    <mergeCell ref="Z1193:AM1194"/>
    <mergeCell ref="J1195:J1196"/>
    <mergeCell ref="K1195:K1196"/>
    <mergeCell ref="L1195:W1196"/>
    <mergeCell ref="X1195:X1196"/>
    <mergeCell ref="Y1195:Y1196"/>
    <mergeCell ref="A1188:I1190"/>
    <mergeCell ref="J1188:AM1190"/>
    <mergeCell ref="A1191:I1198"/>
    <mergeCell ref="J1191:J1192"/>
    <mergeCell ref="K1191:K1192"/>
    <mergeCell ref="L1191:W1192"/>
    <mergeCell ref="X1191:X1192"/>
    <mergeCell ref="Y1191:Y1192"/>
    <mergeCell ref="Z1191:AM1192"/>
    <mergeCell ref="J1193:J1194"/>
    <mergeCell ref="T1184:U1185"/>
    <mergeCell ref="V1184:AM1184"/>
    <mergeCell ref="V1185:AM1185"/>
    <mergeCell ref="J1186:U1187"/>
    <mergeCell ref="V1186:AM1186"/>
    <mergeCell ref="V1187:AM1187"/>
    <mergeCell ref="A1177:I1179"/>
    <mergeCell ref="J1177:AM1179"/>
    <mergeCell ref="A1180:I1181"/>
    <mergeCell ref="J1180:AM1181"/>
    <mergeCell ref="A1182:I1187"/>
    <mergeCell ref="J1182:U1183"/>
    <mergeCell ref="V1182:AM1182"/>
    <mergeCell ref="V1183:AM1183"/>
    <mergeCell ref="J1184:J1185"/>
    <mergeCell ref="K1184:S1185"/>
    <mergeCell ref="A1168:I1170"/>
    <mergeCell ref="J1168:AM1170"/>
    <mergeCell ref="A1171:AM1172"/>
    <mergeCell ref="A1173:I1174"/>
    <mergeCell ref="J1173:AM1174"/>
    <mergeCell ref="A1175:I1176"/>
    <mergeCell ref="J1175:AM1176"/>
    <mergeCell ref="Z1164:AM1165"/>
    <mergeCell ref="J1166:J1167"/>
    <mergeCell ref="K1166:K1167"/>
    <mergeCell ref="L1166:N1167"/>
    <mergeCell ref="O1166:O1167"/>
    <mergeCell ref="P1166:AK1167"/>
    <mergeCell ref="AL1166:AM1167"/>
    <mergeCell ref="K1162:K1163"/>
    <mergeCell ref="L1162:W1163"/>
    <mergeCell ref="X1162:X1163"/>
    <mergeCell ref="Y1162:Y1163"/>
    <mergeCell ref="Z1162:AM1163"/>
    <mergeCell ref="J1164:J1165"/>
    <mergeCell ref="K1164:K1165"/>
    <mergeCell ref="L1164:W1165"/>
    <mergeCell ref="X1164:X1165"/>
    <mergeCell ref="Y1164:Y1165"/>
    <mergeCell ref="A1157:I1159"/>
    <mergeCell ref="J1157:AM1159"/>
    <mergeCell ref="A1160:I1167"/>
    <mergeCell ref="J1160:J1161"/>
    <mergeCell ref="K1160:K1161"/>
    <mergeCell ref="L1160:W1161"/>
    <mergeCell ref="X1160:X1161"/>
    <mergeCell ref="Y1160:Y1161"/>
    <mergeCell ref="Z1160:AM1161"/>
    <mergeCell ref="J1162:J1163"/>
    <mergeCell ref="T1153:U1154"/>
    <mergeCell ref="V1153:AM1153"/>
    <mergeCell ref="V1154:AM1154"/>
    <mergeCell ref="J1155:U1156"/>
    <mergeCell ref="V1155:AM1155"/>
    <mergeCell ref="V1156:AM1156"/>
    <mergeCell ref="A1146:I1148"/>
    <mergeCell ref="J1146:AM1148"/>
    <mergeCell ref="A1149:I1150"/>
    <mergeCell ref="J1149:AM1150"/>
    <mergeCell ref="A1151:I1156"/>
    <mergeCell ref="J1151:U1152"/>
    <mergeCell ref="V1151:AM1151"/>
    <mergeCell ref="V1152:AM1152"/>
    <mergeCell ref="J1153:J1154"/>
    <mergeCell ref="K1153:S1154"/>
    <mergeCell ref="A1139:I1141"/>
    <mergeCell ref="J1139:AM1141"/>
    <mergeCell ref="A1142:I1143"/>
    <mergeCell ref="J1142:AM1143"/>
    <mergeCell ref="A1144:I1145"/>
    <mergeCell ref="J1144:AM1145"/>
    <mergeCell ref="Z1135:AM1136"/>
    <mergeCell ref="J1137:J1138"/>
    <mergeCell ref="K1137:K1138"/>
    <mergeCell ref="L1137:N1138"/>
    <mergeCell ref="O1137:O1138"/>
    <mergeCell ref="P1137:AK1138"/>
    <mergeCell ref="AL1137:AM1138"/>
    <mergeCell ref="K1133:K1134"/>
    <mergeCell ref="L1133:W1134"/>
    <mergeCell ref="X1133:X1134"/>
    <mergeCell ref="Y1133:Y1134"/>
    <mergeCell ref="Z1133:AM1134"/>
    <mergeCell ref="J1135:J1136"/>
    <mergeCell ref="K1135:K1136"/>
    <mergeCell ref="L1135:W1136"/>
    <mergeCell ref="X1135:X1136"/>
    <mergeCell ref="Y1135:Y1136"/>
    <mergeCell ref="A1128:I1130"/>
    <mergeCell ref="J1128:AM1130"/>
    <mergeCell ref="A1131:I1138"/>
    <mergeCell ref="J1131:J1132"/>
    <mergeCell ref="K1131:K1132"/>
    <mergeCell ref="L1131:W1132"/>
    <mergeCell ref="X1131:X1132"/>
    <mergeCell ref="Y1131:Y1132"/>
    <mergeCell ref="Z1131:AM1132"/>
    <mergeCell ref="J1133:J1134"/>
    <mergeCell ref="T1124:U1125"/>
    <mergeCell ref="V1124:AM1124"/>
    <mergeCell ref="V1125:AM1125"/>
    <mergeCell ref="J1126:U1127"/>
    <mergeCell ref="V1126:AM1126"/>
    <mergeCell ref="V1127:AM1127"/>
    <mergeCell ref="A1117:I1119"/>
    <mergeCell ref="J1117:AM1119"/>
    <mergeCell ref="A1120:I1121"/>
    <mergeCell ref="J1120:AM1121"/>
    <mergeCell ref="A1122:I1127"/>
    <mergeCell ref="J1122:U1123"/>
    <mergeCell ref="V1122:AM1122"/>
    <mergeCell ref="V1123:AM1123"/>
    <mergeCell ref="J1124:J1125"/>
    <mergeCell ref="K1124:S1125"/>
    <mergeCell ref="A1110:I1112"/>
    <mergeCell ref="J1110:AM1112"/>
    <mergeCell ref="A1113:I1114"/>
    <mergeCell ref="J1113:AM1114"/>
    <mergeCell ref="A1115:I1116"/>
    <mergeCell ref="J1115:AM1116"/>
    <mergeCell ref="Z1106:AM1107"/>
    <mergeCell ref="J1108:J1109"/>
    <mergeCell ref="K1108:K1109"/>
    <mergeCell ref="L1108:N1109"/>
    <mergeCell ref="O1108:O1109"/>
    <mergeCell ref="P1108:AK1109"/>
    <mergeCell ref="AL1108:AM1109"/>
    <mergeCell ref="K1104:K1105"/>
    <mergeCell ref="L1104:W1105"/>
    <mergeCell ref="X1104:X1105"/>
    <mergeCell ref="Y1104:Y1105"/>
    <mergeCell ref="Z1104:AM1105"/>
    <mergeCell ref="J1106:J1107"/>
    <mergeCell ref="K1106:K1107"/>
    <mergeCell ref="L1106:W1107"/>
    <mergeCell ref="X1106:X1107"/>
    <mergeCell ref="Y1106:Y1107"/>
    <mergeCell ref="A1099:I1101"/>
    <mergeCell ref="J1099:AM1101"/>
    <mergeCell ref="A1102:I1109"/>
    <mergeCell ref="J1102:J1103"/>
    <mergeCell ref="K1102:K1103"/>
    <mergeCell ref="L1102:W1103"/>
    <mergeCell ref="X1102:X1103"/>
    <mergeCell ref="Y1102:Y1103"/>
    <mergeCell ref="Z1102:AM1103"/>
    <mergeCell ref="J1104:J1105"/>
    <mergeCell ref="T1095:U1096"/>
    <mergeCell ref="V1095:AM1095"/>
    <mergeCell ref="V1096:AM1096"/>
    <mergeCell ref="J1097:U1098"/>
    <mergeCell ref="V1097:AM1097"/>
    <mergeCell ref="V1098:AM1098"/>
    <mergeCell ref="A1088:I1090"/>
    <mergeCell ref="J1088:AM1090"/>
    <mergeCell ref="A1091:I1092"/>
    <mergeCell ref="J1091:AM1092"/>
    <mergeCell ref="A1093:I1098"/>
    <mergeCell ref="J1093:U1094"/>
    <mergeCell ref="V1093:AM1093"/>
    <mergeCell ref="V1094:AM1094"/>
    <mergeCell ref="J1095:J1096"/>
    <mergeCell ref="K1095:S1096"/>
    <mergeCell ref="A1081:I1083"/>
    <mergeCell ref="J1081:AM1083"/>
    <mergeCell ref="A1084:I1085"/>
    <mergeCell ref="J1084:AM1085"/>
    <mergeCell ref="A1086:I1087"/>
    <mergeCell ref="J1086:AM1087"/>
    <mergeCell ref="Z1077:AM1078"/>
    <mergeCell ref="J1079:J1080"/>
    <mergeCell ref="K1079:K1080"/>
    <mergeCell ref="L1079:N1080"/>
    <mergeCell ref="O1079:O1080"/>
    <mergeCell ref="P1079:AK1080"/>
    <mergeCell ref="AL1079:AM1080"/>
    <mergeCell ref="K1075:K1076"/>
    <mergeCell ref="L1075:W1076"/>
    <mergeCell ref="X1075:X1076"/>
    <mergeCell ref="Y1075:Y1076"/>
    <mergeCell ref="Z1075:AM1076"/>
    <mergeCell ref="J1077:J1078"/>
    <mergeCell ref="K1077:K1078"/>
    <mergeCell ref="L1077:W1078"/>
    <mergeCell ref="X1077:X1078"/>
    <mergeCell ref="Y1077:Y1078"/>
    <mergeCell ref="A1070:I1072"/>
    <mergeCell ref="J1070:AM1072"/>
    <mergeCell ref="A1073:I1080"/>
    <mergeCell ref="J1073:J1074"/>
    <mergeCell ref="K1073:K1074"/>
    <mergeCell ref="L1073:W1074"/>
    <mergeCell ref="X1073:X1074"/>
    <mergeCell ref="Y1073:Y1074"/>
    <mergeCell ref="Z1073:AM1074"/>
    <mergeCell ref="J1075:J1076"/>
    <mergeCell ref="T1066:U1067"/>
    <mergeCell ref="V1066:AM1066"/>
    <mergeCell ref="V1067:AM1067"/>
    <mergeCell ref="J1068:U1069"/>
    <mergeCell ref="V1068:AM1068"/>
    <mergeCell ref="V1069:AM1069"/>
    <mergeCell ref="A1059:I1061"/>
    <mergeCell ref="J1059:AM1061"/>
    <mergeCell ref="A1062:I1063"/>
    <mergeCell ref="J1062:AM1063"/>
    <mergeCell ref="A1064:I1069"/>
    <mergeCell ref="J1064:U1065"/>
    <mergeCell ref="V1064:AM1064"/>
    <mergeCell ref="V1065:AM1065"/>
    <mergeCell ref="J1066:J1067"/>
    <mergeCell ref="K1066:S1067"/>
    <mergeCell ref="A1052:I1054"/>
    <mergeCell ref="J1052:AM1054"/>
    <mergeCell ref="A1055:I1056"/>
    <mergeCell ref="J1055:AM1056"/>
    <mergeCell ref="A1057:I1058"/>
    <mergeCell ref="J1057:AM1058"/>
    <mergeCell ref="Z1048:AM1049"/>
    <mergeCell ref="J1050:J1051"/>
    <mergeCell ref="K1050:K1051"/>
    <mergeCell ref="L1050:N1051"/>
    <mergeCell ref="O1050:O1051"/>
    <mergeCell ref="P1050:AK1051"/>
    <mergeCell ref="AL1050:AM1051"/>
    <mergeCell ref="K1046:K1047"/>
    <mergeCell ref="L1046:W1047"/>
    <mergeCell ref="X1046:X1047"/>
    <mergeCell ref="Y1046:Y1047"/>
    <mergeCell ref="Z1046:AM1047"/>
    <mergeCell ref="J1048:J1049"/>
    <mergeCell ref="K1048:K1049"/>
    <mergeCell ref="L1048:W1049"/>
    <mergeCell ref="X1048:X1049"/>
    <mergeCell ref="Y1048:Y1049"/>
    <mergeCell ref="A1041:I1043"/>
    <mergeCell ref="J1041:AM1043"/>
    <mergeCell ref="A1044:I1051"/>
    <mergeCell ref="J1044:J1045"/>
    <mergeCell ref="K1044:K1045"/>
    <mergeCell ref="L1044:W1045"/>
    <mergeCell ref="X1044:X1045"/>
    <mergeCell ref="Y1044:Y1045"/>
    <mergeCell ref="Z1044:AM1045"/>
    <mergeCell ref="J1046:J1047"/>
    <mergeCell ref="T1037:U1038"/>
    <mergeCell ref="V1037:AM1037"/>
    <mergeCell ref="V1038:AM1038"/>
    <mergeCell ref="J1039:U1040"/>
    <mergeCell ref="V1039:AM1039"/>
    <mergeCell ref="V1040:AM1040"/>
    <mergeCell ref="A1030:I1032"/>
    <mergeCell ref="J1030:AM1032"/>
    <mergeCell ref="A1033:I1034"/>
    <mergeCell ref="J1033:AM1034"/>
    <mergeCell ref="A1035:I1040"/>
    <mergeCell ref="J1035:U1036"/>
    <mergeCell ref="V1035:AM1035"/>
    <mergeCell ref="V1036:AM1036"/>
    <mergeCell ref="J1037:J1038"/>
    <mergeCell ref="K1037:S1038"/>
    <mergeCell ref="A1023:I1025"/>
    <mergeCell ref="J1023:AM1025"/>
    <mergeCell ref="A1026:I1027"/>
    <mergeCell ref="J1026:AM1027"/>
    <mergeCell ref="A1028:I1029"/>
    <mergeCell ref="J1028:AM1029"/>
    <mergeCell ref="Z1019:AM1020"/>
    <mergeCell ref="J1021:J1022"/>
    <mergeCell ref="K1021:K1022"/>
    <mergeCell ref="L1021:N1022"/>
    <mergeCell ref="O1021:O1022"/>
    <mergeCell ref="P1021:AK1022"/>
    <mergeCell ref="AL1021:AM1022"/>
    <mergeCell ref="K1017:K1018"/>
    <mergeCell ref="L1017:W1018"/>
    <mergeCell ref="X1017:X1018"/>
    <mergeCell ref="Y1017:Y1018"/>
    <mergeCell ref="Z1017:AM1018"/>
    <mergeCell ref="J1019:J1020"/>
    <mergeCell ref="K1019:K1020"/>
    <mergeCell ref="L1019:W1020"/>
    <mergeCell ref="X1019:X1020"/>
    <mergeCell ref="Y1019:Y1020"/>
    <mergeCell ref="A1012:I1014"/>
    <mergeCell ref="J1012:AM1014"/>
    <mergeCell ref="A1015:I1022"/>
    <mergeCell ref="J1015:J1016"/>
    <mergeCell ref="K1015:K1016"/>
    <mergeCell ref="L1015:W1016"/>
    <mergeCell ref="X1015:X1016"/>
    <mergeCell ref="Y1015:Y1016"/>
    <mergeCell ref="Z1015:AM1016"/>
    <mergeCell ref="J1017:J1018"/>
    <mergeCell ref="T1008:U1009"/>
    <mergeCell ref="V1008:AM1008"/>
    <mergeCell ref="V1009:AM1009"/>
    <mergeCell ref="J1010:U1011"/>
    <mergeCell ref="V1010:AM1010"/>
    <mergeCell ref="V1011:AM1011"/>
    <mergeCell ref="A1001:I1003"/>
    <mergeCell ref="J1001:AM1003"/>
    <mergeCell ref="A1004:I1005"/>
    <mergeCell ref="J1004:AM1005"/>
    <mergeCell ref="A1006:I1011"/>
    <mergeCell ref="J1006:U1007"/>
    <mergeCell ref="V1006:AM1006"/>
    <mergeCell ref="V1007:AM1007"/>
    <mergeCell ref="J1008:J1009"/>
    <mergeCell ref="K1008:S1009"/>
    <mergeCell ref="A992:I994"/>
    <mergeCell ref="J992:AM994"/>
    <mergeCell ref="A995:AM996"/>
    <mergeCell ref="A997:I998"/>
    <mergeCell ref="J997:AM998"/>
    <mergeCell ref="A999:I1000"/>
    <mergeCell ref="J999:AM1000"/>
    <mergeCell ref="Z988:AM989"/>
    <mergeCell ref="J990:J991"/>
    <mergeCell ref="K990:K991"/>
    <mergeCell ref="L990:N991"/>
    <mergeCell ref="O990:O991"/>
    <mergeCell ref="P990:AK991"/>
    <mergeCell ref="AL990:AM991"/>
    <mergeCell ref="K986:K987"/>
    <mergeCell ref="L986:W987"/>
    <mergeCell ref="X986:X987"/>
    <mergeCell ref="Y986:Y987"/>
    <mergeCell ref="Z986:AM987"/>
    <mergeCell ref="J988:J989"/>
    <mergeCell ref="K988:K989"/>
    <mergeCell ref="L988:W989"/>
    <mergeCell ref="X988:X989"/>
    <mergeCell ref="Y988:Y989"/>
    <mergeCell ref="A981:I983"/>
    <mergeCell ref="J981:AM983"/>
    <mergeCell ref="A984:I991"/>
    <mergeCell ref="J984:J985"/>
    <mergeCell ref="K984:K985"/>
    <mergeCell ref="L984:W985"/>
    <mergeCell ref="X984:X985"/>
    <mergeCell ref="Y984:Y985"/>
    <mergeCell ref="Z984:AM985"/>
    <mergeCell ref="J986:J987"/>
    <mergeCell ref="T977:U978"/>
    <mergeCell ref="V977:AM977"/>
    <mergeCell ref="V978:AM978"/>
    <mergeCell ref="J979:U980"/>
    <mergeCell ref="V979:AM979"/>
    <mergeCell ref="V980:AM980"/>
    <mergeCell ref="A970:I972"/>
    <mergeCell ref="J970:AM972"/>
    <mergeCell ref="A973:I974"/>
    <mergeCell ref="J973:AM974"/>
    <mergeCell ref="A975:I980"/>
    <mergeCell ref="J975:U976"/>
    <mergeCell ref="V975:AM975"/>
    <mergeCell ref="V976:AM976"/>
    <mergeCell ref="J977:J978"/>
    <mergeCell ref="K977:S978"/>
    <mergeCell ref="A963:I965"/>
    <mergeCell ref="J963:AM965"/>
    <mergeCell ref="A966:I967"/>
    <mergeCell ref="J966:AM967"/>
    <mergeCell ref="A968:I969"/>
    <mergeCell ref="J968:AM969"/>
    <mergeCell ref="Z959:AM960"/>
    <mergeCell ref="J961:J962"/>
    <mergeCell ref="K961:K962"/>
    <mergeCell ref="L961:N962"/>
    <mergeCell ref="O961:O962"/>
    <mergeCell ref="P961:AK962"/>
    <mergeCell ref="AL961:AM962"/>
    <mergeCell ref="K957:K958"/>
    <mergeCell ref="L957:W958"/>
    <mergeCell ref="X957:X958"/>
    <mergeCell ref="Y957:Y958"/>
    <mergeCell ref="Z957:AM958"/>
    <mergeCell ref="J959:J960"/>
    <mergeCell ref="K959:K960"/>
    <mergeCell ref="L959:W960"/>
    <mergeCell ref="X959:X960"/>
    <mergeCell ref="Y959:Y960"/>
    <mergeCell ref="A952:I954"/>
    <mergeCell ref="J952:AM954"/>
    <mergeCell ref="A955:I962"/>
    <mergeCell ref="J955:J956"/>
    <mergeCell ref="K955:K956"/>
    <mergeCell ref="L955:W956"/>
    <mergeCell ref="X955:X956"/>
    <mergeCell ref="Y955:Y956"/>
    <mergeCell ref="Z955:AM956"/>
    <mergeCell ref="J957:J958"/>
    <mergeCell ref="T948:U949"/>
    <mergeCell ref="V948:AM948"/>
    <mergeCell ref="V949:AM949"/>
    <mergeCell ref="J950:U951"/>
    <mergeCell ref="V950:AM950"/>
    <mergeCell ref="V951:AM951"/>
    <mergeCell ref="A941:I943"/>
    <mergeCell ref="J941:AM943"/>
    <mergeCell ref="A944:I945"/>
    <mergeCell ref="J944:AM945"/>
    <mergeCell ref="A946:I951"/>
    <mergeCell ref="J946:U947"/>
    <mergeCell ref="V946:AM946"/>
    <mergeCell ref="V947:AM947"/>
    <mergeCell ref="J948:J949"/>
    <mergeCell ref="K948:S949"/>
    <mergeCell ref="A934:I936"/>
    <mergeCell ref="J934:AM936"/>
    <mergeCell ref="A937:I938"/>
    <mergeCell ref="J937:AM938"/>
    <mergeCell ref="A939:I940"/>
    <mergeCell ref="J939:AM940"/>
    <mergeCell ref="Z930:AM931"/>
    <mergeCell ref="J932:J933"/>
    <mergeCell ref="K932:K933"/>
    <mergeCell ref="L932:N933"/>
    <mergeCell ref="O932:O933"/>
    <mergeCell ref="P932:AK933"/>
    <mergeCell ref="AL932:AM933"/>
    <mergeCell ref="K928:K929"/>
    <mergeCell ref="L928:W929"/>
    <mergeCell ref="X928:X929"/>
    <mergeCell ref="Y928:Y929"/>
    <mergeCell ref="Z928:AM929"/>
    <mergeCell ref="J930:J931"/>
    <mergeCell ref="K930:K931"/>
    <mergeCell ref="L930:W931"/>
    <mergeCell ref="X930:X931"/>
    <mergeCell ref="Y930:Y931"/>
    <mergeCell ref="A923:I925"/>
    <mergeCell ref="J923:AM925"/>
    <mergeCell ref="A926:I933"/>
    <mergeCell ref="J926:J927"/>
    <mergeCell ref="K926:K927"/>
    <mergeCell ref="L926:W927"/>
    <mergeCell ref="X926:X927"/>
    <mergeCell ref="Y926:Y927"/>
    <mergeCell ref="Z926:AM927"/>
    <mergeCell ref="J928:J929"/>
    <mergeCell ref="T919:U920"/>
    <mergeCell ref="V919:AM919"/>
    <mergeCell ref="V920:AM920"/>
    <mergeCell ref="J921:U922"/>
    <mergeCell ref="V921:AM921"/>
    <mergeCell ref="V922:AM922"/>
    <mergeCell ref="A912:I914"/>
    <mergeCell ref="J912:AM914"/>
    <mergeCell ref="A915:I916"/>
    <mergeCell ref="J915:AM916"/>
    <mergeCell ref="A917:I922"/>
    <mergeCell ref="J917:U918"/>
    <mergeCell ref="V917:AM917"/>
    <mergeCell ref="V918:AM918"/>
    <mergeCell ref="J919:J920"/>
    <mergeCell ref="K919:S920"/>
    <mergeCell ref="A905:I907"/>
    <mergeCell ref="J905:AM907"/>
    <mergeCell ref="A908:I909"/>
    <mergeCell ref="J908:AM909"/>
    <mergeCell ref="A910:I911"/>
    <mergeCell ref="J910:AM911"/>
    <mergeCell ref="Z901:AM902"/>
    <mergeCell ref="J903:J904"/>
    <mergeCell ref="K903:K904"/>
    <mergeCell ref="L903:N904"/>
    <mergeCell ref="O903:O904"/>
    <mergeCell ref="P903:AK904"/>
    <mergeCell ref="AL903:AM904"/>
    <mergeCell ref="K899:K900"/>
    <mergeCell ref="L899:W900"/>
    <mergeCell ref="X899:X900"/>
    <mergeCell ref="Y899:Y900"/>
    <mergeCell ref="Z899:AM900"/>
    <mergeCell ref="J901:J902"/>
    <mergeCell ref="K901:K902"/>
    <mergeCell ref="L901:W902"/>
    <mergeCell ref="X901:X902"/>
    <mergeCell ref="Y901:Y902"/>
    <mergeCell ref="A894:I896"/>
    <mergeCell ref="J894:AM896"/>
    <mergeCell ref="A897:I904"/>
    <mergeCell ref="J897:J898"/>
    <mergeCell ref="K897:K898"/>
    <mergeCell ref="L897:W898"/>
    <mergeCell ref="X897:X898"/>
    <mergeCell ref="Y897:Y898"/>
    <mergeCell ref="Z897:AM898"/>
    <mergeCell ref="J899:J900"/>
    <mergeCell ref="T890:U891"/>
    <mergeCell ref="V890:AM890"/>
    <mergeCell ref="V891:AM891"/>
    <mergeCell ref="J892:U893"/>
    <mergeCell ref="V892:AM892"/>
    <mergeCell ref="V893:AM893"/>
    <mergeCell ref="A883:I885"/>
    <mergeCell ref="J883:AM885"/>
    <mergeCell ref="A886:I887"/>
    <mergeCell ref="J886:AM887"/>
    <mergeCell ref="A888:I893"/>
    <mergeCell ref="J888:U889"/>
    <mergeCell ref="V888:AM888"/>
    <mergeCell ref="V889:AM889"/>
    <mergeCell ref="J890:J891"/>
    <mergeCell ref="K890:S891"/>
    <mergeCell ref="A876:I878"/>
    <mergeCell ref="J876:AM878"/>
    <mergeCell ref="A879:I880"/>
    <mergeCell ref="J879:AM880"/>
    <mergeCell ref="A881:I882"/>
    <mergeCell ref="J881:AM882"/>
    <mergeCell ref="Z872:AM873"/>
    <mergeCell ref="J874:J875"/>
    <mergeCell ref="K874:K875"/>
    <mergeCell ref="L874:N875"/>
    <mergeCell ref="O874:O875"/>
    <mergeCell ref="P874:AK875"/>
    <mergeCell ref="AL874:AM875"/>
    <mergeCell ref="K870:K871"/>
    <mergeCell ref="L870:W871"/>
    <mergeCell ref="X870:X871"/>
    <mergeCell ref="Y870:Y871"/>
    <mergeCell ref="Z870:AM871"/>
    <mergeCell ref="J872:J873"/>
    <mergeCell ref="K872:K873"/>
    <mergeCell ref="L872:W873"/>
    <mergeCell ref="X872:X873"/>
    <mergeCell ref="Y872:Y873"/>
    <mergeCell ref="A865:I867"/>
    <mergeCell ref="J865:AM867"/>
    <mergeCell ref="A868:I875"/>
    <mergeCell ref="J868:J869"/>
    <mergeCell ref="K868:K869"/>
    <mergeCell ref="L868:W869"/>
    <mergeCell ref="X868:X869"/>
    <mergeCell ref="Y868:Y869"/>
    <mergeCell ref="Z868:AM869"/>
    <mergeCell ref="J870:J871"/>
    <mergeCell ref="T861:U862"/>
    <mergeCell ref="V861:AM861"/>
    <mergeCell ref="V862:AM862"/>
    <mergeCell ref="J863:U864"/>
    <mergeCell ref="V863:AM863"/>
    <mergeCell ref="V864:AM864"/>
    <mergeCell ref="A854:I856"/>
    <mergeCell ref="J854:AM856"/>
    <mergeCell ref="A857:I858"/>
    <mergeCell ref="J857:AM858"/>
    <mergeCell ref="A859:I864"/>
    <mergeCell ref="J859:U860"/>
    <mergeCell ref="V859:AM859"/>
    <mergeCell ref="V860:AM860"/>
    <mergeCell ref="J861:J862"/>
    <mergeCell ref="K861:S862"/>
    <mergeCell ref="A845:I847"/>
    <mergeCell ref="J845:AM847"/>
    <mergeCell ref="A848:AM849"/>
    <mergeCell ref="A850:I851"/>
    <mergeCell ref="J850:AM851"/>
    <mergeCell ref="A852:I853"/>
    <mergeCell ref="J852:AM853"/>
    <mergeCell ref="Z841:AM842"/>
    <mergeCell ref="J843:J844"/>
    <mergeCell ref="K843:K844"/>
    <mergeCell ref="L843:N844"/>
    <mergeCell ref="O843:O844"/>
    <mergeCell ref="P843:AK844"/>
    <mergeCell ref="AL843:AM844"/>
    <mergeCell ref="K839:K840"/>
    <mergeCell ref="L839:W840"/>
    <mergeCell ref="X839:X840"/>
    <mergeCell ref="Y839:Y840"/>
    <mergeCell ref="Z839:AM840"/>
    <mergeCell ref="J841:J842"/>
    <mergeCell ref="K841:K842"/>
    <mergeCell ref="L841:W842"/>
    <mergeCell ref="X841:X842"/>
    <mergeCell ref="Y841:Y842"/>
    <mergeCell ref="A834:I836"/>
    <mergeCell ref="J834:AM836"/>
    <mergeCell ref="A837:I844"/>
    <mergeCell ref="J837:J838"/>
    <mergeCell ref="K837:K838"/>
    <mergeCell ref="L837:W838"/>
    <mergeCell ref="X837:X838"/>
    <mergeCell ref="Y837:Y838"/>
    <mergeCell ref="Z837:AM838"/>
    <mergeCell ref="J839:J840"/>
    <mergeCell ref="T830:U831"/>
    <mergeCell ref="V830:AM830"/>
    <mergeCell ref="V831:AM831"/>
    <mergeCell ref="J832:U833"/>
    <mergeCell ref="V832:AM832"/>
    <mergeCell ref="V833:AM833"/>
    <mergeCell ref="A823:I825"/>
    <mergeCell ref="J823:AM825"/>
    <mergeCell ref="A826:I827"/>
    <mergeCell ref="J826:AM827"/>
    <mergeCell ref="A828:I833"/>
    <mergeCell ref="J828:U829"/>
    <mergeCell ref="V828:AM828"/>
    <mergeCell ref="V829:AM829"/>
    <mergeCell ref="J830:J831"/>
    <mergeCell ref="K830:S831"/>
    <mergeCell ref="A816:I818"/>
    <mergeCell ref="J816:AM818"/>
    <mergeCell ref="A819:I820"/>
    <mergeCell ref="J819:AM820"/>
    <mergeCell ref="A821:I822"/>
    <mergeCell ref="J821:AM822"/>
    <mergeCell ref="Z812:AM813"/>
    <mergeCell ref="J814:J815"/>
    <mergeCell ref="K814:K815"/>
    <mergeCell ref="L814:N815"/>
    <mergeCell ref="O814:O815"/>
    <mergeCell ref="P814:AK815"/>
    <mergeCell ref="AL814:AM815"/>
    <mergeCell ref="K810:K811"/>
    <mergeCell ref="L810:W811"/>
    <mergeCell ref="X810:X811"/>
    <mergeCell ref="Y810:Y811"/>
    <mergeCell ref="Z810:AM811"/>
    <mergeCell ref="J812:J813"/>
    <mergeCell ref="K812:K813"/>
    <mergeCell ref="L812:W813"/>
    <mergeCell ref="X812:X813"/>
    <mergeCell ref="Y812:Y813"/>
    <mergeCell ref="A805:I807"/>
    <mergeCell ref="J805:AM807"/>
    <mergeCell ref="A808:I815"/>
    <mergeCell ref="J808:J809"/>
    <mergeCell ref="K808:K809"/>
    <mergeCell ref="L808:W809"/>
    <mergeCell ref="X808:X809"/>
    <mergeCell ref="Y808:Y809"/>
    <mergeCell ref="Z808:AM809"/>
    <mergeCell ref="J810:J811"/>
    <mergeCell ref="T801:U802"/>
    <mergeCell ref="V801:AM801"/>
    <mergeCell ref="V802:AM802"/>
    <mergeCell ref="J803:U804"/>
    <mergeCell ref="V803:AM803"/>
    <mergeCell ref="V804:AM804"/>
    <mergeCell ref="A794:I796"/>
    <mergeCell ref="J794:AM796"/>
    <mergeCell ref="A797:I798"/>
    <mergeCell ref="J797:AM798"/>
    <mergeCell ref="A799:I804"/>
    <mergeCell ref="J799:U800"/>
    <mergeCell ref="V799:AM799"/>
    <mergeCell ref="V800:AM800"/>
    <mergeCell ref="J801:J802"/>
    <mergeCell ref="K801:S802"/>
    <mergeCell ref="A787:I789"/>
    <mergeCell ref="J787:AM789"/>
    <mergeCell ref="A790:I791"/>
    <mergeCell ref="J790:AM791"/>
    <mergeCell ref="A792:I793"/>
    <mergeCell ref="J792:AM793"/>
    <mergeCell ref="Z783:AM784"/>
    <mergeCell ref="J785:J786"/>
    <mergeCell ref="K785:K786"/>
    <mergeCell ref="L785:N786"/>
    <mergeCell ref="O785:O786"/>
    <mergeCell ref="P785:AK786"/>
    <mergeCell ref="AL785:AM786"/>
    <mergeCell ref="K781:K782"/>
    <mergeCell ref="L781:W782"/>
    <mergeCell ref="X781:X782"/>
    <mergeCell ref="Y781:Y782"/>
    <mergeCell ref="Z781:AM782"/>
    <mergeCell ref="J783:J784"/>
    <mergeCell ref="K783:K784"/>
    <mergeCell ref="L783:W784"/>
    <mergeCell ref="X783:X784"/>
    <mergeCell ref="Y783:Y784"/>
    <mergeCell ref="A776:I778"/>
    <mergeCell ref="J776:AM778"/>
    <mergeCell ref="A779:I786"/>
    <mergeCell ref="J779:J780"/>
    <mergeCell ref="K779:K780"/>
    <mergeCell ref="L779:W780"/>
    <mergeCell ref="X779:X780"/>
    <mergeCell ref="Y779:Y780"/>
    <mergeCell ref="Z779:AM780"/>
    <mergeCell ref="J781:J782"/>
    <mergeCell ref="T772:U773"/>
    <mergeCell ref="V772:AM772"/>
    <mergeCell ref="V773:AM773"/>
    <mergeCell ref="J774:U775"/>
    <mergeCell ref="V774:AM774"/>
    <mergeCell ref="V775:AM775"/>
    <mergeCell ref="A765:I767"/>
    <mergeCell ref="J765:AM767"/>
    <mergeCell ref="A768:I769"/>
    <mergeCell ref="J768:AM769"/>
    <mergeCell ref="A770:I775"/>
    <mergeCell ref="J770:U771"/>
    <mergeCell ref="V770:AM770"/>
    <mergeCell ref="V771:AM771"/>
    <mergeCell ref="J772:J773"/>
    <mergeCell ref="K772:S773"/>
    <mergeCell ref="A758:I760"/>
    <mergeCell ref="J758:AM760"/>
    <mergeCell ref="A761:I762"/>
    <mergeCell ref="J761:AM762"/>
    <mergeCell ref="A763:I764"/>
    <mergeCell ref="J763:AM764"/>
    <mergeCell ref="Z754:AM755"/>
    <mergeCell ref="J756:J757"/>
    <mergeCell ref="K756:K757"/>
    <mergeCell ref="L756:N757"/>
    <mergeCell ref="O756:O757"/>
    <mergeCell ref="P756:AK757"/>
    <mergeCell ref="AL756:AM757"/>
    <mergeCell ref="K752:K753"/>
    <mergeCell ref="L752:W753"/>
    <mergeCell ref="X752:X753"/>
    <mergeCell ref="Y752:Y753"/>
    <mergeCell ref="Z752:AM753"/>
    <mergeCell ref="J754:J755"/>
    <mergeCell ref="K754:K755"/>
    <mergeCell ref="L754:W755"/>
    <mergeCell ref="X754:X755"/>
    <mergeCell ref="Y754:Y755"/>
    <mergeCell ref="A747:I749"/>
    <mergeCell ref="J747:AM749"/>
    <mergeCell ref="A750:I757"/>
    <mergeCell ref="J750:J751"/>
    <mergeCell ref="K750:K751"/>
    <mergeCell ref="L750:W751"/>
    <mergeCell ref="X750:X751"/>
    <mergeCell ref="Y750:Y751"/>
    <mergeCell ref="Z750:AM751"/>
    <mergeCell ref="J752:J753"/>
    <mergeCell ref="T743:U744"/>
    <mergeCell ref="V743:AM743"/>
    <mergeCell ref="V744:AM744"/>
    <mergeCell ref="J745:U746"/>
    <mergeCell ref="V745:AM745"/>
    <mergeCell ref="V746:AM746"/>
    <mergeCell ref="A736:I738"/>
    <mergeCell ref="J736:AM738"/>
    <mergeCell ref="A739:I740"/>
    <mergeCell ref="J739:AM740"/>
    <mergeCell ref="A741:I746"/>
    <mergeCell ref="J741:U742"/>
    <mergeCell ref="V741:AM741"/>
    <mergeCell ref="V742:AM742"/>
    <mergeCell ref="J743:J744"/>
    <mergeCell ref="K743:S744"/>
    <mergeCell ref="A729:I731"/>
    <mergeCell ref="J729:AM731"/>
    <mergeCell ref="A732:I733"/>
    <mergeCell ref="J732:AM733"/>
    <mergeCell ref="A734:I735"/>
    <mergeCell ref="J734:AM735"/>
    <mergeCell ref="Z725:AM726"/>
    <mergeCell ref="J727:J728"/>
    <mergeCell ref="K727:K728"/>
    <mergeCell ref="L727:N728"/>
    <mergeCell ref="O727:O728"/>
    <mergeCell ref="P727:AK728"/>
    <mergeCell ref="AL727:AM728"/>
    <mergeCell ref="K723:K724"/>
    <mergeCell ref="L723:W724"/>
    <mergeCell ref="X723:X724"/>
    <mergeCell ref="Y723:Y724"/>
    <mergeCell ref="Z723:AM724"/>
    <mergeCell ref="J725:J726"/>
    <mergeCell ref="K725:K726"/>
    <mergeCell ref="L725:W726"/>
    <mergeCell ref="X725:X726"/>
    <mergeCell ref="Y725:Y726"/>
    <mergeCell ref="A718:I720"/>
    <mergeCell ref="J718:AM720"/>
    <mergeCell ref="A721:I728"/>
    <mergeCell ref="J721:J722"/>
    <mergeCell ref="K721:K722"/>
    <mergeCell ref="L721:W722"/>
    <mergeCell ref="X721:X722"/>
    <mergeCell ref="Y721:Y722"/>
    <mergeCell ref="Z721:AM722"/>
    <mergeCell ref="J723:J724"/>
    <mergeCell ref="T714:U715"/>
    <mergeCell ref="V714:AM714"/>
    <mergeCell ref="V715:AM715"/>
    <mergeCell ref="J716:U717"/>
    <mergeCell ref="V716:AM716"/>
    <mergeCell ref="V717:AM717"/>
    <mergeCell ref="A707:I709"/>
    <mergeCell ref="J707:AM709"/>
    <mergeCell ref="A710:I711"/>
    <mergeCell ref="J710:AM711"/>
    <mergeCell ref="A712:I717"/>
    <mergeCell ref="J712:U713"/>
    <mergeCell ref="V712:AM712"/>
    <mergeCell ref="V713:AM713"/>
    <mergeCell ref="J714:J715"/>
    <mergeCell ref="K714:S715"/>
    <mergeCell ref="A698:I700"/>
    <mergeCell ref="J698:AM700"/>
    <mergeCell ref="A701:AM702"/>
    <mergeCell ref="A703:I704"/>
    <mergeCell ref="J703:AM704"/>
    <mergeCell ref="A705:I706"/>
    <mergeCell ref="J705:AM706"/>
    <mergeCell ref="Z694:AM695"/>
    <mergeCell ref="J696:J697"/>
    <mergeCell ref="K696:K697"/>
    <mergeCell ref="L696:N697"/>
    <mergeCell ref="O696:O697"/>
    <mergeCell ref="P696:AK697"/>
    <mergeCell ref="AL696:AM697"/>
    <mergeCell ref="K692:K693"/>
    <mergeCell ref="L692:W693"/>
    <mergeCell ref="X692:X693"/>
    <mergeCell ref="Y692:Y693"/>
    <mergeCell ref="Z692:AM693"/>
    <mergeCell ref="J694:J695"/>
    <mergeCell ref="K694:K695"/>
    <mergeCell ref="L694:W695"/>
    <mergeCell ref="X694:X695"/>
    <mergeCell ref="Y694:Y695"/>
    <mergeCell ref="A687:I689"/>
    <mergeCell ref="J687:AM689"/>
    <mergeCell ref="A690:I697"/>
    <mergeCell ref="J690:J691"/>
    <mergeCell ref="K690:K691"/>
    <mergeCell ref="L690:W691"/>
    <mergeCell ref="X690:X691"/>
    <mergeCell ref="Y690:Y691"/>
    <mergeCell ref="Z690:AM691"/>
    <mergeCell ref="J692:J693"/>
    <mergeCell ref="T683:U684"/>
    <mergeCell ref="V683:AM683"/>
    <mergeCell ref="V684:AM684"/>
    <mergeCell ref="J685:U686"/>
    <mergeCell ref="V685:AM685"/>
    <mergeCell ref="V686:AM686"/>
    <mergeCell ref="A676:I678"/>
    <mergeCell ref="J676:AM678"/>
    <mergeCell ref="A679:I680"/>
    <mergeCell ref="J679:AM680"/>
    <mergeCell ref="A681:I686"/>
    <mergeCell ref="J681:U682"/>
    <mergeCell ref="V681:AM681"/>
    <mergeCell ref="V682:AM682"/>
    <mergeCell ref="J683:J684"/>
    <mergeCell ref="K683:S684"/>
    <mergeCell ref="A669:I671"/>
    <mergeCell ref="J669:AM671"/>
    <mergeCell ref="A672:I673"/>
    <mergeCell ref="J672:AM673"/>
    <mergeCell ref="A674:I675"/>
    <mergeCell ref="J674:AM675"/>
    <mergeCell ref="Z665:AM666"/>
    <mergeCell ref="J667:J668"/>
    <mergeCell ref="K667:K668"/>
    <mergeCell ref="L667:N668"/>
    <mergeCell ref="O667:O668"/>
    <mergeCell ref="P667:AK668"/>
    <mergeCell ref="AL667:AM668"/>
    <mergeCell ref="K663:K664"/>
    <mergeCell ref="L663:W664"/>
    <mergeCell ref="X663:X664"/>
    <mergeCell ref="Y663:Y664"/>
    <mergeCell ref="Z663:AM664"/>
    <mergeCell ref="J665:J666"/>
    <mergeCell ref="K665:K666"/>
    <mergeCell ref="L665:W666"/>
    <mergeCell ref="X665:X666"/>
    <mergeCell ref="Y665:Y666"/>
    <mergeCell ref="A658:I660"/>
    <mergeCell ref="J658:AM660"/>
    <mergeCell ref="A661:I668"/>
    <mergeCell ref="J661:J662"/>
    <mergeCell ref="K661:K662"/>
    <mergeCell ref="L661:W662"/>
    <mergeCell ref="X661:X662"/>
    <mergeCell ref="Y661:Y662"/>
    <mergeCell ref="Z661:AM662"/>
    <mergeCell ref="J663:J664"/>
    <mergeCell ref="T654:U655"/>
    <mergeCell ref="V654:AM654"/>
    <mergeCell ref="V655:AM655"/>
    <mergeCell ref="J656:U657"/>
    <mergeCell ref="V656:AM656"/>
    <mergeCell ref="V657:AM657"/>
    <mergeCell ref="A647:I649"/>
    <mergeCell ref="J647:AM649"/>
    <mergeCell ref="A650:I651"/>
    <mergeCell ref="J650:AM651"/>
    <mergeCell ref="A652:I657"/>
    <mergeCell ref="J652:U653"/>
    <mergeCell ref="V652:AM652"/>
    <mergeCell ref="V653:AM653"/>
    <mergeCell ref="J654:J655"/>
    <mergeCell ref="K654:S655"/>
    <mergeCell ref="A640:I642"/>
    <mergeCell ref="J640:AM642"/>
    <mergeCell ref="A643:I644"/>
    <mergeCell ref="J643:AM644"/>
    <mergeCell ref="A645:I646"/>
    <mergeCell ref="J645:AM646"/>
    <mergeCell ref="Z636:AM637"/>
    <mergeCell ref="J638:J639"/>
    <mergeCell ref="K638:K639"/>
    <mergeCell ref="L638:N639"/>
    <mergeCell ref="O638:O639"/>
    <mergeCell ref="P638:AK639"/>
    <mergeCell ref="AL638:AM639"/>
    <mergeCell ref="K634:K635"/>
    <mergeCell ref="L634:W635"/>
    <mergeCell ref="X634:X635"/>
    <mergeCell ref="Y634:Y635"/>
    <mergeCell ref="Z634:AM635"/>
    <mergeCell ref="J636:J637"/>
    <mergeCell ref="K636:K637"/>
    <mergeCell ref="L636:W637"/>
    <mergeCell ref="X636:X637"/>
    <mergeCell ref="Y636:Y637"/>
    <mergeCell ref="A629:I631"/>
    <mergeCell ref="J629:AM631"/>
    <mergeCell ref="A632:I639"/>
    <mergeCell ref="J632:J633"/>
    <mergeCell ref="K632:K633"/>
    <mergeCell ref="L632:W633"/>
    <mergeCell ref="X632:X633"/>
    <mergeCell ref="Y632:Y633"/>
    <mergeCell ref="Z632:AM633"/>
    <mergeCell ref="J634:J635"/>
    <mergeCell ref="T625:U626"/>
    <mergeCell ref="V625:AM625"/>
    <mergeCell ref="V626:AM626"/>
    <mergeCell ref="J627:U628"/>
    <mergeCell ref="V627:AM627"/>
    <mergeCell ref="V628:AM628"/>
    <mergeCell ref="A618:I620"/>
    <mergeCell ref="J618:AM620"/>
    <mergeCell ref="A621:I622"/>
    <mergeCell ref="J621:AM622"/>
    <mergeCell ref="A623:I628"/>
    <mergeCell ref="J623:U624"/>
    <mergeCell ref="V623:AM623"/>
    <mergeCell ref="V624:AM624"/>
    <mergeCell ref="J625:J626"/>
    <mergeCell ref="K625:S626"/>
    <mergeCell ref="A611:I613"/>
    <mergeCell ref="J611:AM613"/>
    <mergeCell ref="A614:I615"/>
    <mergeCell ref="J614:AM615"/>
    <mergeCell ref="A616:I617"/>
    <mergeCell ref="J616:AM617"/>
    <mergeCell ref="Z607:AM608"/>
    <mergeCell ref="J609:J610"/>
    <mergeCell ref="K609:K610"/>
    <mergeCell ref="L609:N610"/>
    <mergeCell ref="O609:O610"/>
    <mergeCell ref="P609:AK610"/>
    <mergeCell ref="AL609:AM610"/>
    <mergeCell ref="K605:K606"/>
    <mergeCell ref="L605:W606"/>
    <mergeCell ref="X605:X606"/>
    <mergeCell ref="Y605:Y606"/>
    <mergeCell ref="Z605:AM606"/>
    <mergeCell ref="J607:J608"/>
    <mergeCell ref="K607:K608"/>
    <mergeCell ref="L607:W608"/>
    <mergeCell ref="X607:X608"/>
    <mergeCell ref="Y607:Y608"/>
    <mergeCell ref="A600:I602"/>
    <mergeCell ref="J600:AM602"/>
    <mergeCell ref="A603:I610"/>
    <mergeCell ref="J603:J604"/>
    <mergeCell ref="K603:K604"/>
    <mergeCell ref="L603:W604"/>
    <mergeCell ref="X603:X604"/>
    <mergeCell ref="Y603:Y604"/>
    <mergeCell ref="Z603:AM604"/>
    <mergeCell ref="J605:J606"/>
    <mergeCell ref="T596:U597"/>
    <mergeCell ref="V596:AM596"/>
    <mergeCell ref="V597:AM597"/>
    <mergeCell ref="J598:U599"/>
    <mergeCell ref="V598:AM598"/>
    <mergeCell ref="V599:AM599"/>
    <mergeCell ref="A589:I591"/>
    <mergeCell ref="J589:AM591"/>
    <mergeCell ref="A592:I593"/>
    <mergeCell ref="J592:AM593"/>
    <mergeCell ref="A594:I599"/>
    <mergeCell ref="J594:U595"/>
    <mergeCell ref="V594:AM594"/>
    <mergeCell ref="V595:AM595"/>
    <mergeCell ref="J596:J597"/>
    <mergeCell ref="K596:S597"/>
    <mergeCell ref="A580:I582"/>
    <mergeCell ref="J580:AM582"/>
    <mergeCell ref="A583:AM584"/>
    <mergeCell ref="A585:I586"/>
    <mergeCell ref="J585:AM586"/>
    <mergeCell ref="A587:I588"/>
    <mergeCell ref="J587:AM588"/>
    <mergeCell ref="Y576:Y577"/>
    <mergeCell ref="Z576:AM577"/>
    <mergeCell ref="J578:J579"/>
    <mergeCell ref="K578:K579"/>
    <mergeCell ref="L578:N579"/>
    <mergeCell ref="O578:O579"/>
    <mergeCell ref="P578:AK579"/>
    <mergeCell ref="AL578:AM579"/>
    <mergeCell ref="Z572:AM573"/>
    <mergeCell ref="J574:J575"/>
    <mergeCell ref="K574:K575"/>
    <mergeCell ref="L574:W575"/>
    <mergeCell ref="X574:X575"/>
    <mergeCell ref="Y574:Y575"/>
    <mergeCell ref="Z574:AM575"/>
    <mergeCell ref="A572:I579"/>
    <mergeCell ref="J572:J573"/>
    <mergeCell ref="K572:K573"/>
    <mergeCell ref="L572:W573"/>
    <mergeCell ref="X572:X573"/>
    <mergeCell ref="Y572:Y573"/>
    <mergeCell ref="J576:J577"/>
    <mergeCell ref="K576:K577"/>
    <mergeCell ref="L576:W577"/>
    <mergeCell ref="X576:X577"/>
    <mergeCell ref="V566:AM566"/>
    <mergeCell ref="J567:U568"/>
    <mergeCell ref="V567:AM567"/>
    <mergeCell ref="V568:AM568"/>
    <mergeCell ref="A569:I571"/>
    <mergeCell ref="J569:AM571"/>
    <mergeCell ref="A561:I562"/>
    <mergeCell ref="J561:AM562"/>
    <mergeCell ref="A563:I568"/>
    <mergeCell ref="J563:U564"/>
    <mergeCell ref="V563:AM563"/>
    <mergeCell ref="V564:AM564"/>
    <mergeCell ref="J565:J566"/>
    <mergeCell ref="K565:S566"/>
    <mergeCell ref="T565:U566"/>
    <mergeCell ref="V565:AM565"/>
    <mergeCell ref="A554:I555"/>
    <mergeCell ref="J554:AM555"/>
    <mergeCell ref="A556:I557"/>
    <mergeCell ref="J556:AM557"/>
    <mergeCell ref="A558:I560"/>
    <mergeCell ref="J558:AM560"/>
    <mergeCell ref="AA550:AF551"/>
    <mergeCell ref="AG550:AG551"/>
    <mergeCell ref="AH550:AK551"/>
    <mergeCell ref="AL550:AM551"/>
    <mergeCell ref="J552:J553"/>
    <mergeCell ref="K552:K553"/>
    <mergeCell ref="L552:AM553"/>
    <mergeCell ref="A548:AM549"/>
    <mergeCell ref="A550:I553"/>
    <mergeCell ref="J550:J551"/>
    <mergeCell ref="K550:K551"/>
    <mergeCell ref="L550:Q551"/>
    <mergeCell ref="R550:R551"/>
    <mergeCell ref="S550:V551"/>
    <mergeCell ref="W550:X551"/>
    <mergeCell ref="Y550:Y551"/>
    <mergeCell ref="Z550:Z551"/>
    <mergeCell ref="AA539:AM539"/>
    <mergeCell ref="V540:AM540"/>
    <mergeCell ref="J541:AM541"/>
    <mergeCell ref="C542:I544"/>
    <mergeCell ref="J542:AM544"/>
    <mergeCell ref="C545:I547"/>
    <mergeCell ref="J545:AM547"/>
    <mergeCell ref="A535:I537"/>
    <mergeCell ref="J535:AM537"/>
    <mergeCell ref="A538:B547"/>
    <mergeCell ref="C538:I541"/>
    <mergeCell ref="J538:U538"/>
    <mergeCell ref="V538:AM538"/>
    <mergeCell ref="J539:J540"/>
    <mergeCell ref="K539:Q540"/>
    <mergeCell ref="R539:U540"/>
    <mergeCell ref="V539:Z539"/>
    <mergeCell ref="V532:AD532"/>
    <mergeCell ref="AE532:AM532"/>
    <mergeCell ref="V533:AD533"/>
    <mergeCell ref="AE533:AM533"/>
    <mergeCell ref="J534:U534"/>
    <mergeCell ref="V534:AD534"/>
    <mergeCell ref="AE534:AM534"/>
    <mergeCell ref="A527:I528"/>
    <mergeCell ref="J527:AM528"/>
    <mergeCell ref="A529:I530"/>
    <mergeCell ref="J529:AM530"/>
    <mergeCell ref="A531:I534"/>
    <mergeCell ref="J531:U531"/>
    <mergeCell ref="V531:AM531"/>
    <mergeCell ref="J532:J533"/>
    <mergeCell ref="K532:S533"/>
    <mergeCell ref="T532:U533"/>
    <mergeCell ref="AA518:AM518"/>
    <mergeCell ref="V519:AM519"/>
    <mergeCell ref="J520:AM520"/>
    <mergeCell ref="C521:I523"/>
    <mergeCell ref="J521:AM523"/>
    <mergeCell ref="C524:I526"/>
    <mergeCell ref="J524:AM526"/>
    <mergeCell ref="A514:I516"/>
    <mergeCell ref="J514:AM516"/>
    <mergeCell ref="A517:B526"/>
    <mergeCell ref="C517:I520"/>
    <mergeCell ref="J517:U517"/>
    <mergeCell ref="V517:AM517"/>
    <mergeCell ref="J518:J519"/>
    <mergeCell ref="K518:Q519"/>
    <mergeCell ref="R518:U519"/>
    <mergeCell ref="V518:Z518"/>
    <mergeCell ref="V511:AD511"/>
    <mergeCell ref="AE511:AM511"/>
    <mergeCell ref="V512:AD512"/>
    <mergeCell ref="AE512:AM512"/>
    <mergeCell ref="J513:U513"/>
    <mergeCell ref="V513:AD513"/>
    <mergeCell ref="AE513:AM513"/>
    <mergeCell ref="A506:I507"/>
    <mergeCell ref="J506:AM507"/>
    <mergeCell ref="A508:I509"/>
    <mergeCell ref="J508:AM509"/>
    <mergeCell ref="A510:I513"/>
    <mergeCell ref="J510:U510"/>
    <mergeCell ref="V510:AM510"/>
    <mergeCell ref="J511:J512"/>
    <mergeCell ref="K511:S512"/>
    <mergeCell ref="T511:U512"/>
    <mergeCell ref="AA497:AM497"/>
    <mergeCell ref="V498:AM498"/>
    <mergeCell ref="J499:AM499"/>
    <mergeCell ref="C500:I502"/>
    <mergeCell ref="J500:AM502"/>
    <mergeCell ref="C503:I505"/>
    <mergeCell ref="J503:AM505"/>
    <mergeCell ref="A493:I495"/>
    <mergeCell ref="J493:AM495"/>
    <mergeCell ref="A496:B505"/>
    <mergeCell ref="C496:I499"/>
    <mergeCell ref="J496:U496"/>
    <mergeCell ref="V496:AM496"/>
    <mergeCell ref="J497:J498"/>
    <mergeCell ref="K497:Q498"/>
    <mergeCell ref="R497:U498"/>
    <mergeCell ref="V497:Z497"/>
    <mergeCell ref="V490:AD490"/>
    <mergeCell ref="AE490:AM490"/>
    <mergeCell ref="V491:AD491"/>
    <mergeCell ref="AE491:AM491"/>
    <mergeCell ref="J492:U492"/>
    <mergeCell ref="V492:AD492"/>
    <mergeCell ref="AE492:AM492"/>
    <mergeCell ref="A485:I486"/>
    <mergeCell ref="J485:AM486"/>
    <mergeCell ref="A487:I488"/>
    <mergeCell ref="J487:AM488"/>
    <mergeCell ref="A489:I492"/>
    <mergeCell ref="J489:U489"/>
    <mergeCell ref="V489:AM489"/>
    <mergeCell ref="J490:J491"/>
    <mergeCell ref="K490:S491"/>
    <mergeCell ref="T490:U491"/>
    <mergeCell ref="AA476:AM476"/>
    <mergeCell ref="V477:AM477"/>
    <mergeCell ref="J478:AM478"/>
    <mergeCell ref="C479:I481"/>
    <mergeCell ref="J479:AM481"/>
    <mergeCell ref="C482:I484"/>
    <mergeCell ref="J482:AM484"/>
    <mergeCell ref="A472:I474"/>
    <mergeCell ref="J472:AM474"/>
    <mergeCell ref="A475:B484"/>
    <mergeCell ref="C475:I478"/>
    <mergeCell ref="J475:U475"/>
    <mergeCell ref="V475:AM475"/>
    <mergeCell ref="J476:J477"/>
    <mergeCell ref="K476:Q477"/>
    <mergeCell ref="R476:U477"/>
    <mergeCell ref="V476:Z476"/>
    <mergeCell ref="V469:AD469"/>
    <mergeCell ref="AE469:AM469"/>
    <mergeCell ref="V470:AD470"/>
    <mergeCell ref="AE470:AM470"/>
    <mergeCell ref="J471:U471"/>
    <mergeCell ref="V471:AD471"/>
    <mergeCell ref="AE471:AM471"/>
    <mergeCell ref="A464:I465"/>
    <mergeCell ref="J464:AM465"/>
    <mergeCell ref="A466:I467"/>
    <mergeCell ref="J466:AM467"/>
    <mergeCell ref="A468:I471"/>
    <mergeCell ref="J468:U468"/>
    <mergeCell ref="V468:AM468"/>
    <mergeCell ref="J469:J470"/>
    <mergeCell ref="K469:S470"/>
    <mergeCell ref="T469:U470"/>
    <mergeCell ref="AA455:AM455"/>
    <mergeCell ref="V456:AM456"/>
    <mergeCell ref="J457:AM457"/>
    <mergeCell ref="C458:I460"/>
    <mergeCell ref="J458:AM460"/>
    <mergeCell ref="C461:I463"/>
    <mergeCell ref="J461:AM463"/>
    <mergeCell ref="A451:I453"/>
    <mergeCell ref="J451:AM453"/>
    <mergeCell ref="A454:B463"/>
    <mergeCell ref="C454:I457"/>
    <mergeCell ref="J454:U454"/>
    <mergeCell ref="V454:AM454"/>
    <mergeCell ref="J455:J456"/>
    <mergeCell ref="K455:Q456"/>
    <mergeCell ref="R455:U456"/>
    <mergeCell ref="V455:Z455"/>
    <mergeCell ref="T448:U449"/>
    <mergeCell ref="V448:AD448"/>
    <mergeCell ref="AE448:AM448"/>
    <mergeCell ref="V449:AD449"/>
    <mergeCell ref="AE449:AM449"/>
    <mergeCell ref="J450:U450"/>
    <mergeCell ref="V450:AD450"/>
    <mergeCell ref="AE450:AM450"/>
    <mergeCell ref="A441:AM442"/>
    <mergeCell ref="A443:I444"/>
    <mergeCell ref="J443:AM444"/>
    <mergeCell ref="A445:I446"/>
    <mergeCell ref="J445:AM446"/>
    <mergeCell ref="A447:I450"/>
    <mergeCell ref="J447:U447"/>
    <mergeCell ref="V447:AM447"/>
    <mergeCell ref="J448:J449"/>
    <mergeCell ref="K448:S449"/>
    <mergeCell ref="AA432:AM432"/>
    <mergeCell ref="V433:AM433"/>
    <mergeCell ref="J434:AM434"/>
    <mergeCell ref="C435:I437"/>
    <mergeCell ref="J435:AM437"/>
    <mergeCell ref="C438:I440"/>
    <mergeCell ref="J438:AM440"/>
    <mergeCell ref="A428:I430"/>
    <mergeCell ref="J428:AM430"/>
    <mergeCell ref="A431:B440"/>
    <mergeCell ref="C431:I434"/>
    <mergeCell ref="J431:U431"/>
    <mergeCell ref="V431:AM431"/>
    <mergeCell ref="J432:J433"/>
    <mergeCell ref="K432:Q433"/>
    <mergeCell ref="R432:U433"/>
    <mergeCell ref="V432:Z432"/>
    <mergeCell ref="V425:AD425"/>
    <mergeCell ref="AE425:AM425"/>
    <mergeCell ref="V426:AD426"/>
    <mergeCell ref="AE426:AM426"/>
    <mergeCell ref="J427:U427"/>
    <mergeCell ref="V427:AD427"/>
    <mergeCell ref="AE427:AM427"/>
    <mergeCell ref="A420:I421"/>
    <mergeCell ref="J420:AM421"/>
    <mergeCell ref="A422:I423"/>
    <mergeCell ref="J422:AM423"/>
    <mergeCell ref="A424:I427"/>
    <mergeCell ref="J424:U424"/>
    <mergeCell ref="V424:AM424"/>
    <mergeCell ref="J425:J426"/>
    <mergeCell ref="K425:S426"/>
    <mergeCell ref="T425:U426"/>
    <mergeCell ref="AA411:AM411"/>
    <mergeCell ref="V412:AM412"/>
    <mergeCell ref="J413:AM413"/>
    <mergeCell ref="C414:I416"/>
    <mergeCell ref="J414:AM416"/>
    <mergeCell ref="C417:I419"/>
    <mergeCell ref="J417:AM419"/>
    <mergeCell ref="A407:I409"/>
    <mergeCell ref="J407:AM409"/>
    <mergeCell ref="A410:B419"/>
    <mergeCell ref="C410:I413"/>
    <mergeCell ref="J410:U410"/>
    <mergeCell ref="V410:AM410"/>
    <mergeCell ref="J411:J412"/>
    <mergeCell ref="K411:Q412"/>
    <mergeCell ref="R411:U412"/>
    <mergeCell ref="V411:Z411"/>
    <mergeCell ref="V404:AD404"/>
    <mergeCell ref="AE404:AM404"/>
    <mergeCell ref="V405:AD405"/>
    <mergeCell ref="AE405:AM405"/>
    <mergeCell ref="J406:U406"/>
    <mergeCell ref="V406:AD406"/>
    <mergeCell ref="AE406:AM406"/>
    <mergeCell ref="A399:I400"/>
    <mergeCell ref="J399:AM400"/>
    <mergeCell ref="A401:I402"/>
    <mergeCell ref="J401:AM402"/>
    <mergeCell ref="A403:I406"/>
    <mergeCell ref="J403:U403"/>
    <mergeCell ref="V403:AM403"/>
    <mergeCell ref="J404:J405"/>
    <mergeCell ref="K404:S405"/>
    <mergeCell ref="T404:U405"/>
    <mergeCell ref="AA390:AM390"/>
    <mergeCell ref="V391:AM391"/>
    <mergeCell ref="J392:AM392"/>
    <mergeCell ref="C393:I395"/>
    <mergeCell ref="J393:AM395"/>
    <mergeCell ref="C396:I398"/>
    <mergeCell ref="J396:AM398"/>
    <mergeCell ref="A386:I388"/>
    <mergeCell ref="J386:AM388"/>
    <mergeCell ref="A389:B398"/>
    <mergeCell ref="C389:I392"/>
    <mergeCell ref="J389:U389"/>
    <mergeCell ref="V389:AM389"/>
    <mergeCell ref="J390:J391"/>
    <mergeCell ref="K390:Q391"/>
    <mergeCell ref="R390:U391"/>
    <mergeCell ref="V390:Z390"/>
    <mergeCell ref="V383:AD383"/>
    <mergeCell ref="AE383:AM383"/>
    <mergeCell ref="V384:AD384"/>
    <mergeCell ref="AE384:AM384"/>
    <mergeCell ref="J385:U385"/>
    <mergeCell ref="V385:AD385"/>
    <mergeCell ref="AE385:AM385"/>
    <mergeCell ref="A378:I379"/>
    <mergeCell ref="J378:AM379"/>
    <mergeCell ref="A380:I381"/>
    <mergeCell ref="J380:AM381"/>
    <mergeCell ref="A382:I385"/>
    <mergeCell ref="J382:U382"/>
    <mergeCell ref="V382:AM382"/>
    <mergeCell ref="J383:J384"/>
    <mergeCell ref="K383:S384"/>
    <mergeCell ref="T383:U384"/>
    <mergeCell ref="AA369:AM369"/>
    <mergeCell ref="V370:AM370"/>
    <mergeCell ref="J371:AM371"/>
    <mergeCell ref="C372:I374"/>
    <mergeCell ref="J372:AM374"/>
    <mergeCell ref="C375:I377"/>
    <mergeCell ref="J375:AM377"/>
    <mergeCell ref="A365:I367"/>
    <mergeCell ref="J365:AM367"/>
    <mergeCell ref="A368:B377"/>
    <mergeCell ref="C368:I371"/>
    <mergeCell ref="J368:U368"/>
    <mergeCell ref="V368:AM368"/>
    <mergeCell ref="J369:J370"/>
    <mergeCell ref="K369:Q370"/>
    <mergeCell ref="R369:U370"/>
    <mergeCell ref="V369:Z369"/>
    <mergeCell ref="V362:AD362"/>
    <mergeCell ref="AE362:AM362"/>
    <mergeCell ref="V363:AD363"/>
    <mergeCell ref="AE363:AM363"/>
    <mergeCell ref="J364:U364"/>
    <mergeCell ref="V364:AD364"/>
    <mergeCell ref="AE364:AM364"/>
    <mergeCell ref="A357:I358"/>
    <mergeCell ref="J357:AM358"/>
    <mergeCell ref="A359:I360"/>
    <mergeCell ref="J359:AM360"/>
    <mergeCell ref="A361:I364"/>
    <mergeCell ref="J361:U361"/>
    <mergeCell ref="V361:AM361"/>
    <mergeCell ref="J362:J363"/>
    <mergeCell ref="K362:S363"/>
    <mergeCell ref="T362:U363"/>
    <mergeCell ref="AA348:AM348"/>
    <mergeCell ref="V349:AM349"/>
    <mergeCell ref="J350:AM350"/>
    <mergeCell ref="C351:I353"/>
    <mergeCell ref="J351:AM353"/>
    <mergeCell ref="C354:I356"/>
    <mergeCell ref="J354:AM356"/>
    <mergeCell ref="A344:I346"/>
    <mergeCell ref="J344:AM346"/>
    <mergeCell ref="A347:B356"/>
    <mergeCell ref="C347:I350"/>
    <mergeCell ref="J347:U347"/>
    <mergeCell ref="V347:AM347"/>
    <mergeCell ref="J348:J349"/>
    <mergeCell ref="K348:Q349"/>
    <mergeCell ref="R348:U349"/>
    <mergeCell ref="V348:Z348"/>
    <mergeCell ref="T341:U342"/>
    <mergeCell ref="V341:AD341"/>
    <mergeCell ref="AE341:AM341"/>
    <mergeCell ref="V342:AD342"/>
    <mergeCell ref="AE342:AM342"/>
    <mergeCell ref="J343:U343"/>
    <mergeCell ref="V343:AD343"/>
    <mergeCell ref="AE343:AM343"/>
    <mergeCell ref="A334:AM335"/>
    <mergeCell ref="A336:I337"/>
    <mergeCell ref="J336:AM337"/>
    <mergeCell ref="A338:I339"/>
    <mergeCell ref="J338:AM339"/>
    <mergeCell ref="A340:I343"/>
    <mergeCell ref="J340:U340"/>
    <mergeCell ref="V340:AM340"/>
    <mergeCell ref="J341:J342"/>
    <mergeCell ref="K341:S342"/>
    <mergeCell ref="AA325:AM325"/>
    <mergeCell ref="V326:AM326"/>
    <mergeCell ref="J327:AM327"/>
    <mergeCell ref="C328:I330"/>
    <mergeCell ref="J328:AM330"/>
    <mergeCell ref="C331:I333"/>
    <mergeCell ref="J331:AM333"/>
    <mergeCell ref="A321:I323"/>
    <mergeCell ref="J321:AM323"/>
    <mergeCell ref="A324:B333"/>
    <mergeCell ref="C324:I327"/>
    <mergeCell ref="J324:U324"/>
    <mergeCell ref="V324:AM324"/>
    <mergeCell ref="J325:J326"/>
    <mergeCell ref="K325:Q326"/>
    <mergeCell ref="R325:U326"/>
    <mergeCell ref="V325:Z325"/>
    <mergeCell ref="V318:AD318"/>
    <mergeCell ref="AE318:AM318"/>
    <mergeCell ref="V319:AD319"/>
    <mergeCell ref="AE319:AM319"/>
    <mergeCell ref="J320:U320"/>
    <mergeCell ref="V320:AD320"/>
    <mergeCell ref="AE320:AM320"/>
    <mergeCell ref="A313:I314"/>
    <mergeCell ref="J313:AM314"/>
    <mergeCell ref="A315:I316"/>
    <mergeCell ref="J315:AM316"/>
    <mergeCell ref="A317:I320"/>
    <mergeCell ref="J317:U317"/>
    <mergeCell ref="V317:AM317"/>
    <mergeCell ref="J318:J319"/>
    <mergeCell ref="K318:S319"/>
    <mergeCell ref="T318:U319"/>
    <mergeCell ref="AA304:AM304"/>
    <mergeCell ref="V305:AM305"/>
    <mergeCell ref="J306:AM306"/>
    <mergeCell ref="C307:I309"/>
    <mergeCell ref="J307:AM309"/>
    <mergeCell ref="C310:I312"/>
    <mergeCell ref="J310:AM312"/>
    <mergeCell ref="A300:I302"/>
    <mergeCell ref="J300:AM302"/>
    <mergeCell ref="A303:B312"/>
    <mergeCell ref="C303:I306"/>
    <mergeCell ref="J303:U303"/>
    <mergeCell ref="V303:AM303"/>
    <mergeCell ref="J304:J305"/>
    <mergeCell ref="K304:Q305"/>
    <mergeCell ref="R304:U305"/>
    <mergeCell ref="V304:Z304"/>
    <mergeCell ref="V297:AD297"/>
    <mergeCell ref="AE297:AM297"/>
    <mergeCell ref="V298:AD298"/>
    <mergeCell ref="AE298:AM298"/>
    <mergeCell ref="J299:U299"/>
    <mergeCell ref="V299:AD299"/>
    <mergeCell ref="AE299:AM299"/>
    <mergeCell ref="A292:I293"/>
    <mergeCell ref="J292:AM293"/>
    <mergeCell ref="A294:I295"/>
    <mergeCell ref="J294:AM295"/>
    <mergeCell ref="A296:I299"/>
    <mergeCell ref="J296:U296"/>
    <mergeCell ref="V296:AM296"/>
    <mergeCell ref="J297:J298"/>
    <mergeCell ref="K297:S298"/>
    <mergeCell ref="T297:U298"/>
    <mergeCell ref="AA283:AM283"/>
    <mergeCell ref="V284:AM284"/>
    <mergeCell ref="J285:AM285"/>
    <mergeCell ref="C286:I288"/>
    <mergeCell ref="J286:AM288"/>
    <mergeCell ref="C289:I291"/>
    <mergeCell ref="J289:AM291"/>
    <mergeCell ref="A279:I281"/>
    <mergeCell ref="J279:AM281"/>
    <mergeCell ref="A282:B291"/>
    <mergeCell ref="C282:I285"/>
    <mergeCell ref="J282:U282"/>
    <mergeCell ref="V282:AM282"/>
    <mergeCell ref="J283:J284"/>
    <mergeCell ref="K283:Q284"/>
    <mergeCell ref="R283:U284"/>
    <mergeCell ref="V283:Z283"/>
    <mergeCell ref="V276:AD276"/>
    <mergeCell ref="AE276:AM276"/>
    <mergeCell ref="V277:AD277"/>
    <mergeCell ref="AE277:AM277"/>
    <mergeCell ref="J278:U278"/>
    <mergeCell ref="V278:AD278"/>
    <mergeCell ref="AE278:AM278"/>
    <mergeCell ref="A271:I272"/>
    <mergeCell ref="J271:AM272"/>
    <mergeCell ref="A273:I274"/>
    <mergeCell ref="J273:AM274"/>
    <mergeCell ref="A275:I278"/>
    <mergeCell ref="J275:U275"/>
    <mergeCell ref="V275:AM275"/>
    <mergeCell ref="J276:J277"/>
    <mergeCell ref="K276:S277"/>
    <mergeCell ref="T276:U277"/>
    <mergeCell ref="AA262:AM262"/>
    <mergeCell ref="V263:AM263"/>
    <mergeCell ref="J264:AM264"/>
    <mergeCell ref="C265:I267"/>
    <mergeCell ref="J265:AM267"/>
    <mergeCell ref="C268:I270"/>
    <mergeCell ref="J268:AM270"/>
    <mergeCell ref="A258:I260"/>
    <mergeCell ref="J258:AM260"/>
    <mergeCell ref="A261:B270"/>
    <mergeCell ref="C261:I264"/>
    <mergeCell ref="J261:U261"/>
    <mergeCell ref="V261:AM261"/>
    <mergeCell ref="J262:J263"/>
    <mergeCell ref="K262:Q263"/>
    <mergeCell ref="R262:U263"/>
    <mergeCell ref="V262:Z262"/>
    <mergeCell ref="V255:AD255"/>
    <mergeCell ref="AE255:AM255"/>
    <mergeCell ref="V256:AD256"/>
    <mergeCell ref="AE256:AM256"/>
    <mergeCell ref="J257:U257"/>
    <mergeCell ref="V257:AD257"/>
    <mergeCell ref="AE257:AM257"/>
    <mergeCell ref="A250:I251"/>
    <mergeCell ref="J250:AM251"/>
    <mergeCell ref="A252:I253"/>
    <mergeCell ref="J252:AM253"/>
    <mergeCell ref="A254:I257"/>
    <mergeCell ref="J254:U254"/>
    <mergeCell ref="V254:AM254"/>
    <mergeCell ref="J255:J256"/>
    <mergeCell ref="K255:S256"/>
    <mergeCell ref="T255:U256"/>
    <mergeCell ref="AA241:AM241"/>
    <mergeCell ref="V242:AM242"/>
    <mergeCell ref="J243:AM243"/>
    <mergeCell ref="C244:I246"/>
    <mergeCell ref="J244:AM246"/>
    <mergeCell ref="C247:I249"/>
    <mergeCell ref="J247:AM249"/>
    <mergeCell ref="A237:I239"/>
    <mergeCell ref="J237:AM239"/>
    <mergeCell ref="A240:B249"/>
    <mergeCell ref="C240:I243"/>
    <mergeCell ref="J240:U240"/>
    <mergeCell ref="V240:AM240"/>
    <mergeCell ref="J241:J242"/>
    <mergeCell ref="K241:Q242"/>
    <mergeCell ref="R241:U242"/>
    <mergeCell ref="V241:Z241"/>
    <mergeCell ref="T234:U235"/>
    <mergeCell ref="V234:AD234"/>
    <mergeCell ref="AE234:AM234"/>
    <mergeCell ref="V235:AD235"/>
    <mergeCell ref="AE235:AM235"/>
    <mergeCell ref="J236:U236"/>
    <mergeCell ref="V236:AD236"/>
    <mergeCell ref="AE236:AM236"/>
    <mergeCell ref="A227:AM228"/>
    <mergeCell ref="A229:I230"/>
    <mergeCell ref="J229:AM230"/>
    <mergeCell ref="A231:I232"/>
    <mergeCell ref="J231:AM232"/>
    <mergeCell ref="A233:I236"/>
    <mergeCell ref="J233:U233"/>
    <mergeCell ref="V233:AM233"/>
    <mergeCell ref="J234:J235"/>
    <mergeCell ref="K234:S235"/>
    <mergeCell ref="AA218:AM218"/>
    <mergeCell ref="V219:AM219"/>
    <mergeCell ref="J220:AM220"/>
    <mergeCell ref="C221:I223"/>
    <mergeCell ref="J221:AM223"/>
    <mergeCell ref="C224:I226"/>
    <mergeCell ref="J224:AM226"/>
    <mergeCell ref="A214:I216"/>
    <mergeCell ref="J214:AM216"/>
    <mergeCell ref="A217:B226"/>
    <mergeCell ref="C217:I220"/>
    <mergeCell ref="J217:U217"/>
    <mergeCell ref="V217:AM217"/>
    <mergeCell ref="J218:J219"/>
    <mergeCell ref="K218:Q219"/>
    <mergeCell ref="R218:U219"/>
    <mergeCell ref="V218:Z218"/>
    <mergeCell ref="V211:AD211"/>
    <mergeCell ref="AE211:AM211"/>
    <mergeCell ref="V212:AD212"/>
    <mergeCell ref="AE212:AM212"/>
    <mergeCell ref="J213:U213"/>
    <mergeCell ref="V213:AD213"/>
    <mergeCell ref="AE213:AM213"/>
    <mergeCell ref="A206:I207"/>
    <mergeCell ref="J206:AM207"/>
    <mergeCell ref="A208:I209"/>
    <mergeCell ref="J208:AM209"/>
    <mergeCell ref="A210:I213"/>
    <mergeCell ref="J210:U210"/>
    <mergeCell ref="V210:AM210"/>
    <mergeCell ref="J211:J212"/>
    <mergeCell ref="K211:S212"/>
    <mergeCell ref="T211:U212"/>
    <mergeCell ref="AA197:AM197"/>
    <mergeCell ref="V198:AM198"/>
    <mergeCell ref="J199:AM199"/>
    <mergeCell ref="C200:I202"/>
    <mergeCell ref="J200:AM202"/>
    <mergeCell ref="C203:I205"/>
    <mergeCell ref="J203:AM205"/>
    <mergeCell ref="A193:I195"/>
    <mergeCell ref="J193:AM195"/>
    <mergeCell ref="A196:B205"/>
    <mergeCell ref="C196:I199"/>
    <mergeCell ref="J196:U196"/>
    <mergeCell ref="V196:AM196"/>
    <mergeCell ref="J197:J198"/>
    <mergeCell ref="K197:Q198"/>
    <mergeCell ref="R197:U198"/>
    <mergeCell ref="V197:Z197"/>
    <mergeCell ref="V190:AD190"/>
    <mergeCell ref="AE190:AM190"/>
    <mergeCell ref="V191:AD191"/>
    <mergeCell ref="AE191:AM191"/>
    <mergeCell ref="J192:U192"/>
    <mergeCell ref="V192:AD192"/>
    <mergeCell ref="AE192:AM192"/>
    <mergeCell ref="A185:I186"/>
    <mergeCell ref="J185:AM186"/>
    <mergeCell ref="A187:I188"/>
    <mergeCell ref="J187:AM188"/>
    <mergeCell ref="A189:I192"/>
    <mergeCell ref="J189:U189"/>
    <mergeCell ref="V189:AM189"/>
    <mergeCell ref="J190:J191"/>
    <mergeCell ref="K190:S191"/>
    <mergeCell ref="T190:U191"/>
    <mergeCell ref="AA176:AM176"/>
    <mergeCell ref="V177:AM177"/>
    <mergeCell ref="J178:AM178"/>
    <mergeCell ref="C179:I181"/>
    <mergeCell ref="J179:AM181"/>
    <mergeCell ref="C182:I184"/>
    <mergeCell ref="J182:AM184"/>
    <mergeCell ref="A172:I174"/>
    <mergeCell ref="J172:AM174"/>
    <mergeCell ref="A175:B184"/>
    <mergeCell ref="C175:I178"/>
    <mergeCell ref="J175:U175"/>
    <mergeCell ref="V175:AM175"/>
    <mergeCell ref="J176:J177"/>
    <mergeCell ref="K176:Q177"/>
    <mergeCell ref="R176:U177"/>
    <mergeCell ref="V176:Z176"/>
    <mergeCell ref="V169:AD169"/>
    <mergeCell ref="AE169:AM169"/>
    <mergeCell ref="V170:AD170"/>
    <mergeCell ref="AE170:AM170"/>
    <mergeCell ref="J171:U171"/>
    <mergeCell ref="V171:AD171"/>
    <mergeCell ref="AE171:AM171"/>
    <mergeCell ref="A164:I165"/>
    <mergeCell ref="J164:AM165"/>
    <mergeCell ref="A166:I167"/>
    <mergeCell ref="J166:AM167"/>
    <mergeCell ref="A168:I171"/>
    <mergeCell ref="J168:U168"/>
    <mergeCell ref="V168:AM168"/>
    <mergeCell ref="J169:J170"/>
    <mergeCell ref="K169:S170"/>
    <mergeCell ref="T169:U170"/>
    <mergeCell ref="AA155:AM155"/>
    <mergeCell ref="V156:AM156"/>
    <mergeCell ref="J157:AM157"/>
    <mergeCell ref="C158:I160"/>
    <mergeCell ref="J158:AM160"/>
    <mergeCell ref="C161:I163"/>
    <mergeCell ref="J161:AM163"/>
    <mergeCell ref="A151:I153"/>
    <mergeCell ref="J151:AM153"/>
    <mergeCell ref="A154:B163"/>
    <mergeCell ref="C154:I157"/>
    <mergeCell ref="J154:U154"/>
    <mergeCell ref="V154:AM154"/>
    <mergeCell ref="J155:J156"/>
    <mergeCell ref="K155:Q156"/>
    <mergeCell ref="R155:U156"/>
    <mergeCell ref="V155:Z155"/>
    <mergeCell ref="T148:U149"/>
    <mergeCell ref="V148:AD148"/>
    <mergeCell ref="AE148:AM148"/>
    <mergeCell ref="V149:AD149"/>
    <mergeCell ref="AE149:AM149"/>
    <mergeCell ref="J150:U150"/>
    <mergeCell ref="V150:AD150"/>
    <mergeCell ref="AE150:AM150"/>
    <mergeCell ref="A141:AM142"/>
    <mergeCell ref="A143:I144"/>
    <mergeCell ref="J143:AM144"/>
    <mergeCell ref="A145:I146"/>
    <mergeCell ref="J145:AM146"/>
    <mergeCell ref="A147:I150"/>
    <mergeCell ref="J147:U147"/>
    <mergeCell ref="V147:AM147"/>
    <mergeCell ref="J148:J149"/>
    <mergeCell ref="K148:S149"/>
    <mergeCell ref="AA132:AM132"/>
    <mergeCell ref="V133:AM133"/>
    <mergeCell ref="J134:AM134"/>
    <mergeCell ref="C135:I137"/>
    <mergeCell ref="J135:AM137"/>
    <mergeCell ref="C138:I140"/>
    <mergeCell ref="J138:AM140"/>
    <mergeCell ref="A128:I130"/>
    <mergeCell ref="J128:AM130"/>
    <mergeCell ref="A131:B140"/>
    <mergeCell ref="C131:I134"/>
    <mergeCell ref="J131:U131"/>
    <mergeCell ref="V131:AM131"/>
    <mergeCell ref="J132:J133"/>
    <mergeCell ref="K132:Q133"/>
    <mergeCell ref="R132:U133"/>
    <mergeCell ref="V132:Z132"/>
    <mergeCell ref="V125:AD125"/>
    <mergeCell ref="AE125:AM125"/>
    <mergeCell ref="V126:AD126"/>
    <mergeCell ref="AE126:AM126"/>
    <mergeCell ref="J127:U127"/>
    <mergeCell ref="V127:AD127"/>
    <mergeCell ref="AE127:AM127"/>
    <mergeCell ref="A120:I121"/>
    <mergeCell ref="J120:AM121"/>
    <mergeCell ref="A122:I123"/>
    <mergeCell ref="J122:AM123"/>
    <mergeCell ref="A124:I127"/>
    <mergeCell ref="J124:U124"/>
    <mergeCell ref="V124:AM124"/>
    <mergeCell ref="J125:J126"/>
    <mergeCell ref="K125:S126"/>
    <mergeCell ref="T125:U126"/>
    <mergeCell ref="A116:I119"/>
    <mergeCell ref="J116:J117"/>
    <mergeCell ref="K116:Q117"/>
    <mergeCell ref="R116:T117"/>
    <mergeCell ref="U116:AM116"/>
    <mergeCell ref="U117:Y117"/>
    <mergeCell ref="Z117:AM117"/>
    <mergeCell ref="J118:L119"/>
    <mergeCell ref="M118:Q119"/>
    <mergeCell ref="R118:AM119"/>
    <mergeCell ref="A109:C111"/>
    <mergeCell ref="D109:I111"/>
    <mergeCell ref="J109:AM111"/>
    <mergeCell ref="A112:I113"/>
    <mergeCell ref="J112:AM113"/>
    <mergeCell ref="A114:AM115"/>
    <mergeCell ref="J96:U96"/>
    <mergeCell ref="V96:AD96"/>
    <mergeCell ref="AE96:AM96"/>
    <mergeCell ref="A97:I108"/>
    <mergeCell ref="J97:AM106"/>
    <mergeCell ref="J107:AM107"/>
    <mergeCell ref="J108:AM108"/>
    <mergeCell ref="A79:I86"/>
    <mergeCell ref="J79:J80"/>
    <mergeCell ref="K79:K80"/>
    <mergeCell ref="L79:P80"/>
    <mergeCell ref="Q79:Q80"/>
    <mergeCell ref="R79:R80"/>
    <mergeCell ref="J85:J86"/>
    <mergeCell ref="K85:K86"/>
    <mergeCell ref="L85:N86"/>
    <mergeCell ref="O85:O86"/>
    <mergeCell ref="J94:J95"/>
    <mergeCell ref="K94:S95"/>
    <mergeCell ref="T94:U95"/>
    <mergeCell ref="V94:AD94"/>
    <mergeCell ref="AE94:AM94"/>
    <mergeCell ref="V95:AD95"/>
    <mergeCell ref="AE95:AM95"/>
    <mergeCell ref="P85:AK86"/>
    <mergeCell ref="AL85:AM86"/>
    <mergeCell ref="A87:I89"/>
    <mergeCell ref="J87:AM89"/>
    <mergeCell ref="A90:E96"/>
    <mergeCell ref="F90:I92"/>
    <mergeCell ref="J90:AM92"/>
    <mergeCell ref="F93:I96"/>
    <mergeCell ref="J93:U93"/>
    <mergeCell ref="V93:AM93"/>
    <mergeCell ref="K73:K74"/>
    <mergeCell ref="L73:V74"/>
    <mergeCell ref="W73:W74"/>
    <mergeCell ref="X73:AK74"/>
    <mergeCell ref="AL73:AM74"/>
    <mergeCell ref="X81:X82"/>
    <mergeCell ref="Y81:Y82"/>
    <mergeCell ref="Z81:AM82"/>
    <mergeCell ref="J83:J84"/>
    <mergeCell ref="K83:K84"/>
    <mergeCell ref="L83:AM84"/>
    <mergeCell ref="S79:AE80"/>
    <mergeCell ref="AF79:AF80"/>
    <mergeCell ref="AG79:AG80"/>
    <mergeCell ref="AH79:AM80"/>
    <mergeCell ref="J81:J82"/>
    <mergeCell ref="K81:K82"/>
    <mergeCell ref="L81:P82"/>
    <mergeCell ref="Q81:Q82"/>
    <mergeCell ref="R81:R82"/>
    <mergeCell ref="S81:W82"/>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s>
  <phoneticPr fontId="1"/>
  <conditionalFormatting sqref="J9 J17">
    <cfRule type="expression" dxfId="459" priority="154">
      <formula>$AO$170=TRUE</formula>
    </cfRule>
  </conditionalFormatting>
  <conditionalFormatting sqref="J15">
    <cfRule type="expression" dxfId="458" priority="153">
      <formula>$AO$170=TRUE</formula>
    </cfRule>
  </conditionalFormatting>
  <conditionalFormatting sqref="J10">
    <cfRule type="expression" dxfId="457" priority="152">
      <formula>$AO$170=TRUE</formula>
    </cfRule>
  </conditionalFormatting>
  <conditionalFormatting sqref="J26:J27">
    <cfRule type="expression" dxfId="456" priority="151">
      <formula>$AO$170=TRUE</formula>
    </cfRule>
  </conditionalFormatting>
  <conditionalFormatting sqref="J563:AM568 J594:AM599 J712:AM717 J859:AM864 J1006:AM1011 J572:AM579 J603:AM610 J623:AM628 J632:AM639 J652:AM657 J661:AM668 J681:AM686 J690:AM697 J721:AM728 J741:AM746 J750:AM757 J770:AM775 J779:AM786 J799:AM804 J808:AM815 J828:AM833 J837:AM844 J868:AM875 J888:AM893 J897:AM904 J917:AM922 J926:AM933 J946:AM951 J955:AM962 J975:AM980 J984:AM991 J1015:AM1022 J1035:AM1040 J1044:AM1051 J1064:AM1069 J1073:AM1080 J1093:AM1098 J1102:AM1109 J1122:AM1127 J1131:AM1138">
    <cfRule type="expression" dxfId="455" priority="150">
      <formula>OR($BF$550&lt;&gt;TRUE,$BF$554=TRUE)</formula>
    </cfRule>
  </conditionalFormatting>
  <conditionalFormatting sqref="J1151:AM1156 J1182:AM1187 J1300:AM1305 J1447:AM1452 J1594:AM1599 J1160:AM1167 J1191:AM1198 J1211:AM1216 J1220:AM1227 J1240:AM1245 J1249:AM1256 J1269:AM1274 J1278:AM1285 J1309:AM1316 J1329:AM1334 J1338:AM1345 J1358:AM1363 J1367:AM1374 J1387:AM1392 J1396:AM1403 J1416:AM1421 J1425:AM1432 J1456:AM1463 J1476:AM1481 J1485:AM1492 J1505:AM1510 J1514:AM1521 J1534:AM1539 J1543:AM1550 J1563:AM1568 J1572:AM1579 J1603:AM1610 J1623:AM1628 J1632:AM1639 J1652:AM1657 J1661:AM1668 J1681:AM1686 J1690:AM1697 J1710:AM1715 J1719:AM1726">
    <cfRule type="expression" dxfId="454" priority="149">
      <formula>OR($BF$552&lt;&gt;TRUE,$BF$554=TRUE)</formula>
    </cfRule>
  </conditionalFormatting>
  <conditionalFormatting sqref="J124:AM127 J147:AM150 J164:AM178 J185:AM199 J206:AM220 J229:AM243 J250:AM264 J271:AM285 J292:AM306 J313:AM327 J336:AM350 J357:AM371 J378:AM392 J399:AM413 J420:AM434 J443:AM457 J464:AM478 J485:AM499 J506:AM520 J527:AM541 J131:AM134 J154:AM157">
    <cfRule type="expression" dxfId="453" priority="148">
      <formula>$BF$116&lt;&gt;1</formula>
    </cfRule>
  </conditionalFormatting>
  <conditionalFormatting sqref="J135:AM140">
    <cfRule type="expression" dxfId="452" priority="147">
      <formula>OR($BF$116&lt;&gt;1,$BF$131&lt;&gt;1)</formula>
    </cfRule>
  </conditionalFormatting>
  <conditionalFormatting sqref="J158:AM163">
    <cfRule type="expression" dxfId="451" priority="146">
      <formula>OR($BF$116&lt;&gt;1,$BF$154&lt;&gt;1)</formula>
    </cfRule>
  </conditionalFormatting>
  <conditionalFormatting sqref="J179:AM184">
    <cfRule type="expression" dxfId="450" priority="145">
      <formula>OR($BF$116&lt;&gt;1,$BF$175&lt;&gt;1)</formula>
    </cfRule>
  </conditionalFormatting>
  <conditionalFormatting sqref="J200:AM205">
    <cfRule type="expression" dxfId="449" priority="144">
      <formula>OR($BF$116&lt;&gt;1,$BF$196&lt;&gt;1)</formula>
    </cfRule>
  </conditionalFormatting>
  <conditionalFormatting sqref="J221:AM226">
    <cfRule type="expression" dxfId="448" priority="143">
      <formula>OR($BF$116&lt;&gt;1,$BF$217&lt;&gt;1)</formula>
    </cfRule>
  </conditionalFormatting>
  <conditionalFormatting sqref="J244:AM249">
    <cfRule type="expression" dxfId="447" priority="142">
      <formula>OR($BF$116&lt;&gt;1,$BF$240&lt;&gt;1)</formula>
    </cfRule>
  </conditionalFormatting>
  <conditionalFormatting sqref="J265:AM270">
    <cfRule type="expression" dxfId="446" priority="141">
      <formula>OR($BF$116&lt;&gt;1,$BF$261&lt;&gt;1)</formula>
    </cfRule>
  </conditionalFormatting>
  <conditionalFormatting sqref="J286:AM291">
    <cfRule type="expression" dxfId="445" priority="140">
      <formula>OR($BF$116&lt;&gt;1,$BF$282&lt;&gt;1)</formula>
    </cfRule>
  </conditionalFormatting>
  <conditionalFormatting sqref="J307:AM312">
    <cfRule type="expression" dxfId="444" priority="139">
      <formula>OR($BF$116&lt;&gt;1,$BF$303&lt;&gt;1)</formula>
    </cfRule>
  </conditionalFormatting>
  <conditionalFormatting sqref="J328:AM333">
    <cfRule type="expression" dxfId="443" priority="138">
      <formula>OR($BF$116&lt;&gt;1,$BF$324&lt;&gt;1)</formula>
    </cfRule>
  </conditionalFormatting>
  <conditionalFormatting sqref="J351:AM356">
    <cfRule type="expression" dxfId="442" priority="137">
      <formula>OR($BF$116&lt;&gt;1,$BF$347&lt;&gt;1)</formula>
    </cfRule>
  </conditionalFormatting>
  <conditionalFormatting sqref="J372:AM377">
    <cfRule type="expression" dxfId="441" priority="136">
      <formula>OR($BF$116&lt;&gt;1,$BF$368&lt;&gt;1)</formula>
    </cfRule>
  </conditionalFormatting>
  <conditionalFormatting sqref="J393:AM398">
    <cfRule type="expression" dxfId="440" priority="135">
      <formula>OR($BF$116&lt;&gt;1,$BF$389&lt;&gt;1)</formula>
    </cfRule>
  </conditionalFormatting>
  <conditionalFormatting sqref="J414:AM419">
    <cfRule type="expression" dxfId="439" priority="134">
      <formula>OR($BF$116&lt;&gt;1,$BF$410&lt;&gt;1)</formula>
    </cfRule>
  </conditionalFormatting>
  <conditionalFormatting sqref="J435:AM440">
    <cfRule type="expression" dxfId="438" priority="133">
      <formula>OR($BF$116&lt;&gt;1,$BF$431&lt;&gt;1)</formula>
    </cfRule>
  </conditionalFormatting>
  <conditionalFormatting sqref="J458:AM463">
    <cfRule type="expression" dxfId="437" priority="132">
      <formula>OR($BF$116&lt;&gt;1,$BF$454&lt;&gt;1)</formula>
    </cfRule>
  </conditionalFormatting>
  <conditionalFormatting sqref="J479:AM484">
    <cfRule type="expression" dxfId="436" priority="131">
      <formula>OR($BF$116&lt;&gt;1,$BF$475&lt;&gt;1)</formula>
    </cfRule>
  </conditionalFormatting>
  <conditionalFormatting sqref="J500:AM505">
    <cfRule type="expression" dxfId="435" priority="130">
      <formula>OR($BF$116&lt;&gt;1,$BF$496&lt;&gt;1)</formula>
    </cfRule>
  </conditionalFormatting>
  <conditionalFormatting sqref="J521:AM526">
    <cfRule type="expression" dxfId="434" priority="129">
      <formula>OR($BF$116&lt;&gt;1,$BF$517&lt;&gt;1)</formula>
    </cfRule>
  </conditionalFormatting>
  <conditionalFormatting sqref="J542:AM547">
    <cfRule type="expression" dxfId="433" priority="128">
      <formula>OR($BF$116&lt;&gt;1,$BF$538&lt;&gt;1)</formula>
    </cfRule>
  </conditionalFormatting>
  <conditionalFormatting sqref="J128:AM130">
    <cfRule type="expression" dxfId="432" priority="125">
      <formula>$BF$116&lt;&gt;1</formula>
    </cfRule>
  </conditionalFormatting>
  <conditionalFormatting sqref="J580:AM582">
    <cfRule type="expression" dxfId="431" priority="116">
      <formula>OR($BF$550&lt;&gt;TRUE,$BF$554=TRUE)</formula>
    </cfRule>
  </conditionalFormatting>
  <conditionalFormatting sqref="J611:AM613">
    <cfRule type="expression" dxfId="430" priority="110">
      <formula>OR($BF$550&lt;&gt;TRUE,$BF$554=TRUE)</formula>
    </cfRule>
  </conditionalFormatting>
  <conditionalFormatting sqref="J614:AM615">
    <cfRule type="expression" dxfId="429" priority="109">
      <formula>OR($BF$550&lt;&gt;TRUE,$BF$554=TRUE)</formula>
    </cfRule>
  </conditionalFormatting>
  <conditionalFormatting sqref="J616:AM617">
    <cfRule type="expression" dxfId="428" priority="108">
      <formula>OR($BF$550&lt;&gt;TRUE,$BF$554=TRUE)</formula>
    </cfRule>
  </conditionalFormatting>
  <conditionalFormatting sqref="J618:AM620">
    <cfRule type="expression" dxfId="427" priority="107">
      <formula>OR($BF$550&lt;&gt;TRUE,$BF$554=TRUE)</formula>
    </cfRule>
  </conditionalFormatting>
  <conditionalFormatting sqref="J621:AM622">
    <cfRule type="expression" dxfId="426" priority="106">
      <formula>OR($BF$550&lt;&gt;TRUE,$BF$554=TRUE)</formula>
    </cfRule>
  </conditionalFormatting>
  <conditionalFormatting sqref="J629:AM631">
    <cfRule type="expression" dxfId="425" priority="105">
      <formula>OR($BF$550&lt;&gt;TRUE,$BF$554=TRUE)</formula>
    </cfRule>
  </conditionalFormatting>
  <conditionalFormatting sqref="J640:AM642">
    <cfRule type="expression" dxfId="424" priority="104">
      <formula>OR($BF$550&lt;&gt;TRUE,$BF$554=TRUE)</formula>
    </cfRule>
  </conditionalFormatting>
  <conditionalFormatting sqref="J643:AM644">
    <cfRule type="expression" dxfId="423" priority="103">
      <formula>OR($BF$550&lt;&gt;TRUE,$BF$554=TRUE)</formula>
    </cfRule>
  </conditionalFormatting>
  <conditionalFormatting sqref="J645:AM646">
    <cfRule type="expression" dxfId="422" priority="102">
      <formula>OR($BF$550&lt;&gt;TRUE,$BF$554=TRUE)</formula>
    </cfRule>
  </conditionalFormatting>
  <conditionalFormatting sqref="J647:AM649">
    <cfRule type="expression" dxfId="421" priority="101">
      <formula>OR($BF$550&lt;&gt;TRUE,$BF$554=TRUE)</formula>
    </cfRule>
  </conditionalFormatting>
  <conditionalFormatting sqref="J650:AM651">
    <cfRule type="expression" dxfId="420" priority="100">
      <formula>OR($BF$550&lt;&gt;TRUE,$BF$554=TRUE)</formula>
    </cfRule>
  </conditionalFormatting>
  <conditionalFormatting sqref="J658:AM660">
    <cfRule type="expression" dxfId="419" priority="99">
      <formula>OR($BF$550&lt;&gt;TRUE,$BF$554=TRUE)</formula>
    </cfRule>
  </conditionalFormatting>
  <conditionalFormatting sqref="J669:AM671">
    <cfRule type="expression" dxfId="418" priority="98">
      <formula>OR($BF$550&lt;&gt;TRUE,$BF$554=TRUE)</formula>
    </cfRule>
  </conditionalFormatting>
  <conditionalFormatting sqref="J672:AM673">
    <cfRule type="expression" dxfId="417" priority="97">
      <formula>OR($BF$550&lt;&gt;TRUE,$BF$554=TRUE)</formula>
    </cfRule>
  </conditionalFormatting>
  <conditionalFormatting sqref="J674:AM675">
    <cfRule type="expression" dxfId="416" priority="96">
      <formula>OR($BF$550&lt;&gt;TRUE,$BF$554=TRUE)</formula>
    </cfRule>
  </conditionalFormatting>
  <conditionalFormatting sqref="J676:AM678">
    <cfRule type="expression" dxfId="415" priority="95">
      <formula>OR($BF$550&lt;&gt;TRUE,$BF$554=TRUE)</formula>
    </cfRule>
  </conditionalFormatting>
  <conditionalFormatting sqref="J679:AM680">
    <cfRule type="expression" dxfId="414" priority="94">
      <formula>OR($BF$550&lt;&gt;TRUE,$BF$554=TRUE)</formula>
    </cfRule>
  </conditionalFormatting>
  <conditionalFormatting sqref="J687:AM689">
    <cfRule type="expression" dxfId="413" priority="93">
      <formula>OR($BF$550&lt;&gt;TRUE,$BF$554=TRUE)</formula>
    </cfRule>
  </conditionalFormatting>
  <conditionalFormatting sqref="J698:AM700">
    <cfRule type="expression" dxfId="412" priority="92">
      <formula>OR($BF$550&lt;&gt;TRUE,$BF$554=TRUE)</formula>
    </cfRule>
  </conditionalFormatting>
  <conditionalFormatting sqref="J703:AM704">
    <cfRule type="expression" dxfId="411" priority="91">
      <formula>OR($BF$550&lt;&gt;TRUE,$BF$554=TRUE)</formula>
    </cfRule>
  </conditionalFormatting>
  <conditionalFormatting sqref="J705:AM706">
    <cfRule type="expression" dxfId="410" priority="90">
      <formula>OR($BF$550&lt;&gt;TRUE,$BF$554=TRUE)</formula>
    </cfRule>
  </conditionalFormatting>
  <conditionalFormatting sqref="J707:AM709">
    <cfRule type="expression" dxfId="409" priority="89">
      <formula>OR($BF$550&lt;&gt;TRUE,$BF$554=TRUE)</formula>
    </cfRule>
  </conditionalFormatting>
  <conditionalFormatting sqref="J710:AM711">
    <cfRule type="expression" dxfId="408" priority="88">
      <formula>OR($BF$550&lt;&gt;TRUE,$BF$554=TRUE)</formula>
    </cfRule>
  </conditionalFormatting>
  <conditionalFormatting sqref="J718:AM720">
    <cfRule type="expression" dxfId="407" priority="87">
      <formula>OR($BF$550&lt;&gt;TRUE,$BF$554=TRUE)</formula>
    </cfRule>
  </conditionalFormatting>
  <conditionalFormatting sqref="J729:AM731">
    <cfRule type="expression" dxfId="406" priority="86">
      <formula>OR($BF$550&lt;&gt;TRUE,$BF$554=TRUE)</formula>
    </cfRule>
  </conditionalFormatting>
  <conditionalFormatting sqref="J732:AM733">
    <cfRule type="expression" dxfId="405" priority="85">
      <formula>OR($BF$550&lt;&gt;TRUE,$BF$554=TRUE)</formula>
    </cfRule>
  </conditionalFormatting>
  <conditionalFormatting sqref="J734:AM740">
    <cfRule type="expression" dxfId="404" priority="84">
      <formula>OR($BF$550&lt;&gt;TRUE,$BF$554=TRUE)</formula>
    </cfRule>
  </conditionalFormatting>
  <conditionalFormatting sqref="J747:AM749">
    <cfRule type="expression" dxfId="403" priority="83">
      <formula>OR($BF$550&lt;&gt;TRUE,$BF$554=TRUE)</formula>
    </cfRule>
  </conditionalFormatting>
  <conditionalFormatting sqref="J758:AM769">
    <cfRule type="expression" dxfId="402" priority="82">
      <formula>OR($BF$550&lt;&gt;TRUE,$BF$554=TRUE)</formula>
    </cfRule>
  </conditionalFormatting>
  <conditionalFormatting sqref="J776:AM778">
    <cfRule type="expression" dxfId="401" priority="81">
      <formula>OR($BF$550&lt;&gt;TRUE,$BF$554=TRUE)</formula>
    </cfRule>
  </conditionalFormatting>
  <conditionalFormatting sqref="J787:AM789">
    <cfRule type="expression" dxfId="400" priority="80">
      <formula>OR($BF$550&lt;&gt;TRUE,$BF$554=TRUE)</formula>
    </cfRule>
  </conditionalFormatting>
  <conditionalFormatting sqref="J790:AM798">
    <cfRule type="expression" dxfId="399" priority="79">
      <formula>OR($BF$550&lt;&gt;TRUE,$BF$554=TRUE)</formula>
    </cfRule>
  </conditionalFormatting>
  <conditionalFormatting sqref="J805:AM807">
    <cfRule type="expression" dxfId="398" priority="78">
      <formula>OR($BF$550&lt;&gt;TRUE,$BF$554=TRUE)</formula>
    </cfRule>
  </conditionalFormatting>
  <conditionalFormatting sqref="J816:AM827">
    <cfRule type="expression" dxfId="397" priority="77">
      <formula>OR($BF$550&lt;&gt;TRUE,$BF$554=TRUE)</formula>
    </cfRule>
  </conditionalFormatting>
  <conditionalFormatting sqref="J834:AM836">
    <cfRule type="expression" dxfId="396" priority="76">
      <formula>OR($BF$550&lt;&gt;TRUE,$BF$554=TRUE)</formula>
    </cfRule>
  </conditionalFormatting>
  <conditionalFormatting sqref="J845:AM847">
    <cfRule type="expression" dxfId="395" priority="75">
      <formula>OR($BF$550&lt;&gt;TRUE,$BF$554=TRUE)</formula>
    </cfRule>
  </conditionalFormatting>
  <conditionalFormatting sqref="J850:AM858">
    <cfRule type="expression" dxfId="394" priority="74">
      <formula>OR($BF$550&lt;&gt;TRUE,$BF$554=TRUE)</formula>
    </cfRule>
  </conditionalFormatting>
  <conditionalFormatting sqref="J865:AM867">
    <cfRule type="expression" dxfId="393" priority="73">
      <formula>OR($BF$550&lt;&gt;TRUE,$BF$554=TRUE)</formula>
    </cfRule>
  </conditionalFormatting>
  <conditionalFormatting sqref="J876:AM887">
    <cfRule type="expression" dxfId="392" priority="72">
      <formula>OR($BF$550&lt;&gt;TRUE,$BF$554=TRUE)</formula>
    </cfRule>
  </conditionalFormatting>
  <conditionalFormatting sqref="J894:AM896">
    <cfRule type="expression" dxfId="391" priority="71">
      <formula>OR($BF$550&lt;&gt;TRUE,$BF$554=TRUE)</formula>
    </cfRule>
  </conditionalFormatting>
  <conditionalFormatting sqref="J905:AM916">
    <cfRule type="expression" dxfId="390" priority="70">
      <formula>OR($BF$550&lt;&gt;TRUE,$BF$554=TRUE)</formula>
    </cfRule>
  </conditionalFormatting>
  <conditionalFormatting sqref="J923:AM925">
    <cfRule type="expression" dxfId="389" priority="69">
      <formula>OR($BF$550&lt;&gt;TRUE,$BF$554=TRUE)</formula>
    </cfRule>
  </conditionalFormatting>
  <conditionalFormatting sqref="J934:AM945">
    <cfRule type="expression" dxfId="388" priority="68">
      <formula>OR($BF$550&lt;&gt;TRUE,$BF$554=TRUE)</formula>
    </cfRule>
  </conditionalFormatting>
  <conditionalFormatting sqref="J952:AM954">
    <cfRule type="expression" dxfId="387" priority="67">
      <formula>OR($BF$550&lt;&gt;TRUE,$BF$554=TRUE)</formula>
    </cfRule>
  </conditionalFormatting>
  <conditionalFormatting sqref="J963:AM974">
    <cfRule type="expression" dxfId="386" priority="66">
      <formula>OR($BF$550&lt;&gt;TRUE,$BF$554=TRUE)</formula>
    </cfRule>
  </conditionalFormatting>
  <conditionalFormatting sqref="J981:AM983">
    <cfRule type="expression" dxfId="385" priority="65">
      <formula>OR($BF$550&lt;&gt;TRUE,$BF$554=TRUE)</formula>
    </cfRule>
  </conditionalFormatting>
  <conditionalFormatting sqref="J992:AM994">
    <cfRule type="expression" dxfId="384" priority="64">
      <formula>OR($BF$550&lt;&gt;TRUE,$BF$554=TRUE)</formula>
    </cfRule>
  </conditionalFormatting>
  <conditionalFormatting sqref="J997:AM1005">
    <cfRule type="expression" dxfId="383" priority="63">
      <formula>OR($BF$550&lt;&gt;TRUE,$BF$554=TRUE)</formula>
    </cfRule>
  </conditionalFormatting>
  <conditionalFormatting sqref="J1012:AM1014">
    <cfRule type="expression" dxfId="382" priority="62">
      <formula>OR($BF$550&lt;&gt;TRUE,$BF$554=TRUE)</formula>
    </cfRule>
  </conditionalFormatting>
  <conditionalFormatting sqref="J1023:AM1034">
    <cfRule type="expression" dxfId="381" priority="61">
      <formula>OR($BF$550&lt;&gt;TRUE,$BF$554=TRUE)</formula>
    </cfRule>
  </conditionalFormatting>
  <conditionalFormatting sqref="J1041:AM1043">
    <cfRule type="expression" dxfId="380" priority="60">
      <formula>OR($BF$550&lt;&gt;TRUE,$BF$554=TRUE)</formula>
    </cfRule>
  </conditionalFormatting>
  <conditionalFormatting sqref="J1052:AM1063">
    <cfRule type="expression" dxfId="379" priority="59">
      <formula>OR($BF$550&lt;&gt;TRUE,$BF$554=TRUE)</formula>
    </cfRule>
  </conditionalFormatting>
  <conditionalFormatting sqref="J1070:AM1072">
    <cfRule type="expression" dxfId="378" priority="58">
      <formula>OR($BF$550&lt;&gt;TRUE,$BF$554=TRUE)</formula>
    </cfRule>
  </conditionalFormatting>
  <conditionalFormatting sqref="J1081:AM1092">
    <cfRule type="expression" dxfId="377" priority="57">
      <formula>OR($BF$550&lt;&gt;TRUE,$BF$554=TRUE)</formula>
    </cfRule>
  </conditionalFormatting>
  <conditionalFormatting sqref="J1099:AM1101">
    <cfRule type="expression" dxfId="376" priority="56">
      <formula>OR($BF$550&lt;&gt;TRUE,$BF$554=TRUE)</formula>
    </cfRule>
  </conditionalFormatting>
  <conditionalFormatting sqref="J1110:AM1121">
    <cfRule type="expression" dxfId="375" priority="55">
      <formula>OR($BF$550&lt;&gt;TRUE,$BF$554=TRUE)</formula>
    </cfRule>
  </conditionalFormatting>
  <conditionalFormatting sqref="J1128:AM1130">
    <cfRule type="expression" dxfId="374" priority="54">
      <formula>OR($BF$550&lt;&gt;TRUE,$BF$554=TRUE)</formula>
    </cfRule>
  </conditionalFormatting>
  <conditionalFormatting sqref="J1139:AM1141">
    <cfRule type="expression" dxfId="373" priority="53">
      <formula>OR($BF$550&lt;&gt;TRUE,$BF$554=TRUE)</formula>
    </cfRule>
  </conditionalFormatting>
  <conditionalFormatting sqref="J1142:AM1150">
    <cfRule type="expression" dxfId="372" priority="52">
      <formula>OR($BF$552&lt;&gt;TRUE,$BF$554=TRUE)</formula>
    </cfRule>
  </conditionalFormatting>
  <conditionalFormatting sqref="J1157:AM1159">
    <cfRule type="expression" dxfId="371" priority="51">
      <formula>OR($BF$552&lt;&gt;TRUE,$BF$554=TRUE)</formula>
    </cfRule>
  </conditionalFormatting>
  <conditionalFormatting sqref="J1168:AM1170">
    <cfRule type="expression" dxfId="370" priority="50">
      <formula>OR($BF$552&lt;&gt;TRUE,$BF$554=TRUE)</formula>
    </cfRule>
  </conditionalFormatting>
  <conditionalFormatting sqref="J1173:AM1181">
    <cfRule type="expression" dxfId="369" priority="49">
      <formula>OR($BF$552&lt;&gt;TRUE,$BF$554=TRUE)</formula>
    </cfRule>
  </conditionalFormatting>
  <conditionalFormatting sqref="J1188:AM1190">
    <cfRule type="expression" dxfId="368" priority="48">
      <formula>OR($BF$552&lt;&gt;TRUE,$BF$554=TRUE)</formula>
    </cfRule>
  </conditionalFormatting>
  <conditionalFormatting sqref="J1199:AM1210">
    <cfRule type="expression" dxfId="367" priority="47">
      <formula>OR($BF$552&lt;&gt;TRUE,$BF$554=TRUE)</formula>
    </cfRule>
  </conditionalFormatting>
  <conditionalFormatting sqref="J1217:AM1219">
    <cfRule type="expression" dxfId="366" priority="46">
      <formula>OR($BF$552&lt;&gt;TRUE,$BF$554=TRUE)</formula>
    </cfRule>
  </conditionalFormatting>
  <conditionalFormatting sqref="J1228:AM1239">
    <cfRule type="expression" dxfId="365" priority="45">
      <formula>OR($BF$552&lt;&gt;TRUE,$BF$554=TRUE)</formula>
    </cfRule>
  </conditionalFormatting>
  <conditionalFormatting sqref="J1246:AM1248">
    <cfRule type="expression" dxfId="364" priority="44">
      <formula>OR($BF$552&lt;&gt;TRUE,$BF$554=TRUE)</formula>
    </cfRule>
  </conditionalFormatting>
  <conditionalFormatting sqref="J1257:AM1268">
    <cfRule type="expression" dxfId="363" priority="43">
      <formula>OR($BF$552&lt;&gt;TRUE,$BF$554=TRUE)</formula>
    </cfRule>
  </conditionalFormatting>
  <conditionalFormatting sqref="J1275:AM1277">
    <cfRule type="expression" dxfId="362" priority="42">
      <formula>OR($BF$552&lt;&gt;TRUE,$BF$554=TRUE)</formula>
    </cfRule>
  </conditionalFormatting>
  <conditionalFormatting sqref="J1286:AM1288">
    <cfRule type="expression" dxfId="361" priority="41">
      <formula>OR($BF$552&lt;&gt;TRUE,$BF$554=TRUE)</formula>
    </cfRule>
  </conditionalFormatting>
  <conditionalFormatting sqref="J1291:AM1299">
    <cfRule type="expression" dxfId="360" priority="40">
      <formula>OR($BF$552&lt;&gt;TRUE,$BF$554=TRUE)</formula>
    </cfRule>
  </conditionalFormatting>
  <conditionalFormatting sqref="J1306:AM1308">
    <cfRule type="expression" dxfId="359" priority="39">
      <formula>OR($BF$552&lt;&gt;TRUE,$BF$554=TRUE)</formula>
    </cfRule>
  </conditionalFormatting>
  <conditionalFormatting sqref="J1317:AM1328">
    <cfRule type="expression" dxfId="358" priority="38">
      <formula>OR($BF$552&lt;&gt;TRUE,$BF$554=TRUE)</formula>
    </cfRule>
  </conditionalFormatting>
  <conditionalFormatting sqref="J1335:AM1337">
    <cfRule type="expression" dxfId="357" priority="37">
      <formula>OR($BF$552&lt;&gt;TRUE,$BF$554=TRUE)</formula>
    </cfRule>
  </conditionalFormatting>
  <conditionalFormatting sqref="J1346:AM1357">
    <cfRule type="expression" dxfId="356" priority="36">
      <formula>OR($BF$552&lt;&gt;TRUE,$BF$554=TRUE)</formula>
    </cfRule>
  </conditionalFormatting>
  <conditionalFormatting sqref="J1364:AM1366">
    <cfRule type="expression" dxfId="355" priority="35">
      <formula>OR($BF$552&lt;&gt;TRUE,$BF$554=TRUE)</formula>
    </cfRule>
  </conditionalFormatting>
  <conditionalFormatting sqref="J1375:AM1386">
    <cfRule type="expression" dxfId="354" priority="34">
      <formula>OR($BF$552&lt;&gt;TRUE,$BF$554=TRUE)</formula>
    </cfRule>
  </conditionalFormatting>
  <conditionalFormatting sqref="J1393:AM1395">
    <cfRule type="expression" dxfId="353" priority="33">
      <formula>OR($BF$552&lt;&gt;TRUE,$BF$554=TRUE)</formula>
    </cfRule>
  </conditionalFormatting>
  <conditionalFormatting sqref="J1404:AM1415">
    <cfRule type="expression" dxfId="352" priority="32">
      <formula>OR($BF$552&lt;&gt;TRUE,$BF$554=TRUE)</formula>
    </cfRule>
  </conditionalFormatting>
  <conditionalFormatting sqref="J1422:AM1424">
    <cfRule type="expression" dxfId="351" priority="31">
      <formula>OR($BF$552&lt;&gt;TRUE,$BF$554=TRUE)</formula>
    </cfRule>
  </conditionalFormatting>
  <conditionalFormatting sqref="J1433:AM1435">
    <cfRule type="expression" dxfId="350" priority="30">
      <formula>OR($BF$552&lt;&gt;TRUE,$BF$554=TRUE)</formula>
    </cfRule>
  </conditionalFormatting>
  <conditionalFormatting sqref="J1438:AM1446">
    <cfRule type="expression" dxfId="349" priority="29">
      <formula>OR($BF$552&lt;&gt;TRUE,$BF$554=TRUE)</formula>
    </cfRule>
  </conditionalFormatting>
  <conditionalFormatting sqref="J1453:AM1455">
    <cfRule type="expression" dxfId="348" priority="28">
      <formula>OR($BF$552&lt;&gt;TRUE,$BF$554=TRUE)</formula>
    </cfRule>
  </conditionalFormatting>
  <conditionalFormatting sqref="J1464:AM1475">
    <cfRule type="expression" dxfId="347" priority="27">
      <formula>OR($BF$552&lt;&gt;TRUE,$BF$554=TRUE)</formula>
    </cfRule>
  </conditionalFormatting>
  <conditionalFormatting sqref="J1482:AM1484">
    <cfRule type="expression" dxfId="346" priority="26">
      <formula>OR($BF$552&lt;&gt;TRUE,$BF$554=TRUE)</formula>
    </cfRule>
  </conditionalFormatting>
  <conditionalFormatting sqref="J1493:AM1504">
    <cfRule type="expression" dxfId="345" priority="25">
      <formula>OR($BF$552&lt;&gt;TRUE,$BF$554=TRUE)</formula>
    </cfRule>
  </conditionalFormatting>
  <conditionalFormatting sqref="J1511:AM1513">
    <cfRule type="expression" dxfId="344" priority="24">
      <formula>OR($BF$552&lt;&gt;TRUE,$BF$554=TRUE)</formula>
    </cfRule>
  </conditionalFormatting>
  <conditionalFormatting sqref="J1522:AM1533">
    <cfRule type="expression" dxfId="343" priority="23">
      <formula>OR($BF$552&lt;&gt;TRUE,$BF$554=TRUE)</formula>
    </cfRule>
  </conditionalFormatting>
  <conditionalFormatting sqref="J1540:AM1542">
    <cfRule type="expression" dxfId="342" priority="22">
      <formula>OR($BF$552&lt;&gt;TRUE,$BF$554=TRUE)</formula>
    </cfRule>
  </conditionalFormatting>
  <conditionalFormatting sqref="J1551:AM1562">
    <cfRule type="expression" dxfId="341" priority="21">
      <formula>OR($BF$552&lt;&gt;TRUE,$BF$554=TRUE)</formula>
    </cfRule>
  </conditionalFormatting>
  <conditionalFormatting sqref="J1569:AM1571">
    <cfRule type="expression" dxfId="340" priority="20">
      <formula>OR($BF$552&lt;&gt;TRUE,$BF$554=TRUE)</formula>
    </cfRule>
  </conditionalFormatting>
  <conditionalFormatting sqref="J1580:AM1582">
    <cfRule type="expression" dxfId="339" priority="19">
      <formula>OR($BF$552&lt;&gt;TRUE,$BF$554=TRUE)</formula>
    </cfRule>
  </conditionalFormatting>
  <conditionalFormatting sqref="J1585:AM1593">
    <cfRule type="expression" dxfId="338" priority="18">
      <formula>OR($BF$552&lt;&gt;TRUE,$BF$554=TRUE)</formula>
    </cfRule>
  </conditionalFormatting>
  <conditionalFormatting sqref="J1600:AM1602">
    <cfRule type="expression" dxfId="337" priority="17">
      <formula>OR($BF$552&lt;&gt;TRUE,$BF$554=TRUE)</formula>
    </cfRule>
  </conditionalFormatting>
  <conditionalFormatting sqref="J1611:AM1622">
    <cfRule type="expression" dxfId="336" priority="16">
      <formula>OR($BF$552&lt;&gt;TRUE,$BF$554=TRUE)</formula>
    </cfRule>
  </conditionalFormatting>
  <conditionalFormatting sqref="J1629:AM1631">
    <cfRule type="expression" dxfId="335" priority="15">
      <formula>OR($BF$552&lt;&gt;TRUE,$BF$554=TRUE)</formula>
    </cfRule>
  </conditionalFormatting>
  <conditionalFormatting sqref="J1640:AM1651">
    <cfRule type="expression" dxfId="334" priority="14">
      <formula>OR($BF$552&lt;&gt;TRUE,$BF$554=TRUE)</formula>
    </cfRule>
  </conditionalFormatting>
  <conditionalFormatting sqref="J1658:AM1660">
    <cfRule type="expression" dxfId="333" priority="13">
      <formula>OR($BF$552&lt;&gt;TRUE,$BF$554=TRUE)</formula>
    </cfRule>
  </conditionalFormatting>
  <conditionalFormatting sqref="J1669:AM1680">
    <cfRule type="expression" dxfId="332" priority="12">
      <formula>OR($BF$552&lt;&gt;TRUE,$BF$554=TRUE)</formula>
    </cfRule>
  </conditionalFormatting>
  <conditionalFormatting sqref="J1687:AM1689">
    <cfRule type="expression" dxfId="331" priority="11">
      <formula>OR($BF$552&lt;&gt;TRUE,$BF$554=TRUE)</formula>
    </cfRule>
  </conditionalFormatting>
  <conditionalFormatting sqref="J1698:AM1709">
    <cfRule type="expression" dxfId="330" priority="10">
      <formula>OR($BF$552&lt;&gt;TRUE,$BF$554=TRUE)</formula>
    </cfRule>
  </conditionalFormatting>
  <conditionalFormatting sqref="J1716:AM1718">
    <cfRule type="expression" dxfId="329" priority="9">
      <formula>OR($BF$552&lt;&gt;TRUE,$BF$554=TRUE)</formula>
    </cfRule>
  </conditionalFormatting>
  <conditionalFormatting sqref="J1727:AM1729">
    <cfRule type="expression" dxfId="328" priority="8">
      <formula>OR($BF$552&lt;&gt;TRUE,$BF$554=TRUE)</formula>
    </cfRule>
  </conditionalFormatting>
  <conditionalFormatting sqref="J120:AM123">
    <cfRule type="expression" dxfId="327" priority="7">
      <formula>$BF$116&lt;&gt;1</formula>
    </cfRule>
  </conditionalFormatting>
  <conditionalFormatting sqref="J143:AM146">
    <cfRule type="expression" dxfId="326" priority="6">
      <formula>$BF$116&lt;&gt;1</formula>
    </cfRule>
  </conditionalFormatting>
  <conditionalFormatting sqref="J151:AM153">
    <cfRule type="expression" dxfId="325" priority="5">
      <formula>$BF$116&lt;&gt;1</formula>
    </cfRule>
  </conditionalFormatting>
  <conditionalFormatting sqref="J554:AM562">
    <cfRule type="expression" dxfId="324" priority="4">
      <formula>OR($BF$550&lt;&gt;TRUE,$BF$554=TRUE)</formula>
    </cfRule>
  </conditionalFormatting>
  <conditionalFormatting sqref="J569:AM571">
    <cfRule type="expression" dxfId="323" priority="3">
      <formula>OR($BF$550&lt;&gt;TRUE,$BF$554=TRUE)</formula>
    </cfRule>
  </conditionalFormatting>
  <conditionalFormatting sqref="J585:AM593">
    <cfRule type="expression" dxfId="322" priority="2">
      <formula>OR($BF$550&lt;&gt;TRUE,$BF$554=TRUE)</formula>
    </cfRule>
  </conditionalFormatting>
  <conditionalFormatting sqref="J600:AM602">
    <cfRule type="expression" dxfId="321" priority="1">
      <formula>OR($BF$550&lt;&gt;TRUE,$BF$554=TRUE)</formula>
    </cfRule>
  </conditionalFormatting>
  <dataValidations count="10">
    <dataValidation type="whole" imeMode="halfAlpha" allowBlank="1" showInputMessage="1" showErrorMessage="1" errorTitle="入力エラー" error="件数は半角数字で入力してください。" sqref="M118:Q119 AH550:AK551 S550:V551" xr:uid="{00000000-0002-0000-0400-000000000000}">
      <formula1>0</formula1>
      <formula2>1000000</formula2>
    </dataValidation>
    <dataValidation type="list" allowBlank="1" showInputMessage="1" showErrorMessage="1" errorTitle="入力エラー" error="正しい選択肢を選んでください。" sqref="K132:Q133 K539:Q540 K518:Q519 K497:Q498 K476:Q477 K455:Q456 K432:Q433 K411:Q412 K390:Q391 K369:Q370 K348:Q349 K304:Q305 K283:Q284 K262:Q263 K241:Q242 K218:Q219 K197:Q198 K176:Q177 K155:Q156 K325:Q326" xr:uid="{00000000-0002-0000-0400-000001000000}">
      <formula1>$CI$2:$CI$4</formula1>
    </dataValidation>
    <dataValidation type="list" allowBlank="1" showInputMessage="1" showErrorMessage="1" errorTitle="入力エラー" error="正しい選択肢を選んでください。" sqref="K116:Q117" xr:uid="{00000000-0002-0000-0400-000002000000}">
      <formula1>$CF$2:$CF$4</formula1>
    </dataValidation>
    <dataValidation type="list" allowBlank="1" showInputMessage="1" showErrorMessage="1" errorTitle="入力エラー" error="正しい選択肢を選んでください。" sqref="AC31:AC32 Y1719:Y1724 K1719:K1726 Y1661:Y1666 K1661:K1668 Y1632:Y1637 K1632:K1639 Y1603:Y1608 K1603:K1610 Y1572:Y1577 K1572:K1579 Y1543:Y1548 K1543:K1550 Y1514:Y1519 K1514:K1521 Y1485:Y1490 K1485:K1492 Y1456:Y1461 K1456:K1463 Y1425:Y1430 K1425:K1432 Y1367:Y1372 K1367:K1374 Y1338:Y1343 K1338:K1345 Y1309:Y1314 K1309:K1316 Y1278:Y1283 K1278:K1285 Y1249:Y1254 K1249:K1256 Y1220:Y1225 K1220:K1227 Y1191:Y1196 K1191:K1198 Y1131:Y1136 K1131:K1138 Y1396:Y1401 K1396:K1403 Y1160:Y1165 K1160:K1167 Y1102:Y1107 K1102:K1109 Y1073:Y1078 K1073:K1080 Y1044:Y1049 K1044:K1051 Y1015:Y1020 K1015:K1022 Y984:Y989 K984:K991 Y955:Y960 K955:K962 Y926:Y931 K926:K933 Y897:Y902 K897:K904 Y868:Y873 K868:K875 Y837:Y842 K837:K844 Y808:Y813 K808:K815 Y779:Y784 K779:K786 Y750:Y755 K750:K757 Y721:Y726 K721:K728 Y690:Y695 K690:K697 Y661:Y666 K661:K668 Y632:Y637 K632:K639 Y603:Y608 K603:K610 Y1690:Y1695 K1690:K1697 Y572:Y577 K572:K579 Z550:Z551 K550:K553 AG79:AG80 Y81:Y82 R79:R82 K67:K86 T47:T48 AE47:AE48 AE41:AE44 W45:W46 T41:T44 K41:K52 K35:K38 K31:K32 T31:T32 Z35:Z36" xr:uid="{00000000-0002-0000-0400-000003000000}">
      <formula1>$CD$2:$CD$3</formula1>
    </dataValidation>
    <dataValidation type="list" allowBlank="1" showInputMessage="1" showErrorMessage="1" errorTitle="入力エラー" error="正しい選択肢を選んでください。" sqref="K15:S16 K1712:S1713 K1654:S1655 K1625:S1626 K1596:S1597 K1565:S1566 K1536:S1537 K1507:S1508 K1478:S1479 K1449:S1450 K1418:S1419 K1389:S1390 K1360:S1361 K1331:S1332 K1302:S1303 K1271:S1272 K1242:S1243 K1213:S1214 K1184:S1185 K1124:S1125 K1153:S1154 K1095:S1096 K1066:S1067 K1037:S1038 K1008:S1009 K977:S978 K948:S949 K919:S920 K890:S891 K861:S862 K830:S831 K801:S802 K772:S773 K743:S744 K714:S715 K683:S684 K654:S655 K625:S626 K596:S597 K1683:S1684 K565:S566" xr:uid="{00000000-0002-0000-0400-000004000000}">
      <formula1>$CB$2:$CB$7</formula1>
    </dataValidation>
    <dataValidation type="list" allowBlank="1" showInputMessage="1" showErrorMessage="1" errorTitle="入力エラー" error="正しい選択肢を選んでください。" sqref="K511:S512 K532:S533 K469:S470 K448:S449 K425:S426 K404:S405 K383:S384 K362:S363 K341:S342 K318:S319 K297:S298 K276:S277 K255:S256 K234:S235 K211:S212 K190:S191 K169:S170 K148:S149 K490:S491 K125:S126 K94:S95" xr:uid="{00000000-0002-0000-0400-000005000000}">
      <formula1>$CH$2:$CH$8</formula1>
    </dataValidation>
    <dataValidation type="list" allowBlank="1" showInputMessage="1" showErrorMessage="1" errorTitle="入力エラー" error="正しい選択肢を選んでください。" sqref="K26:S27" xr:uid="{00000000-0002-0000-0400-000006000000}">
      <formula1>$CC$2:$CC$6</formula1>
    </dataValidation>
    <dataValidation type="list" allowBlank="1" showInputMessage="1" showErrorMessage="1" errorTitle="入力エラー" error="正しい選択肢を選んでください。" sqref="K10:W11" xr:uid="{00000000-0002-0000-0400-000007000000}">
      <formula1>$CA$2:$CA$4</formula1>
    </dataValidation>
    <dataValidation type="date" allowBlank="1" showInputMessage="1" showErrorMessage="1" errorTitle="日付入力エラー" error="正しい日付を入力してください。_x000a_（例：平成２６年４月１日、2014/4/1）" sqref="J112:AM113" xr:uid="{00000000-0002-0000-0400-000008000000}">
      <formula1>18264</formula1>
      <formula2>73415</formula2>
    </dataValidation>
    <dataValidation imeMode="hiragana" allowBlank="1" showInputMessage="1" showErrorMessage="1" sqref="J554:AM562 P85 R75:AK76 X73:AK74 V69:AK72 P51 P77 J569:AM571 J1052:AM1063 J1081:AM1092 J514:AM516 P578:AK579 J542:AM547 J1012:AM1014 P1021:AK1022 J580:AM582 J585:AM593 J1099:AM1101 J535:AM537 J611:AM622 P1402:AK1403 J63:AM64 J640:AM651 J600:AM602 P609:AK610 J629:AM631 P638:AK639 J698:AM700 J658:AM660 P667:AK668 J703:AM711 J729:AM740 J687:AM689 P696:AK697 J758:AM769 J718:AM720 P727:AK728 J787:AM798 J747:AM749 P756:AK757 J776:AM778 P785:AK786 J845:AM847 J805:AM807 P814:AK815 J850:AM858 J876:AM887 J834:AM836 P843:AK844 J905:AM916 J865:AM867 P874:AK875 J934:AM945 J894:AM896 P903:AK904 J923:AM925 P932:AK933 J992:AM994 J952:AM954 P961:AK962 J997:AM1005 J1023:AM1034 J981:AM983 P990:AK991 P1166:AK1167 J1142 J1041:AM1043 J1139:AM1141 P1050:AK1051 J1144:AM1150 J1173 J1175:AM1181 J1204:AM1210 P1137:AK1138 P1197:AK1198 J1231 J1260 J1262:AM1268 J1293:AM1299 P1255:AK1256 P1284:AK1285 J1320 J1349 J1351:AM1357 J1380:AM1386 P1344:AK1345 P1373:AK1374 J1407 J1438 J1440:AM1446 J1467 J1469:AM1475 J1496 J1498:AM1504 J1525 J1527:AM1533 J1554 J1556:AM1562 J1587:AM1593 P1549:AK1550 J1616:AM1622 P1578:AK1579 J1645:AM1651 P1609:AK1610 J1674:AM1680 P1638:AK1639 J87:AM92 J97:AM111 J53:AM58 J19:AM24 A5:AM6 J120:AM123 J128:AM130 J135:AM140 J143:AM146 P1696:AK1697 J158:AM167 J151:AM153 J179:AM188 J172:AM174 J200:AM209 J193:AM195 J221:AM226 J229:AM232 J214:AM216 J244:AM253 J237:AM239 J265:AM274 J258:AM260 J286:AM295 J279:AM281 J307:AM316 J300:AM302 J328:AM333 J336:AM339 J321:AM323 J351:AM360 J344:AM346 J372:AM381 J365:AM367 J393:AM402 J386:AM388 J414:AM423 J407:AM409 J435:AM440 J443:AM446 J428:AM430 J458:AM467 J451:AM453 J479:AM488 J472:AM474 J500:AM509 J493:AM495 J521:AM530 J669:AM680 J816:AM827 J963:AM974 J1110:AM1121 J1070:AM1072 P1079:AK1080 P1108:AK1109 J1202 J1233:AM1239 P1226:AK1227 J1291 J1322:AM1328 P1315:AK1316 J1378 J1409:AM1415 P1462:AK1463 P1431:AK1432 A1737:AM1738 P1491:AK1492 P1520:AK1521 J1585 J1614 J1643 J1672 J1701 J1703:AM1709 P1667:AK1668 J1732:AM1734 J1128:AM1130 P1725:AK1726 J1228:AM1230 J1199:AM1201 J1168:AM1170 J1257:AM1259 J1286:AM1288 J1317:AM1319 J1346:AM1348 J1375:AM1377 J1404:AM1406 J1433:AM1435 J1464:AM1466 J1493:AM1495 J1522:AM1524 J1551:AM1553 J1580:AM1582 J1611:AM1613 J1640:AM1642 J1669:AM1671 J1698:AM1700 J1727:AM1729 J1157:AM1159 J1188:AM1190 J1217:AM1219 J1246:AM1248 J1275:AM1277 J1306:AM1308 J1335:AM1337 J1364:AM1366 J1393:AM1395 J1422:AM1424 J1453:AM1455 J1482:AM1484 J1511:AM1513 J1540:AM1542 J1569:AM1571 J1600:AM1602 J1629:AM1631 J1658:AM1660 J1687:AM1689 J1716:AM1718" xr:uid="{00000000-0002-0000-0400-000009000000}"/>
  </dataValidations>
  <pageMargins left="0.78740157480314965" right="0.27559055118110237" top="0.74803149606299213" bottom="0.74803149606299213" header="0.31496062992125984" footer="0.31496062992125984"/>
  <pageSetup paperSize="9" fitToHeight="0" orientation="portrait" r:id="rId1"/>
  <rowBreaks count="5" manualBreakCount="5">
    <brk id="64" max="38" man="1"/>
    <brk id="113" max="38" man="1"/>
    <brk id="547" max="38" man="1"/>
    <brk id="996" max="38" man="1"/>
    <brk id="1141" max="3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K1739"/>
  <sheetViews>
    <sheetView view="pageBreakPreview" zoomScaleNormal="100" zoomScaleSheetLayoutView="100" zoomScalePageLayoutView="85" workbookViewId="0">
      <selection sqref="A1:AM2"/>
    </sheetView>
  </sheetViews>
  <sheetFormatPr defaultColWidth="2.375" defaultRowHeight="9.75" customHeight="1" x14ac:dyDescent="0.15"/>
  <cols>
    <col min="1" max="16" width="2.375" style="3"/>
    <col min="17" max="17" width="2.375" style="3" customWidth="1"/>
    <col min="18" max="24" width="2.375" style="3"/>
    <col min="25" max="25" width="2.375" style="3" customWidth="1"/>
    <col min="26" max="29" width="2.375" style="3"/>
    <col min="30" max="31" width="2.375" style="3" customWidth="1"/>
    <col min="32" max="36" width="2.375" style="3"/>
    <col min="37" max="37" width="2.375" style="3" customWidth="1"/>
    <col min="38" max="39" width="2.375" style="3"/>
    <col min="40" max="56" width="2.375" style="13" customWidth="1"/>
    <col min="57" max="61" width="2.375" style="13" hidden="1" customWidth="1"/>
    <col min="62" max="78" width="2.375" style="13" customWidth="1"/>
    <col min="79" max="89" width="2.375" style="13" hidden="1" customWidth="1"/>
    <col min="90" max="90" width="2.375" style="13" customWidth="1"/>
    <col min="91" max="153" width="2.375" style="13"/>
    <col min="154" max="154" width="2.375" style="13" customWidth="1"/>
    <col min="155" max="16384" width="2.375" style="13"/>
  </cols>
  <sheetData>
    <row r="1" spans="1:87" ht="9.75" customHeight="1" x14ac:dyDescent="0.15">
      <c r="A1" s="92" t="s">
        <v>1</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BI1" s="13" t="str">
        <f>"FORM=3"</f>
        <v>FORM=3</v>
      </c>
    </row>
    <row r="2" spans="1:87" ht="9.75" customHeight="1" x14ac:dyDescent="0.15">
      <c r="A2" s="93"/>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BI2" s="12" t="str">
        <f>"VER=1.00"</f>
        <v>VER=1.00</v>
      </c>
    </row>
    <row r="3" spans="1:87" ht="9.75" customHeight="1" x14ac:dyDescent="0.15">
      <c r="A3" s="176" t="s">
        <v>303</v>
      </c>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BI3" s="13" t="str">
        <f>"SHEET=3"</f>
        <v>SHEET=3</v>
      </c>
      <c r="CA3" s="13" t="s">
        <v>133</v>
      </c>
      <c r="CB3" s="13" t="s">
        <v>135</v>
      </c>
      <c r="CC3" s="13" t="s">
        <v>139</v>
      </c>
      <c r="CD3" s="13" t="s">
        <v>112</v>
      </c>
      <c r="CE3" s="13" t="s">
        <v>143</v>
      </c>
      <c r="CF3" s="13" t="s">
        <v>148</v>
      </c>
      <c r="CH3" s="13" t="s">
        <v>143</v>
      </c>
      <c r="CI3" s="13" t="s">
        <v>152</v>
      </c>
    </row>
    <row r="4" spans="1:87" ht="9.75" customHeight="1" x14ac:dyDescent="0.15">
      <c r="A4" s="94"/>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BH4" s="13" t="s">
        <v>432</v>
      </c>
      <c r="CA4" s="13" t="s">
        <v>134</v>
      </c>
      <c r="CB4" s="13" t="s">
        <v>111</v>
      </c>
      <c r="CC4" s="13" t="s">
        <v>140</v>
      </c>
      <c r="CE4" s="13" t="s">
        <v>144</v>
      </c>
      <c r="CF4" s="13" t="s">
        <v>149</v>
      </c>
      <c r="CH4" s="13" t="s">
        <v>144</v>
      </c>
      <c r="CI4" s="13" t="s">
        <v>153</v>
      </c>
    </row>
    <row r="5" spans="1:87" ht="9.75" customHeight="1" x14ac:dyDescent="0.15">
      <c r="A5" s="118" t="s">
        <v>735</v>
      </c>
      <c r="B5" s="119"/>
      <c r="C5" s="119"/>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20"/>
      <c r="BH5" s="13">
        <v>1</v>
      </c>
      <c r="BI5" s="13" t="str">
        <f>"ITEM"&amp;BH5&amp; BG5 &amp;"="&amp; IF(TRIM($A5)="","",$A5)</f>
        <v>ITEM1=　３　送付先情報ファイル</v>
      </c>
      <c r="CB5" s="13" t="s">
        <v>136</v>
      </c>
      <c r="CC5" s="13" t="s">
        <v>141</v>
      </c>
      <c r="CE5" s="13" t="s">
        <v>145</v>
      </c>
      <c r="CH5" s="13" t="s">
        <v>145</v>
      </c>
    </row>
    <row r="6" spans="1:87" ht="9.75" customHeight="1" x14ac:dyDescent="0.15">
      <c r="A6" s="177"/>
      <c r="B6" s="178"/>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9"/>
      <c r="BH6" s="13" t="s">
        <v>432</v>
      </c>
      <c r="CB6" s="13" t="s">
        <v>137</v>
      </c>
      <c r="CC6" s="13" t="s">
        <v>142</v>
      </c>
      <c r="CE6" s="13" t="s">
        <v>146</v>
      </c>
      <c r="CH6" s="13" t="s">
        <v>150</v>
      </c>
    </row>
    <row r="7" spans="1:87" ht="9.75" customHeight="1" x14ac:dyDescent="0.15">
      <c r="A7" s="94" t="s">
        <v>76</v>
      </c>
      <c r="B7" s="94"/>
      <c r="C7" s="94"/>
      <c r="D7" s="94"/>
      <c r="E7" s="94"/>
      <c r="F7" s="94"/>
      <c r="G7" s="94"/>
      <c r="H7" s="94"/>
      <c r="I7" s="94"/>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BH7" s="13" t="s">
        <v>432</v>
      </c>
      <c r="CB7" s="13" t="s">
        <v>138</v>
      </c>
      <c r="CE7" s="13" t="s">
        <v>147</v>
      </c>
      <c r="CH7" s="13" t="s">
        <v>151</v>
      </c>
    </row>
    <row r="8" spans="1:87" ht="9.75" customHeight="1" x14ac:dyDescent="0.15">
      <c r="A8" s="94"/>
      <c r="B8" s="94"/>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BH8" s="13" t="s">
        <v>432</v>
      </c>
      <c r="CH8" s="13" t="s">
        <v>147</v>
      </c>
    </row>
    <row r="9" spans="1:87" ht="9.75" customHeight="1" x14ac:dyDescent="0.15">
      <c r="A9" s="96" t="s">
        <v>77</v>
      </c>
      <c r="B9" s="97"/>
      <c r="C9" s="97"/>
      <c r="D9" s="97"/>
      <c r="E9" s="97"/>
      <c r="F9" s="97"/>
      <c r="G9" s="97"/>
      <c r="H9" s="97"/>
      <c r="I9" s="98"/>
      <c r="J9" s="180"/>
      <c r="K9" s="181"/>
      <c r="L9" s="181"/>
      <c r="M9" s="181"/>
      <c r="N9" s="181"/>
      <c r="O9" s="181"/>
      <c r="P9" s="181"/>
      <c r="Q9" s="181"/>
      <c r="R9" s="181"/>
      <c r="S9" s="181"/>
      <c r="T9" s="181"/>
      <c r="U9" s="181"/>
      <c r="V9" s="181"/>
      <c r="W9" s="181"/>
      <c r="X9" s="181"/>
      <c r="Y9" s="181"/>
      <c r="Z9" s="182" t="s">
        <v>177</v>
      </c>
      <c r="AA9" s="182"/>
      <c r="AB9" s="182"/>
      <c r="AC9" s="182"/>
      <c r="AD9" s="182"/>
      <c r="AE9" s="182"/>
      <c r="AF9" s="182"/>
      <c r="AG9" s="182"/>
      <c r="AH9" s="182"/>
      <c r="AI9" s="182"/>
      <c r="AJ9" s="182"/>
      <c r="AK9" s="182"/>
      <c r="AL9" s="182"/>
      <c r="AM9" s="183"/>
      <c r="BE9" s="13" t="str">
        <f ca="1">MID(CELL("address",$CA$2),2,2)</f>
        <v>CA</v>
      </c>
      <c r="BF9" s="13">
        <f>IF(TRIM($K10)="","",IF(ISERROR(MATCH($K10,$CA$3:$CA$4,0)),"INPUT_ERROR",MATCH($K10,$CA$3:$CA$4,0)))</f>
        <v>1</v>
      </c>
      <c r="BH9" s="13">
        <v>2</v>
      </c>
      <c r="BI9" s="13" t="str">
        <f>"ITEM"&amp; BH9&amp; BG9 &amp;"="&amp; $BF9</f>
        <v>ITEM2=1</v>
      </c>
    </row>
    <row r="10" spans="1:87" ht="9.75" customHeight="1" x14ac:dyDescent="0.15">
      <c r="A10" s="99"/>
      <c r="B10" s="100"/>
      <c r="C10" s="100"/>
      <c r="D10" s="100"/>
      <c r="E10" s="100"/>
      <c r="F10" s="100"/>
      <c r="G10" s="100"/>
      <c r="H10" s="100"/>
      <c r="I10" s="101"/>
      <c r="J10" s="130" t="s">
        <v>167</v>
      </c>
      <c r="K10" s="184" t="s">
        <v>133</v>
      </c>
      <c r="L10" s="184"/>
      <c r="M10" s="184"/>
      <c r="N10" s="184"/>
      <c r="O10" s="184"/>
      <c r="P10" s="184"/>
      <c r="Q10" s="184"/>
      <c r="R10" s="184"/>
      <c r="S10" s="184"/>
      <c r="T10" s="184"/>
      <c r="U10" s="184"/>
      <c r="V10" s="184"/>
      <c r="W10" s="184"/>
      <c r="X10" s="185" t="s">
        <v>168</v>
      </c>
      <c r="Y10" s="185"/>
      <c r="Z10" s="187" t="s">
        <v>178</v>
      </c>
      <c r="AA10" s="187"/>
      <c r="AB10" s="187"/>
      <c r="AC10" s="187"/>
      <c r="AD10" s="187"/>
      <c r="AE10" s="187"/>
      <c r="AF10" s="187"/>
      <c r="AG10" s="187"/>
      <c r="AH10" s="187"/>
      <c r="AI10" s="187"/>
      <c r="AJ10" s="187"/>
      <c r="AK10" s="187"/>
      <c r="AL10" s="187"/>
      <c r="AM10" s="188"/>
      <c r="BH10" s="13" t="s">
        <v>432</v>
      </c>
    </row>
    <row r="11" spans="1:87" ht="9.75" customHeight="1" x14ac:dyDescent="0.15">
      <c r="A11" s="99"/>
      <c r="B11" s="100"/>
      <c r="C11" s="100"/>
      <c r="D11" s="100"/>
      <c r="E11" s="100"/>
      <c r="F11" s="100"/>
      <c r="G11" s="100"/>
      <c r="H11" s="100"/>
      <c r="I11" s="101"/>
      <c r="J11" s="130"/>
      <c r="K11" s="184"/>
      <c r="L11" s="184"/>
      <c r="M11" s="184"/>
      <c r="N11" s="184"/>
      <c r="O11" s="184"/>
      <c r="P11" s="184"/>
      <c r="Q11" s="184"/>
      <c r="R11" s="184"/>
      <c r="S11" s="184"/>
      <c r="T11" s="184"/>
      <c r="U11" s="184"/>
      <c r="V11" s="184"/>
      <c r="W11" s="184"/>
      <c r="X11" s="185"/>
      <c r="Y11" s="185"/>
      <c r="Z11" s="187" t="s">
        <v>179</v>
      </c>
      <c r="AA11" s="187"/>
      <c r="AB11" s="187"/>
      <c r="AC11" s="187"/>
      <c r="AD11" s="187"/>
      <c r="AE11" s="187"/>
      <c r="AF11" s="187"/>
      <c r="AG11" s="187"/>
      <c r="AH11" s="187"/>
      <c r="AI11" s="187"/>
      <c r="AJ11" s="187"/>
      <c r="AK11" s="187"/>
      <c r="AL11" s="187"/>
      <c r="AM11" s="188"/>
      <c r="BH11" s="13" t="s">
        <v>432</v>
      </c>
    </row>
    <row r="12" spans="1:87" ht="9.75" customHeight="1" x14ac:dyDescent="0.15">
      <c r="A12" s="106"/>
      <c r="B12" s="107"/>
      <c r="C12" s="107"/>
      <c r="D12" s="107"/>
      <c r="E12" s="107"/>
      <c r="F12" s="107"/>
      <c r="G12" s="107"/>
      <c r="H12" s="107"/>
      <c r="I12" s="108"/>
      <c r="J12" s="189"/>
      <c r="K12" s="190"/>
      <c r="L12" s="190"/>
      <c r="M12" s="190"/>
      <c r="N12" s="190"/>
      <c r="O12" s="190"/>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91"/>
      <c r="BH12" s="13" t="s">
        <v>432</v>
      </c>
    </row>
    <row r="13" spans="1:87" ht="9.75" customHeight="1" x14ac:dyDescent="0.15">
      <c r="A13" s="96" t="s">
        <v>78</v>
      </c>
      <c r="B13" s="97"/>
      <c r="C13" s="97"/>
      <c r="D13" s="97"/>
      <c r="E13" s="97"/>
      <c r="F13" s="97"/>
      <c r="G13" s="97"/>
      <c r="H13" s="97"/>
      <c r="I13" s="98"/>
      <c r="J13" s="167"/>
      <c r="K13" s="162"/>
      <c r="L13" s="162"/>
      <c r="M13" s="162"/>
      <c r="N13" s="162"/>
      <c r="O13" s="162"/>
      <c r="P13" s="162"/>
      <c r="Q13" s="162"/>
      <c r="R13" s="162"/>
      <c r="S13" s="162"/>
      <c r="T13" s="162"/>
      <c r="U13" s="162"/>
      <c r="V13" s="170" t="s">
        <v>116</v>
      </c>
      <c r="W13" s="170"/>
      <c r="X13" s="170"/>
      <c r="Y13" s="170"/>
      <c r="Z13" s="170"/>
      <c r="AA13" s="170"/>
      <c r="AB13" s="170"/>
      <c r="AC13" s="170"/>
      <c r="AD13" s="170"/>
      <c r="AE13" s="170"/>
      <c r="AF13" s="170"/>
      <c r="AG13" s="170"/>
      <c r="AH13" s="170"/>
      <c r="AI13" s="170"/>
      <c r="AJ13" s="170"/>
      <c r="AK13" s="170"/>
      <c r="AL13" s="170"/>
      <c r="AM13" s="171"/>
      <c r="BE13" s="13" t="str">
        <f ca="1">MID(CELL("address",$CB$2),2,2)</f>
        <v>CB</v>
      </c>
      <c r="BF13" s="13">
        <f>IF(TRIM($K15)="","",IF(ISERROR(MATCH($K15,$CB$3:$CB$7,0)),"INPUT_ERROR",MATCH($K15,$CB$3:$CB$7,0)))</f>
        <v>3</v>
      </c>
      <c r="BH13" s="13">
        <v>3</v>
      </c>
      <c r="BI13" s="13" t="str">
        <f>"ITEM"&amp; BH13&amp; BG13 &amp;"="&amp; $BF13</f>
        <v>ITEM3=3</v>
      </c>
    </row>
    <row r="14" spans="1:87" ht="9.75" customHeight="1" x14ac:dyDescent="0.15">
      <c r="A14" s="99"/>
      <c r="B14" s="100"/>
      <c r="C14" s="100"/>
      <c r="D14" s="100"/>
      <c r="E14" s="100"/>
      <c r="F14" s="100"/>
      <c r="G14" s="100"/>
      <c r="H14" s="100"/>
      <c r="I14" s="101"/>
      <c r="J14" s="186"/>
      <c r="K14" s="133"/>
      <c r="L14" s="133"/>
      <c r="M14" s="133"/>
      <c r="N14" s="133"/>
      <c r="O14" s="133"/>
      <c r="P14" s="133"/>
      <c r="Q14" s="133"/>
      <c r="R14" s="133"/>
      <c r="S14" s="133"/>
      <c r="T14" s="133"/>
      <c r="U14" s="133"/>
      <c r="V14" s="169" t="s">
        <v>180</v>
      </c>
      <c r="W14" s="169"/>
      <c r="X14" s="169"/>
      <c r="Y14" s="169"/>
      <c r="Z14" s="169"/>
      <c r="AA14" s="169"/>
      <c r="AB14" s="169"/>
      <c r="AC14" s="169"/>
      <c r="AD14" s="169"/>
      <c r="AE14" s="169"/>
      <c r="AF14" s="169"/>
      <c r="AG14" s="169"/>
      <c r="AH14" s="169"/>
      <c r="AI14" s="169"/>
      <c r="AJ14" s="169"/>
      <c r="AK14" s="169"/>
      <c r="AL14" s="169"/>
      <c r="AM14" s="172"/>
      <c r="BH14" s="13" t="s">
        <v>432</v>
      </c>
    </row>
    <row r="15" spans="1:87" ht="9.75" customHeight="1" x14ac:dyDescent="0.15">
      <c r="A15" s="99"/>
      <c r="B15" s="100"/>
      <c r="C15" s="100"/>
      <c r="D15" s="100"/>
      <c r="E15" s="100"/>
      <c r="F15" s="100"/>
      <c r="G15" s="100"/>
      <c r="H15" s="100"/>
      <c r="I15" s="101"/>
      <c r="J15" s="192" t="s">
        <v>167</v>
      </c>
      <c r="K15" s="131" t="s">
        <v>136</v>
      </c>
      <c r="L15" s="131"/>
      <c r="M15" s="131"/>
      <c r="N15" s="131"/>
      <c r="O15" s="131"/>
      <c r="P15" s="131"/>
      <c r="Q15" s="131"/>
      <c r="R15" s="131"/>
      <c r="S15" s="131"/>
      <c r="T15" s="169" t="s">
        <v>168</v>
      </c>
      <c r="U15" s="169"/>
      <c r="V15" s="169" t="s">
        <v>440</v>
      </c>
      <c r="W15" s="169"/>
      <c r="X15" s="169"/>
      <c r="Y15" s="169"/>
      <c r="Z15" s="169"/>
      <c r="AA15" s="169"/>
      <c r="AB15" s="169"/>
      <c r="AC15" s="169"/>
      <c r="AD15" s="169"/>
      <c r="AE15" s="169"/>
      <c r="AF15" s="169"/>
      <c r="AG15" s="169"/>
      <c r="AH15" s="169"/>
      <c r="AI15" s="169"/>
      <c r="AJ15" s="169"/>
      <c r="AK15" s="169"/>
      <c r="AL15" s="169"/>
      <c r="AM15" s="172"/>
      <c r="BH15" s="13" t="s">
        <v>432</v>
      </c>
    </row>
    <row r="16" spans="1:87" ht="9.75" customHeight="1" x14ac:dyDescent="0.15">
      <c r="A16" s="99"/>
      <c r="B16" s="100"/>
      <c r="C16" s="100"/>
      <c r="D16" s="100"/>
      <c r="E16" s="100"/>
      <c r="F16" s="100"/>
      <c r="G16" s="100"/>
      <c r="H16" s="100"/>
      <c r="I16" s="101"/>
      <c r="J16" s="192"/>
      <c r="K16" s="131"/>
      <c r="L16" s="131"/>
      <c r="M16" s="131"/>
      <c r="N16" s="131"/>
      <c r="O16" s="131"/>
      <c r="P16" s="131"/>
      <c r="Q16" s="131"/>
      <c r="R16" s="131"/>
      <c r="S16" s="131"/>
      <c r="T16" s="169"/>
      <c r="U16" s="169"/>
      <c r="V16" s="169" t="s">
        <v>181</v>
      </c>
      <c r="W16" s="169"/>
      <c r="X16" s="169"/>
      <c r="Y16" s="169"/>
      <c r="Z16" s="169"/>
      <c r="AA16" s="169"/>
      <c r="AB16" s="169"/>
      <c r="AC16" s="169"/>
      <c r="AD16" s="169"/>
      <c r="AE16" s="169"/>
      <c r="AF16" s="169"/>
      <c r="AG16" s="169"/>
      <c r="AH16" s="169"/>
      <c r="AI16" s="169"/>
      <c r="AJ16" s="169"/>
      <c r="AK16" s="169"/>
      <c r="AL16" s="169"/>
      <c r="AM16" s="172"/>
      <c r="BH16" s="13" t="s">
        <v>432</v>
      </c>
    </row>
    <row r="17" spans="1:61" ht="9.75" customHeight="1" x14ac:dyDescent="0.15">
      <c r="A17" s="99"/>
      <c r="B17" s="100"/>
      <c r="C17" s="100"/>
      <c r="D17" s="100"/>
      <c r="E17" s="100"/>
      <c r="F17" s="100"/>
      <c r="G17" s="100"/>
      <c r="H17" s="100"/>
      <c r="I17" s="101"/>
      <c r="J17" s="186"/>
      <c r="K17" s="133"/>
      <c r="L17" s="133"/>
      <c r="M17" s="133"/>
      <c r="N17" s="133"/>
      <c r="O17" s="133"/>
      <c r="P17" s="133"/>
      <c r="Q17" s="133"/>
      <c r="R17" s="133"/>
      <c r="S17" s="133"/>
      <c r="T17" s="133"/>
      <c r="U17" s="133"/>
      <c r="V17" s="169" t="s">
        <v>441</v>
      </c>
      <c r="W17" s="169"/>
      <c r="X17" s="169"/>
      <c r="Y17" s="169"/>
      <c r="Z17" s="169"/>
      <c r="AA17" s="169"/>
      <c r="AB17" s="169"/>
      <c r="AC17" s="169"/>
      <c r="AD17" s="169"/>
      <c r="AE17" s="169"/>
      <c r="AF17" s="169"/>
      <c r="AG17" s="169"/>
      <c r="AH17" s="169"/>
      <c r="AI17" s="169"/>
      <c r="AJ17" s="169"/>
      <c r="AK17" s="169"/>
      <c r="AL17" s="169"/>
      <c r="AM17" s="172"/>
      <c r="BH17" s="13" t="s">
        <v>432</v>
      </c>
    </row>
    <row r="18" spans="1:61" ht="9.75" customHeight="1" x14ac:dyDescent="0.15">
      <c r="A18" s="99"/>
      <c r="B18" s="100"/>
      <c r="C18" s="100"/>
      <c r="D18" s="100"/>
      <c r="E18" s="100"/>
      <c r="F18" s="100"/>
      <c r="G18" s="100"/>
      <c r="H18" s="100"/>
      <c r="I18" s="101"/>
      <c r="J18" s="168"/>
      <c r="K18" s="137"/>
      <c r="L18" s="137"/>
      <c r="M18" s="137"/>
      <c r="N18" s="137"/>
      <c r="O18" s="137"/>
      <c r="P18" s="137"/>
      <c r="Q18" s="137"/>
      <c r="R18" s="137"/>
      <c r="S18" s="137"/>
      <c r="T18" s="137"/>
      <c r="U18" s="137"/>
      <c r="V18" s="174" t="s">
        <v>182</v>
      </c>
      <c r="W18" s="174"/>
      <c r="X18" s="174"/>
      <c r="Y18" s="174"/>
      <c r="Z18" s="174"/>
      <c r="AA18" s="174"/>
      <c r="AB18" s="174"/>
      <c r="AC18" s="174"/>
      <c r="AD18" s="174"/>
      <c r="AE18" s="174"/>
      <c r="AF18" s="174"/>
      <c r="AG18" s="174"/>
      <c r="AH18" s="174"/>
      <c r="AI18" s="174"/>
      <c r="AJ18" s="174"/>
      <c r="AK18" s="174"/>
      <c r="AL18" s="174"/>
      <c r="AM18" s="175"/>
      <c r="BH18" s="13" t="s">
        <v>432</v>
      </c>
    </row>
    <row r="19" spans="1:61" ht="9.75" customHeight="1" x14ac:dyDescent="0.15">
      <c r="A19" s="96" t="s">
        <v>79</v>
      </c>
      <c r="B19" s="97"/>
      <c r="C19" s="97"/>
      <c r="D19" s="97"/>
      <c r="E19" s="97"/>
      <c r="F19" s="97"/>
      <c r="G19" s="97"/>
      <c r="H19" s="97"/>
      <c r="I19" s="98"/>
      <c r="J19" s="115" t="s">
        <v>736</v>
      </c>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7"/>
      <c r="BH19" s="13">
        <v>4</v>
      </c>
      <c r="BI19" s="13" t="str">
        <f>"ITEM"&amp;BH19&amp; BG19 &amp;"="&amp; IF(TRIM($J19)="","",$J19)</f>
        <v>ITEM4=区域内の住民（住基法第５条（住民基本台帳の備付け）に基づき住民基本台帳に記録された住民を指す）</v>
      </c>
    </row>
    <row r="20" spans="1:61" ht="9.75" customHeight="1" x14ac:dyDescent="0.15">
      <c r="A20" s="99"/>
      <c r="B20" s="100"/>
      <c r="C20" s="100"/>
      <c r="D20" s="100"/>
      <c r="E20" s="100"/>
      <c r="F20" s="100"/>
      <c r="G20" s="100"/>
      <c r="H20" s="100"/>
      <c r="I20" s="101"/>
      <c r="J20" s="109"/>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1"/>
      <c r="BH20" s="13" t="s">
        <v>432</v>
      </c>
    </row>
    <row r="21" spans="1:61" ht="9.75" customHeight="1" x14ac:dyDescent="0.15">
      <c r="A21" s="99"/>
      <c r="B21" s="100"/>
      <c r="C21" s="100"/>
      <c r="D21" s="100"/>
      <c r="E21" s="100"/>
      <c r="F21" s="100"/>
      <c r="G21" s="100"/>
      <c r="H21" s="100"/>
      <c r="I21" s="101"/>
      <c r="J21" s="112"/>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c r="AL21" s="113"/>
      <c r="AM21" s="114"/>
      <c r="BH21" s="13" t="s">
        <v>432</v>
      </c>
    </row>
    <row r="22" spans="1:61" ht="102" customHeight="1" x14ac:dyDescent="0.15">
      <c r="A22" s="99"/>
      <c r="B22" s="100"/>
      <c r="C22" s="101"/>
      <c r="D22" s="96" t="s">
        <v>80</v>
      </c>
      <c r="E22" s="97"/>
      <c r="F22" s="97"/>
      <c r="G22" s="97"/>
      <c r="H22" s="97"/>
      <c r="I22" s="98"/>
      <c r="J22" s="115" t="s">
        <v>773</v>
      </c>
      <c r="K22" s="116"/>
      <c r="L22" s="116"/>
      <c r="M22" s="116"/>
      <c r="N22" s="116"/>
      <c r="O22" s="116"/>
      <c r="P22" s="116"/>
      <c r="Q22" s="116"/>
      <c r="R22" s="116"/>
      <c r="S22" s="116"/>
      <c r="T22" s="116"/>
      <c r="U22" s="116"/>
      <c r="V22" s="116"/>
      <c r="W22" s="116"/>
      <c r="X22" s="116"/>
      <c r="Y22" s="116"/>
      <c r="Z22" s="116"/>
      <c r="AA22" s="116"/>
      <c r="AB22" s="116"/>
      <c r="AC22" s="116"/>
      <c r="AD22" s="116"/>
      <c r="AE22" s="116"/>
      <c r="AF22" s="116"/>
      <c r="AG22" s="116"/>
      <c r="AH22" s="116"/>
      <c r="AI22" s="116"/>
      <c r="AJ22" s="116"/>
      <c r="AK22" s="116"/>
      <c r="AL22" s="116"/>
      <c r="AM22" s="117"/>
      <c r="BH22" s="13">
        <v>5</v>
      </c>
      <c r="BI22" s="13" t="str">
        <f>"ITEM"&amp;BH22&amp; BG22 &amp;"="&amp; IF(TRIM($J22)="","",$J22)</f>
        <v>ITEM5=番号法第７条第１項（指定及び通知）に基づき、個人番号通知書を新たに個人番号の付番される人に送付する必要がある。
また、同法第１７条第１項（個人番号カードの交付等）により、合わせて、交付申請書を個人番号通知書送付者全員に送付する必要がある。
市町村は、法令に基づき、これらの事務の実施を機構に委任する。</v>
      </c>
    </row>
    <row r="23" spans="1:61" ht="9.75" customHeight="1" x14ac:dyDescent="0.15">
      <c r="A23" s="99"/>
      <c r="B23" s="100"/>
      <c r="C23" s="101"/>
      <c r="D23" s="99"/>
      <c r="E23" s="100"/>
      <c r="F23" s="100"/>
      <c r="G23" s="100"/>
      <c r="H23" s="100"/>
      <c r="I23" s="101"/>
      <c r="J23" s="109"/>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1"/>
      <c r="BH23" s="13" t="s">
        <v>432</v>
      </c>
    </row>
    <row r="24" spans="1:61" ht="9.75" customHeight="1" x14ac:dyDescent="0.15">
      <c r="A24" s="106"/>
      <c r="B24" s="107"/>
      <c r="C24" s="108"/>
      <c r="D24" s="106"/>
      <c r="E24" s="107"/>
      <c r="F24" s="107"/>
      <c r="G24" s="107"/>
      <c r="H24" s="107"/>
      <c r="I24" s="108"/>
      <c r="J24" s="109"/>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1"/>
      <c r="BH24" s="13" t="s">
        <v>432</v>
      </c>
    </row>
    <row r="25" spans="1:61" ht="9.75" customHeight="1" x14ac:dyDescent="0.15">
      <c r="A25" s="96" t="s">
        <v>81</v>
      </c>
      <c r="B25" s="97"/>
      <c r="C25" s="97"/>
      <c r="D25" s="97"/>
      <c r="E25" s="97"/>
      <c r="F25" s="97"/>
      <c r="G25" s="97"/>
      <c r="H25" s="97"/>
      <c r="I25" s="98"/>
      <c r="J25" s="202"/>
      <c r="K25" s="203"/>
      <c r="L25" s="203"/>
      <c r="M25" s="203"/>
      <c r="N25" s="203"/>
      <c r="O25" s="203"/>
      <c r="P25" s="203"/>
      <c r="Q25" s="203"/>
      <c r="R25" s="203"/>
      <c r="S25" s="203"/>
      <c r="T25" s="203"/>
      <c r="U25" s="203"/>
      <c r="V25" s="170" t="s">
        <v>116</v>
      </c>
      <c r="W25" s="170"/>
      <c r="X25" s="170"/>
      <c r="Y25" s="170"/>
      <c r="Z25" s="170"/>
      <c r="AA25" s="170"/>
      <c r="AB25" s="170"/>
      <c r="AC25" s="170"/>
      <c r="AD25" s="170"/>
      <c r="AE25" s="170"/>
      <c r="AF25" s="170"/>
      <c r="AG25" s="170"/>
      <c r="AH25" s="170"/>
      <c r="AI25" s="170"/>
      <c r="AJ25" s="170"/>
      <c r="AK25" s="170"/>
      <c r="AL25" s="170"/>
      <c r="AM25" s="171"/>
      <c r="BE25" s="13" t="str">
        <f ca="1">MID(CELL("address",$CC$2),2,2)</f>
        <v>CC</v>
      </c>
      <c r="BF25" s="13">
        <f>IF(TRIM($K26)="","",IF(ISERROR(MATCH($K26,$CC$3:$CC$6,0)),"INPUT_ERROR",MATCH($K26,$CC$3:$CC$6,0)))</f>
        <v>3</v>
      </c>
      <c r="BH25" s="13">
        <v>6</v>
      </c>
      <c r="BI25" s="13" t="str">
        <f>"ITEM"&amp; BH25&amp; BG25 &amp;"="&amp; $BF25</f>
        <v>ITEM6=3</v>
      </c>
    </row>
    <row r="26" spans="1:61" ht="9.75" customHeight="1" x14ac:dyDescent="0.15">
      <c r="A26" s="99"/>
      <c r="B26" s="100"/>
      <c r="C26" s="100"/>
      <c r="D26" s="100"/>
      <c r="E26" s="100"/>
      <c r="F26" s="100"/>
      <c r="G26" s="100"/>
      <c r="H26" s="100"/>
      <c r="I26" s="101"/>
      <c r="J26" s="130" t="s">
        <v>189</v>
      </c>
      <c r="K26" s="131" t="s">
        <v>141</v>
      </c>
      <c r="L26" s="131"/>
      <c r="M26" s="131"/>
      <c r="N26" s="131"/>
      <c r="O26" s="131"/>
      <c r="P26" s="131"/>
      <c r="Q26" s="131"/>
      <c r="R26" s="131"/>
      <c r="S26" s="131"/>
      <c r="T26" s="133" t="s">
        <v>129</v>
      </c>
      <c r="U26" s="133"/>
      <c r="V26" s="169" t="s">
        <v>183</v>
      </c>
      <c r="W26" s="169"/>
      <c r="X26" s="169"/>
      <c r="Y26" s="169"/>
      <c r="Z26" s="169"/>
      <c r="AA26" s="169"/>
      <c r="AB26" s="169"/>
      <c r="AC26" s="169"/>
      <c r="AD26" s="169"/>
      <c r="AE26" s="169" t="s">
        <v>184</v>
      </c>
      <c r="AF26" s="169"/>
      <c r="AG26" s="169"/>
      <c r="AH26" s="169"/>
      <c r="AI26" s="169"/>
      <c r="AJ26" s="169"/>
      <c r="AK26" s="169"/>
      <c r="AL26" s="169"/>
      <c r="AM26" s="172"/>
      <c r="BH26" s="13" t="s">
        <v>432</v>
      </c>
    </row>
    <row r="27" spans="1:61" ht="9.75" customHeight="1" x14ac:dyDescent="0.15">
      <c r="A27" s="99"/>
      <c r="B27" s="100"/>
      <c r="C27" s="100"/>
      <c r="D27" s="100"/>
      <c r="E27" s="100"/>
      <c r="F27" s="100"/>
      <c r="G27" s="100"/>
      <c r="H27" s="100"/>
      <c r="I27" s="101"/>
      <c r="J27" s="130"/>
      <c r="K27" s="131"/>
      <c r="L27" s="131"/>
      <c r="M27" s="131"/>
      <c r="N27" s="131"/>
      <c r="O27" s="131"/>
      <c r="P27" s="131"/>
      <c r="Q27" s="131"/>
      <c r="R27" s="131"/>
      <c r="S27" s="131"/>
      <c r="T27" s="133"/>
      <c r="U27" s="133"/>
      <c r="V27" s="169" t="s">
        <v>185</v>
      </c>
      <c r="W27" s="169"/>
      <c r="X27" s="169"/>
      <c r="Y27" s="169"/>
      <c r="Z27" s="169"/>
      <c r="AA27" s="169"/>
      <c r="AB27" s="169"/>
      <c r="AC27" s="169"/>
      <c r="AD27" s="169"/>
      <c r="AE27" s="169" t="s">
        <v>186</v>
      </c>
      <c r="AF27" s="169"/>
      <c r="AG27" s="169"/>
      <c r="AH27" s="169"/>
      <c r="AI27" s="169"/>
      <c r="AJ27" s="169"/>
      <c r="AK27" s="169"/>
      <c r="AL27" s="169"/>
      <c r="AM27" s="172"/>
      <c r="BH27" s="13" t="s">
        <v>432</v>
      </c>
    </row>
    <row r="28" spans="1:61" ht="9.75" customHeight="1" x14ac:dyDescent="0.15">
      <c r="A28" s="99"/>
      <c r="B28" s="100"/>
      <c r="C28" s="100"/>
      <c r="D28" s="100"/>
      <c r="E28" s="100"/>
      <c r="F28" s="100"/>
      <c r="G28" s="100"/>
      <c r="H28" s="100"/>
      <c r="I28" s="101"/>
      <c r="J28" s="193"/>
      <c r="K28" s="194"/>
      <c r="L28" s="194"/>
      <c r="M28" s="194"/>
      <c r="N28" s="194"/>
      <c r="O28" s="194"/>
      <c r="P28" s="194"/>
      <c r="Q28" s="194"/>
      <c r="R28" s="194"/>
      <c r="S28" s="194"/>
      <c r="T28" s="194"/>
      <c r="U28" s="194"/>
      <c r="V28" s="194"/>
      <c r="W28" s="194"/>
      <c r="X28" s="194"/>
      <c r="Y28" s="194"/>
      <c r="Z28" s="194"/>
      <c r="AA28" s="194"/>
      <c r="AB28" s="194"/>
      <c r="AC28" s="194"/>
      <c r="AD28" s="194"/>
      <c r="AE28" s="194"/>
      <c r="AF28" s="194"/>
      <c r="AG28" s="194"/>
      <c r="AH28" s="194"/>
      <c r="AI28" s="194"/>
      <c r="AJ28" s="194"/>
      <c r="AK28" s="194"/>
      <c r="AL28" s="194"/>
      <c r="AM28" s="195"/>
      <c r="BH28" s="13" t="s">
        <v>432</v>
      </c>
    </row>
    <row r="29" spans="1:61" ht="9.75" customHeight="1" x14ac:dyDescent="0.15">
      <c r="A29" s="99"/>
      <c r="B29" s="100"/>
      <c r="C29" s="101"/>
      <c r="D29" s="196" t="s">
        <v>82</v>
      </c>
      <c r="E29" s="197"/>
      <c r="F29" s="197"/>
      <c r="G29" s="197"/>
      <c r="H29" s="197"/>
      <c r="I29" s="197"/>
      <c r="J29" s="167" t="s">
        <v>85</v>
      </c>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3"/>
      <c r="BF29" s="13" t="b">
        <f>IF($K31="○",TRUE,IF($K31="",FALSE,"INPUT_ERROR"))</f>
        <v>1</v>
      </c>
      <c r="BH29" s="13">
        <v>7</v>
      </c>
      <c r="BI29" s="13" t="str">
        <f t="shared" ref="BI29:BI47" si="0">"ITEM"&amp; BH29&amp; BG29 &amp;"="&amp; $BF29</f>
        <v>ITEM7=TRUE</v>
      </c>
    </row>
    <row r="30" spans="1:61" ht="9.75" customHeight="1" x14ac:dyDescent="0.15">
      <c r="A30" s="99"/>
      <c r="B30" s="100"/>
      <c r="C30" s="101"/>
      <c r="D30" s="198"/>
      <c r="E30" s="199"/>
      <c r="F30" s="199"/>
      <c r="G30" s="199"/>
      <c r="H30" s="199"/>
      <c r="I30" s="199"/>
      <c r="J30" s="186"/>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33"/>
      <c r="AM30" s="139"/>
      <c r="BF30" s="13" t="b">
        <f>IF($T31="○",TRUE,IF($T31="",FALSE,"INPUT_ERROR"))</f>
        <v>0</v>
      </c>
      <c r="BH30" s="13">
        <v>8</v>
      </c>
      <c r="BI30" s="13" t="str">
        <f t="shared" si="0"/>
        <v>ITEM8=FALSE</v>
      </c>
    </row>
    <row r="31" spans="1:61" ht="9.75" customHeight="1" x14ac:dyDescent="0.15">
      <c r="A31" s="99"/>
      <c r="B31" s="100"/>
      <c r="C31" s="101"/>
      <c r="D31" s="198"/>
      <c r="E31" s="199"/>
      <c r="F31" s="199"/>
      <c r="G31" s="199"/>
      <c r="H31" s="199"/>
      <c r="I31" s="199"/>
      <c r="J31" s="130" t="s">
        <v>189</v>
      </c>
      <c r="K31" s="132" t="s">
        <v>610</v>
      </c>
      <c r="L31" s="169" t="s">
        <v>191</v>
      </c>
      <c r="M31" s="169"/>
      <c r="N31" s="169"/>
      <c r="O31" s="169"/>
      <c r="P31" s="169"/>
      <c r="Q31" s="169"/>
      <c r="R31" s="169"/>
      <c r="S31" s="134" t="s">
        <v>189</v>
      </c>
      <c r="T31" s="132"/>
      <c r="U31" s="169" t="s">
        <v>192</v>
      </c>
      <c r="V31" s="169"/>
      <c r="W31" s="169"/>
      <c r="X31" s="169"/>
      <c r="Y31" s="169"/>
      <c r="Z31" s="169"/>
      <c r="AA31" s="169"/>
      <c r="AB31" s="134" t="s">
        <v>189</v>
      </c>
      <c r="AC31" s="132"/>
      <c r="AD31" s="169" t="s">
        <v>193</v>
      </c>
      <c r="AE31" s="169"/>
      <c r="AF31" s="169"/>
      <c r="AG31" s="169"/>
      <c r="AH31" s="169"/>
      <c r="AI31" s="169"/>
      <c r="AJ31" s="169"/>
      <c r="AK31" s="169"/>
      <c r="AL31" s="169"/>
      <c r="AM31" s="172"/>
      <c r="BF31" s="13" t="b">
        <f>IF($AC31="○",TRUE,IF($AC31="",FALSE,"INPUT_ERROR"))</f>
        <v>0</v>
      </c>
      <c r="BH31" s="13">
        <v>9</v>
      </c>
      <c r="BI31" s="13" t="str">
        <f t="shared" si="0"/>
        <v>ITEM9=FALSE</v>
      </c>
    </row>
    <row r="32" spans="1:61" ht="9.75" customHeight="1" x14ac:dyDescent="0.15">
      <c r="A32" s="99"/>
      <c r="B32" s="100"/>
      <c r="C32" s="101"/>
      <c r="D32" s="198"/>
      <c r="E32" s="199"/>
      <c r="F32" s="199"/>
      <c r="G32" s="199"/>
      <c r="H32" s="199"/>
      <c r="I32" s="199"/>
      <c r="J32" s="130"/>
      <c r="K32" s="132"/>
      <c r="L32" s="169"/>
      <c r="M32" s="169"/>
      <c r="N32" s="169"/>
      <c r="O32" s="169"/>
      <c r="P32" s="169"/>
      <c r="Q32" s="169"/>
      <c r="R32" s="169"/>
      <c r="S32" s="134"/>
      <c r="T32" s="132"/>
      <c r="U32" s="169"/>
      <c r="V32" s="169"/>
      <c r="W32" s="169"/>
      <c r="X32" s="169"/>
      <c r="Y32" s="169"/>
      <c r="Z32" s="169"/>
      <c r="AA32" s="169"/>
      <c r="AB32" s="134"/>
      <c r="AC32" s="132"/>
      <c r="AD32" s="169"/>
      <c r="AE32" s="169"/>
      <c r="AF32" s="169"/>
      <c r="AG32" s="169"/>
      <c r="AH32" s="169"/>
      <c r="AI32" s="169"/>
      <c r="AJ32" s="169"/>
      <c r="AK32" s="169"/>
      <c r="AL32" s="169"/>
      <c r="AM32" s="172"/>
      <c r="BF32" s="13" t="b">
        <f>IF($K35="○",TRUE,IF($K35="",FALSE,"INPUT_ERROR"))</f>
        <v>1</v>
      </c>
      <c r="BH32" s="13">
        <v>10</v>
      </c>
      <c r="BI32" s="13" t="str">
        <f t="shared" si="0"/>
        <v>ITEM10=TRUE</v>
      </c>
    </row>
    <row r="33" spans="1:61" ht="9.75" customHeight="1" x14ac:dyDescent="0.15">
      <c r="A33" s="99"/>
      <c r="B33" s="100"/>
      <c r="C33" s="101"/>
      <c r="D33" s="198"/>
      <c r="E33" s="199"/>
      <c r="F33" s="199"/>
      <c r="G33" s="199"/>
      <c r="H33" s="199"/>
      <c r="I33" s="199"/>
      <c r="J33" s="186" t="s">
        <v>86</v>
      </c>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33"/>
      <c r="AM33" s="139"/>
      <c r="BF33" s="13" t="b">
        <f>IF($Z35="○",TRUE,IF($Z35="",FALSE,"INPUT_ERROR"))</f>
        <v>0</v>
      </c>
      <c r="BH33" s="13">
        <v>11</v>
      </c>
      <c r="BI33" s="13" t="str">
        <f t="shared" si="0"/>
        <v>ITEM11=FALSE</v>
      </c>
    </row>
    <row r="34" spans="1:61" ht="9.75" customHeight="1" x14ac:dyDescent="0.15">
      <c r="A34" s="99"/>
      <c r="B34" s="100"/>
      <c r="C34" s="101"/>
      <c r="D34" s="198"/>
      <c r="E34" s="199"/>
      <c r="F34" s="199"/>
      <c r="G34" s="199"/>
      <c r="H34" s="199"/>
      <c r="I34" s="199"/>
      <c r="J34" s="186"/>
      <c r="K34" s="133"/>
      <c r="L34" s="133"/>
      <c r="M34" s="133"/>
      <c r="N34" s="133"/>
      <c r="O34" s="133"/>
      <c r="P34" s="133"/>
      <c r="Q34" s="133"/>
      <c r="R34" s="133"/>
      <c r="S34" s="133"/>
      <c r="T34" s="133"/>
      <c r="U34" s="133"/>
      <c r="V34" s="133"/>
      <c r="W34" s="133"/>
      <c r="X34" s="133"/>
      <c r="Y34" s="133"/>
      <c r="Z34" s="133"/>
      <c r="AA34" s="133"/>
      <c r="AB34" s="133"/>
      <c r="AC34" s="133"/>
      <c r="AD34" s="133"/>
      <c r="AE34" s="133"/>
      <c r="AF34" s="133"/>
      <c r="AG34" s="133"/>
      <c r="AH34" s="133"/>
      <c r="AI34" s="133"/>
      <c r="AJ34" s="133"/>
      <c r="AK34" s="133"/>
      <c r="AL34" s="133"/>
      <c r="AM34" s="139"/>
      <c r="BF34" s="13" t="b">
        <f>IF($K37="○",TRUE,IF($K37="",FALSE,"INPUT_ERROR"))</f>
        <v>1</v>
      </c>
      <c r="BH34" s="13">
        <v>12</v>
      </c>
      <c r="BI34" s="13" t="str">
        <f t="shared" si="0"/>
        <v>ITEM12=TRUE</v>
      </c>
    </row>
    <row r="35" spans="1:61" ht="9.75" customHeight="1" x14ac:dyDescent="0.15">
      <c r="A35" s="99"/>
      <c r="B35" s="100"/>
      <c r="C35" s="101"/>
      <c r="D35" s="198"/>
      <c r="E35" s="199"/>
      <c r="F35" s="199"/>
      <c r="G35" s="199"/>
      <c r="H35" s="199"/>
      <c r="I35" s="199"/>
      <c r="J35" s="130" t="s">
        <v>189</v>
      </c>
      <c r="K35" s="132" t="s">
        <v>610</v>
      </c>
      <c r="L35" s="169" t="s">
        <v>194</v>
      </c>
      <c r="M35" s="169"/>
      <c r="N35" s="169"/>
      <c r="O35" s="169"/>
      <c r="P35" s="169"/>
      <c r="Q35" s="169"/>
      <c r="R35" s="169"/>
      <c r="S35" s="169"/>
      <c r="T35" s="169"/>
      <c r="U35" s="169"/>
      <c r="V35" s="169"/>
      <c r="W35" s="169"/>
      <c r="X35" s="169"/>
      <c r="Y35" s="134" t="s">
        <v>189</v>
      </c>
      <c r="Z35" s="132"/>
      <c r="AA35" s="169" t="s">
        <v>195</v>
      </c>
      <c r="AB35" s="169"/>
      <c r="AC35" s="169"/>
      <c r="AD35" s="169"/>
      <c r="AE35" s="169"/>
      <c r="AF35" s="169"/>
      <c r="AG35" s="169"/>
      <c r="AH35" s="169"/>
      <c r="AI35" s="169"/>
      <c r="AJ35" s="169"/>
      <c r="AK35" s="169"/>
      <c r="AL35" s="169"/>
      <c r="AM35" s="172"/>
      <c r="BF35" s="13" t="b">
        <f>IF($K41="○",TRUE,IF($K41="",FALSE,"INPUT_ERROR"))</f>
        <v>0</v>
      </c>
      <c r="BH35" s="13">
        <v>13</v>
      </c>
      <c r="BI35" s="13" t="str">
        <f t="shared" si="0"/>
        <v>ITEM13=FALSE</v>
      </c>
    </row>
    <row r="36" spans="1:61" ht="9.75" customHeight="1" x14ac:dyDescent="0.15">
      <c r="A36" s="99"/>
      <c r="B36" s="100"/>
      <c r="C36" s="101"/>
      <c r="D36" s="198"/>
      <c r="E36" s="199"/>
      <c r="F36" s="199"/>
      <c r="G36" s="199"/>
      <c r="H36" s="199"/>
      <c r="I36" s="199"/>
      <c r="J36" s="130"/>
      <c r="K36" s="132"/>
      <c r="L36" s="169"/>
      <c r="M36" s="169"/>
      <c r="N36" s="169"/>
      <c r="O36" s="169"/>
      <c r="P36" s="169"/>
      <c r="Q36" s="169"/>
      <c r="R36" s="169"/>
      <c r="S36" s="169"/>
      <c r="T36" s="169"/>
      <c r="U36" s="169"/>
      <c r="V36" s="169"/>
      <c r="W36" s="169"/>
      <c r="X36" s="169"/>
      <c r="Y36" s="134"/>
      <c r="Z36" s="132"/>
      <c r="AA36" s="169"/>
      <c r="AB36" s="169"/>
      <c r="AC36" s="169"/>
      <c r="AD36" s="169"/>
      <c r="AE36" s="169"/>
      <c r="AF36" s="169"/>
      <c r="AG36" s="169"/>
      <c r="AH36" s="169"/>
      <c r="AI36" s="169"/>
      <c r="AJ36" s="169"/>
      <c r="AK36" s="169"/>
      <c r="AL36" s="169"/>
      <c r="AM36" s="172"/>
      <c r="BF36" s="13" t="b">
        <f>IF($T41="○",TRUE,IF($T41="",FALSE,"INPUT_ERROR"))</f>
        <v>0</v>
      </c>
      <c r="BH36" s="13">
        <v>14</v>
      </c>
      <c r="BI36" s="13" t="str">
        <f t="shared" si="0"/>
        <v>ITEM14=FALSE</v>
      </c>
    </row>
    <row r="37" spans="1:61" ht="9.75" customHeight="1" x14ac:dyDescent="0.15">
      <c r="A37" s="99"/>
      <c r="B37" s="100"/>
      <c r="C37" s="101"/>
      <c r="D37" s="198"/>
      <c r="E37" s="199"/>
      <c r="F37" s="199"/>
      <c r="G37" s="199"/>
      <c r="H37" s="199"/>
      <c r="I37" s="199"/>
      <c r="J37" s="130" t="s">
        <v>189</v>
      </c>
      <c r="K37" s="132" t="s">
        <v>610</v>
      </c>
      <c r="L37" s="169" t="s">
        <v>196</v>
      </c>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72"/>
      <c r="BF37" s="13" t="b">
        <f>IF($AE41="○",TRUE,IF($AE41="",FALSE,"INPUT_ERROR"))</f>
        <v>0</v>
      </c>
      <c r="BH37" s="13">
        <v>15</v>
      </c>
      <c r="BI37" s="13" t="str">
        <f t="shared" si="0"/>
        <v>ITEM15=FALSE</v>
      </c>
    </row>
    <row r="38" spans="1:61" ht="9.75" customHeight="1" x14ac:dyDescent="0.15">
      <c r="A38" s="99"/>
      <c r="B38" s="100"/>
      <c r="C38" s="101"/>
      <c r="D38" s="198"/>
      <c r="E38" s="199"/>
      <c r="F38" s="199"/>
      <c r="G38" s="199"/>
      <c r="H38" s="199"/>
      <c r="I38" s="199"/>
      <c r="J38" s="130"/>
      <c r="K38" s="132"/>
      <c r="L38" s="169"/>
      <c r="M38" s="169"/>
      <c r="N38" s="169"/>
      <c r="O38" s="169"/>
      <c r="P38" s="169"/>
      <c r="Q38" s="169"/>
      <c r="R38" s="169"/>
      <c r="S38" s="169"/>
      <c r="T38" s="169"/>
      <c r="U38" s="169"/>
      <c r="V38" s="169"/>
      <c r="W38" s="169"/>
      <c r="X38" s="169"/>
      <c r="Y38" s="169"/>
      <c r="Z38" s="169"/>
      <c r="AA38" s="169"/>
      <c r="AB38" s="169"/>
      <c r="AC38" s="169"/>
      <c r="AD38" s="169"/>
      <c r="AE38" s="169"/>
      <c r="AF38" s="169"/>
      <c r="AG38" s="169"/>
      <c r="AH38" s="169"/>
      <c r="AI38" s="169"/>
      <c r="AJ38" s="169"/>
      <c r="AK38" s="169"/>
      <c r="AL38" s="169"/>
      <c r="AM38" s="172"/>
      <c r="BF38" s="13" t="b">
        <f>IF($K43="○",TRUE,IF($K43="",FALSE,"INPUT_ERROR"))</f>
        <v>0</v>
      </c>
      <c r="BH38" s="13">
        <v>16</v>
      </c>
      <c r="BI38" s="13" t="str">
        <f t="shared" si="0"/>
        <v>ITEM16=FALSE</v>
      </c>
    </row>
    <row r="39" spans="1:61" ht="9.75" customHeight="1" x14ac:dyDescent="0.15">
      <c r="A39" s="99"/>
      <c r="B39" s="100"/>
      <c r="C39" s="101"/>
      <c r="D39" s="198"/>
      <c r="E39" s="199"/>
      <c r="F39" s="199"/>
      <c r="G39" s="199"/>
      <c r="H39" s="199"/>
      <c r="I39" s="199"/>
      <c r="J39" s="186" t="s">
        <v>87</v>
      </c>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139"/>
      <c r="BF39" s="13" t="b">
        <f>IF($T43="○",TRUE,IF($T43="",FALSE,"INPUT_ERROR"))</f>
        <v>0</v>
      </c>
      <c r="BH39" s="13">
        <v>17</v>
      </c>
      <c r="BI39" s="13" t="str">
        <f t="shared" si="0"/>
        <v>ITEM17=FALSE</v>
      </c>
    </row>
    <row r="40" spans="1:61" ht="9.75" customHeight="1" x14ac:dyDescent="0.15">
      <c r="A40" s="99"/>
      <c r="B40" s="100"/>
      <c r="C40" s="101"/>
      <c r="D40" s="198"/>
      <c r="E40" s="199"/>
      <c r="F40" s="199"/>
      <c r="G40" s="199"/>
      <c r="H40" s="199"/>
      <c r="I40" s="199"/>
      <c r="J40" s="186"/>
      <c r="K40" s="133"/>
      <c r="L40" s="133"/>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AK40" s="133"/>
      <c r="AL40" s="133"/>
      <c r="AM40" s="139"/>
      <c r="BF40" s="13" t="b">
        <f>IF($AE43="○",TRUE,IF($AE43="",FALSE,"INPUT_ERROR"))</f>
        <v>0</v>
      </c>
      <c r="BH40" s="13">
        <v>18</v>
      </c>
      <c r="BI40" s="13" t="str">
        <f t="shared" si="0"/>
        <v>ITEM18=FALSE</v>
      </c>
    </row>
    <row r="41" spans="1:61" ht="9.75" customHeight="1" x14ac:dyDescent="0.15">
      <c r="A41" s="99"/>
      <c r="B41" s="100"/>
      <c r="C41" s="101"/>
      <c r="D41" s="198"/>
      <c r="E41" s="199"/>
      <c r="F41" s="199"/>
      <c r="G41" s="199"/>
      <c r="H41" s="199"/>
      <c r="I41" s="199"/>
      <c r="J41" s="130" t="s">
        <v>189</v>
      </c>
      <c r="K41" s="132"/>
      <c r="L41" s="169" t="s">
        <v>197</v>
      </c>
      <c r="M41" s="169"/>
      <c r="N41" s="169"/>
      <c r="O41" s="169"/>
      <c r="P41" s="169"/>
      <c r="Q41" s="169"/>
      <c r="R41" s="169"/>
      <c r="S41" s="134" t="s">
        <v>189</v>
      </c>
      <c r="T41" s="132"/>
      <c r="U41" s="169" t="s">
        <v>198</v>
      </c>
      <c r="V41" s="169"/>
      <c r="W41" s="169"/>
      <c r="X41" s="169"/>
      <c r="Y41" s="169"/>
      <c r="Z41" s="169"/>
      <c r="AA41" s="169"/>
      <c r="AB41" s="169"/>
      <c r="AC41" s="169"/>
      <c r="AD41" s="134" t="s">
        <v>189</v>
      </c>
      <c r="AE41" s="132"/>
      <c r="AF41" s="169" t="s">
        <v>199</v>
      </c>
      <c r="AG41" s="169"/>
      <c r="AH41" s="169"/>
      <c r="AI41" s="169"/>
      <c r="AJ41" s="169"/>
      <c r="AK41" s="169"/>
      <c r="AL41" s="169"/>
      <c r="AM41" s="172"/>
      <c r="BF41" s="13" t="b">
        <f>IF($K45="○",TRUE,IF($K45="",FALSE,"INPUT_ERROR"))</f>
        <v>0</v>
      </c>
      <c r="BH41" s="13">
        <v>19</v>
      </c>
      <c r="BI41" s="13" t="str">
        <f t="shared" si="0"/>
        <v>ITEM19=FALSE</v>
      </c>
    </row>
    <row r="42" spans="1:61" ht="9.75" customHeight="1" x14ac:dyDescent="0.15">
      <c r="A42" s="99"/>
      <c r="B42" s="100"/>
      <c r="C42" s="101"/>
      <c r="D42" s="198"/>
      <c r="E42" s="199"/>
      <c r="F42" s="199"/>
      <c r="G42" s="199"/>
      <c r="H42" s="199"/>
      <c r="I42" s="199"/>
      <c r="J42" s="130"/>
      <c r="K42" s="132"/>
      <c r="L42" s="169"/>
      <c r="M42" s="169"/>
      <c r="N42" s="169"/>
      <c r="O42" s="169"/>
      <c r="P42" s="169"/>
      <c r="Q42" s="169"/>
      <c r="R42" s="169"/>
      <c r="S42" s="134"/>
      <c r="T42" s="132"/>
      <c r="U42" s="169"/>
      <c r="V42" s="169"/>
      <c r="W42" s="169"/>
      <c r="X42" s="169"/>
      <c r="Y42" s="169"/>
      <c r="Z42" s="169"/>
      <c r="AA42" s="169"/>
      <c r="AB42" s="169"/>
      <c r="AC42" s="169"/>
      <c r="AD42" s="134"/>
      <c r="AE42" s="132"/>
      <c r="AF42" s="169"/>
      <c r="AG42" s="169"/>
      <c r="AH42" s="169"/>
      <c r="AI42" s="169"/>
      <c r="AJ42" s="169"/>
      <c r="AK42" s="169"/>
      <c r="AL42" s="169"/>
      <c r="AM42" s="172"/>
      <c r="BF42" s="13" t="b">
        <f>IF($W45="○",TRUE,IF($W45="",FALSE,"INPUT_ERROR"))</f>
        <v>0</v>
      </c>
      <c r="BH42" s="13">
        <v>20</v>
      </c>
      <c r="BI42" s="13" t="str">
        <f t="shared" si="0"/>
        <v>ITEM20=FALSE</v>
      </c>
    </row>
    <row r="43" spans="1:61" ht="9.75" customHeight="1" x14ac:dyDescent="0.15">
      <c r="A43" s="99"/>
      <c r="B43" s="100"/>
      <c r="C43" s="101"/>
      <c r="D43" s="198"/>
      <c r="E43" s="199"/>
      <c r="F43" s="199"/>
      <c r="G43" s="199"/>
      <c r="H43" s="199"/>
      <c r="I43" s="199"/>
      <c r="J43" s="130" t="s">
        <v>189</v>
      </c>
      <c r="K43" s="132"/>
      <c r="L43" s="169" t="s">
        <v>200</v>
      </c>
      <c r="M43" s="169"/>
      <c r="N43" s="169"/>
      <c r="O43" s="169"/>
      <c r="P43" s="169"/>
      <c r="Q43" s="169"/>
      <c r="R43" s="169"/>
      <c r="S43" s="134" t="s">
        <v>189</v>
      </c>
      <c r="T43" s="132"/>
      <c r="U43" s="169" t="s">
        <v>201</v>
      </c>
      <c r="V43" s="169"/>
      <c r="W43" s="169"/>
      <c r="X43" s="169"/>
      <c r="Y43" s="169"/>
      <c r="Z43" s="169"/>
      <c r="AA43" s="169"/>
      <c r="AB43" s="169"/>
      <c r="AC43" s="169"/>
      <c r="AD43" s="134" t="s">
        <v>189</v>
      </c>
      <c r="AE43" s="132"/>
      <c r="AF43" s="169" t="s">
        <v>202</v>
      </c>
      <c r="AG43" s="169"/>
      <c r="AH43" s="169"/>
      <c r="AI43" s="169"/>
      <c r="AJ43" s="169"/>
      <c r="AK43" s="169"/>
      <c r="AL43" s="169"/>
      <c r="AM43" s="172"/>
      <c r="BF43" s="13" t="b">
        <f>IF($K47="○",TRUE,IF($K47="",FALSE,"INPUT_ERROR"))</f>
        <v>0</v>
      </c>
      <c r="BH43" s="13">
        <v>21</v>
      </c>
      <c r="BI43" s="13" t="str">
        <f t="shared" si="0"/>
        <v>ITEM21=FALSE</v>
      </c>
    </row>
    <row r="44" spans="1:61" ht="9.75" customHeight="1" x14ac:dyDescent="0.15">
      <c r="A44" s="99"/>
      <c r="B44" s="100"/>
      <c r="C44" s="101"/>
      <c r="D44" s="198"/>
      <c r="E44" s="199"/>
      <c r="F44" s="199"/>
      <c r="G44" s="199"/>
      <c r="H44" s="199"/>
      <c r="I44" s="199"/>
      <c r="J44" s="130"/>
      <c r="K44" s="132"/>
      <c r="L44" s="169"/>
      <c r="M44" s="169"/>
      <c r="N44" s="169"/>
      <c r="O44" s="169"/>
      <c r="P44" s="169"/>
      <c r="Q44" s="169"/>
      <c r="R44" s="169"/>
      <c r="S44" s="134"/>
      <c r="T44" s="132"/>
      <c r="U44" s="169"/>
      <c r="V44" s="169"/>
      <c r="W44" s="169"/>
      <c r="X44" s="169"/>
      <c r="Y44" s="169"/>
      <c r="Z44" s="169"/>
      <c r="AA44" s="169"/>
      <c r="AB44" s="169"/>
      <c r="AC44" s="169"/>
      <c r="AD44" s="134"/>
      <c r="AE44" s="132"/>
      <c r="AF44" s="169"/>
      <c r="AG44" s="169"/>
      <c r="AH44" s="169"/>
      <c r="AI44" s="169"/>
      <c r="AJ44" s="169"/>
      <c r="AK44" s="169"/>
      <c r="AL44" s="169"/>
      <c r="AM44" s="172"/>
      <c r="BF44" s="13" t="b">
        <f>IF($T47="○",TRUE,IF($T47="",FALSE,"INPUT_ERROR"))</f>
        <v>0</v>
      </c>
      <c r="BH44" s="13">
        <v>22</v>
      </c>
      <c r="BI44" s="13" t="str">
        <f t="shared" si="0"/>
        <v>ITEM22=FALSE</v>
      </c>
    </row>
    <row r="45" spans="1:61" ht="9.75" customHeight="1" x14ac:dyDescent="0.15">
      <c r="A45" s="99"/>
      <c r="B45" s="100"/>
      <c r="C45" s="101"/>
      <c r="D45" s="198"/>
      <c r="E45" s="199"/>
      <c r="F45" s="199"/>
      <c r="G45" s="199"/>
      <c r="H45" s="199"/>
      <c r="I45" s="199"/>
      <c r="J45" s="130" t="s">
        <v>189</v>
      </c>
      <c r="K45" s="132"/>
      <c r="L45" s="169" t="s">
        <v>203</v>
      </c>
      <c r="M45" s="169"/>
      <c r="N45" s="169"/>
      <c r="O45" s="169"/>
      <c r="P45" s="169"/>
      <c r="Q45" s="169"/>
      <c r="R45" s="169"/>
      <c r="S45" s="169"/>
      <c r="T45" s="169"/>
      <c r="U45" s="169"/>
      <c r="V45" s="134" t="s">
        <v>189</v>
      </c>
      <c r="W45" s="132"/>
      <c r="X45" s="169" t="s">
        <v>204</v>
      </c>
      <c r="Y45" s="169"/>
      <c r="Z45" s="169"/>
      <c r="AA45" s="169"/>
      <c r="AB45" s="169"/>
      <c r="AC45" s="169"/>
      <c r="AD45" s="169"/>
      <c r="AE45" s="169"/>
      <c r="AF45" s="169"/>
      <c r="AG45" s="169"/>
      <c r="AH45" s="169"/>
      <c r="AI45" s="169"/>
      <c r="AJ45" s="169"/>
      <c r="AK45" s="169"/>
      <c r="AL45" s="169"/>
      <c r="AM45" s="172"/>
      <c r="BF45" s="13" t="b">
        <f>IF($AE47="○",TRUE,IF($AE47="",FALSE,"INPUT_ERROR"))</f>
        <v>0</v>
      </c>
      <c r="BH45" s="13">
        <v>23</v>
      </c>
      <c r="BI45" s="13" t="str">
        <f t="shared" si="0"/>
        <v>ITEM23=FALSE</v>
      </c>
    </row>
    <row r="46" spans="1:61" ht="9.75" customHeight="1" x14ac:dyDescent="0.15">
      <c r="A46" s="99"/>
      <c r="B46" s="100"/>
      <c r="C46" s="101"/>
      <c r="D46" s="198"/>
      <c r="E46" s="199"/>
      <c r="F46" s="199"/>
      <c r="G46" s="199"/>
      <c r="H46" s="199"/>
      <c r="I46" s="199"/>
      <c r="J46" s="130"/>
      <c r="K46" s="132"/>
      <c r="L46" s="169"/>
      <c r="M46" s="169"/>
      <c r="N46" s="169"/>
      <c r="O46" s="169"/>
      <c r="P46" s="169"/>
      <c r="Q46" s="169"/>
      <c r="R46" s="169"/>
      <c r="S46" s="169"/>
      <c r="T46" s="169"/>
      <c r="U46" s="169"/>
      <c r="V46" s="134"/>
      <c r="W46" s="132"/>
      <c r="X46" s="169"/>
      <c r="Y46" s="169"/>
      <c r="Z46" s="169"/>
      <c r="AA46" s="169"/>
      <c r="AB46" s="169"/>
      <c r="AC46" s="169"/>
      <c r="AD46" s="169"/>
      <c r="AE46" s="169"/>
      <c r="AF46" s="169"/>
      <c r="AG46" s="169"/>
      <c r="AH46" s="169"/>
      <c r="AI46" s="169"/>
      <c r="AJ46" s="169"/>
      <c r="AK46" s="169"/>
      <c r="AL46" s="169"/>
      <c r="AM46" s="172"/>
      <c r="BF46" s="13" t="b">
        <f>IF($K49="○",TRUE,IF($K49="",FALSE,"INPUT_ERROR"))</f>
        <v>0</v>
      </c>
      <c r="BH46" s="13">
        <v>24</v>
      </c>
      <c r="BI46" s="13" t="str">
        <f t="shared" si="0"/>
        <v>ITEM24=FALSE</v>
      </c>
    </row>
    <row r="47" spans="1:61" ht="9.75" customHeight="1" x14ac:dyDescent="0.15">
      <c r="A47" s="99"/>
      <c r="B47" s="100"/>
      <c r="C47" s="101"/>
      <c r="D47" s="198"/>
      <c r="E47" s="199"/>
      <c r="F47" s="199"/>
      <c r="G47" s="199"/>
      <c r="H47" s="199"/>
      <c r="I47" s="199"/>
      <c r="J47" s="130" t="s">
        <v>189</v>
      </c>
      <c r="K47" s="132"/>
      <c r="L47" s="169" t="s">
        <v>205</v>
      </c>
      <c r="M47" s="169"/>
      <c r="N47" s="169"/>
      <c r="O47" s="169"/>
      <c r="P47" s="169"/>
      <c r="Q47" s="169"/>
      <c r="R47" s="169"/>
      <c r="S47" s="134" t="s">
        <v>189</v>
      </c>
      <c r="T47" s="132"/>
      <c r="U47" s="169" t="s">
        <v>206</v>
      </c>
      <c r="V47" s="169"/>
      <c r="W47" s="169"/>
      <c r="X47" s="169"/>
      <c r="Y47" s="169"/>
      <c r="Z47" s="169"/>
      <c r="AA47" s="169"/>
      <c r="AB47" s="169"/>
      <c r="AC47" s="169"/>
      <c r="AD47" s="134" t="s">
        <v>189</v>
      </c>
      <c r="AE47" s="132"/>
      <c r="AF47" s="169" t="s">
        <v>207</v>
      </c>
      <c r="AG47" s="169"/>
      <c r="AH47" s="169"/>
      <c r="AI47" s="169"/>
      <c r="AJ47" s="169"/>
      <c r="AK47" s="169"/>
      <c r="AL47" s="169"/>
      <c r="AM47" s="172"/>
      <c r="BF47" s="13" t="b">
        <f>IF($K51="○",TRUE,IF($K51="",FALSE,"INPUT_ERROR"))</f>
        <v>1</v>
      </c>
      <c r="BH47" s="13">
        <v>25</v>
      </c>
      <c r="BI47" s="13" t="str">
        <f t="shared" si="0"/>
        <v>ITEM25=TRUE</v>
      </c>
    </row>
    <row r="48" spans="1:61" ht="9.75" customHeight="1" x14ac:dyDescent="0.15">
      <c r="A48" s="99"/>
      <c r="B48" s="100"/>
      <c r="C48" s="101"/>
      <c r="D48" s="198"/>
      <c r="E48" s="199"/>
      <c r="F48" s="199"/>
      <c r="G48" s="199"/>
      <c r="H48" s="199"/>
      <c r="I48" s="199"/>
      <c r="J48" s="130"/>
      <c r="K48" s="132"/>
      <c r="L48" s="169"/>
      <c r="M48" s="169"/>
      <c r="N48" s="169"/>
      <c r="O48" s="169"/>
      <c r="P48" s="169"/>
      <c r="Q48" s="169"/>
      <c r="R48" s="169"/>
      <c r="S48" s="134"/>
      <c r="T48" s="132"/>
      <c r="U48" s="169"/>
      <c r="V48" s="169"/>
      <c r="W48" s="169"/>
      <c r="X48" s="169"/>
      <c r="Y48" s="169"/>
      <c r="Z48" s="169"/>
      <c r="AA48" s="169"/>
      <c r="AB48" s="169"/>
      <c r="AC48" s="169"/>
      <c r="AD48" s="134"/>
      <c r="AE48" s="132"/>
      <c r="AF48" s="169"/>
      <c r="AG48" s="169"/>
      <c r="AH48" s="169"/>
      <c r="AI48" s="169"/>
      <c r="AJ48" s="169"/>
      <c r="AK48" s="169"/>
      <c r="AL48" s="169"/>
      <c r="AM48" s="172"/>
      <c r="BH48" s="13">
        <v>26</v>
      </c>
      <c r="BI48" s="13" t="str">
        <f>"ITEM"&amp;BH48&amp; BG48 &amp;"="&amp;IF(TRIM($P51)="","",$P51)</f>
        <v>ITEM26=通知カード及び交付申請書の送付先の情報</v>
      </c>
    </row>
    <row r="49" spans="1:61" ht="9.75" customHeight="1" x14ac:dyDescent="0.15">
      <c r="A49" s="99"/>
      <c r="B49" s="100"/>
      <c r="C49" s="101"/>
      <c r="D49" s="198"/>
      <c r="E49" s="199"/>
      <c r="F49" s="199"/>
      <c r="G49" s="199"/>
      <c r="H49" s="199"/>
      <c r="I49" s="199"/>
      <c r="J49" s="130" t="s">
        <v>189</v>
      </c>
      <c r="K49" s="132"/>
      <c r="L49" s="169" t="s">
        <v>208</v>
      </c>
      <c r="M49" s="169"/>
      <c r="N49" s="169"/>
      <c r="O49" s="169"/>
      <c r="P49" s="169"/>
      <c r="Q49" s="169"/>
      <c r="R49" s="169"/>
      <c r="S49" s="169"/>
      <c r="T49" s="169"/>
      <c r="U49" s="169"/>
      <c r="V49" s="169"/>
      <c r="W49" s="169"/>
      <c r="X49" s="169"/>
      <c r="Y49" s="169"/>
      <c r="Z49" s="169"/>
      <c r="AA49" s="169"/>
      <c r="AB49" s="169"/>
      <c r="AC49" s="169"/>
      <c r="AD49" s="169"/>
      <c r="AE49" s="169"/>
      <c r="AF49" s="169"/>
      <c r="AG49" s="169"/>
      <c r="AH49" s="169"/>
      <c r="AI49" s="169"/>
      <c r="AJ49" s="169"/>
      <c r="AK49" s="169"/>
      <c r="AL49" s="169"/>
      <c r="AM49" s="172"/>
      <c r="BH49" s="13" t="s">
        <v>432</v>
      </c>
    </row>
    <row r="50" spans="1:61" ht="9.75" customHeight="1" x14ac:dyDescent="0.15">
      <c r="A50" s="99"/>
      <c r="B50" s="100"/>
      <c r="C50" s="101"/>
      <c r="D50" s="198"/>
      <c r="E50" s="199"/>
      <c r="F50" s="199"/>
      <c r="G50" s="199"/>
      <c r="H50" s="199"/>
      <c r="I50" s="199"/>
      <c r="J50" s="130"/>
      <c r="K50" s="132"/>
      <c r="L50" s="169"/>
      <c r="M50" s="169"/>
      <c r="N50" s="169"/>
      <c r="O50" s="169"/>
      <c r="P50" s="169"/>
      <c r="Q50" s="169"/>
      <c r="R50" s="169"/>
      <c r="S50" s="169"/>
      <c r="T50" s="169"/>
      <c r="U50" s="169"/>
      <c r="V50" s="169"/>
      <c r="W50" s="169"/>
      <c r="X50" s="169"/>
      <c r="Y50" s="169"/>
      <c r="Z50" s="169"/>
      <c r="AA50" s="169"/>
      <c r="AB50" s="169"/>
      <c r="AC50" s="169"/>
      <c r="AD50" s="169"/>
      <c r="AE50" s="169"/>
      <c r="AF50" s="169"/>
      <c r="AG50" s="169"/>
      <c r="AH50" s="169"/>
      <c r="AI50" s="169"/>
      <c r="AJ50" s="169"/>
      <c r="AK50" s="169"/>
      <c r="AL50" s="169"/>
      <c r="AM50" s="172"/>
      <c r="BH50" s="13" t="s">
        <v>432</v>
      </c>
    </row>
    <row r="51" spans="1:61" ht="9.75" customHeight="1" x14ac:dyDescent="0.15">
      <c r="A51" s="99"/>
      <c r="B51" s="100"/>
      <c r="C51" s="101"/>
      <c r="D51" s="198"/>
      <c r="E51" s="199"/>
      <c r="F51" s="199"/>
      <c r="G51" s="199"/>
      <c r="H51" s="199"/>
      <c r="I51" s="199"/>
      <c r="J51" s="130" t="s">
        <v>189</v>
      </c>
      <c r="K51" s="132" t="s">
        <v>610</v>
      </c>
      <c r="L51" s="169" t="s">
        <v>209</v>
      </c>
      <c r="M51" s="169"/>
      <c r="N51" s="169"/>
      <c r="O51" s="218" t="s">
        <v>162</v>
      </c>
      <c r="P51" s="128" t="s">
        <v>737</v>
      </c>
      <c r="Q51" s="128"/>
      <c r="R51" s="128"/>
      <c r="S51" s="128"/>
      <c r="T51" s="128"/>
      <c r="U51" s="128"/>
      <c r="V51" s="128"/>
      <c r="W51" s="128"/>
      <c r="X51" s="128"/>
      <c r="Y51" s="128"/>
      <c r="Z51" s="128"/>
      <c r="AA51" s="128"/>
      <c r="AB51" s="128"/>
      <c r="AC51" s="128"/>
      <c r="AD51" s="128"/>
      <c r="AE51" s="128"/>
      <c r="AF51" s="128"/>
      <c r="AG51" s="128"/>
      <c r="AH51" s="128"/>
      <c r="AI51" s="128"/>
      <c r="AJ51" s="128"/>
      <c r="AK51" s="128"/>
      <c r="AL51" s="133" t="s">
        <v>188</v>
      </c>
      <c r="AM51" s="139"/>
      <c r="BH51" s="13" t="s">
        <v>432</v>
      </c>
    </row>
    <row r="52" spans="1:61" ht="9.75" customHeight="1" x14ac:dyDescent="0.15">
      <c r="A52" s="99"/>
      <c r="B52" s="100"/>
      <c r="C52" s="101"/>
      <c r="D52" s="200"/>
      <c r="E52" s="201"/>
      <c r="F52" s="201"/>
      <c r="G52" s="201"/>
      <c r="H52" s="201"/>
      <c r="I52" s="201"/>
      <c r="J52" s="135"/>
      <c r="K52" s="136"/>
      <c r="L52" s="174"/>
      <c r="M52" s="174"/>
      <c r="N52" s="174"/>
      <c r="O52" s="219"/>
      <c r="P52" s="90"/>
      <c r="Q52" s="90"/>
      <c r="R52" s="90"/>
      <c r="S52" s="90"/>
      <c r="T52" s="90"/>
      <c r="U52" s="90"/>
      <c r="V52" s="90"/>
      <c r="W52" s="90"/>
      <c r="X52" s="90"/>
      <c r="Y52" s="90"/>
      <c r="Z52" s="90"/>
      <c r="AA52" s="90"/>
      <c r="AB52" s="90"/>
      <c r="AC52" s="90"/>
      <c r="AD52" s="90"/>
      <c r="AE52" s="90"/>
      <c r="AF52" s="90"/>
      <c r="AG52" s="90"/>
      <c r="AH52" s="90"/>
      <c r="AI52" s="90"/>
      <c r="AJ52" s="90"/>
      <c r="AK52" s="90"/>
      <c r="AL52" s="137"/>
      <c r="AM52" s="140"/>
      <c r="BH52" s="13" t="s">
        <v>432</v>
      </c>
    </row>
    <row r="53" spans="1:61" ht="76.5" customHeight="1" x14ac:dyDescent="0.15">
      <c r="A53" s="99"/>
      <c r="B53" s="100"/>
      <c r="C53" s="101"/>
      <c r="D53" s="99" t="s">
        <v>83</v>
      </c>
      <c r="E53" s="100"/>
      <c r="F53" s="100"/>
      <c r="G53" s="100"/>
      <c r="H53" s="100"/>
      <c r="I53" s="101"/>
      <c r="J53" s="109" t="s">
        <v>763</v>
      </c>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1"/>
      <c r="BH53" s="13">
        <v>27</v>
      </c>
      <c r="BI53" s="13" t="str">
        <f>"ITEM"&amp;BH53&amp; BG53 &amp;"="&amp; IF(TRIM($J53)="","",$J53)</f>
        <v>ITEM27=・個人番号、４情報、その他住民票関係情報
：個人番号カードの券面記載事項として、法令に規定された項目を記録する必要がある。
・その他（個人番号通知書及び交付申請書の送付先の情報）
：機構に対し、法令に基づき個人番号通知書及び交付申請書の印刷、送付並びに個人番号カードの発行を委任するために、個人番号カードの券面記載事項のほか、個人番号通知書及び交付申請書の送付先に係る情報を記録する必要がある。</v>
      </c>
    </row>
    <row r="54" spans="1:61" ht="9.75" customHeight="1" x14ac:dyDescent="0.15">
      <c r="A54" s="99"/>
      <c r="B54" s="100"/>
      <c r="C54" s="101"/>
      <c r="D54" s="99"/>
      <c r="E54" s="100"/>
      <c r="F54" s="100"/>
      <c r="G54" s="100"/>
      <c r="H54" s="100"/>
      <c r="I54" s="101"/>
      <c r="J54" s="109"/>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c r="AM54" s="111"/>
      <c r="BH54" s="13" t="s">
        <v>432</v>
      </c>
    </row>
    <row r="55" spans="1:61" ht="9.75" customHeight="1" x14ac:dyDescent="0.15">
      <c r="A55" s="99"/>
      <c r="B55" s="100"/>
      <c r="C55" s="101"/>
      <c r="D55" s="99"/>
      <c r="E55" s="100"/>
      <c r="F55" s="100"/>
      <c r="G55" s="100"/>
      <c r="H55" s="100"/>
      <c r="I55" s="101"/>
      <c r="J55" s="109"/>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11"/>
      <c r="BH55" s="13" t="s">
        <v>432</v>
      </c>
    </row>
    <row r="56" spans="1:61" ht="9.75" customHeight="1" x14ac:dyDescent="0.15">
      <c r="A56" s="99"/>
      <c r="B56" s="100"/>
      <c r="C56" s="101"/>
      <c r="D56" s="99"/>
      <c r="E56" s="100"/>
      <c r="F56" s="100"/>
      <c r="G56" s="100"/>
      <c r="H56" s="100"/>
      <c r="I56" s="101"/>
      <c r="J56" s="109"/>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1"/>
      <c r="BH56" s="13" t="s">
        <v>432</v>
      </c>
    </row>
    <row r="57" spans="1:61" ht="9.75" customHeight="1" x14ac:dyDescent="0.15">
      <c r="A57" s="99"/>
      <c r="B57" s="100"/>
      <c r="C57" s="101"/>
      <c r="D57" s="99"/>
      <c r="E57" s="100"/>
      <c r="F57" s="100"/>
      <c r="G57" s="100"/>
      <c r="H57" s="100"/>
      <c r="I57" s="101"/>
      <c r="J57" s="109"/>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110"/>
      <c r="AM57" s="111"/>
      <c r="BH57" s="13" t="s">
        <v>432</v>
      </c>
    </row>
    <row r="58" spans="1:61" ht="9.75" customHeight="1" x14ac:dyDescent="0.15">
      <c r="A58" s="99"/>
      <c r="B58" s="100"/>
      <c r="C58" s="101"/>
      <c r="D58" s="99"/>
      <c r="E58" s="100"/>
      <c r="F58" s="100"/>
      <c r="G58" s="100"/>
      <c r="H58" s="100"/>
      <c r="I58" s="101"/>
      <c r="J58" s="109"/>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1"/>
      <c r="BH58" s="13" t="s">
        <v>432</v>
      </c>
    </row>
    <row r="59" spans="1:61" ht="9.75" customHeight="1" x14ac:dyDescent="0.15">
      <c r="A59" s="99"/>
      <c r="B59" s="100"/>
      <c r="C59" s="101"/>
      <c r="D59" s="196" t="s">
        <v>84</v>
      </c>
      <c r="E59" s="197"/>
      <c r="F59" s="197"/>
      <c r="G59" s="197"/>
      <c r="H59" s="197"/>
      <c r="I59" s="204"/>
      <c r="J59" s="206" t="s">
        <v>14</v>
      </c>
      <c r="K59" s="207"/>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8"/>
      <c r="BH59" s="13" t="s">
        <v>432</v>
      </c>
    </row>
    <row r="60" spans="1:61" ht="9.75" customHeight="1" x14ac:dyDescent="0.15">
      <c r="A60" s="106"/>
      <c r="B60" s="107"/>
      <c r="C60" s="108"/>
      <c r="D60" s="200"/>
      <c r="E60" s="201"/>
      <c r="F60" s="201"/>
      <c r="G60" s="201"/>
      <c r="H60" s="201"/>
      <c r="I60" s="205"/>
      <c r="J60" s="209"/>
      <c r="K60" s="210"/>
      <c r="L60" s="210"/>
      <c r="M60" s="210"/>
      <c r="N60" s="210"/>
      <c r="O60" s="210"/>
      <c r="P60" s="210"/>
      <c r="Q60" s="210"/>
      <c r="R60" s="210"/>
      <c r="S60" s="210"/>
      <c r="T60" s="210"/>
      <c r="U60" s="210"/>
      <c r="V60" s="210"/>
      <c r="W60" s="210"/>
      <c r="X60" s="210"/>
      <c r="Y60" s="210"/>
      <c r="Z60" s="210"/>
      <c r="AA60" s="210"/>
      <c r="AB60" s="210"/>
      <c r="AC60" s="210"/>
      <c r="AD60" s="210"/>
      <c r="AE60" s="210"/>
      <c r="AF60" s="210"/>
      <c r="AG60" s="210"/>
      <c r="AH60" s="210"/>
      <c r="AI60" s="210"/>
      <c r="AJ60" s="210"/>
      <c r="AK60" s="210"/>
      <c r="AL60" s="210"/>
      <c r="AM60" s="211"/>
      <c r="BH60" s="13" t="s">
        <v>432</v>
      </c>
    </row>
    <row r="61" spans="1:61" ht="9.75" customHeight="1" x14ac:dyDescent="0.15">
      <c r="A61" s="96" t="s">
        <v>88</v>
      </c>
      <c r="B61" s="97"/>
      <c r="C61" s="97"/>
      <c r="D61" s="97"/>
      <c r="E61" s="97"/>
      <c r="F61" s="97"/>
      <c r="G61" s="97"/>
      <c r="H61" s="97"/>
      <c r="I61" s="98"/>
      <c r="J61" s="212" t="s">
        <v>738</v>
      </c>
      <c r="K61" s="213"/>
      <c r="L61" s="213"/>
      <c r="M61" s="213"/>
      <c r="N61" s="213"/>
      <c r="O61" s="213"/>
      <c r="P61" s="213"/>
      <c r="Q61" s="213"/>
      <c r="R61" s="213"/>
      <c r="S61" s="213"/>
      <c r="T61" s="213"/>
      <c r="U61" s="213"/>
      <c r="V61" s="213"/>
      <c r="W61" s="213"/>
      <c r="X61" s="213"/>
      <c r="Y61" s="213"/>
      <c r="Z61" s="213"/>
      <c r="AA61" s="213"/>
      <c r="AB61" s="213"/>
      <c r="AC61" s="213"/>
      <c r="AD61" s="213"/>
      <c r="AE61" s="213"/>
      <c r="AF61" s="213"/>
      <c r="AG61" s="213"/>
      <c r="AH61" s="213"/>
      <c r="AI61" s="213"/>
      <c r="AJ61" s="213"/>
      <c r="AK61" s="213"/>
      <c r="AL61" s="213"/>
      <c r="AM61" s="214"/>
      <c r="BH61" s="13">
        <v>28</v>
      </c>
      <c r="BI61" s="13" t="str">
        <f>"ITEM"&amp;BH61&amp; BG61 &amp;"="&amp; IF(TRIM($J61)="","",$J61)</f>
        <v>ITEM28=平成27年10月5日</v>
      </c>
    </row>
    <row r="62" spans="1:61" ht="9.75" customHeight="1" x14ac:dyDescent="0.15">
      <c r="A62" s="106"/>
      <c r="B62" s="107"/>
      <c r="C62" s="107"/>
      <c r="D62" s="107"/>
      <c r="E62" s="107"/>
      <c r="F62" s="107"/>
      <c r="G62" s="107"/>
      <c r="H62" s="107"/>
      <c r="I62" s="108"/>
      <c r="J62" s="215"/>
      <c r="K62" s="216"/>
      <c r="L62" s="216"/>
      <c r="M62" s="216"/>
      <c r="N62" s="216"/>
      <c r="O62" s="216"/>
      <c r="P62" s="216"/>
      <c r="Q62" s="216"/>
      <c r="R62" s="216"/>
      <c r="S62" s="216"/>
      <c r="T62" s="216"/>
      <c r="U62" s="216"/>
      <c r="V62" s="216"/>
      <c r="W62" s="216"/>
      <c r="X62" s="216"/>
      <c r="Y62" s="216"/>
      <c r="Z62" s="216"/>
      <c r="AA62" s="216"/>
      <c r="AB62" s="216"/>
      <c r="AC62" s="216"/>
      <c r="AD62" s="216"/>
      <c r="AE62" s="216"/>
      <c r="AF62" s="216"/>
      <c r="AG62" s="216"/>
      <c r="AH62" s="216"/>
      <c r="AI62" s="216"/>
      <c r="AJ62" s="216"/>
      <c r="AK62" s="216"/>
      <c r="AL62" s="216"/>
      <c r="AM62" s="217"/>
      <c r="BH62" s="13" t="s">
        <v>432</v>
      </c>
    </row>
    <row r="63" spans="1:61" ht="9.75" customHeight="1" x14ac:dyDescent="0.15">
      <c r="A63" s="96" t="s">
        <v>99</v>
      </c>
      <c r="B63" s="97"/>
      <c r="C63" s="97"/>
      <c r="D63" s="97"/>
      <c r="E63" s="97"/>
      <c r="F63" s="97"/>
      <c r="G63" s="97"/>
      <c r="H63" s="97"/>
      <c r="I63" s="98"/>
      <c r="J63" s="86" t="s">
        <v>628</v>
      </c>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8"/>
      <c r="BH63" s="13">
        <v>29</v>
      </c>
      <c r="BI63" s="13" t="str">
        <f>"ITEM"&amp;BH63&amp; BG63 &amp;"="&amp; IF(TRIM($J63)="","",$J63)</f>
        <v>ITEM29=市民課</v>
      </c>
    </row>
    <row r="64" spans="1:61" ht="9.75" customHeight="1" x14ac:dyDescent="0.15">
      <c r="A64" s="106"/>
      <c r="B64" s="107"/>
      <c r="C64" s="107"/>
      <c r="D64" s="107"/>
      <c r="E64" s="107"/>
      <c r="F64" s="107"/>
      <c r="G64" s="107"/>
      <c r="H64" s="107"/>
      <c r="I64" s="108"/>
      <c r="J64" s="89"/>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1"/>
      <c r="BH64" s="13" t="s">
        <v>432</v>
      </c>
    </row>
    <row r="65" spans="1:61" ht="9.75" customHeight="1" x14ac:dyDescent="0.15">
      <c r="A65" s="79" t="s">
        <v>89</v>
      </c>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1"/>
      <c r="BH65" s="13" t="s">
        <v>432</v>
      </c>
    </row>
    <row r="66" spans="1:61" ht="9.75" customHeight="1" x14ac:dyDescent="0.15">
      <c r="A66" s="82"/>
      <c r="B66" s="83"/>
      <c r="C66" s="83"/>
      <c r="D66" s="83"/>
      <c r="E66" s="83"/>
      <c r="F66" s="83"/>
      <c r="G66" s="83"/>
      <c r="H66" s="83"/>
      <c r="I66" s="83"/>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5"/>
      <c r="BH66" s="13" t="s">
        <v>432</v>
      </c>
    </row>
    <row r="67" spans="1:61" ht="9.75" customHeight="1" x14ac:dyDescent="0.15">
      <c r="A67" s="196" t="s">
        <v>100</v>
      </c>
      <c r="B67" s="197"/>
      <c r="C67" s="197"/>
      <c r="D67" s="197"/>
      <c r="E67" s="197"/>
      <c r="F67" s="197"/>
      <c r="G67" s="197"/>
      <c r="H67" s="197"/>
      <c r="I67" s="197"/>
      <c r="J67" s="224" t="s">
        <v>167</v>
      </c>
      <c r="K67" s="225"/>
      <c r="L67" s="170" t="s">
        <v>210</v>
      </c>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1"/>
      <c r="BF67" s="13" t="b">
        <f>IF($K67="○",TRUE,IF($K67="",FALSE,"INPUT_ERROR"))</f>
        <v>0</v>
      </c>
      <c r="BH67" s="13">
        <v>30</v>
      </c>
      <c r="BI67" s="13" t="str">
        <f>"ITEM"&amp; BH67&amp; BG67 &amp;"="&amp; $BF67</f>
        <v>ITEM30=FALSE</v>
      </c>
    </row>
    <row r="68" spans="1:61" ht="9.75" customHeight="1" x14ac:dyDescent="0.15">
      <c r="A68" s="198"/>
      <c r="B68" s="199"/>
      <c r="C68" s="199"/>
      <c r="D68" s="199"/>
      <c r="E68" s="199"/>
      <c r="F68" s="199"/>
      <c r="G68" s="199"/>
      <c r="H68" s="199"/>
      <c r="I68" s="199"/>
      <c r="J68" s="130"/>
      <c r="K68" s="132"/>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72"/>
      <c r="BH68" s="13" t="s">
        <v>432</v>
      </c>
    </row>
    <row r="69" spans="1:61" ht="9.75" customHeight="1" x14ac:dyDescent="0.15">
      <c r="A69" s="198"/>
      <c r="B69" s="199"/>
      <c r="C69" s="199"/>
      <c r="D69" s="199"/>
      <c r="E69" s="199"/>
      <c r="F69" s="199"/>
      <c r="G69" s="199"/>
      <c r="H69" s="199"/>
      <c r="I69" s="199"/>
      <c r="J69" s="130" t="s">
        <v>167</v>
      </c>
      <c r="K69" s="132"/>
      <c r="L69" s="222" t="s">
        <v>211</v>
      </c>
      <c r="M69" s="222"/>
      <c r="N69" s="222"/>
      <c r="O69" s="222"/>
      <c r="P69" s="222"/>
      <c r="Q69" s="222"/>
      <c r="R69" s="222"/>
      <c r="S69" s="222"/>
      <c r="T69" s="222"/>
      <c r="U69" s="220" t="s">
        <v>175</v>
      </c>
      <c r="V69" s="221"/>
      <c r="W69" s="221"/>
      <c r="X69" s="221"/>
      <c r="Y69" s="221"/>
      <c r="Z69" s="221"/>
      <c r="AA69" s="221"/>
      <c r="AB69" s="221"/>
      <c r="AC69" s="221"/>
      <c r="AD69" s="221"/>
      <c r="AE69" s="221"/>
      <c r="AF69" s="221"/>
      <c r="AG69" s="221"/>
      <c r="AH69" s="221"/>
      <c r="AI69" s="221"/>
      <c r="AJ69" s="221"/>
      <c r="AK69" s="221"/>
      <c r="AL69" s="222" t="s">
        <v>212</v>
      </c>
      <c r="AM69" s="223"/>
      <c r="BF69" s="13" t="b">
        <f>IF($K69="○",TRUE,IF($K69="",FALSE,"INPUT_ERROR"))</f>
        <v>0</v>
      </c>
      <c r="BH69" s="13">
        <v>31</v>
      </c>
      <c r="BI69" s="13" t="str">
        <f>"ITEM"&amp; BH69&amp; BG69 &amp;"="&amp; $BF69</f>
        <v>ITEM31=FALSE</v>
      </c>
    </row>
    <row r="70" spans="1:61" ht="9.75" customHeight="1" x14ac:dyDescent="0.15">
      <c r="A70" s="198"/>
      <c r="B70" s="199"/>
      <c r="C70" s="199"/>
      <c r="D70" s="199"/>
      <c r="E70" s="199"/>
      <c r="F70" s="199"/>
      <c r="G70" s="199"/>
      <c r="H70" s="199"/>
      <c r="I70" s="199"/>
      <c r="J70" s="130"/>
      <c r="K70" s="132"/>
      <c r="L70" s="222"/>
      <c r="M70" s="222"/>
      <c r="N70" s="222"/>
      <c r="O70" s="222"/>
      <c r="P70" s="222"/>
      <c r="Q70" s="222"/>
      <c r="R70" s="222"/>
      <c r="S70" s="222"/>
      <c r="T70" s="222"/>
      <c r="U70" s="220"/>
      <c r="V70" s="221"/>
      <c r="W70" s="221"/>
      <c r="X70" s="221"/>
      <c r="Y70" s="221"/>
      <c r="Z70" s="221"/>
      <c r="AA70" s="221"/>
      <c r="AB70" s="221"/>
      <c r="AC70" s="221"/>
      <c r="AD70" s="221"/>
      <c r="AE70" s="221"/>
      <c r="AF70" s="221"/>
      <c r="AG70" s="221"/>
      <c r="AH70" s="221"/>
      <c r="AI70" s="221"/>
      <c r="AJ70" s="221"/>
      <c r="AK70" s="221"/>
      <c r="AL70" s="222"/>
      <c r="AM70" s="223"/>
      <c r="BH70" s="13">
        <v>32</v>
      </c>
      <c r="BI70" s="13" t="str">
        <f>"ITEM"&amp;BH70&amp; BG70 &amp;"="&amp;  IF(TRIM($V69)="","",$V69)</f>
        <v>ITEM32=</v>
      </c>
    </row>
    <row r="71" spans="1:61" ht="9.75" customHeight="1" x14ac:dyDescent="0.15">
      <c r="A71" s="198"/>
      <c r="B71" s="199"/>
      <c r="C71" s="199"/>
      <c r="D71" s="199"/>
      <c r="E71" s="199"/>
      <c r="F71" s="199"/>
      <c r="G71" s="199"/>
      <c r="H71" s="199"/>
      <c r="I71" s="199"/>
      <c r="J71" s="130" t="s">
        <v>167</v>
      </c>
      <c r="K71" s="132"/>
      <c r="L71" s="222" t="s">
        <v>437</v>
      </c>
      <c r="M71" s="222"/>
      <c r="N71" s="222"/>
      <c r="O71" s="222"/>
      <c r="P71" s="222"/>
      <c r="Q71" s="222"/>
      <c r="R71" s="222"/>
      <c r="S71" s="222"/>
      <c r="T71" s="222"/>
      <c r="U71" s="220" t="s">
        <v>162</v>
      </c>
      <c r="V71" s="221"/>
      <c r="W71" s="221"/>
      <c r="X71" s="221"/>
      <c r="Y71" s="221"/>
      <c r="Z71" s="221"/>
      <c r="AA71" s="221"/>
      <c r="AB71" s="221"/>
      <c r="AC71" s="221"/>
      <c r="AD71" s="221"/>
      <c r="AE71" s="221"/>
      <c r="AF71" s="221"/>
      <c r="AG71" s="221"/>
      <c r="AH71" s="221"/>
      <c r="AI71" s="221"/>
      <c r="AJ71" s="221"/>
      <c r="AK71" s="221"/>
      <c r="AL71" s="222" t="s">
        <v>212</v>
      </c>
      <c r="AM71" s="223"/>
      <c r="BF71" s="13" t="b">
        <f>IF($K71="○",TRUE,IF($K71="",FALSE,"INPUT_ERROR"))</f>
        <v>0</v>
      </c>
      <c r="BH71" s="13">
        <v>33</v>
      </c>
      <c r="BI71" s="13" t="str">
        <f>"ITEM"&amp; BH71&amp; BG71 &amp;"="&amp; $BF71</f>
        <v>ITEM33=FALSE</v>
      </c>
    </row>
    <row r="72" spans="1:61" ht="9.75" customHeight="1" x14ac:dyDescent="0.15">
      <c r="A72" s="198"/>
      <c r="B72" s="199"/>
      <c r="C72" s="199"/>
      <c r="D72" s="199"/>
      <c r="E72" s="199"/>
      <c r="F72" s="199"/>
      <c r="G72" s="199"/>
      <c r="H72" s="199"/>
      <c r="I72" s="199"/>
      <c r="J72" s="130"/>
      <c r="K72" s="132"/>
      <c r="L72" s="222"/>
      <c r="M72" s="222"/>
      <c r="N72" s="222"/>
      <c r="O72" s="222"/>
      <c r="P72" s="222"/>
      <c r="Q72" s="222"/>
      <c r="R72" s="222"/>
      <c r="S72" s="222"/>
      <c r="T72" s="222"/>
      <c r="U72" s="220"/>
      <c r="V72" s="221"/>
      <c r="W72" s="221"/>
      <c r="X72" s="221"/>
      <c r="Y72" s="221"/>
      <c r="Z72" s="221"/>
      <c r="AA72" s="221"/>
      <c r="AB72" s="221"/>
      <c r="AC72" s="221"/>
      <c r="AD72" s="221"/>
      <c r="AE72" s="221"/>
      <c r="AF72" s="221"/>
      <c r="AG72" s="221"/>
      <c r="AH72" s="221"/>
      <c r="AI72" s="221"/>
      <c r="AJ72" s="221"/>
      <c r="AK72" s="221"/>
      <c r="AL72" s="222"/>
      <c r="AM72" s="223"/>
      <c r="BH72" s="13">
        <v>34</v>
      </c>
      <c r="BI72" s="13" t="str">
        <f>"ITEM"&amp;BH72&amp; BG72 &amp;"="&amp; IF(TRIM($V71)="","",$V71)</f>
        <v>ITEM34=</v>
      </c>
    </row>
    <row r="73" spans="1:61" ht="9.75" customHeight="1" x14ac:dyDescent="0.15">
      <c r="A73" s="198"/>
      <c r="B73" s="199"/>
      <c r="C73" s="199"/>
      <c r="D73" s="199"/>
      <c r="E73" s="199"/>
      <c r="F73" s="199"/>
      <c r="G73" s="199"/>
      <c r="H73" s="199"/>
      <c r="I73" s="199"/>
      <c r="J73" s="130" t="s">
        <v>167</v>
      </c>
      <c r="K73" s="132"/>
      <c r="L73" s="222" t="s">
        <v>436</v>
      </c>
      <c r="M73" s="222"/>
      <c r="N73" s="222"/>
      <c r="O73" s="222"/>
      <c r="P73" s="222"/>
      <c r="Q73" s="222"/>
      <c r="R73" s="222"/>
      <c r="S73" s="222"/>
      <c r="T73" s="222"/>
      <c r="U73" s="222"/>
      <c r="V73" s="222"/>
      <c r="W73" s="220" t="s">
        <v>175</v>
      </c>
      <c r="X73" s="221"/>
      <c r="Y73" s="221"/>
      <c r="Z73" s="221"/>
      <c r="AA73" s="221"/>
      <c r="AB73" s="221"/>
      <c r="AC73" s="221"/>
      <c r="AD73" s="221"/>
      <c r="AE73" s="221"/>
      <c r="AF73" s="221"/>
      <c r="AG73" s="221"/>
      <c r="AH73" s="221"/>
      <c r="AI73" s="221"/>
      <c r="AJ73" s="221"/>
      <c r="AK73" s="221"/>
      <c r="AL73" s="222" t="s">
        <v>212</v>
      </c>
      <c r="AM73" s="223"/>
      <c r="BF73" s="13" t="b">
        <f>IF($K73="○",TRUE,IF($K73="",FALSE,"INPUT_ERROR"))</f>
        <v>0</v>
      </c>
      <c r="BH73" s="13">
        <v>35</v>
      </c>
      <c r="BI73" s="13" t="str">
        <f>"ITEM"&amp; BH73&amp; BG73 &amp;"="&amp; $BF73</f>
        <v>ITEM35=FALSE</v>
      </c>
    </row>
    <row r="74" spans="1:61" ht="9.75" customHeight="1" x14ac:dyDescent="0.15">
      <c r="A74" s="198"/>
      <c r="B74" s="199"/>
      <c r="C74" s="199"/>
      <c r="D74" s="199"/>
      <c r="E74" s="199"/>
      <c r="F74" s="199"/>
      <c r="G74" s="199"/>
      <c r="H74" s="199"/>
      <c r="I74" s="199"/>
      <c r="J74" s="130"/>
      <c r="K74" s="132"/>
      <c r="L74" s="222"/>
      <c r="M74" s="222"/>
      <c r="N74" s="222"/>
      <c r="O74" s="222"/>
      <c r="P74" s="222"/>
      <c r="Q74" s="222"/>
      <c r="R74" s="222"/>
      <c r="S74" s="222"/>
      <c r="T74" s="222"/>
      <c r="U74" s="222"/>
      <c r="V74" s="222"/>
      <c r="W74" s="220"/>
      <c r="X74" s="221"/>
      <c r="Y74" s="221"/>
      <c r="Z74" s="221"/>
      <c r="AA74" s="221"/>
      <c r="AB74" s="221"/>
      <c r="AC74" s="221"/>
      <c r="AD74" s="221"/>
      <c r="AE74" s="221"/>
      <c r="AF74" s="221"/>
      <c r="AG74" s="221"/>
      <c r="AH74" s="221"/>
      <c r="AI74" s="221"/>
      <c r="AJ74" s="221"/>
      <c r="AK74" s="221"/>
      <c r="AL74" s="222"/>
      <c r="AM74" s="223"/>
      <c r="BH74" s="13">
        <v>36</v>
      </c>
      <c r="BI74" s="13" t="str">
        <f>"ITEM"&amp;BH74&amp; BG74 &amp;"="&amp;  IF(TRIM($X73)="","",$X73)</f>
        <v>ITEM36=</v>
      </c>
    </row>
    <row r="75" spans="1:61" ht="9.75" customHeight="1" x14ac:dyDescent="0.15">
      <c r="A75" s="198"/>
      <c r="B75" s="199"/>
      <c r="C75" s="199"/>
      <c r="D75" s="199"/>
      <c r="E75" s="199"/>
      <c r="F75" s="199"/>
      <c r="G75" s="199"/>
      <c r="H75" s="199"/>
      <c r="I75" s="199"/>
      <c r="J75" s="130" t="s">
        <v>167</v>
      </c>
      <c r="K75" s="132"/>
      <c r="L75" s="222" t="s">
        <v>213</v>
      </c>
      <c r="M75" s="222"/>
      <c r="N75" s="222"/>
      <c r="O75" s="222"/>
      <c r="P75" s="222"/>
      <c r="Q75" s="220" t="s">
        <v>175</v>
      </c>
      <c r="R75" s="221"/>
      <c r="S75" s="221"/>
      <c r="T75" s="221"/>
      <c r="U75" s="221"/>
      <c r="V75" s="221"/>
      <c r="W75" s="221"/>
      <c r="X75" s="221"/>
      <c r="Y75" s="221"/>
      <c r="Z75" s="221"/>
      <c r="AA75" s="221"/>
      <c r="AB75" s="221"/>
      <c r="AC75" s="221"/>
      <c r="AD75" s="221"/>
      <c r="AE75" s="221"/>
      <c r="AF75" s="221"/>
      <c r="AG75" s="221"/>
      <c r="AH75" s="221"/>
      <c r="AI75" s="221"/>
      <c r="AJ75" s="221"/>
      <c r="AK75" s="221"/>
      <c r="AL75" s="222" t="s">
        <v>212</v>
      </c>
      <c r="AM75" s="223"/>
      <c r="BF75" s="13" t="b">
        <f>IF($K75="○",TRUE,IF($K75="",FALSE,"INPUT_ERROR"))</f>
        <v>0</v>
      </c>
      <c r="BH75" s="13">
        <v>37</v>
      </c>
      <c r="BI75" s="13" t="str">
        <f>"ITEM"&amp; BH75&amp; BG75 &amp;"="&amp; $BF75</f>
        <v>ITEM37=FALSE</v>
      </c>
    </row>
    <row r="76" spans="1:61" ht="9.75" customHeight="1" x14ac:dyDescent="0.15">
      <c r="A76" s="198"/>
      <c r="B76" s="199"/>
      <c r="C76" s="199"/>
      <c r="D76" s="199"/>
      <c r="E76" s="199"/>
      <c r="F76" s="199"/>
      <c r="G76" s="199"/>
      <c r="H76" s="199"/>
      <c r="I76" s="199"/>
      <c r="J76" s="130"/>
      <c r="K76" s="132"/>
      <c r="L76" s="222"/>
      <c r="M76" s="222"/>
      <c r="N76" s="222"/>
      <c r="O76" s="222"/>
      <c r="P76" s="222"/>
      <c r="Q76" s="220"/>
      <c r="R76" s="221"/>
      <c r="S76" s="221"/>
      <c r="T76" s="221"/>
      <c r="U76" s="221"/>
      <c r="V76" s="221"/>
      <c r="W76" s="221"/>
      <c r="X76" s="221"/>
      <c r="Y76" s="221"/>
      <c r="Z76" s="221"/>
      <c r="AA76" s="221"/>
      <c r="AB76" s="221"/>
      <c r="AC76" s="221"/>
      <c r="AD76" s="221"/>
      <c r="AE76" s="221"/>
      <c r="AF76" s="221"/>
      <c r="AG76" s="221"/>
      <c r="AH76" s="221"/>
      <c r="AI76" s="221"/>
      <c r="AJ76" s="221"/>
      <c r="AK76" s="221"/>
      <c r="AL76" s="222"/>
      <c r="AM76" s="223"/>
      <c r="BH76" s="13">
        <v>38</v>
      </c>
      <c r="BI76" s="13" t="str">
        <f>"ITEM"&amp;BH76&amp; BG76 &amp;"="&amp; IF(TRIM($R75)="","",$R75)</f>
        <v>ITEM38=</v>
      </c>
    </row>
    <row r="77" spans="1:61" ht="9.75" customHeight="1" x14ac:dyDescent="0.15">
      <c r="A77" s="198"/>
      <c r="B77" s="199"/>
      <c r="C77" s="199"/>
      <c r="D77" s="199"/>
      <c r="E77" s="199"/>
      <c r="F77" s="199"/>
      <c r="G77" s="199"/>
      <c r="H77" s="199"/>
      <c r="I77" s="199"/>
      <c r="J77" s="130" t="s">
        <v>127</v>
      </c>
      <c r="K77" s="132" t="s">
        <v>610</v>
      </c>
      <c r="L77" s="169" t="s">
        <v>187</v>
      </c>
      <c r="M77" s="169"/>
      <c r="N77" s="169"/>
      <c r="O77" s="218" t="s">
        <v>162</v>
      </c>
      <c r="P77" s="128" t="s">
        <v>714</v>
      </c>
      <c r="Q77" s="128"/>
      <c r="R77" s="128"/>
      <c r="S77" s="128"/>
      <c r="T77" s="128"/>
      <c r="U77" s="128"/>
      <c r="V77" s="128"/>
      <c r="W77" s="128"/>
      <c r="X77" s="128"/>
      <c r="Y77" s="128"/>
      <c r="Z77" s="128"/>
      <c r="AA77" s="128"/>
      <c r="AB77" s="128"/>
      <c r="AC77" s="128"/>
      <c r="AD77" s="128"/>
      <c r="AE77" s="128"/>
      <c r="AF77" s="128"/>
      <c r="AG77" s="128"/>
      <c r="AH77" s="128"/>
      <c r="AI77" s="128"/>
      <c r="AJ77" s="128"/>
      <c r="AK77" s="128"/>
      <c r="AL77" s="133" t="s">
        <v>188</v>
      </c>
      <c r="AM77" s="139"/>
      <c r="BF77" s="13" t="b">
        <f>IF($K77="○",TRUE,IF($K77="",FALSE,"INPUT_ERROR"))</f>
        <v>1</v>
      </c>
      <c r="BH77" s="13">
        <v>39</v>
      </c>
      <c r="BI77" s="13" t="str">
        <f>"ITEM"&amp; BH77&amp; BG77 &amp;"="&amp; $BF77</f>
        <v>ITEM39=TRUE</v>
      </c>
    </row>
    <row r="78" spans="1:61" ht="9.75" customHeight="1" x14ac:dyDescent="0.15">
      <c r="A78" s="200"/>
      <c r="B78" s="201"/>
      <c r="C78" s="201"/>
      <c r="D78" s="201"/>
      <c r="E78" s="201"/>
      <c r="F78" s="201"/>
      <c r="G78" s="201"/>
      <c r="H78" s="201"/>
      <c r="I78" s="201"/>
      <c r="J78" s="135"/>
      <c r="K78" s="136"/>
      <c r="L78" s="174"/>
      <c r="M78" s="174"/>
      <c r="N78" s="174"/>
      <c r="O78" s="219"/>
      <c r="P78" s="90"/>
      <c r="Q78" s="90"/>
      <c r="R78" s="90"/>
      <c r="S78" s="90"/>
      <c r="T78" s="90"/>
      <c r="U78" s="90"/>
      <c r="V78" s="90"/>
      <c r="W78" s="90"/>
      <c r="X78" s="90"/>
      <c r="Y78" s="90"/>
      <c r="Z78" s="90"/>
      <c r="AA78" s="90"/>
      <c r="AB78" s="90"/>
      <c r="AC78" s="90"/>
      <c r="AD78" s="90"/>
      <c r="AE78" s="90"/>
      <c r="AF78" s="90"/>
      <c r="AG78" s="90"/>
      <c r="AH78" s="90"/>
      <c r="AI78" s="90"/>
      <c r="AJ78" s="90"/>
      <c r="AK78" s="90"/>
      <c r="AL78" s="137"/>
      <c r="AM78" s="140"/>
      <c r="BH78" s="13">
        <v>40</v>
      </c>
      <c r="BI78" s="13" t="str">
        <f>"ITEM"&amp;BH78&amp; BG78 &amp;"="&amp; IF(TRIM($P77)="","",$P77)</f>
        <v>ITEM40=自部署</v>
      </c>
    </row>
    <row r="79" spans="1:61" ht="9.75" customHeight="1" x14ac:dyDescent="0.15">
      <c r="A79" s="196" t="s">
        <v>90</v>
      </c>
      <c r="B79" s="197"/>
      <c r="C79" s="197"/>
      <c r="D79" s="197"/>
      <c r="E79" s="197"/>
      <c r="F79" s="197"/>
      <c r="G79" s="197"/>
      <c r="H79" s="197"/>
      <c r="I79" s="197"/>
      <c r="J79" s="224" t="s">
        <v>167</v>
      </c>
      <c r="K79" s="225"/>
      <c r="L79" s="226" t="s">
        <v>154</v>
      </c>
      <c r="M79" s="226"/>
      <c r="N79" s="226"/>
      <c r="O79" s="226"/>
      <c r="P79" s="226"/>
      <c r="Q79" s="227" t="s">
        <v>167</v>
      </c>
      <c r="R79" s="225"/>
      <c r="S79" s="226" t="s">
        <v>331</v>
      </c>
      <c r="T79" s="226"/>
      <c r="U79" s="226"/>
      <c r="V79" s="226"/>
      <c r="W79" s="226"/>
      <c r="X79" s="226"/>
      <c r="Y79" s="226"/>
      <c r="Z79" s="226"/>
      <c r="AA79" s="226"/>
      <c r="AB79" s="226"/>
      <c r="AC79" s="226"/>
      <c r="AD79" s="226"/>
      <c r="AE79" s="226"/>
      <c r="AF79" s="227" t="s">
        <v>127</v>
      </c>
      <c r="AG79" s="225"/>
      <c r="AH79" s="170" t="s">
        <v>214</v>
      </c>
      <c r="AI79" s="170"/>
      <c r="AJ79" s="170"/>
      <c r="AK79" s="170"/>
      <c r="AL79" s="170"/>
      <c r="AM79" s="171"/>
      <c r="BF79" s="13" t="b">
        <f>IF($K79="○",TRUE,IF($K79="",FALSE,"INPUT_ERROR"))</f>
        <v>0</v>
      </c>
      <c r="BH79" s="13">
        <v>41</v>
      </c>
      <c r="BI79" s="13" t="str">
        <f t="shared" ref="BI79:BI86" si="1">"ITEM"&amp; BH79&amp; BG79 &amp;"="&amp; $BF79</f>
        <v>ITEM41=FALSE</v>
      </c>
    </row>
    <row r="80" spans="1:61" ht="9.75" customHeight="1" x14ac:dyDescent="0.15">
      <c r="A80" s="198"/>
      <c r="B80" s="199"/>
      <c r="C80" s="199"/>
      <c r="D80" s="199"/>
      <c r="E80" s="199"/>
      <c r="F80" s="199"/>
      <c r="G80" s="199"/>
      <c r="H80" s="199"/>
      <c r="I80" s="199"/>
      <c r="J80" s="130"/>
      <c r="K80" s="132"/>
      <c r="L80" s="222"/>
      <c r="M80" s="222"/>
      <c r="N80" s="222"/>
      <c r="O80" s="222"/>
      <c r="P80" s="222"/>
      <c r="Q80" s="134"/>
      <c r="R80" s="132"/>
      <c r="S80" s="222"/>
      <c r="T80" s="222"/>
      <c r="U80" s="222"/>
      <c r="V80" s="222"/>
      <c r="W80" s="222"/>
      <c r="X80" s="222"/>
      <c r="Y80" s="222"/>
      <c r="Z80" s="222"/>
      <c r="AA80" s="222"/>
      <c r="AB80" s="222"/>
      <c r="AC80" s="222"/>
      <c r="AD80" s="222"/>
      <c r="AE80" s="222"/>
      <c r="AF80" s="134"/>
      <c r="AG80" s="132"/>
      <c r="AH80" s="169"/>
      <c r="AI80" s="169"/>
      <c r="AJ80" s="169"/>
      <c r="AK80" s="169"/>
      <c r="AL80" s="169"/>
      <c r="AM80" s="172"/>
      <c r="BF80" s="13" t="b">
        <f>IF($R79="○",TRUE,IF($R79="",FALSE,"INPUT_ERROR"))</f>
        <v>0</v>
      </c>
      <c r="BH80" s="13">
        <v>42</v>
      </c>
      <c r="BI80" s="13" t="str">
        <f t="shared" si="1"/>
        <v>ITEM42=FALSE</v>
      </c>
    </row>
    <row r="81" spans="1:61" ht="9.75" customHeight="1" x14ac:dyDescent="0.15">
      <c r="A81" s="198"/>
      <c r="B81" s="199"/>
      <c r="C81" s="199"/>
      <c r="D81" s="199"/>
      <c r="E81" s="199"/>
      <c r="F81" s="199"/>
      <c r="G81" s="199"/>
      <c r="H81" s="199"/>
      <c r="I81" s="199"/>
      <c r="J81" s="130" t="s">
        <v>167</v>
      </c>
      <c r="K81" s="132"/>
      <c r="L81" s="169" t="s">
        <v>215</v>
      </c>
      <c r="M81" s="169"/>
      <c r="N81" s="169"/>
      <c r="O81" s="169"/>
      <c r="P81" s="169"/>
      <c r="Q81" s="134" t="s">
        <v>167</v>
      </c>
      <c r="R81" s="132"/>
      <c r="S81" s="169" t="s">
        <v>216</v>
      </c>
      <c r="T81" s="169"/>
      <c r="U81" s="169"/>
      <c r="V81" s="169"/>
      <c r="W81" s="169"/>
      <c r="X81" s="134" t="s">
        <v>167</v>
      </c>
      <c r="Y81" s="132"/>
      <c r="Z81" s="169" t="s">
        <v>217</v>
      </c>
      <c r="AA81" s="169"/>
      <c r="AB81" s="169"/>
      <c r="AC81" s="169"/>
      <c r="AD81" s="169"/>
      <c r="AE81" s="169"/>
      <c r="AF81" s="169"/>
      <c r="AG81" s="169"/>
      <c r="AH81" s="169"/>
      <c r="AI81" s="169"/>
      <c r="AJ81" s="169"/>
      <c r="AK81" s="169"/>
      <c r="AL81" s="169"/>
      <c r="AM81" s="172"/>
      <c r="BF81" s="13" t="b">
        <f>IF($AG79="○",TRUE,IF($AG79="",FALSE,"INPUT_ERROR"))</f>
        <v>0</v>
      </c>
      <c r="BH81" s="13">
        <v>43</v>
      </c>
      <c r="BI81" s="13" t="str">
        <f t="shared" si="1"/>
        <v>ITEM43=FALSE</v>
      </c>
    </row>
    <row r="82" spans="1:61" ht="9.75" customHeight="1" x14ac:dyDescent="0.15">
      <c r="A82" s="198"/>
      <c r="B82" s="199"/>
      <c r="C82" s="199"/>
      <c r="D82" s="199"/>
      <c r="E82" s="199"/>
      <c r="F82" s="199"/>
      <c r="G82" s="199"/>
      <c r="H82" s="199"/>
      <c r="I82" s="199"/>
      <c r="J82" s="130"/>
      <c r="K82" s="132"/>
      <c r="L82" s="169"/>
      <c r="M82" s="169"/>
      <c r="N82" s="169"/>
      <c r="O82" s="169"/>
      <c r="P82" s="169"/>
      <c r="Q82" s="134"/>
      <c r="R82" s="132"/>
      <c r="S82" s="169"/>
      <c r="T82" s="169"/>
      <c r="U82" s="169"/>
      <c r="V82" s="169"/>
      <c r="W82" s="169"/>
      <c r="X82" s="134"/>
      <c r="Y82" s="132"/>
      <c r="Z82" s="169"/>
      <c r="AA82" s="169"/>
      <c r="AB82" s="169"/>
      <c r="AC82" s="169"/>
      <c r="AD82" s="169"/>
      <c r="AE82" s="169"/>
      <c r="AF82" s="169"/>
      <c r="AG82" s="169"/>
      <c r="AH82" s="169"/>
      <c r="AI82" s="169"/>
      <c r="AJ82" s="169"/>
      <c r="AK82" s="169"/>
      <c r="AL82" s="169"/>
      <c r="AM82" s="172"/>
      <c r="BF82" s="13" t="b">
        <f>IF($K81="○",TRUE,IF($K81="",FALSE,"INPUT_ERROR"))</f>
        <v>0</v>
      </c>
      <c r="BH82" s="13">
        <v>44</v>
      </c>
      <c r="BI82" s="13" t="str">
        <f t="shared" si="1"/>
        <v>ITEM44=FALSE</v>
      </c>
    </row>
    <row r="83" spans="1:61" ht="9.75" customHeight="1" x14ac:dyDescent="0.15">
      <c r="A83" s="198"/>
      <c r="B83" s="199"/>
      <c r="C83" s="199"/>
      <c r="D83" s="199"/>
      <c r="E83" s="199"/>
      <c r="F83" s="199"/>
      <c r="G83" s="199"/>
      <c r="H83" s="199"/>
      <c r="I83" s="199"/>
      <c r="J83" s="130" t="s">
        <v>167</v>
      </c>
      <c r="K83" s="132"/>
      <c r="L83" s="169" t="s">
        <v>218</v>
      </c>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72"/>
      <c r="BF83" s="13" t="b">
        <f>IF($R81="○",TRUE,IF($R81="",FALSE,"INPUT_ERROR"))</f>
        <v>0</v>
      </c>
      <c r="BH83" s="13">
        <v>45</v>
      </c>
      <c r="BI83" s="13" t="str">
        <f t="shared" si="1"/>
        <v>ITEM45=FALSE</v>
      </c>
    </row>
    <row r="84" spans="1:61" ht="9.75" customHeight="1" x14ac:dyDescent="0.15">
      <c r="A84" s="198"/>
      <c r="B84" s="199"/>
      <c r="C84" s="199"/>
      <c r="D84" s="199"/>
      <c r="E84" s="199"/>
      <c r="F84" s="199"/>
      <c r="G84" s="199"/>
      <c r="H84" s="199"/>
      <c r="I84" s="199"/>
      <c r="J84" s="130"/>
      <c r="K84" s="132"/>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72"/>
      <c r="BF84" s="13" t="b">
        <f>IF($Y81="○",TRUE,IF($Y81="",FALSE,"INPUT_ERROR"))</f>
        <v>0</v>
      </c>
      <c r="BH84" s="13">
        <v>46</v>
      </c>
      <c r="BI84" s="13" t="str">
        <f t="shared" si="1"/>
        <v>ITEM46=FALSE</v>
      </c>
    </row>
    <row r="85" spans="1:61" ht="9.75" customHeight="1" x14ac:dyDescent="0.15">
      <c r="A85" s="198"/>
      <c r="B85" s="199"/>
      <c r="C85" s="199"/>
      <c r="D85" s="199"/>
      <c r="E85" s="199"/>
      <c r="F85" s="199"/>
      <c r="G85" s="199"/>
      <c r="H85" s="199"/>
      <c r="I85" s="199"/>
      <c r="J85" s="130" t="s">
        <v>127</v>
      </c>
      <c r="K85" s="132" t="s">
        <v>610</v>
      </c>
      <c r="L85" s="169" t="s">
        <v>187</v>
      </c>
      <c r="M85" s="169"/>
      <c r="N85" s="169"/>
      <c r="O85" s="218" t="s">
        <v>162</v>
      </c>
      <c r="P85" s="128" t="s">
        <v>715</v>
      </c>
      <c r="Q85" s="128"/>
      <c r="R85" s="128"/>
      <c r="S85" s="128"/>
      <c r="T85" s="128"/>
      <c r="U85" s="128"/>
      <c r="V85" s="128"/>
      <c r="W85" s="128"/>
      <c r="X85" s="128"/>
      <c r="Y85" s="128"/>
      <c r="Z85" s="128"/>
      <c r="AA85" s="128"/>
      <c r="AB85" s="128"/>
      <c r="AC85" s="128"/>
      <c r="AD85" s="128"/>
      <c r="AE85" s="128"/>
      <c r="AF85" s="128"/>
      <c r="AG85" s="128"/>
      <c r="AH85" s="128"/>
      <c r="AI85" s="128"/>
      <c r="AJ85" s="128"/>
      <c r="AK85" s="128"/>
      <c r="AL85" s="133" t="s">
        <v>188</v>
      </c>
      <c r="AM85" s="139"/>
      <c r="BF85" s="13" t="b">
        <f>IF($K83="○",TRUE,IF($K83="",FALSE,"INPUT_ERROR"))</f>
        <v>0</v>
      </c>
      <c r="BH85" s="13">
        <v>47</v>
      </c>
      <c r="BI85" s="13" t="str">
        <f t="shared" si="1"/>
        <v>ITEM47=FALSE</v>
      </c>
    </row>
    <row r="86" spans="1:61" ht="9.75" customHeight="1" x14ac:dyDescent="0.15">
      <c r="A86" s="200"/>
      <c r="B86" s="201"/>
      <c r="C86" s="201"/>
      <c r="D86" s="201"/>
      <c r="E86" s="201"/>
      <c r="F86" s="201"/>
      <c r="G86" s="201"/>
      <c r="H86" s="201"/>
      <c r="I86" s="201"/>
      <c r="J86" s="135"/>
      <c r="K86" s="136"/>
      <c r="L86" s="174"/>
      <c r="M86" s="174"/>
      <c r="N86" s="174"/>
      <c r="O86" s="219"/>
      <c r="P86" s="90"/>
      <c r="Q86" s="90"/>
      <c r="R86" s="90"/>
      <c r="S86" s="90"/>
      <c r="T86" s="90"/>
      <c r="U86" s="90"/>
      <c r="V86" s="90"/>
      <c r="W86" s="90"/>
      <c r="X86" s="90"/>
      <c r="Y86" s="90"/>
      <c r="Z86" s="90"/>
      <c r="AA86" s="90"/>
      <c r="AB86" s="90"/>
      <c r="AC86" s="90"/>
      <c r="AD86" s="90"/>
      <c r="AE86" s="90"/>
      <c r="AF86" s="90"/>
      <c r="AG86" s="90"/>
      <c r="AH86" s="90"/>
      <c r="AI86" s="90"/>
      <c r="AJ86" s="90"/>
      <c r="AK86" s="90"/>
      <c r="AL86" s="137"/>
      <c r="AM86" s="140"/>
      <c r="BF86" s="13" t="b">
        <f>IF($K85="○",TRUE,IF($K85="",FALSE,"INPUT_ERROR"))</f>
        <v>1</v>
      </c>
      <c r="BH86" s="13">
        <v>48</v>
      </c>
      <c r="BI86" s="13" t="str">
        <f t="shared" si="1"/>
        <v>ITEM48=TRUE</v>
      </c>
    </row>
    <row r="87" spans="1:61" ht="9.75" customHeight="1" x14ac:dyDescent="0.15">
      <c r="A87" s="96" t="s">
        <v>101</v>
      </c>
      <c r="B87" s="97"/>
      <c r="C87" s="97"/>
      <c r="D87" s="97"/>
      <c r="E87" s="97"/>
      <c r="F87" s="97"/>
      <c r="G87" s="97"/>
      <c r="H87" s="97"/>
      <c r="I87" s="98"/>
      <c r="J87" s="229" t="s">
        <v>764</v>
      </c>
      <c r="K87" s="229"/>
      <c r="L87" s="229"/>
      <c r="M87" s="229"/>
      <c r="N87" s="229"/>
      <c r="O87" s="229"/>
      <c r="P87" s="229"/>
      <c r="Q87" s="229"/>
      <c r="R87" s="229"/>
      <c r="S87" s="229"/>
      <c r="T87" s="229"/>
      <c r="U87" s="229"/>
      <c r="V87" s="229"/>
      <c r="W87" s="229"/>
      <c r="X87" s="229"/>
      <c r="Y87" s="229"/>
      <c r="Z87" s="229"/>
      <c r="AA87" s="229"/>
      <c r="AB87" s="229"/>
      <c r="AC87" s="229"/>
      <c r="AD87" s="229"/>
      <c r="AE87" s="229"/>
      <c r="AF87" s="229"/>
      <c r="AG87" s="229"/>
      <c r="AH87" s="229"/>
      <c r="AI87" s="229"/>
      <c r="AJ87" s="229"/>
      <c r="AK87" s="229"/>
      <c r="AL87" s="229"/>
      <c r="AM87" s="229"/>
      <c r="BH87" s="13">
        <v>49</v>
      </c>
      <c r="BI87" s="13" t="str">
        <f>"ITEM"&amp;BH87&amp; BG87 &amp;"="&amp; IF(TRIM($P85)="","",$P85)</f>
        <v>ITEM49=既存住基システム</v>
      </c>
    </row>
    <row r="88" spans="1:61" ht="9.75" customHeight="1" x14ac:dyDescent="0.15">
      <c r="A88" s="99"/>
      <c r="B88" s="100"/>
      <c r="C88" s="100"/>
      <c r="D88" s="100"/>
      <c r="E88" s="100"/>
      <c r="F88" s="100"/>
      <c r="G88" s="100"/>
      <c r="H88" s="100"/>
      <c r="I88" s="101"/>
      <c r="J88" s="102"/>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2"/>
      <c r="AH88" s="102"/>
      <c r="AI88" s="102"/>
      <c r="AJ88" s="102"/>
      <c r="AK88" s="102"/>
      <c r="AL88" s="102"/>
      <c r="AM88" s="102"/>
      <c r="BH88" s="13">
        <v>50</v>
      </c>
      <c r="BI88" s="13" t="str">
        <f>"ITEM"&amp;BH88&amp; BG88 &amp;"="&amp; IF(TRIM($J87)="","",$J87)</f>
        <v>ITEM50=法令に基づく委任を受けて個人番号通知書及び交付申請書の印刷、送付並びに個人番号カードの発行を行う機構に対し、個人番号通知書及び交付申請書の送付先情報を提供するため。</v>
      </c>
    </row>
    <row r="89" spans="1:61" ht="9.75" customHeight="1" x14ac:dyDescent="0.15">
      <c r="A89" s="106"/>
      <c r="B89" s="107"/>
      <c r="C89" s="107"/>
      <c r="D89" s="107"/>
      <c r="E89" s="107"/>
      <c r="F89" s="107"/>
      <c r="G89" s="107"/>
      <c r="H89" s="107"/>
      <c r="I89" s="108"/>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BH89" s="13" t="s">
        <v>432</v>
      </c>
    </row>
    <row r="90" spans="1:61" ht="9.75" customHeight="1" x14ac:dyDescent="0.15">
      <c r="A90" s="96" t="s">
        <v>102</v>
      </c>
      <c r="B90" s="97"/>
      <c r="C90" s="97"/>
      <c r="D90" s="97"/>
      <c r="E90" s="98"/>
      <c r="F90" s="96" t="s">
        <v>9</v>
      </c>
      <c r="G90" s="97"/>
      <c r="H90" s="97"/>
      <c r="I90" s="98"/>
      <c r="J90" s="102" t="s">
        <v>717</v>
      </c>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BH90" s="13">
        <v>51</v>
      </c>
      <c r="BI90" s="13" t="str">
        <f>"ITEM"&amp;BH90&amp; BG90 &amp;"="&amp; IF(TRIM($J90)="","",$J90)</f>
        <v>ITEM51=市民課</v>
      </c>
    </row>
    <row r="91" spans="1:61" ht="9.75" customHeight="1" x14ac:dyDescent="0.15">
      <c r="A91" s="99"/>
      <c r="B91" s="100"/>
      <c r="C91" s="100"/>
      <c r="D91" s="100"/>
      <c r="E91" s="101"/>
      <c r="F91" s="99"/>
      <c r="G91" s="100"/>
      <c r="H91" s="100"/>
      <c r="I91" s="101"/>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BH91" s="13" t="s">
        <v>432</v>
      </c>
    </row>
    <row r="92" spans="1:61" ht="9.75" customHeight="1" x14ac:dyDescent="0.15">
      <c r="A92" s="99"/>
      <c r="B92" s="100"/>
      <c r="C92" s="100"/>
      <c r="D92" s="100"/>
      <c r="E92" s="101"/>
      <c r="F92" s="99"/>
      <c r="G92" s="100"/>
      <c r="H92" s="100"/>
      <c r="I92" s="101"/>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BH92" s="13" t="s">
        <v>432</v>
      </c>
    </row>
    <row r="93" spans="1:61" ht="9.75" customHeight="1" x14ac:dyDescent="0.15">
      <c r="A93" s="99"/>
      <c r="B93" s="100"/>
      <c r="C93" s="100"/>
      <c r="D93" s="100"/>
      <c r="E93" s="101"/>
      <c r="F93" s="96" t="s">
        <v>8</v>
      </c>
      <c r="G93" s="97"/>
      <c r="H93" s="97"/>
      <c r="I93" s="98"/>
      <c r="J93" s="180"/>
      <c r="K93" s="181"/>
      <c r="L93" s="181"/>
      <c r="M93" s="181"/>
      <c r="N93" s="181"/>
      <c r="O93" s="181"/>
      <c r="P93" s="181"/>
      <c r="Q93" s="181"/>
      <c r="R93" s="181"/>
      <c r="S93" s="181"/>
      <c r="T93" s="181"/>
      <c r="U93" s="181"/>
      <c r="V93" s="170" t="s">
        <v>116</v>
      </c>
      <c r="W93" s="170"/>
      <c r="X93" s="170"/>
      <c r="Y93" s="170"/>
      <c r="Z93" s="170"/>
      <c r="AA93" s="170"/>
      <c r="AB93" s="170"/>
      <c r="AC93" s="170"/>
      <c r="AD93" s="170"/>
      <c r="AE93" s="170"/>
      <c r="AF93" s="170"/>
      <c r="AG93" s="170"/>
      <c r="AH93" s="170"/>
      <c r="AI93" s="170"/>
      <c r="AJ93" s="170"/>
      <c r="AK93" s="170"/>
      <c r="AL93" s="170"/>
      <c r="AM93" s="171"/>
      <c r="BE93" s="13" t="str">
        <f ca="1">MID(CELL("address",$CH$2),2,2)</f>
        <v>CH</v>
      </c>
      <c r="BF93" s="13">
        <f>IF(TRIM($K94)="","",IF(ISERROR(MATCH($K94,$CH$3:$CH$8,0)),"INPUT_ERROR",MATCH($K94,$CH$3:$CH$8,0)))</f>
        <v>2</v>
      </c>
      <c r="BH93" s="13">
        <v>52</v>
      </c>
      <c r="BI93" s="13" t="str">
        <f>"ITEM"&amp; BH93&amp; BG93 &amp;"="&amp; $BF93</f>
        <v>ITEM52=2</v>
      </c>
    </row>
    <row r="94" spans="1:61" ht="9.75" customHeight="1" x14ac:dyDescent="0.15">
      <c r="A94" s="99"/>
      <c r="B94" s="100"/>
      <c r="C94" s="100"/>
      <c r="D94" s="100"/>
      <c r="E94" s="101"/>
      <c r="F94" s="99"/>
      <c r="G94" s="100"/>
      <c r="H94" s="100"/>
      <c r="I94" s="101"/>
      <c r="J94" s="228" t="s">
        <v>225</v>
      </c>
      <c r="K94" s="184" t="s">
        <v>630</v>
      </c>
      <c r="L94" s="184"/>
      <c r="M94" s="184"/>
      <c r="N94" s="184"/>
      <c r="O94" s="184"/>
      <c r="P94" s="184"/>
      <c r="Q94" s="184"/>
      <c r="R94" s="184"/>
      <c r="S94" s="184"/>
      <c r="T94" s="185" t="s">
        <v>129</v>
      </c>
      <c r="U94" s="185"/>
      <c r="V94" s="187" t="s">
        <v>219</v>
      </c>
      <c r="W94" s="187"/>
      <c r="X94" s="187"/>
      <c r="Y94" s="187"/>
      <c r="Z94" s="187"/>
      <c r="AA94" s="187"/>
      <c r="AB94" s="187"/>
      <c r="AC94" s="187"/>
      <c r="AD94" s="187"/>
      <c r="AE94" s="187" t="s">
        <v>220</v>
      </c>
      <c r="AF94" s="187"/>
      <c r="AG94" s="187"/>
      <c r="AH94" s="187"/>
      <c r="AI94" s="187"/>
      <c r="AJ94" s="187"/>
      <c r="AK94" s="187"/>
      <c r="AL94" s="187"/>
      <c r="AM94" s="188"/>
      <c r="BH94" s="13" t="s">
        <v>432</v>
      </c>
    </row>
    <row r="95" spans="1:61" ht="9.75" customHeight="1" x14ac:dyDescent="0.15">
      <c r="A95" s="99"/>
      <c r="B95" s="100"/>
      <c r="C95" s="100"/>
      <c r="D95" s="100"/>
      <c r="E95" s="101"/>
      <c r="F95" s="99"/>
      <c r="G95" s="100"/>
      <c r="H95" s="100"/>
      <c r="I95" s="101"/>
      <c r="J95" s="228"/>
      <c r="K95" s="184"/>
      <c r="L95" s="184"/>
      <c r="M95" s="184"/>
      <c r="N95" s="184"/>
      <c r="O95" s="184"/>
      <c r="P95" s="184"/>
      <c r="Q95" s="184"/>
      <c r="R95" s="184"/>
      <c r="S95" s="184"/>
      <c r="T95" s="185"/>
      <c r="U95" s="185"/>
      <c r="V95" s="187" t="s">
        <v>221</v>
      </c>
      <c r="W95" s="187"/>
      <c r="X95" s="187"/>
      <c r="Y95" s="187"/>
      <c r="Z95" s="187"/>
      <c r="AA95" s="187"/>
      <c r="AB95" s="187"/>
      <c r="AC95" s="187"/>
      <c r="AD95" s="187"/>
      <c r="AE95" s="187" t="s">
        <v>222</v>
      </c>
      <c r="AF95" s="187"/>
      <c r="AG95" s="187"/>
      <c r="AH95" s="187"/>
      <c r="AI95" s="187"/>
      <c r="AJ95" s="187"/>
      <c r="AK95" s="187"/>
      <c r="AL95" s="187"/>
      <c r="AM95" s="188"/>
      <c r="BH95" s="13" t="s">
        <v>432</v>
      </c>
    </row>
    <row r="96" spans="1:61" ht="9.75" customHeight="1" x14ac:dyDescent="0.15">
      <c r="A96" s="106"/>
      <c r="B96" s="107"/>
      <c r="C96" s="107"/>
      <c r="D96" s="107"/>
      <c r="E96" s="108"/>
      <c r="F96" s="106"/>
      <c r="G96" s="107"/>
      <c r="H96" s="107"/>
      <c r="I96" s="108"/>
      <c r="J96" s="247"/>
      <c r="K96" s="248"/>
      <c r="L96" s="248"/>
      <c r="M96" s="248"/>
      <c r="N96" s="248"/>
      <c r="O96" s="248"/>
      <c r="P96" s="248"/>
      <c r="Q96" s="248"/>
      <c r="R96" s="248"/>
      <c r="S96" s="248"/>
      <c r="T96" s="248"/>
      <c r="U96" s="248"/>
      <c r="V96" s="190" t="s">
        <v>223</v>
      </c>
      <c r="W96" s="190"/>
      <c r="X96" s="190"/>
      <c r="Y96" s="190"/>
      <c r="Z96" s="190"/>
      <c r="AA96" s="190"/>
      <c r="AB96" s="190"/>
      <c r="AC96" s="190"/>
      <c r="AD96" s="190"/>
      <c r="AE96" s="190" t="s">
        <v>224</v>
      </c>
      <c r="AF96" s="190"/>
      <c r="AG96" s="190"/>
      <c r="AH96" s="190"/>
      <c r="AI96" s="190"/>
      <c r="AJ96" s="190"/>
      <c r="AK96" s="190"/>
      <c r="AL96" s="190"/>
      <c r="AM96" s="191"/>
      <c r="BH96" s="13" t="s">
        <v>432</v>
      </c>
    </row>
    <row r="97" spans="1:61" ht="9.75" customHeight="1" x14ac:dyDescent="0.15">
      <c r="A97" s="196" t="s">
        <v>103</v>
      </c>
      <c r="B97" s="197"/>
      <c r="C97" s="197"/>
      <c r="D97" s="197"/>
      <c r="E97" s="197"/>
      <c r="F97" s="197"/>
      <c r="G97" s="197"/>
      <c r="H97" s="197"/>
      <c r="I97" s="204"/>
      <c r="J97" s="118" t="s">
        <v>765</v>
      </c>
      <c r="K97" s="119"/>
      <c r="L97" s="119"/>
      <c r="M97" s="119"/>
      <c r="N97" s="119"/>
      <c r="O97" s="119"/>
      <c r="P97" s="119"/>
      <c r="Q97" s="119"/>
      <c r="R97" s="119"/>
      <c r="S97" s="119"/>
      <c r="T97" s="119"/>
      <c r="U97" s="119"/>
      <c r="V97" s="119"/>
      <c r="W97" s="119"/>
      <c r="X97" s="119"/>
      <c r="Y97" s="119"/>
      <c r="Z97" s="119"/>
      <c r="AA97" s="119"/>
      <c r="AB97" s="119"/>
      <c r="AC97" s="119"/>
      <c r="AD97" s="119"/>
      <c r="AE97" s="119"/>
      <c r="AF97" s="119"/>
      <c r="AG97" s="119"/>
      <c r="AH97" s="119"/>
      <c r="AI97" s="119"/>
      <c r="AJ97" s="119"/>
      <c r="AK97" s="119"/>
      <c r="AL97" s="119"/>
      <c r="AM97" s="120"/>
      <c r="BH97" s="13" t="s">
        <v>461</v>
      </c>
      <c r="BI97" s="13" t="str">
        <f>"ITEM"&amp;BH97&amp; BG97 &amp;"="&amp; IF(TRIM($J97)="","",$J97)</f>
        <v>ITEM53_1=・既存住基システムより個人番号の通知対象者の情報を抽出し、個人番号通知書及び交付申請書等の印刷及び送付に係る事務を法令に基づいて委任する機構に対し提供する（既存住基システム→市町村ＣＳ又は電子記録媒体→個人番号カード管理システム（機構））。</v>
      </c>
    </row>
    <row r="98" spans="1:61" ht="9.75" customHeight="1" x14ac:dyDescent="0.15">
      <c r="A98" s="198"/>
      <c r="B98" s="199"/>
      <c r="C98" s="199"/>
      <c r="D98" s="199"/>
      <c r="E98" s="199"/>
      <c r="F98" s="199"/>
      <c r="G98" s="199"/>
      <c r="H98" s="199"/>
      <c r="I98" s="240"/>
      <c r="J98" s="121"/>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3"/>
      <c r="BH98" s="13" t="s">
        <v>432</v>
      </c>
    </row>
    <row r="99" spans="1:61" ht="9.75" customHeight="1" x14ac:dyDescent="0.15">
      <c r="A99" s="198"/>
      <c r="B99" s="199"/>
      <c r="C99" s="199"/>
      <c r="D99" s="199"/>
      <c r="E99" s="199"/>
      <c r="F99" s="199"/>
      <c r="G99" s="199"/>
      <c r="H99" s="199"/>
      <c r="I99" s="240"/>
      <c r="J99" s="121"/>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3"/>
      <c r="BH99" s="13" t="s">
        <v>432</v>
      </c>
    </row>
    <row r="100" spans="1:61" ht="9.75" customHeight="1" x14ac:dyDescent="0.15">
      <c r="A100" s="198"/>
      <c r="B100" s="199"/>
      <c r="C100" s="199"/>
      <c r="D100" s="199"/>
      <c r="E100" s="199"/>
      <c r="F100" s="199"/>
      <c r="G100" s="199"/>
      <c r="H100" s="199"/>
      <c r="I100" s="240"/>
      <c r="J100" s="121"/>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3"/>
      <c r="BH100" s="13" t="s">
        <v>432</v>
      </c>
    </row>
    <row r="101" spans="1:61" ht="9.75" customHeight="1" x14ac:dyDescent="0.15">
      <c r="A101" s="198"/>
      <c r="B101" s="199"/>
      <c r="C101" s="199"/>
      <c r="D101" s="199"/>
      <c r="E101" s="199"/>
      <c r="F101" s="199"/>
      <c r="G101" s="199"/>
      <c r="H101" s="199"/>
      <c r="I101" s="240"/>
      <c r="J101" s="121"/>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3"/>
      <c r="BH101" s="13" t="s">
        <v>432</v>
      </c>
    </row>
    <row r="102" spans="1:61" ht="9.75" customHeight="1" x14ac:dyDescent="0.15">
      <c r="A102" s="198"/>
      <c r="B102" s="199"/>
      <c r="C102" s="199"/>
      <c r="D102" s="199"/>
      <c r="E102" s="199"/>
      <c r="F102" s="199"/>
      <c r="G102" s="199"/>
      <c r="H102" s="199"/>
      <c r="I102" s="240"/>
      <c r="J102" s="121"/>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3"/>
      <c r="BH102" s="13" t="s">
        <v>432</v>
      </c>
    </row>
    <row r="103" spans="1:61" ht="9.75" customHeight="1" x14ac:dyDescent="0.15">
      <c r="A103" s="198"/>
      <c r="B103" s="199"/>
      <c r="C103" s="199"/>
      <c r="D103" s="199"/>
      <c r="E103" s="199"/>
      <c r="F103" s="199"/>
      <c r="G103" s="199"/>
      <c r="H103" s="199"/>
      <c r="I103" s="240"/>
      <c r="J103" s="121"/>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3"/>
      <c r="BH103" s="13" t="s">
        <v>432</v>
      </c>
    </row>
    <row r="104" spans="1:61" ht="9.75" customHeight="1" x14ac:dyDescent="0.15">
      <c r="A104" s="198"/>
      <c r="B104" s="199"/>
      <c r="C104" s="199"/>
      <c r="D104" s="199"/>
      <c r="E104" s="199"/>
      <c r="F104" s="199"/>
      <c r="G104" s="199"/>
      <c r="H104" s="199"/>
      <c r="I104" s="240"/>
      <c r="J104" s="121"/>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3"/>
      <c r="BH104" s="13" t="s">
        <v>432</v>
      </c>
    </row>
    <row r="105" spans="1:61" ht="9.75" customHeight="1" x14ac:dyDescent="0.15">
      <c r="A105" s="198"/>
      <c r="B105" s="199"/>
      <c r="C105" s="199"/>
      <c r="D105" s="199"/>
      <c r="E105" s="199"/>
      <c r="F105" s="199"/>
      <c r="G105" s="199"/>
      <c r="H105" s="199"/>
      <c r="I105" s="240"/>
      <c r="J105" s="121"/>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3"/>
      <c r="BH105" s="13" t="s">
        <v>432</v>
      </c>
    </row>
    <row r="106" spans="1:61" ht="9.75" customHeight="1" x14ac:dyDescent="0.15">
      <c r="A106" s="198"/>
      <c r="B106" s="199"/>
      <c r="C106" s="199"/>
      <c r="D106" s="199"/>
      <c r="E106" s="199"/>
      <c r="F106" s="199"/>
      <c r="G106" s="199"/>
      <c r="H106" s="199"/>
      <c r="I106" s="240"/>
      <c r="J106" s="121"/>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3"/>
    </row>
    <row r="107" spans="1:61" ht="9.75" customHeight="1" x14ac:dyDescent="0.15">
      <c r="A107" s="198"/>
      <c r="B107" s="199"/>
      <c r="C107" s="199"/>
      <c r="D107" s="199"/>
      <c r="E107" s="199"/>
      <c r="F107" s="199"/>
      <c r="G107" s="199"/>
      <c r="H107" s="199"/>
      <c r="I107" s="240"/>
      <c r="J107" s="249"/>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50"/>
      <c r="BH107" s="26" t="s">
        <v>462</v>
      </c>
      <c r="BI107" s="13" t="str">
        <f>"ITEM"&amp;BH107&amp; BG107 &amp;"="&amp; IF(TRIM($J107)="","",$J107)</f>
        <v>ITEM53_2=</v>
      </c>
    </row>
    <row r="108" spans="1:61" ht="9.75" customHeight="1" x14ac:dyDescent="0.15">
      <c r="A108" s="198"/>
      <c r="B108" s="199"/>
      <c r="C108" s="199"/>
      <c r="D108" s="199"/>
      <c r="E108" s="199"/>
      <c r="F108" s="199"/>
      <c r="G108" s="199"/>
      <c r="H108" s="199"/>
      <c r="I108" s="240"/>
      <c r="J108" s="124"/>
      <c r="K108" s="125"/>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6"/>
      <c r="BH108" s="26" t="s">
        <v>463</v>
      </c>
      <c r="BI108" s="13" t="str">
        <f>"ITEM"&amp;BH108&amp; BG108 &amp;"="&amp; IF(TRIM($J108)="","",$J108)</f>
        <v>ITEM53_3=</v>
      </c>
    </row>
    <row r="109" spans="1:61" ht="9.75" customHeight="1" x14ac:dyDescent="0.15">
      <c r="A109" s="198"/>
      <c r="B109" s="199"/>
      <c r="C109" s="240"/>
      <c r="D109" s="196" t="s">
        <v>7</v>
      </c>
      <c r="E109" s="197"/>
      <c r="F109" s="197"/>
      <c r="G109" s="197"/>
      <c r="H109" s="197"/>
      <c r="I109" s="204"/>
      <c r="J109" s="118" t="s">
        <v>739</v>
      </c>
      <c r="K109" s="119"/>
      <c r="L109" s="119"/>
      <c r="M109" s="119"/>
      <c r="N109" s="119"/>
      <c r="O109" s="119"/>
      <c r="P109" s="119"/>
      <c r="Q109" s="119"/>
      <c r="R109" s="119"/>
      <c r="S109" s="119"/>
      <c r="T109" s="119"/>
      <c r="U109" s="119"/>
      <c r="V109" s="119"/>
      <c r="W109" s="119"/>
      <c r="X109" s="119"/>
      <c r="Y109" s="119"/>
      <c r="Z109" s="119"/>
      <c r="AA109" s="119"/>
      <c r="AB109" s="119"/>
      <c r="AC109" s="119"/>
      <c r="AD109" s="119"/>
      <c r="AE109" s="119"/>
      <c r="AF109" s="119"/>
      <c r="AG109" s="119"/>
      <c r="AH109" s="119"/>
      <c r="AI109" s="119"/>
      <c r="AJ109" s="119"/>
      <c r="AK109" s="119"/>
      <c r="AL109" s="119"/>
      <c r="AM109" s="120"/>
      <c r="BH109" s="26">
        <v>54</v>
      </c>
      <c r="BI109" s="13" t="str">
        <f>"ITEM"&amp;BH109&amp; BG109 &amp;"="&amp; IF(TRIM($J109)="","",$J109)</f>
        <v>ITEM54=入手した送付先情報に含まれる４情報等の変更の有無を確認する（最新の４情報等であることを確認する）ため、機構（全国サーバ）が保有する「機構保存本人確認情報」との情報の突合を行う。</v>
      </c>
    </row>
    <row r="110" spans="1:61" ht="9.75" customHeight="1" x14ac:dyDescent="0.15">
      <c r="A110" s="198"/>
      <c r="B110" s="199"/>
      <c r="C110" s="240"/>
      <c r="D110" s="198"/>
      <c r="E110" s="199"/>
      <c r="F110" s="199"/>
      <c r="G110" s="199"/>
      <c r="H110" s="199"/>
      <c r="I110" s="240"/>
      <c r="J110" s="121"/>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3"/>
      <c r="BH110" s="26" t="s">
        <v>432</v>
      </c>
    </row>
    <row r="111" spans="1:61" ht="9.75" customHeight="1" x14ac:dyDescent="0.15">
      <c r="A111" s="200"/>
      <c r="B111" s="201"/>
      <c r="C111" s="205"/>
      <c r="D111" s="200"/>
      <c r="E111" s="201"/>
      <c r="F111" s="201"/>
      <c r="G111" s="201"/>
      <c r="H111" s="201"/>
      <c r="I111" s="205"/>
      <c r="J111" s="121"/>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3"/>
      <c r="BH111" s="26" t="s">
        <v>432</v>
      </c>
    </row>
    <row r="112" spans="1:61" ht="9.75" customHeight="1" x14ac:dyDescent="0.15">
      <c r="A112" s="96" t="s">
        <v>104</v>
      </c>
      <c r="B112" s="97"/>
      <c r="C112" s="97"/>
      <c r="D112" s="97"/>
      <c r="E112" s="97"/>
      <c r="F112" s="97"/>
      <c r="G112" s="97"/>
      <c r="H112" s="97"/>
      <c r="I112" s="98"/>
      <c r="J112" s="241">
        <v>42282</v>
      </c>
      <c r="K112" s="242"/>
      <c r="L112" s="242"/>
      <c r="M112" s="242"/>
      <c r="N112" s="242"/>
      <c r="O112" s="242"/>
      <c r="P112" s="242"/>
      <c r="Q112" s="242"/>
      <c r="R112" s="242"/>
      <c r="S112" s="242"/>
      <c r="T112" s="242"/>
      <c r="U112" s="242"/>
      <c r="V112" s="242"/>
      <c r="W112" s="242"/>
      <c r="X112" s="242"/>
      <c r="Y112" s="242"/>
      <c r="Z112" s="242"/>
      <c r="AA112" s="242"/>
      <c r="AB112" s="242"/>
      <c r="AC112" s="242"/>
      <c r="AD112" s="242"/>
      <c r="AE112" s="242"/>
      <c r="AF112" s="242"/>
      <c r="AG112" s="242"/>
      <c r="AH112" s="242"/>
      <c r="AI112" s="242"/>
      <c r="AJ112" s="242"/>
      <c r="AK112" s="242"/>
      <c r="AL112" s="242"/>
      <c r="AM112" s="243"/>
      <c r="BH112" s="26">
        <v>55</v>
      </c>
      <c r="BI112" s="13" t="str">
        <f>"ITEM"&amp;BH112&amp; BG112 &amp;"="&amp;IF(TRIM($J112)="","",TEXT(J112,"yyyymmdd"))</f>
        <v>ITEM55=20151005</v>
      </c>
    </row>
    <row r="113" spans="1:61" ht="9.75" customHeight="1" x14ac:dyDescent="0.15">
      <c r="A113" s="106"/>
      <c r="B113" s="107"/>
      <c r="C113" s="107"/>
      <c r="D113" s="107"/>
      <c r="E113" s="107"/>
      <c r="F113" s="107"/>
      <c r="G113" s="107"/>
      <c r="H113" s="107"/>
      <c r="I113" s="108"/>
      <c r="J113" s="244"/>
      <c r="K113" s="245"/>
      <c r="L113" s="245"/>
      <c r="M113" s="245"/>
      <c r="N113" s="245"/>
      <c r="O113" s="245"/>
      <c r="P113" s="245"/>
      <c r="Q113" s="245"/>
      <c r="R113" s="245"/>
      <c r="S113" s="245"/>
      <c r="T113" s="245"/>
      <c r="U113" s="245"/>
      <c r="V113" s="245"/>
      <c r="W113" s="245"/>
      <c r="X113" s="245"/>
      <c r="Y113" s="245"/>
      <c r="Z113" s="245"/>
      <c r="AA113" s="245"/>
      <c r="AB113" s="245"/>
      <c r="AC113" s="245"/>
      <c r="AD113" s="245"/>
      <c r="AE113" s="245"/>
      <c r="AF113" s="245"/>
      <c r="AG113" s="245"/>
      <c r="AH113" s="245"/>
      <c r="AI113" s="245"/>
      <c r="AJ113" s="245"/>
      <c r="AK113" s="245"/>
      <c r="AL113" s="245"/>
      <c r="AM113" s="246"/>
      <c r="BH113" s="26" t="s">
        <v>432</v>
      </c>
    </row>
    <row r="114" spans="1:61" ht="9.75" customHeight="1" x14ac:dyDescent="0.15">
      <c r="A114" s="79" t="s">
        <v>91</v>
      </c>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1"/>
      <c r="BH114" s="26" t="s">
        <v>432</v>
      </c>
    </row>
    <row r="115" spans="1:61" ht="9.75" customHeight="1" x14ac:dyDescent="0.15">
      <c r="A115" s="82"/>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5"/>
      <c r="BH115" s="26" t="s">
        <v>432</v>
      </c>
    </row>
    <row r="116" spans="1:61" ht="9.75" customHeight="1" x14ac:dyDescent="0.15">
      <c r="A116" s="96" t="s">
        <v>105</v>
      </c>
      <c r="B116" s="97"/>
      <c r="C116" s="97"/>
      <c r="D116" s="97"/>
      <c r="E116" s="97"/>
      <c r="F116" s="97"/>
      <c r="G116" s="97"/>
      <c r="H116" s="97"/>
      <c r="I116" s="98"/>
      <c r="J116" s="230" t="s">
        <v>167</v>
      </c>
      <c r="K116" s="232" t="s">
        <v>148</v>
      </c>
      <c r="L116" s="232"/>
      <c r="M116" s="232"/>
      <c r="N116" s="232"/>
      <c r="O116" s="232"/>
      <c r="P116" s="232"/>
      <c r="Q116" s="232"/>
      <c r="R116" s="181" t="s">
        <v>168</v>
      </c>
      <c r="S116" s="181"/>
      <c r="T116" s="181"/>
      <c r="U116" s="170" t="s">
        <v>116</v>
      </c>
      <c r="V116" s="170"/>
      <c r="W116" s="170"/>
      <c r="X116" s="170"/>
      <c r="Y116" s="170"/>
      <c r="Z116" s="170"/>
      <c r="AA116" s="170"/>
      <c r="AB116" s="170"/>
      <c r="AC116" s="170"/>
      <c r="AD116" s="170"/>
      <c r="AE116" s="170"/>
      <c r="AF116" s="170"/>
      <c r="AG116" s="170"/>
      <c r="AH116" s="170"/>
      <c r="AI116" s="170"/>
      <c r="AJ116" s="170"/>
      <c r="AK116" s="170"/>
      <c r="AL116" s="170"/>
      <c r="AM116" s="171"/>
      <c r="BE116" s="13" t="str">
        <f ca="1">MID(CELL("address",$CF$2),2,2)</f>
        <v>CF</v>
      </c>
      <c r="BF116" s="13">
        <f>IF(TRIM($K116)="","",IF(ISERROR(MATCH($K116,$CF$3:$CF$4,0)),"INPUT_ERROR",MATCH($K116,$CF$3:$CF$4,0)))</f>
        <v>1</v>
      </c>
      <c r="BH116" s="26">
        <v>56</v>
      </c>
      <c r="BI116" s="13" t="str">
        <f>"ITEM"&amp; BH116&amp; BG116 &amp;"="&amp; $BF116</f>
        <v>ITEM56=1</v>
      </c>
    </row>
    <row r="117" spans="1:61" ht="9.75" customHeight="1" x14ac:dyDescent="0.15">
      <c r="A117" s="99"/>
      <c r="B117" s="100"/>
      <c r="C117" s="100"/>
      <c r="D117" s="100"/>
      <c r="E117" s="100"/>
      <c r="F117" s="100"/>
      <c r="G117" s="100"/>
      <c r="H117" s="100"/>
      <c r="I117" s="101"/>
      <c r="J117" s="231"/>
      <c r="K117" s="184"/>
      <c r="L117" s="184"/>
      <c r="M117" s="184"/>
      <c r="N117" s="184"/>
      <c r="O117" s="184"/>
      <c r="P117" s="184"/>
      <c r="Q117" s="184"/>
      <c r="R117" s="185"/>
      <c r="S117" s="185"/>
      <c r="T117" s="185"/>
      <c r="U117" s="187" t="s">
        <v>226</v>
      </c>
      <c r="V117" s="187"/>
      <c r="W117" s="187"/>
      <c r="X117" s="187"/>
      <c r="Y117" s="187"/>
      <c r="Z117" s="187" t="s">
        <v>227</v>
      </c>
      <c r="AA117" s="187"/>
      <c r="AB117" s="187"/>
      <c r="AC117" s="187"/>
      <c r="AD117" s="187"/>
      <c r="AE117" s="187"/>
      <c r="AF117" s="187"/>
      <c r="AG117" s="187"/>
      <c r="AH117" s="187"/>
      <c r="AI117" s="187"/>
      <c r="AJ117" s="187"/>
      <c r="AK117" s="187"/>
      <c r="AL117" s="187"/>
      <c r="AM117" s="188"/>
      <c r="BH117" s="13" t="s">
        <v>432</v>
      </c>
    </row>
    <row r="118" spans="1:61" ht="9.75" customHeight="1" x14ac:dyDescent="0.15">
      <c r="A118" s="99"/>
      <c r="B118" s="100"/>
      <c r="C118" s="100"/>
      <c r="D118" s="100"/>
      <c r="E118" s="100"/>
      <c r="F118" s="100"/>
      <c r="G118" s="100"/>
      <c r="H118" s="100"/>
      <c r="I118" s="101"/>
      <c r="J118" s="228" t="s">
        <v>162</v>
      </c>
      <c r="K118" s="231"/>
      <c r="L118" s="231"/>
      <c r="M118" s="235">
        <v>1</v>
      </c>
      <c r="N118" s="235"/>
      <c r="O118" s="235"/>
      <c r="P118" s="235"/>
      <c r="Q118" s="235"/>
      <c r="R118" s="185" t="s">
        <v>228</v>
      </c>
      <c r="S118" s="185"/>
      <c r="T118" s="185"/>
      <c r="U118" s="185"/>
      <c r="V118" s="185"/>
      <c r="W118" s="185"/>
      <c r="X118" s="185"/>
      <c r="Y118" s="185"/>
      <c r="Z118" s="185"/>
      <c r="AA118" s="185"/>
      <c r="AB118" s="185"/>
      <c r="AC118" s="185"/>
      <c r="AD118" s="185"/>
      <c r="AE118" s="185"/>
      <c r="AF118" s="185"/>
      <c r="AG118" s="185"/>
      <c r="AH118" s="185"/>
      <c r="AI118" s="185"/>
      <c r="AJ118" s="185"/>
      <c r="AK118" s="185"/>
      <c r="AL118" s="185"/>
      <c r="AM118" s="237"/>
      <c r="BH118" s="13">
        <v>57</v>
      </c>
      <c r="BI118" s="13" t="str">
        <f>"ITEM"&amp;BH118&amp; BG118 &amp;"=" &amp; $M118</f>
        <v>ITEM57=1</v>
      </c>
    </row>
    <row r="119" spans="1:61" ht="9.75" customHeight="1" thickBot="1" x14ac:dyDescent="0.2">
      <c r="A119" s="99"/>
      <c r="B119" s="100"/>
      <c r="C119" s="100"/>
      <c r="D119" s="100"/>
      <c r="E119" s="100"/>
      <c r="F119" s="100"/>
      <c r="G119" s="100"/>
      <c r="H119" s="100"/>
      <c r="I119" s="101"/>
      <c r="J119" s="233"/>
      <c r="K119" s="234"/>
      <c r="L119" s="234"/>
      <c r="M119" s="236"/>
      <c r="N119" s="236"/>
      <c r="O119" s="236"/>
      <c r="P119" s="236"/>
      <c r="Q119" s="236"/>
      <c r="R119" s="238"/>
      <c r="S119" s="238"/>
      <c r="T119" s="238"/>
      <c r="U119" s="238"/>
      <c r="V119" s="238"/>
      <c r="W119" s="238"/>
      <c r="X119" s="238"/>
      <c r="Y119" s="238"/>
      <c r="Z119" s="238"/>
      <c r="AA119" s="238"/>
      <c r="AB119" s="238"/>
      <c r="AC119" s="238"/>
      <c r="AD119" s="238"/>
      <c r="AE119" s="238"/>
      <c r="AF119" s="238"/>
      <c r="AG119" s="238"/>
      <c r="AH119" s="238"/>
      <c r="AI119" s="238"/>
      <c r="AJ119" s="238"/>
      <c r="AK119" s="238"/>
      <c r="AL119" s="238"/>
      <c r="AM119" s="239"/>
      <c r="BH119" s="13" t="s">
        <v>432</v>
      </c>
    </row>
    <row r="120" spans="1:61" ht="9.75" customHeight="1" x14ac:dyDescent="0.15">
      <c r="A120" s="251" t="s">
        <v>155</v>
      </c>
      <c r="B120" s="252"/>
      <c r="C120" s="252"/>
      <c r="D120" s="252"/>
      <c r="E120" s="252"/>
      <c r="F120" s="252"/>
      <c r="G120" s="252"/>
      <c r="H120" s="252"/>
      <c r="I120" s="253"/>
      <c r="J120" s="273" t="s">
        <v>740</v>
      </c>
      <c r="K120" s="274"/>
      <c r="L120" s="274"/>
      <c r="M120" s="274"/>
      <c r="N120" s="274"/>
      <c r="O120" s="274"/>
      <c r="P120" s="274"/>
      <c r="Q120" s="274"/>
      <c r="R120" s="274"/>
      <c r="S120" s="274"/>
      <c r="T120" s="274"/>
      <c r="U120" s="274"/>
      <c r="V120" s="274"/>
      <c r="W120" s="274"/>
      <c r="X120" s="274"/>
      <c r="Y120" s="274"/>
      <c r="Z120" s="274"/>
      <c r="AA120" s="274"/>
      <c r="AB120" s="274"/>
      <c r="AC120" s="274"/>
      <c r="AD120" s="274"/>
      <c r="AE120" s="274"/>
      <c r="AF120" s="274"/>
      <c r="AG120" s="274"/>
      <c r="AH120" s="274"/>
      <c r="AI120" s="274"/>
      <c r="AJ120" s="274"/>
      <c r="AK120" s="274"/>
      <c r="AL120" s="274"/>
      <c r="AM120" s="275"/>
      <c r="BG120" s="13" t="s">
        <v>464</v>
      </c>
      <c r="BH120" s="13">
        <v>58</v>
      </c>
      <c r="BI120" s="13" t="str">
        <f>"ITEM"&amp;BH120 &amp; BG120 &amp; "="&amp; IF(TRIM($J120)="","",$J120)</f>
        <v>ITEM58#KBN2_1=送付業務に関連する事務</v>
      </c>
    </row>
    <row r="121" spans="1:61" ht="9.75" customHeight="1" thickBot="1" x14ac:dyDescent="0.2">
      <c r="A121" s="254"/>
      <c r="B121" s="255"/>
      <c r="C121" s="255"/>
      <c r="D121" s="255"/>
      <c r="E121" s="255"/>
      <c r="F121" s="255"/>
      <c r="G121" s="255"/>
      <c r="H121" s="255"/>
      <c r="I121" s="256"/>
      <c r="J121" s="112"/>
      <c r="K121" s="113"/>
      <c r="L121" s="113"/>
      <c r="M121" s="113"/>
      <c r="N121" s="113"/>
      <c r="O121" s="113"/>
      <c r="P121" s="113"/>
      <c r="Q121" s="113"/>
      <c r="R121" s="113"/>
      <c r="S121" s="113"/>
      <c r="T121" s="113"/>
      <c r="U121" s="113"/>
      <c r="V121" s="113"/>
      <c r="W121" s="113"/>
      <c r="X121" s="113"/>
      <c r="Y121" s="113"/>
      <c r="Z121" s="113"/>
      <c r="AA121" s="113"/>
      <c r="AB121" s="113"/>
      <c r="AC121" s="113"/>
      <c r="AD121" s="113"/>
      <c r="AE121" s="113"/>
      <c r="AF121" s="113"/>
      <c r="AG121" s="113"/>
      <c r="AH121" s="113"/>
      <c r="AI121" s="113"/>
      <c r="AJ121" s="113"/>
      <c r="AK121" s="113"/>
      <c r="AL121" s="113"/>
      <c r="AM121" s="114"/>
      <c r="BG121" s="13" t="s">
        <v>432</v>
      </c>
      <c r="BH121" s="13" t="s">
        <v>432</v>
      </c>
    </row>
    <row r="122" spans="1:61" ht="9.75" customHeight="1" x14ac:dyDescent="0.15">
      <c r="A122" s="263" t="s">
        <v>93</v>
      </c>
      <c r="B122" s="264"/>
      <c r="C122" s="264"/>
      <c r="D122" s="264"/>
      <c r="E122" s="264"/>
      <c r="F122" s="264"/>
      <c r="G122" s="264"/>
      <c r="H122" s="264"/>
      <c r="I122" s="265"/>
      <c r="J122" s="273" t="s">
        <v>740</v>
      </c>
      <c r="K122" s="274"/>
      <c r="L122" s="274"/>
      <c r="M122" s="274"/>
      <c r="N122" s="274"/>
      <c r="O122" s="274"/>
      <c r="P122" s="274"/>
      <c r="Q122" s="274"/>
      <c r="R122" s="274"/>
      <c r="S122" s="274"/>
      <c r="T122" s="274"/>
      <c r="U122" s="274"/>
      <c r="V122" s="274"/>
      <c r="W122" s="274"/>
      <c r="X122" s="274"/>
      <c r="Y122" s="274"/>
      <c r="Z122" s="274"/>
      <c r="AA122" s="274"/>
      <c r="AB122" s="274"/>
      <c r="AC122" s="274"/>
      <c r="AD122" s="274"/>
      <c r="AE122" s="274"/>
      <c r="AF122" s="274"/>
      <c r="AG122" s="274"/>
      <c r="AH122" s="274"/>
      <c r="AI122" s="274"/>
      <c r="AJ122" s="274"/>
      <c r="AK122" s="274"/>
      <c r="AL122" s="274"/>
      <c r="AM122" s="275"/>
      <c r="BG122" s="13" t="s">
        <v>464</v>
      </c>
      <c r="BH122" s="13">
        <v>59</v>
      </c>
      <c r="BI122" s="13" t="str">
        <f>"ITEM"&amp; BH122  &amp; BG122 &amp; "="&amp; IF(TRIM($J122)="","",$J122)</f>
        <v>ITEM59#KBN2_1=送付業務に関連する事務</v>
      </c>
    </row>
    <row r="123" spans="1:61" ht="9.75" customHeight="1" x14ac:dyDescent="0.15">
      <c r="A123" s="106"/>
      <c r="B123" s="107"/>
      <c r="C123" s="107"/>
      <c r="D123" s="107"/>
      <c r="E123" s="107"/>
      <c r="F123" s="107"/>
      <c r="G123" s="107"/>
      <c r="H123" s="107"/>
      <c r="I123" s="108"/>
      <c r="J123" s="112"/>
      <c r="K123" s="113"/>
      <c r="L123" s="113"/>
      <c r="M123" s="113"/>
      <c r="N123" s="113"/>
      <c r="O123" s="113"/>
      <c r="P123" s="113"/>
      <c r="Q123" s="113"/>
      <c r="R123" s="113"/>
      <c r="S123" s="113"/>
      <c r="T123" s="113"/>
      <c r="U123" s="113"/>
      <c r="V123" s="113"/>
      <c r="W123" s="113"/>
      <c r="X123" s="113"/>
      <c r="Y123" s="113"/>
      <c r="Z123" s="113"/>
      <c r="AA123" s="113"/>
      <c r="AB123" s="113"/>
      <c r="AC123" s="113"/>
      <c r="AD123" s="113"/>
      <c r="AE123" s="113"/>
      <c r="AF123" s="113"/>
      <c r="AG123" s="113"/>
      <c r="AH123" s="113"/>
      <c r="AI123" s="113"/>
      <c r="AJ123" s="113"/>
      <c r="AK123" s="113"/>
      <c r="AL123" s="113"/>
      <c r="AM123" s="114"/>
      <c r="BG123" s="13" t="s">
        <v>432</v>
      </c>
      <c r="BH123" s="13" t="s">
        <v>432</v>
      </c>
    </row>
    <row r="124" spans="1:61" ht="9.75" customHeight="1" x14ac:dyDescent="0.15">
      <c r="A124" s="96" t="s">
        <v>106</v>
      </c>
      <c r="B124" s="97"/>
      <c r="C124" s="97"/>
      <c r="D124" s="97"/>
      <c r="E124" s="97"/>
      <c r="F124" s="97"/>
      <c r="G124" s="97"/>
      <c r="H124" s="97"/>
      <c r="I124" s="98"/>
      <c r="J124" s="266"/>
      <c r="K124" s="170"/>
      <c r="L124" s="170"/>
      <c r="M124" s="170"/>
      <c r="N124" s="170"/>
      <c r="O124" s="170"/>
      <c r="P124" s="170"/>
      <c r="Q124" s="170"/>
      <c r="R124" s="170"/>
      <c r="S124" s="170"/>
      <c r="T124" s="170"/>
      <c r="U124" s="170"/>
      <c r="V124" s="170" t="s">
        <v>116</v>
      </c>
      <c r="W124" s="170"/>
      <c r="X124" s="170"/>
      <c r="Y124" s="170"/>
      <c r="Z124" s="170"/>
      <c r="AA124" s="170"/>
      <c r="AB124" s="170"/>
      <c r="AC124" s="170"/>
      <c r="AD124" s="170"/>
      <c r="AE124" s="170"/>
      <c r="AF124" s="170"/>
      <c r="AG124" s="170"/>
      <c r="AH124" s="170"/>
      <c r="AI124" s="170"/>
      <c r="AJ124" s="170"/>
      <c r="AK124" s="170"/>
      <c r="AL124" s="170"/>
      <c r="AM124" s="171"/>
      <c r="BE124" s="13" t="str">
        <f ca="1">MID(CELL("address",$CH$2),2,2)</f>
        <v>CH</v>
      </c>
      <c r="BF124" s="13">
        <f>IF(TRIM($K125)="","",IF(ISERROR(MATCH($K125,$CH$3:$CH$8,0)),"INPUT_ERROR",MATCH($K125,$CH$3:$CH$8,0)))</f>
        <v>1</v>
      </c>
      <c r="BG124" s="13" t="s">
        <v>464</v>
      </c>
      <c r="BH124" s="13">
        <v>60</v>
      </c>
      <c r="BI124" s="13" t="str">
        <f>"ITEM"&amp; BH124 &amp; BG124 &amp;  "="&amp; $BF124</f>
        <v>ITEM60#KBN2_1=1</v>
      </c>
    </row>
    <row r="125" spans="1:61" ht="9.75" customHeight="1" x14ac:dyDescent="0.15">
      <c r="A125" s="99"/>
      <c r="B125" s="100"/>
      <c r="C125" s="100"/>
      <c r="D125" s="100"/>
      <c r="E125" s="100"/>
      <c r="F125" s="100"/>
      <c r="G125" s="100"/>
      <c r="H125" s="100"/>
      <c r="I125" s="101"/>
      <c r="J125" s="130" t="s">
        <v>127</v>
      </c>
      <c r="K125" s="131" t="s">
        <v>143</v>
      </c>
      <c r="L125" s="131"/>
      <c r="M125" s="131"/>
      <c r="N125" s="131"/>
      <c r="O125" s="131"/>
      <c r="P125" s="131"/>
      <c r="Q125" s="131"/>
      <c r="R125" s="131"/>
      <c r="S125" s="131"/>
      <c r="T125" s="169" t="s">
        <v>443</v>
      </c>
      <c r="U125" s="169"/>
      <c r="V125" s="169" t="s">
        <v>230</v>
      </c>
      <c r="W125" s="169"/>
      <c r="X125" s="169"/>
      <c r="Y125" s="169"/>
      <c r="Z125" s="169"/>
      <c r="AA125" s="169"/>
      <c r="AB125" s="169"/>
      <c r="AC125" s="169"/>
      <c r="AD125" s="169"/>
      <c r="AE125" s="169" t="s">
        <v>231</v>
      </c>
      <c r="AF125" s="169"/>
      <c r="AG125" s="169"/>
      <c r="AH125" s="169"/>
      <c r="AI125" s="169"/>
      <c r="AJ125" s="169"/>
      <c r="AK125" s="169"/>
      <c r="AL125" s="169"/>
      <c r="AM125" s="172"/>
      <c r="BG125" s="13" t="s">
        <v>432</v>
      </c>
      <c r="BH125" s="13" t="s">
        <v>432</v>
      </c>
    </row>
    <row r="126" spans="1:61" ht="9.75" customHeight="1" x14ac:dyDescent="0.15">
      <c r="A126" s="99"/>
      <c r="B126" s="100"/>
      <c r="C126" s="100"/>
      <c r="D126" s="100"/>
      <c r="E126" s="100"/>
      <c r="F126" s="100"/>
      <c r="G126" s="100"/>
      <c r="H126" s="100"/>
      <c r="I126" s="101"/>
      <c r="J126" s="130"/>
      <c r="K126" s="131"/>
      <c r="L126" s="131"/>
      <c r="M126" s="131"/>
      <c r="N126" s="131"/>
      <c r="O126" s="131"/>
      <c r="P126" s="131"/>
      <c r="Q126" s="131"/>
      <c r="R126" s="131"/>
      <c r="S126" s="131"/>
      <c r="T126" s="169"/>
      <c r="U126" s="169"/>
      <c r="V126" s="169" t="s">
        <v>232</v>
      </c>
      <c r="W126" s="169"/>
      <c r="X126" s="169"/>
      <c r="Y126" s="169"/>
      <c r="Z126" s="169"/>
      <c r="AA126" s="169"/>
      <c r="AB126" s="169"/>
      <c r="AC126" s="169"/>
      <c r="AD126" s="169"/>
      <c r="AE126" s="169" t="s">
        <v>233</v>
      </c>
      <c r="AF126" s="169"/>
      <c r="AG126" s="169"/>
      <c r="AH126" s="169"/>
      <c r="AI126" s="169"/>
      <c r="AJ126" s="169"/>
      <c r="AK126" s="169"/>
      <c r="AL126" s="169"/>
      <c r="AM126" s="172"/>
      <c r="BG126" s="13" t="s">
        <v>432</v>
      </c>
      <c r="BH126" s="13" t="s">
        <v>432</v>
      </c>
    </row>
    <row r="127" spans="1:61" ht="9.75" customHeight="1" x14ac:dyDescent="0.15">
      <c r="A127" s="106"/>
      <c r="B127" s="107"/>
      <c r="C127" s="107"/>
      <c r="D127" s="107"/>
      <c r="E127" s="107"/>
      <c r="F127" s="107"/>
      <c r="G127" s="107"/>
      <c r="H127" s="107"/>
      <c r="I127" s="108"/>
      <c r="J127" s="168"/>
      <c r="K127" s="137"/>
      <c r="L127" s="137"/>
      <c r="M127" s="137"/>
      <c r="N127" s="137"/>
      <c r="O127" s="137"/>
      <c r="P127" s="137"/>
      <c r="Q127" s="137"/>
      <c r="R127" s="137"/>
      <c r="S127" s="137"/>
      <c r="T127" s="137"/>
      <c r="U127" s="137"/>
      <c r="V127" s="174" t="s">
        <v>223</v>
      </c>
      <c r="W127" s="174"/>
      <c r="X127" s="174"/>
      <c r="Y127" s="174"/>
      <c r="Z127" s="174"/>
      <c r="AA127" s="174"/>
      <c r="AB127" s="174"/>
      <c r="AC127" s="174"/>
      <c r="AD127" s="174"/>
      <c r="AE127" s="174" t="s">
        <v>224</v>
      </c>
      <c r="AF127" s="174"/>
      <c r="AG127" s="174"/>
      <c r="AH127" s="174"/>
      <c r="AI127" s="174"/>
      <c r="AJ127" s="174"/>
      <c r="AK127" s="174"/>
      <c r="AL127" s="174"/>
      <c r="AM127" s="175"/>
      <c r="BG127" s="13" t="s">
        <v>432</v>
      </c>
      <c r="BH127" s="13" t="s">
        <v>432</v>
      </c>
    </row>
    <row r="128" spans="1:61" ht="9.75" customHeight="1" x14ac:dyDescent="0.15">
      <c r="A128" s="96" t="s">
        <v>304</v>
      </c>
      <c r="B128" s="97"/>
      <c r="C128" s="97"/>
      <c r="D128" s="97"/>
      <c r="E128" s="97"/>
      <c r="F128" s="97"/>
      <c r="G128" s="97"/>
      <c r="H128" s="97"/>
      <c r="I128" s="98"/>
      <c r="J128" s="115" t="s">
        <v>635</v>
      </c>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7"/>
      <c r="BG128" s="13" t="s">
        <v>464</v>
      </c>
      <c r="BH128" s="13">
        <v>61</v>
      </c>
      <c r="BI128" s="13" t="str">
        <f>"ITEM"&amp; BH128 &amp; BG128 &amp; "="&amp; IF(TRIM($J128)="","",$J128)</f>
        <v>ITEM61#KBN2_1=株式会社日立システムズ</v>
      </c>
    </row>
    <row r="129" spans="1:61" ht="9.75" customHeight="1" x14ac:dyDescent="0.15">
      <c r="A129" s="99"/>
      <c r="B129" s="100"/>
      <c r="C129" s="100"/>
      <c r="D129" s="100"/>
      <c r="E129" s="100"/>
      <c r="F129" s="100"/>
      <c r="G129" s="100"/>
      <c r="H129" s="100"/>
      <c r="I129" s="101"/>
      <c r="J129" s="109"/>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0"/>
      <c r="AI129" s="110"/>
      <c r="AJ129" s="110"/>
      <c r="AK129" s="110"/>
      <c r="AL129" s="110"/>
      <c r="AM129" s="111"/>
      <c r="BG129" s="13" t="s">
        <v>432</v>
      </c>
      <c r="BH129" s="13" t="s">
        <v>432</v>
      </c>
    </row>
    <row r="130" spans="1:61" ht="9.75" customHeight="1" x14ac:dyDescent="0.15">
      <c r="A130" s="106"/>
      <c r="B130" s="107"/>
      <c r="C130" s="107"/>
      <c r="D130" s="107"/>
      <c r="E130" s="107"/>
      <c r="F130" s="107"/>
      <c r="G130" s="107"/>
      <c r="H130" s="107"/>
      <c r="I130" s="108"/>
      <c r="J130" s="112"/>
      <c r="K130" s="113"/>
      <c r="L130" s="113"/>
      <c r="M130" s="113"/>
      <c r="N130" s="113"/>
      <c r="O130" s="113"/>
      <c r="P130" s="113"/>
      <c r="Q130" s="113"/>
      <c r="R130" s="113"/>
      <c r="S130" s="113"/>
      <c r="T130" s="113"/>
      <c r="U130" s="113"/>
      <c r="V130" s="113"/>
      <c r="W130" s="113"/>
      <c r="X130" s="113"/>
      <c r="Y130" s="113"/>
      <c r="Z130" s="113"/>
      <c r="AA130" s="113"/>
      <c r="AB130" s="113"/>
      <c r="AC130" s="113"/>
      <c r="AD130" s="113"/>
      <c r="AE130" s="113"/>
      <c r="AF130" s="113"/>
      <c r="AG130" s="113"/>
      <c r="AH130" s="113"/>
      <c r="AI130" s="113"/>
      <c r="AJ130" s="113"/>
      <c r="AK130" s="113"/>
      <c r="AL130" s="113"/>
      <c r="AM130" s="114"/>
      <c r="BG130" s="13" t="s">
        <v>432</v>
      </c>
      <c r="BH130" s="13" t="s">
        <v>432</v>
      </c>
    </row>
    <row r="131" spans="1:61" ht="9.75" customHeight="1" x14ac:dyDescent="0.15">
      <c r="A131" s="267" t="s">
        <v>0</v>
      </c>
      <c r="B131" s="268"/>
      <c r="C131" s="96" t="s">
        <v>107</v>
      </c>
      <c r="D131" s="97"/>
      <c r="E131" s="97"/>
      <c r="F131" s="97"/>
      <c r="G131" s="97"/>
      <c r="H131" s="97"/>
      <c r="I131" s="98"/>
      <c r="J131" s="167"/>
      <c r="K131" s="162"/>
      <c r="L131" s="162"/>
      <c r="M131" s="162"/>
      <c r="N131" s="162"/>
      <c r="O131" s="162"/>
      <c r="P131" s="162"/>
      <c r="Q131" s="162"/>
      <c r="R131" s="162"/>
      <c r="S131" s="162"/>
      <c r="T131" s="162"/>
      <c r="U131" s="162"/>
      <c r="V131" s="170" t="s">
        <v>116</v>
      </c>
      <c r="W131" s="170"/>
      <c r="X131" s="170"/>
      <c r="Y131" s="170"/>
      <c r="Z131" s="170"/>
      <c r="AA131" s="170"/>
      <c r="AB131" s="170"/>
      <c r="AC131" s="170"/>
      <c r="AD131" s="170"/>
      <c r="AE131" s="170"/>
      <c r="AF131" s="170"/>
      <c r="AG131" s="170"/>
      <c r="AH131" s="170"/>
      <c r="AI131" s="170"/>
      <c r="AJ131" s="170"/>
      <c r="AK131" s="170"/>
      <c r="AL131" s="170"/>
      <c r="AM131" s="171"/>
      <c r="BE131" s="13" t="str">
        <f ca="1">MID(CELL("address",$CI$2),2,2)</f>
        <v>CI</v>
      </c>
      <c r="BF131" s="13">
        <f>IF(TRIM($K132)="","",IF(ISERROR(MATCH($K132,$CI$3:$CI$4,0)),"INPUT_ERROR",MATCH($K132,$CI$3:$CI$4,0)))</f>
        <v>2</v>
      </c>
      <c r="BG131" s="13" t="s">
        <v>464</v>
      </c>
      <c r="BH131" s="13">
        <v>62</v>
      </c>
      <c r="BI131" s="13" t="str">
        <f>"ITEM"&amp; BH131&amp; BG131 &amp; "="&amp; $BF131</f>
        <v>ITEM62#KBN2_1=2</v>
      </c>
    </row>
    <row r="132" spans="1:61" ht="9.75" customHeight="1" x14ac:dyDescent="0.15">
      <c r="A132" s="269"/>
      <c r="B132" s="270"/>
      <c r="C132" s="99"/>
      <c r="D132" s="100"/>
      <c r="E132" s="100"/>
      <c r="F132" s="100"/>
      <c r="G132" s="100"/>
      <c r="H132" s="100"/>
      <c r="I132" s="101"/>
      <c r="J132" s="130" t="s">
        <v>167</v>
      </c>
      <c r="K132" s="131" t="s">
        <v>153</v>
      </c>
      <c r="L132" s="131"/>
      <c r="M132" s="131"/>
      <c r="N132" s="131"/>
      <c r="O132" s="131"/>
      <c r="P132" s="131"/>
      <c r="Q132" s="131"/>
      <c r="R132" s="133" t="s">
        <v>168</v>
      </c>
      <c r="S132" s="133"/>
      <c r="T132" s="133"/>
      <c r="U132" s="133"/>
      <c r="V132" s="169" t="s">
        <v>234</v>
      </c>
      <c r="W132" s="169"/>
      <c r="X132" s="169"/>
      <c r="Y132" s="169"/>
      <c r="Z132" s="169"/>
      <c r="AA132" s="169" t="s">
        <v>235</v>
      </c>
      <c r="AB132" s="169"/>
      <c r="AC132" s="169"/>
      <c r="AD132" s="169"/>
      <c r="AE132" s="169"/>
      <c r="AF132" s="169"/>
      <c r="AG132" s="169"/>
      <c r="AH132" s="169"/>
      <c r="AI132" s="169"/>
      <c r="AJ132" s="169"/>
      <c r="AK132" s="169"/>
      <c r="AL132" s="169"/>
      <c r="AM132" s="172"/>
      <c r="BG132" s="13" t="s">
        <v>432</v>
      </c>
      <c r="BH132" s="13" t="s">
        <v>432</v>
      </c>
    </row>
    <row r="133" spans="1:61" ht="9.75" customHeight="1" x14ac:dyDescent="0.15">
      <c r="A133" s="269"/>
      <c r="B133" s="270"/>
      <c r="C133" s="99"/>
      <c r="D133" s="100"/>
      <c r="E133" s="100"/>
      <c r="F133" s="100"/>
      <c r="G133" s="100"/>
      <c r="H133" s="100"/>
      <c r="I133" s="101"/>
      <c r="J133" s="130"/>
      <c r="K133" s="131"/>
      <c r="L133" s="131"/>
      <c r="M133" s="131"/>
      <c r="N133" s="131"/>
      <c r="O133" s="131"/>
      <c r="P133" s="131"/>
      <c r="Q133" s="131"/>
      <c r="R133" s="133"/>
      <c r="S133" s="133"/>
      <c r="T133" s="133"/>
      <c r="U133" s="133"/>
      <c r="V133" s="169"/>
      <c r="W133" s="169"/>
      <c r="X133" s="169"/>
      <c r="Y133" s="169"/>
      <c r="Z133" s="169"/>
      <c r="AA133" s="169"/>
      <c r="AB133" s="169"/>
      <c r="AC133" s="169"/>
      <c r="AD133" s="169"/>
      <c r="AE133" s="169"/>
      <c r="AF133" s="169"/>
      <c r="AG133" s="169"/>
      <c r="AH133" s="169"/>
      <c r="AI133" s="169"/>
      <c r="AJ133" s="169"/>
      <c r="AK133" s="169"/>
      <c r="AL133" s="169"/>
      <c r="AM133" s="172"/>
      <c r="BG133" s="13" t="s">
        <v>432</v>
      </c>
      <c r="BH133" s="13" t="s">
        <v>432</v>
      </c>
    </row>
    <row r="134" spans="1:61" ht="9.75" customHeight="1" x14ac:dyDescent="0.15">
      <c r="A134" s="269"/>
      <c r="B134" s="270"/>
      <c r="C134" s="106"/>
      <c r="D134" s="107"/>
      <c r="E134" s="107"/>
      <c r="F134" s="107"/>
      <c r="G134" s="107"/>
      <c r="H134" s="107"/>
      <c r="I134" s="108"/>
      <c r="J134" s="173"/>
      <c r="K134" s="174"/>
      <c r="L134" s="174"/>
      <c r="M134" s="174"/>
      <c r="N134" s="174"/>
      <c r="O134" s="174"/>
      <c r="P134" s="174"/>
      <c r="Q134" s="174"/>
      <c r="R134" s="174"/>
      <c r="S134" s="174"/>
      <c r="T134" s="174"/>
      <c r="U134" s="174"/>
      <c r="V134" s="174"/>
      <c r="W134" s="174"/>
      <c r="X134" s="174"/>
      <c r="Y134" s="174"/>
      <c r="Z134" s="174"/>
      <c r="AA134" s="174"/>
      <c r="AB134" s="174"/>
      <c r="AC134" s="174"/>
      <c r="AD134" s="174"/>
      <c r="AE134" s="174"/>
      <c r="AF134" s="174"/>
      <c r="AG134" s="174"/>
      <c r="AH134" s="174"/>
      <c r="AI134" s="174"/>
      <c r="AJ134" s="174"/>
      <c r="AK134" s="174"/>
      <c r="AL134" s="174"/>
      <c r="AM134" s="175"/>
      <c r="BG134" s="13" t="s">
        <v>432</v>
      </c>
      <c r="BH134" s="13" t="s">
        <v>432</v>
      </c>
    </row>
    <row r="135" spans="1:61" ht="9.75" customHeight="1" x14ac:dyDescent="0.15">
      <c r="A135" s="269"/>
      <c r="B135" s="270"/>
      <c r="C135" s="96" t="s">
        <v>108</v>
      </c>
      <c r="D135" s="97"/>
      <c r="E135" s="97"/>
      <c r="F135" s="97"/>
      <c r="G135" s="97"/>
      <c r="H135" s="97"/>
      <c r="I135" s="98"/>
      <c r="J135" s="86"/>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c r="AH135" s="87"/>
      <c r="AI135" s="87"/>
      <c r="AJ135" s="87"/>
      <c r="AK135" s="87"/>
      <c r="AL135" s="87"/>
      <c r="AM135" s="88"/>
      <c r="BG135" s="13" t="s">
        <v>464</v>
      </c>
      <c r="BH135" s="13">
        <v>63</v>
      </c>
      <c r="BI135" s="13" t="str">
        <f>"ITEM" &amp; BH135 &amp; BG135 &amp; "="&amp; IF(TRIM($J135)="","",$J135)</f>
        <v>ITEM63#KBN2_1=</v>
      </c>
    </row>
    <row r="136" spans="1:61" ht="9.75" customHeight="1" x14ac:dyDescent="0.15">
      <c r="A136" s="269"/>
      <c r="B136" s="270"/>
      <c r="C136" s="99"/>
      <c r="D136" s="100"/>
      <c r="E136" s="100"/>
      <c r="F136" s="100"/>
      <c r="G136" s="100"/>
      <c r="H136" s="100"/>
      <c r="I136" s="101"/>
      <c r="J136" s="127"/>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9"/>
      <c r="BG136" s="13" t="s">
        <v>432</v>
      </c>
      <c r="BH136" s="13" t="s">
        <v>432</v>
      </c>
    </row>
    <row r="137" spans="1:61" ht="9.75" customHeight="1" x14ac:dyDescent="0.15">
      <c r="A137" s="269"/>
      <c r="B137" s="270"/>
      <c r="C137" s="106"/>
      <c r="D137" s="107"/>
      <c r="E137" s="107"/>
      <c r="F137" s="107"/>
      <c r="G137" s="107"/>
      <c r="H137" s="107"/>
      <c r="I137" s="108"/>
      <c r="J137" s="89"/>
      <c r="K137" s="90"/>
      <c r="L137" s="90"/>
      <c r="M137" s="90"/>
      <c r="N137" s="90"/>
      <c r="O137" s="90"/>
      <c r="P137" s="90"/>
      <c r="Q137" s="90"/>
      <c r="R137" s="90"/>
      <c r="S137" s="90"/>
      <c r="T137" s="90"/>
      <c r="U137" s="90"/>
      <c r="V137" s="90"/>
      <c r="W137" s="90"/>
      <c r="X137" s="90"/>
      <c r="Y137" s="90"/>
      <c r="Z137" s="90"/>
      <c r="AA137" s="90"/>
      <c r="AB137" s="90"/>
      <c r="AC137" s="90"/>
      <c r="AD137" s="90"/>
      <c r="AE137" s="90"/>
      <c r="AF137" s="90"/>
      <c r="AG137" s="90"/>
      <c r="AH137" s="90"/>
      <c r="AI137" s="90"/>
      <c r="AJ137" s="90"/>
      <c r="AK137" s="90"/>
      <c r="AL137" s="90"/>
      <c r="AM137" s="91"/>
      <c r="BG137" s="13" t="s">
        <v>432</v>
      </c>
      <c r="BH137" s="13" t="s">
        <v>432</v>
      </c>
    </row>
    <row r="138" spans="1:61" ht="9.75" customHeight="1" x14ac:dyDescent="0.15">
      <c r="A138" s="269"/>
      <c r="B138" s="270"/>
      <c r="C138" s="96" t="s">
        <v>109</v>
      </c>
      <c r="D138" s="97"/>
      <c r="E138" s="97"/>
      <c r="F138" s="97"/>
      <c r="G138" s="97"/>
      <c r="H138" s="97"/>
      <c r="I138" s="98"/>
      <c r="J138" s="86"/>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c r="AH138" s="87"/>
      <c r="AI138" s="87"/>
      <c r="AJ138" s="87"/>
      <c r="AK138" s="87"/>
      <c r="AL138" s="87"/>
      <c r="AM138" s="88"/>
      <c r="BG138" s="13" t="s">
        <v>464</v>
      </c>
      <c r="BH138" s="13">
        <v>64</v>
      </c>
      <c r="BI138" s="13" t="str">
        <f>"ITEM" &amp; BH138 &amp; BG138 &amp; "="&amp; IF(TRIM($J138)="","",$J138)</f>
        <v>ITEM64#KBN2_1=</v>
      </c>
    </row>
    <row r="139" spans="1:61" ht="9.75" customHeight="1" x14ac:dyDescent="0.15">
      <c r="A139" s="269"/>
      <c r="B139" s="270"/>
      <c r="C139" s="99"/>
      <c r="D139" s="100"/>
      <c r="E139" s="100"/>
      <c r="F139" s="100"/>
      <c r="G139" s="100"/>
      <c r="H139" s="100"/>
      <c r="I139" s="101"/>
      <c r="J139" s="127"/>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9"/>
      <c r="BG139" s="13" t="s">
        <v>432</v>
      </c>
      <c r="BH139" s="13" t="s">
        <v>432</v>
      </c>
    </row>
    <row r="140" spans="1:61" ht="9.75" customHeight="1" x14ac:dyDescent="0.15">
      <c r="A140" s="271"/>
      <c r="B140" s="272"/>
      <c r="C140" s="106"/>
      <c r="D140" s="107"/>
      <c r="E140" s="107"/>
      <c r="F140" s="107"/>
      <c r="G140" s="107"/>
      <c r="H140" s="107"/>
      <c r="I140" s="108"/>
      <c r="J140" s="89"/>
      <c r="K140" s="90"/>
      <c r="L140" s="90"/>
      <c r="M140" s="90"/>
      <c r="N140" s="90"/>
      <c r="O140" s="90"/>
      <c r="P140" s="90"/>
      <c r="Q140" s="90"/>
      <c r="R140" s="90"/>
      <c r="S140" s="90"/>
      <c r="T140" s="90"/>
      <c r="U140" s="90"/>
      <c r="V140" s="90"/>
      <c r="W140" s="90"/>
      <c r="X140" s="90"/>
      <c r="Y140" s="90"/>
      <c r="Z140" s="90"/>
      <c r="AA140" s="90"/>
      <c r="AB140" s="90"/>
      <c r="AC140" s="90"/>
      <c r="AD140" s="90"/>
      <c r="AE140" s="90"/>
      <c r="AF140" s="90"/>
      <c r="AG140" s="90"/>
      <c r="AH140" s="90"/>
      <c r="AI140" s="90"/>
      <c r="AJ140" s="90"/>
      <c r="AK140" s="90"/>
      <c r="AL140" s="90"/>
      <c r="AM140" s="91"/>
      <c r="BG140" s="13" t="s">
        <v>432</v>
      </c>
      <c r="BH140" s="13" t="s">
        <v>432</v>
      </c>
    </row>
    <row r="141" spans="1:61" ht="9.75" customHeight="1" x14ac:dyDescent="0.15">
      <c r="A141" s="141" t="s">
        <v>340</v>
      </c>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c r="AA141" s="142"/>
      <c r="AB141" s="142"/>
      <c r="AC141" s="142"/>
      <c r="AD141" s="142"/>
      <c r="AE141" s="142"/>
      <c r="AF141" s="142"/>
      <c r="AG141" s="142"/>
      <c r="AH141" s="142"/>
      <c r="AI141" s="142"/>
      <c r="AJ141" s="142"/>
      <c r="AK141" s="142"/>
      <c r="AL141" s="142"/>
      <c r="AM141" s="143"/>
      <c r="BG141" s="13" t="s">
        <v>432</v>
      </c>
      <c r="BH141" s="13" t="s">
        <v>432</v>
      </c>
    </row>
    <row r="142" spans="1:61" ht="12.75" customHeight="1" x14ac:dyDescent="0.15">
      <c r="A142" s="164"/>
      <c r="B142" s="165"/>
      <c r="C142" s="165"/>
      <c r="D142" s="165"/>
      <c r="E142" s="165"/>
      <c r="F142" s="165"/>
      <c r="G142" s="165"/>
      <c r="H142" s="165"/>
      <c r="I142" s="165"/>
      <c r="J142" s="165"/>
      <c r="K142" s="165"/>
      <c r="L142" s="165"/>
      <c r="M142" s="165"/>
      <c r="N142" s="165"/>
      <c r="O142" s="165"/>
      <c r="P142" s="165"/>
      <c r="Q142" s="165"/>
      <c r="R142" s="165"/>
      <c r="S142" s="165"/>
      <c r="T142" s="165"/>
      <c r="U142" s="165"/>
      <c r="V142" s="165"/>
      <c r="W142" s="165"/>
      <c r="X142" s="165"/>
      <c r="Y142" s="165"/>
      <c r="Z142" s="165"/>
      <c r="AA142" s="165"/>
      <c r="AB142" s="165"/>
      <c r="AC142" s="165"/>
      <c r="AD142" s="165"/>
      <c r="AE142" s="165"/>
      <c r="AF142" s="165"/>
      <c r="AG142" s="165"/>
      <c r="AH142" s="165"/>
      <c r="AI142" s="165"/>
      <c r="AJ142" s="165"/>
      <c r="AK142" s="165"/>
      <c r="AL142" s="165"/>
      <c r="AM142" s="166"/>
      <c r="BG142" s="13" t="s">
        <v>432</v>
      </c>
      <c r="BH142" s="13" t="s">
        <v>432</v>
      </c>
    </row>
    <row r="143" spans="1:61" ht="9.75" hidden="1" customHeight="1" x14ac:dyDescent="0.15">
      <c r="A143" s="251" t="s">
        <v>341</v>
      </c>
      <c r="B143" s="252"/>
      <c r="C143" s="252"/>
      <c r="D143" s="252"/>
      <c r="E143" s="252"/>
      <c r="F143" s="252"/>
      <c r="G143" s="252"/>
      <c r="H143" s="252"/>
      <c r="I143" s="253"/>
      <c r="J143" s="257"/>
      <c r="K143" s="258"/>
      <c r="L143" s="258"/>
      <c r="M143" s="258"/>
      <c r="N143" s="258"/>
      <c r="O143" s="258"/>
      <c r="P143" s="258"/>
      <c r="Q143" s="258"/>
      <c r="R143" s="258"/>
      <c r="S143" s="258"/>
      <c r="T143" s="258"/>
      <c r="U143" s="258"/>
      <c r="V143" s="258"/>
      <c r="W143" s="258"/>
      <c r="X143" s="258"/>
      <c r="Y143" s="258"/>
      <c r="Z143" s="258"/>
      <c r="AA143" s="258"/>
      <c r="AB143" s="258"/>
      <c r="AC143" s="258"/>
      <c r="AD143" s="258"/>
      <c r="AE143" s="258"/>
      <c r="AF143" s="258"/>
      <c r="AG143" s="258"/>
      <c r="AH143" s="258"/>
      <c r="AI143" s="258"/>
      <c r="AJ143" s="258"/>
      <c r="AK143" s="258"/>
      <c r="AL143" s="258"/>
      <c r="AM143" s="259"/>
      <c r="BG143" s="13" t="s">
        <v>465</v>
      </c>
      <c r="BH143" s="13">
        <v>58</v>
      </c>
      <c r="BI143" s="13" t="str">
        <f>"ITEM"&amp;BH143 &amp; BG143 &amp; "="&amp; IF(TRIM($J143)="","",$J143)</f>
        <v>ITEM58#KBN2_2=</v>
      </c>
    </row>
    <row r="144" spans="1:61" ht="9.75" hidden="1" customHeight="1" thickBot="1" x14ac:dyDescent="0.2">
      <c r="A144" s="254"/>
      <c r="B144" s="255"/>
      <c r="C144" s="255"/>
      <c r="D144" s="255"/>
      <c r="E144" s="255"/>
      <c r="F144" s="255"/>
      <c r="G144" s="255"/>
      <c r="H144" s="255"/>
      <c r="I144" s="256"/>
      <c r="J144" s="260"/>
      <c r="K144" s="261"/>
      <c r="L144" s="261"/>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c r="AJ144" s="261"/>
      <c r="AK144" s="261"/>
      <c r="AL144" s="261"/>
      <c r="AM144" s="262"/>
      <c r="BG144" s="13" t="s">
        <v>432</v>
      </c>
      <c r="BH144" s="13" t="s">
        <v>432</v>
      </c>
    </row>
    <row r="145" spans="1:61" ht="27.75" hidden="1" customHeight="1" x14ac:dyDescent="0.15">
      <c r="A145" s="263" t="s">
        <v>93</v>
      </c>
      <c r="B145" s="264"/>
      <c r="C145" s="264"/>
      <c r="D145" s="264"/>
      <c r="E145" s="264"/>
      <c r="F145" s="264"/>
      <c r="G145" s="264"/>
      <c r="H145" s="264"/>
      <c r="I145" s="265"/>
      <c r="J145" s="273"/>
      <c r="K145" s="274"/>
      <c r="L145" s="274"/>
      <c r="M145" s="274"/>
      <c r="N145" s="274"/>
      <c r="O145" s="274"/>
      <c r="P145" s="274"/>
      <c r="Q145" s="274"/>
      <c r="R145" s="274"/>
      <c r="S145" s="274"/>
      <c r="T145" s="274"/>
      <c r="U145" s="274"/>
      <c r="V145" s="274"/>
      <c r="W145" s="274"/>
      <c r="X145" s="274"/>
      <c r="Y145" s="274"/>
      <c r="Z145" s="274"/>
      <c r="AA145" s="274"/>
      <c r="AB145" s="274"/>
      <c r="AC145" s="274"/>
      <c r="AD145" s="274"/>
      <c r="AE145" s="274"/>
      <c r="AF145" s="274"/>
      <c r="AG145" s="274"/>
      <c r="AH145" s="274"/>
      <c r="AI145" s="274"/>
      <c r="AJ145" s="274"/>
      <c r="AK145" s="274"/>
      <c r="AL145" s="274"/>
      <c r="AM145" s="275"/>
      <c r="BG145" s="13" t="s">
        <v>465</v>
      </c>
      <c r="BH145" s="13">
        <v>59</v>
      </c>
      <c r="BI145" s="13" t="str">
        <f>"ITEM"&amp; BH145  &amp; BG145 &amp; "="&amp; IF(TRIM($J145)="","",$J145)</f>
        <v>ITEM59#KBN2_2=</v>
      </c>
    </row>
    <row r="146" spans="1:61" ht="9.75" hidden="1" customHeight="1" x14ac:dyDescent="0.15">
      <c r="A146" s="106"/>
      <c r="B146" s="107"/>
      <c r="C146" s="107"/>
      <c r="D146" s="107"/>
      <c r="E146" s="107"/>
      <c r="F146" s="107"/>
      <c r="G146" s="107"/>
      <c r="H146" s="107"/>
      <c r="I146" s="108"/>
      <c r="J146" s="112"/>
      <c r="K146" s="113"/>
      <c r="L146" s="113"/>
      <c r="M146" s="113"/>
      <c r="N146" s="113"/>
      <c r="O146" s="113"/>
      <c r="P146" s="113"/>
      <c r="Q146" s="113"/>
      <c r="R146" s="113"/>
      <c r="S146" s="113"/>
      <c r="T146" s="113"/>
      <c r="U146" s="113"/>
      <c r="V146" s="113"/>
      <c r="W146" s="113"/>
      <c r="X146" s="113"/>
      <c r="Y146" s="113"/>
      <c r="Z146" s="113"/>
      <c r="AA146" s="113"/>
      <c r="AB146" s="113"/>
      <c r="AC146" s="113"/>
      <c r="AD146" s="113"/>
      <c r="AE146" s="113"/>
      <c r="AF146" s="113"/>
      <c r="AG146" s="113"/>
      <c r="AH146" s="113"/>
      <c r="AI146" s="113"/>
      <c r="AJ146" s="113"/>
      <c r="AK146" s="113"/>
      <c r="AL146" s="113"/>
      <c r="AM146" s="114"/>
      <c r="BG146" s="13" t="s">
        <v>432</v>
      </c>
      <c r="BH146" s="13" t="s">
        <v>432</v>
      </c>
    </row>
    <row r="147" spans="1:61" ht="9.75" hidden="1" customHeight="1" x14ac:dyDescent="0.15">
      <c r="A147" s="96" t="s">
        <v>106</v>
      </c>
      <c r="B147" s="97"/>
      <c r="C147" s="97"/>
      <c r="D147" s="97"/>
      <c r="E147" s="97"/>
      <c r="F147" s="97"/>
      <c r="G147" s="97"/>
      <c r="H147" s="97"/>
      <c r="I147" s="98"/>
      <c r="J147" s="266"/>
      <c r="K147" s="170"/>
      <c r="L147" s="170"/>
      <c r="M147" s="170"/>
      <c r="N147" s="170"/>
      <c r="O147" s="170"/>
      <c r="P147" s="170"/>
      <c r="Q147" s="170"/>
      <c r="R147" s="170"/>
      <c r="S147" s="170"/>
      <c r="T147" s="170"/>
      <c r="U147" s="170"/>
      <c r="V147" s="170" t="s">
        <v>116</v>
      </c>
      <c r="W147" s="170"/>
      <c r="X147" s="170"/>
      <c r="Y147" s="170"/>
      <c r="Z147" s="170"/>
      <c r="AA147" s="170"/>
      <c r="AB147" s="170"/>
      <c r="AC147" s="170"/>
      <c r="AD147" s="170"/>
      <c r="AE147" s="170"/>
      <c r="AF147" s="170"/>
      <c r="AG147" s="170"/>
      <c r="AH147" s="170"/>
      <c r="AI147" s="170"/>
      <c r="AJ147" s="170"/>
      <c r="AK147" s="170"/>
      <c r="AL147" s="170"/>
      <c r="AM147" s="171"/>
      <c r="BE147" s="13" t="str">
        <f ca="1">MID(CELL("address",$CH$2),2,2)</f>
        <v>CH</v>
      </c>
      <c r="BF147" s="13" t="str">
        <f>IF(TRIM($K148)="","",IF(ISERROR(MATCH($K148,$CH$3:$CH$8,0)),"INPUT_ERROR",MATCH($K148,$CH$3:$CH$8,0)))</f>
        <v/>
      </c>
      <c r="BG147" s="13" t="s">
        <v>465</v>
      </c>
      <c r="BH147" s="13">
        <v>60</v>
      </c>
      <c r="BI147" s="13" t="str">
        <f>"ITEM"&amp; BH147 &amp; BG147 &amp;  "="&amp; $BF147</f>
        <v>ITEM60#KBN2_2=</v>
      </c>
    </row>
    <row r="148" spans="1:61" ht="9.75" hidden="1" customHeight="1" x14ac:dyDescent="0.15">
      <c r="A148" s="99"/>
      <c r="B148" s="100"/>
      <c r="C148" s="100"/>
      <c r="D148" s="100"/>
      <c r="E148" s="100"/>
      <c r="F148" s="100"/>
      <c r="G148" s="100"/>
      <c r="H148" s="100"/>
      <c r="I148" s="101"/>
      <c r="J148" s="130" t="s">
        <v>127</v>
      </c>
      <c r="K148" s="131"/>
      <c r="L148" s="131"/>
      <c r="M148" s="131"/>
      <c r="N148" s="131"/>
      <c r="O148" s="131"/>
      <c r="P148" s="131"/>
      <c r="Q148" s="131"/>
      <c r="R148" s="131"/>
      <c r="S148" s="131"/>
      <c r="T148" s="169" t="s">
        <v>443</v>
      </c>
      <c r="U148" s="169"/>
      <c r="V148" s="169" t="s">
        <v>230</v>
      </c>
      <c r="W148" s="169"/>
      <c r="X148" s="169"/>
      <c r="Y148" s="169"/>
      <c r="Z148" s="169"/>
      <c r="AA148" s="169"/>
      <c r="AB148" s="169"/>
      <c r="AC148" s="169"/>
      <c r="AD148" s="169"/>
      <c r="AE148" s="169" t="s">
        <v>231</v>
      </c>
      <c r="AF148" s="169"/>
      <c r="AG148" s="169"/>
      <c r="AH148" s="169"/>
      <c r="AI148" s="169"/>
      <c r="AJ148" s="169"/>
      <c r="AK148" s="169"/>
      <c r="AL148" s="169"/>
      <c r="AM148" s="172"/>
      <c r="BG148" s="13" t="s">
        <v>432</v>
      </c>
      <c r="BH148" s="13" t="s">
        <v>432</v>
      </c>
    </row>
    <row r="149" spans="1:61" ht="9.75" hidden="1" customHeight="1" x14ac:dyDescent="0.15">
      <c r="A149" s="99"/>
      <c r="B149" s="100"/>
      <c r="C149" s="100"/>
      <c r="D149" s="100"/>
      <c r="E149" s="100"/>
      <c r="F149" s="100"/>
      <c r="G149" s="100"/>
      <c r="H149" s="100"/>
      <c r="I149" s="101"/>
      <c r="J149" s="130"/>
      <c r="K149" s="131"/>
      <c r="L149" s="131"/>
      <c r="M149" s="131"/>
      <c r="N149" s="131"/>
      <c r="O149" s="131"/>
      <c r="P149" s="131"/>
      <c r="Q149" s="131"/>
      <c r="R149" s="131"/>
      <c r="S149" s="131"/>
      <c r="T149" s="169"/>
      <c r="U149" s="169"/>
      <c r="V149" s="169" t="s">
        <v>232</v>
      </c>
      <c r="W149" s="169"/>
      <c r="X149" s="169"/>
      <c r="Y149" s="169"/>
      <c r="Z149" s="169"/>
      <c r="AA149" s="169"/>
      <c r="AB149" s="169"/>
      <c r="AC149" s="169"/>
      <c r="AD149" s="169"/>
      <c r="AE149" s="169" t="s">
        <v>233</v>
      </c>
      <c r="AF149" s="169"/>
      <c r="AG149" s="169"/>
      <c r="AH149" s="169"/>
      <c r="AI149" s="169"/>
      <c r="AJ149" s="169"/>
      <c r="AK149" s="169"/>
      <c r="AL149" s="169"/>
      <c r="AM149" s="172"/>
      <c r="BG149" s="13" t="s">
        <v>432</v>
      </c>
      <c r="BH149" s="13" t="s">
        <v>432</v>
      </c>
    </row>
    <row r="150" spans="1:61" ht="9.75" hidden="1" customHeight="1" x14ac:dyDescent="0.15">
      <c r="A150" s="106"/>
      <c r="B150" s="107"/>
      <c r="C150" s="107"/>
      <c r="D150" s="107"/>
      <c r="E150" s="107"/>
      <c r="F150" s="107"/>
      <c r="G150" s="107"/>
      <c r="H150" s="107"/>
      <c r="I150" s="108"/>
      <c r="J150" s="168"/>
      <c r="K150" s="137"/>
      <c r="L150" s="137"/>
      <c r="M150" s="137"/>
      <c r="N150" s="137"/>
      <c r="O150" s="137"/>
      <c r="P150" s="137"/>
      <c r="Q150" s="137"/>
      <c r="R150" s="137"/>
      <c r="S150" s="137"/>
      <c r="T150" s="137"/>
      <c r="U150" s="137"/>
      <c r="V150" s="174" t="s">
        <v>223</v>
      </c>
      <c r="W150" s="174"/>
      <c r="X150" s="174"/>
      <c r="Y150" s="174"/>
      <c r="Z150" s="174"/>
      <c r="AA150" s="174"/>
      <c r="AB150" s="174"/>
      <c r="AC150" s="174"/>
      <c r="AD150" s="174"/>
      <c r="AE150" s="174" t="s">
        <v>224</v>
      </c>
      <c r="AF150" s="174"/>
      <c r="AG150" s="174"/>
      <c r="AH150" s="174"/>
      <c r="AI150" s="174"/>
      <c r="AJ150" s="174"/>
      <c r="AK150" s="174"/>
      <c r="AL150" s="174"/>
      <c r="AM150" s="175"/>
      <c r="BG150" s="13" t="s">
        <v>432</v>
      </c>
      <c r="BH150" s="13" t="s">
        <v>432</v>
      </c>
    </row>
    <row r="151" spans="1:61" ht="9.75" hidden="1" customHeight="1" x14ac:dyDescent="0.15">
      <c r="A151" s="96" t="s">
        <v>304</v>
      </c>
      <c r="B151" s="97"/>
      <c r="C151" s="97"/>
      <c r="D151" s="97"/>
      <c r="E151" s="97"/>
      <c r="F151" s="97"/>
      <c r="G151" s="97"/>
      <c r="H151" s="97"/>
      <c r="I151" s="98"/>
      <c r="J151" s="115"/>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7"/>
      <c r="BG151" s="13" t="s">
        <v>465</v>
      </c>
      <c r="BH151" s="13">
        <v>61</v>
      </c>
      <c r="BI151" s="13" t="str">
        <f>"ITEM"&amp; BH151 &amp; BG151 &amp; "="&amp; IF(TRIM($J151)="","",$J151)</f>
        <v>ITEM61#KBN2_2=</v>
      </c>
    </row>
    <row r="152" spans="1:61" ht="9.75" hidden="1" customHeight="1" x14ac:dyDescent="0.15">
      <c r="A152" s="99"/>
      <c r="B152" s="100"/>
      <c r="C152" s="100"/>
      <c r="D152" s="100"/>
      <c r="E152" s="100"/>
      <c r="F152" s="100"/>
      <c r="G152" s="100"/>
      <c r="H152" s="100"/>
      <c r="I152" s="101"/>
      <c r="J152" s="109"/>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1"/>
      <c r="BG152" s="13" t="s">
        <v>432</v>
      </c>
      <c r="BH152" s="13" t="s">
        <v>432</v>
      </c>
    </row>
    <row r="153" spans="1:61" ht="9.75" hidden="1" customHeight="1" x14ac:dyDescent="0.15">
      <c r="A153" s="106"/>
      <c r="B153" s="107"/>
      <c r="C153" s="107"/>
      <c r="D153" s="107"/>
      <c r="E153" s="107"/>
      <c r="F153" s="107"/>
      <c r="G153" s="107"/>
      <c r="H153" s="107"/>
      <c r="I153" s="108"/>
      <c r="J153" s="112"/>
      <c r="K153" s="113"/>
      <c r="L153" s="113"/>
      <c r="M153" s="113"/>
      <c r="N153" s="113"/>
      <c r="O153" s="113"/>
      <c r="P153" s="113"/>
      <c r="Q153" s="113"/>
      <c r="R153" s="113"/>
      <c r="S153" s="113"/>
      <c r="T153" s="113"/>
      <c r="U153" s="113"/>
      <c r="V153" s="113"/>
      <c r="W153" s="113"/>
      <c r="X153" s="113"/>
      <c r="Y153" s="113"/>
      <c r="Z153" s="113"/>
      <c r="AA153" s="113"/>
      <c r="AB153" s="113"/>
      <c r="AC153" s="113"/>
      <c r="AD153" s="113"/>
      <c r="AE153" s="113"/>
      <c r="AF153" s="113"/>
      <c r="AG153" s="113"/>
      <c r="AH153" s="113"/>
      <c r="AI153" s="113"/>
      <c r="AJ153" s="113"/>
      <c r="AK153" s="113"/>
      <c r="AL153" s="113"/>
      <c r="AM153" s="114"/>
      <c r="BG153" s="13" t="s">
        <v>432</v>
      </c>
      <c r="BH153" s="13" t="s">
        <v>432</v>
      </c>
    </row>
    <row r="154" spans="1:61" ht="9.75" hidden="1" customHeight="1" x14ac:dyDescent="0.15">
      <c r="A154" s="267" t="s">
        <v>0</v>
      </c>
      <c r="B154" s="268"/>
      <c r="C154" s="96" t="s">
        <v>107</v>
      </c>
      <c r="D154" s="97"/>
      <c r="E154" s="97"/>
      <c r="F154" s="97"/>
      <c r="G154" s="97"/>
      <c r="H154" s="97"/>
      <c r="I154" s="98"/>
      <c r="J154" s="167"/>
      <c r="K154" s="162"/>
      <c r="L154" s="162"/>
      <c r="M154" s="162"/>
      <c r="N154" s="162"/>
      <c r="O154" s="162"/>
      <c r="P154" s="162"/>
      <c r="Q154" s="162"/>
      <c r="R154" s="162"/>
      <c r="S154" s="162"/>
      <c r="T154" s="162"/>
      <c r="U154" s="162"/>
      <c r="V154" s="170" t="s">
        <v>116</v>
      </c>
      <c r="W154" s="170"/>
      <c r="X154" s="170"/>
      <c r="Y154" s="170"/>
      <c r="Z154" s="170"/>
      <c r="AA154" s="170"/>
      <c r="AB154" s="170"/>
      <c r="AC154" s="170"/>
      <c r="AD154" s="170"/>
      <c r="AE154" s="170"/>
      <c r="AF154" s="170"/>
      <c r="AG154" s="170"/>
      <c r="AH154" s="170"/>
      <c r="AI154" s="170"/>
      <c r="AJ154" s="170"/>
      <c r="AK154" s="170"/>
      <c r="AL154" s="170"/>
      <c r="AM154" s="171"/>
      <c r="BE154" s="13" t="str">
        <f ca="1">MID(CELL("address",$CI$2),2,2)</f>
        <v>CI</v>
      </c>
      <c r="BF154" s="13" t="str">
        <f>IF(TRIM($K155)="","",IF(ISERROR(MATCH($K155,$CI$3:$CI$4,0)),"INPUT_ERROR",MATCH($K155,$CI$3:$CI$4,0)))</f>
        <v/>
      </c>
      <c r="BG154" s="13" t="s">
        <v>465</v>
      </c>
      <c r="BH154" s="13">
        <v>62</v>
      </c>
      <c r="BI154" s="13" t="str">
        <f>"ITEM"&amp; BH154&amp; BG154 &amp; "="&amp; $BF154</f>
        <v>ITEM62#KBN2_2=</v>
      </c>
    </row>
    <row r="155" spans="1:61" ht="9.75" hidden="1" customHeight="1" x14ac:dyDescent="0.15">
      <c r="A155" s="269"/>
      <c r="B155" s="270"/>
      <c r="C155" s="99"/>
      <c r="D155" s="100"/>
      <c r="E155" s="100"/>
      <c r="F155" s="100"/>
      <c r="G155" s="100"/>
      <c r="H155" s="100"/>
      <c r="I155" s="101"/>
      <c r="J155" s="130" t="s">
        <v>167</v>
      </c>
      <c r="K155" s="131"/>
      <c r="L155" s="131"/>
      <c r="M155" s="131"/>
      <c r="N155" s="131"/>
      <c r="O155" s="131"/>
      <c r="P155" s="131"/>
      <c r="Q155" s="131"/>
      <c r="R155" s="133" t="s">
        <v>168</v>
      </c>
      <c r="S155" s="133"/>
      <c r="T155" s="133"/>
      <c r="U155" s="133"/>
      <c r="V155" s="169" t="s">
        <v>234</v>
      </c>
      <c r="W155" s="169"/>
      <c r="X155" s="169"/>
      <c r="Y155" s="169"/>
      <c r="Z155" s="169"/>
      <c r="AA155" s="169" t="s">
        <v>235</v>
      </c>
      <c r="AB155" s="169"/>
      <c r="AC155" s="169"/>
      <c r="AD155" s="169"/>
      <c r="AE155" s="169"/>
      <c r="AF155" s="169"/>
      <c r="AG155" s="169"/>
      <c r="AH155" s="169"/>
      <c r="AI155" s="169"/>
      <c r="AJ155" s="169"/>
      <c r="AK155" s="169"/>
      <c r="AL155" s="169"/>
      <c r="AM155" s="172"/>
      <c r="BG155" s="13" t="s">
        <v>432</v>
      </c>
      <c r="BH155" s="13" t="s">
        <v>432</v>
      </c>
    </row>
    <row r="156" spans="1:61" ht="9.75" hidden="1" customHeight="1" x14ac:dyDescent="0.15">
      <c r="A156" s="269"/>
      <c r="B156" s="270"/>
      <c r="C156" s="99"/>
      <c r="D156" s="100"/>
      <c r="E156" s="100"/>
      <c r="F156" s="100"/>
      <c r="G156" s="100"/>
      <c r="H156" s="100"/>
      <c r="I156" s="101"/>
      <c r="J156" s="130"/>
      <c r="K156" s="131"/>
      <c r="L156" s="131"/>
      <c r="M156" s="131"/>
      <c r="N156" s="131"/>
      <c r="O156" s="131"/>
      <c r="P156" s="131"/>
      <c r="Q156" s="131"/>
      <c r="R156" s="133"/>
      <c r="S156" s="133"/>
      <c r="T156" s="133"/>
      <c r="U156" s="133"/>
      <c r="V156" s="169"/>
      <c r="W156" s="169"/>
      <c r="X156" s="169"/>
      <c r="Y156" s="169"/>
      <c r="Z156" s="169"/>
      <c r="AA156" s="169"/>
      <c r="AB156" s="169"/>
      <c r="AC156" s="169"/>
      <c r="AD156" s="169"/>
      <c r="AE156" s="169"/>
      <c r="AF156" s="169"/>
      <c r="AG156" s="169"/>
      <c r="AH156" s="169"/>
      <c r="AI156" s="169"/>
      <c r="AJ156" s="169"/>
      <c r="AK156" s="169"/>
      <c r="AL156" s="169"/>
      <c r="AM156" s="172"/>
      <c r="BG156" s="13" t="s">
        <v>432</v>
      </c>
      <c r="BH156" s="13" t="s">
        <v>432</v>
      </c>
    </row>
    <row r="157" spans="1:61" ht="9.75" hidden="1" customHeight="1" x14ac:dyDescent="0.15">
      <c r="A157" s="269"/>
      <c r="B157" s="270"/>
      <c r="C157" s="106"/>
      <c r="D157" s="107"/>
      <c r="E157" s="107"/>
      <c r="F157" s="107"/>
      <c r="G157" s="107"/>
      <c r="H157" s="107"/>
      <c r="I157" s="108"/>
      <c r="J157" s="173"/>
      <c r="K157" s="174"/>
      <c r="L157" s="174"/>
      <c r="M157" s="174"/>
      <c r="N157" s="174"/>
      <c r="O157" s="174"/>
      <c r="P157" s="174"/>
      <c r="Q157" s="174"/>
      <c r="R157" s="174"/>
      <c r="S157" s="174"/>
      <c r="T157" s="174"/>
      <c r="U157" s="174"/>
      <c r="V157" s="174"/>
      <c r="W157" s="174"/>
      <c r="X157" s="174"/>
      <c r="Y157" s="174"/>
      <c r="Z157" s="174"/>
      <c r="AA157" s="174"/>
      <c r="AB157" s="174"/>
      <c r="AC157" s="174"/>
      <c r="AD157" s="174"/>
      <c r="AE157" s="174"/>
      <c r="AF157" s="174"/>
      <c r="AG157" s="174"/>
      <c r="AH157" s="174"/>
      <c r="AI157" s="174"/>
      <c r="AJ157" s="174"/>
      <c r="AK157" s="174"/>
      <c r="AL157" s="174"/>
      <c r="AM157" s="175"/>
      <c r="BG157" s="13" t="s">
        <v>432</v>
      </c>
      <c r="BH157" s="13" t="s">
        <v>432</v>
      </c>
    </row>
    <row r="158" spans="1:61" ht="9.75" hidden="1" customHeight="1" x14ac:dyDescent="0.15">
      <c r="A158" s="269"/>
      <c r="B158" s="270"/>
      <c r="C158" s="96" t="s">
        <v>108</v>
      </c>
      <c r="D158" s="97"/>
      <c r="E158" s="97"/>
      <c r="F158" s="97"/>
      <c r="G158" s="97"/>
      <c r="H158" s="97"/>
      <c r="I158" s="98"/>
      <c r="J158" s="86"/>
      <c r="K158" s="87"/>
      <c r="L158" s="87"/>
      <c r="M158" s="87"/>
      <c r="N158" s="87"/>
      <c r="O158" s="87"/>
      <c r="P158" s="87"/>
      <c r="Q158" s="87"/>
      <c r="R158" s="87"/>
      <c r="S158" s="87"/>
      <c r="T158" s="87"/>
      <c r="U158" s="87"/>
      <c r="V158" s="87"/>
      <c r="W158" s="87"/>
      <c r="X158" s="87"/>
      <c r="Y158" s="87"/>
      <c r="Z158" s="87"/>
      <c r="AA158" s="87"/>
      <c r="AB158" s="87"/>
      <c r="AC158" s="87"/>
      <c r="AD158" s="87"/>
      <c r="AE158" s="87"/>
      <c r="AF158" s="87"/>
      <c r="AG158" s="87"/>
      <c r="AH158" s="87"/>
      <c r="AI158" s="87"/>
      <c r="AJ158" s="87"/>
      <c r="AK158" s="87"/>
      <c r="AL158" s="87"/>
      <c r="AM158" s="88"/>
      <c r="BG158" s="13" t="s">
        <v>465</v>
      </c>
      <c r="BH158" s="13">
        <v>63</v>
      </c>
      <c r="BI158" s="13" t="str">
        <f>"ITEM" &amp; BH158 &amp; BG158 &amp; "="&amp; IF(TRIM($J158)="","",$J158)</f>
        <v>ITEM63#KBN2_2=</v>
      </c>
    </row>
    <row r="159" spans="1:61" ht="9.75" hidden="1" customHeight="1" x14ac:dyDescent="0.15">
      <c r="A159" s="269"/>
      <c r="B159" s="270"/>
      <c r="C159" s="99"/>
      <c r="D159" s="100"/>
      <c r="E159" s="100"/>
      <c r="F159" s="100"/>
      <c r="G159" s="100"/>
      <c r="H159" s="100"/>
      <c r="I159" s="101"/>
      <c r="J159" s="127"/>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9"/>
      <c r="BG159" s="13" t="s">
        <v>432</v>
      </c>
      <c r="BH159" s="13" t="s">
        <v>432</v>
      </c>
    </row>
    <row r="160" spans="1:61" ht="9.75" hidden="1" customHeight="1" x14ac:dyDescent="0.15">
      <c r="A160" s="269"/>
      <c r="B160" s="270"/>
      <c r="C160" s="106"/>
      <c r="D160" s="107"/>
      <c r="E160" s="107"/>
      <c r="F160" s="107"/>
      <c r="G160" s="107"/>
      <c r="H160" s="107"/>
      <c r="I160" s="108"/>
      <c r="J160" s="89"/>
      <c r="K160" s="90"/>
      <c r="L160" s="90"/>
      <c r="M160" s="90"/>
      <c r="N160" s="90"/>
      <c r="O160" s="90"/>
      <c r="P160" s="90"/>
      <c r="Q160" s="90"/>
      <c r="R160" s="90"/>
      <c r="S160" s="90"/>
      <c r="T160" s="90"/>
      <c r="U160" s="90"/>
      <c r="V160" s="90"/>
      <c r="W160" s="90"/>
      <c r="X160" s="90"/>
      <c r="Y160" s="90"/>
      <c r="Z160" s="90"/>
      <c r="AA160" s="90"/>
      <c r="AB160" s="90"/>
      <c r="AC160" s="90"/>
      <c r="AD160" s="90"/>
      <c r="AE160" s="90"/>
      <c r="AF160" s="90"/>
      <c r="AG160" s="90"/>
      <c r="AH160" s="90"/>
      <c r="AI160" s="90"/>
      <c r="AJ160" s="90"/>
      <c r="AK160" s="90"/>
      <c r="AL160" s="90"/>
      <c r="AM160" s="91"/>
      <c r="BG160" s="13" t="s">
        <v>432</v>
      </c>
      <c r="BH160" s="13" t="s">
        <v>432</v>
      </c>
    </row>
    <row r="161" spans="1:61" ht="9.75" hidden="1" customHeight="1" x14ac:dyDescent="0.15">
      <c r="A161" s="269"/>
      <c r="B161" s="270"/>
      <c r="C161" s="96" t="s">
        <v>109</v>
      </c>
      <c r="D161" s="97"/>
      <c r="E161" s="97"/>
      <c r="F161" s="97"/>
      <c r="G161" s="97"/>
      <c r="H161" s="97"/>
      <c r="I161" s="98"/>
      <c r="J161" s="86"/>
      <c r="K161" s="87"/>
      <c r="L161" s="87"/>
      <c r="M161" s="87"/>
      <c r="N161" s="87"/>
      <c r="O161" s="87"/>
      <c r="P161" s="87"/>
      <c r="Q161" s="87"/>
      <c r="R161" s="87"/>
      <c r="S161" s="87"/>
      <c r="T161" s="87"/>
      <c r="U161" s="87"/>
      <c r="V161" s="87"/>
      <c r="W161" s="87"/>
      <c r="X161" s="87"/>
      <c r="Y161" s="87"/>
      <c r="Z161" s="87"/>
      <c r="AA161" s="87"/>
      <c r="AB161" s="87"/>
      <c r="AC161" s="87"/>
      <c r="AD161" s="87"/>
      <c r="AE161" s="87"/>
      <c r="AF161" s="87"/>
      <c r="AG161" s="87"/>
      <c r="AH161" s="87"/>
      <c r="AI161" s="87"/>
      <c r="AJ161" s="87"/>
      <c r="AK161" s="87"/>
      <c r="AL161" s="87"/>
      <c r="AM161" s="88"/>
      <c r="BG161" s="13" t="s">
        <v>465</v>
      </c>
      <c r="BH161" s="13">
        <v>64</v>
      </c>
      <c r="BI161" s="13" t="str">
        <f>"ITEM" &amp; BH161 &amp; BG161 &amp; "="&amp; IF(TRIM($J161)="","",$J161)</f>
        <v>ITEM64#KBN2_2=</v>
      </c>
    </row>
    <row r="162" spans="1:61" ht="9.75" hidden="1" customHeight="1" x14ac:dyDescent="0.15">
      <c r="A162" s="269"/>
      <c r="B162" s="270"/>
      <c r="C162" s="99"/>
      <c r="D162" s="100"/>
      <c r="E162" s="100"/>
      <c r="F162" s="100"/>
      <c r="G162" s="100"/>
      <c r="H162" s="100"/>
      <c r="I162" s="101"/>
      <c r="J162" s="127"/>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9"/>
      <c r="BG162" s="13" t="s">
        <v>432</v>
      </c>
      <c r="BH162" s="13" t="s">
        <v>432</v>
      </c>
    </row>
    <row r="163" spans="1:61" ht="9.75" hidden="1" customHeight="1" x14ac:dyDescent="0.15">
      <c r="A163" s="271"/>
      <c r="B163" s="272"/>
      <c r="C163" s="106"/>
      <c r="D163" s="107"/>
      <c r="E163" s="107"/>
      <c r="F163" s="107"/>
      <c r="G163" s="107"/>
      <c r="H163" s="107"/>
      <c r="I163" s="108"/>
      <c r="J163" s="89"/>
      <c r="K163" s="90"/>
      <c r="L163" s="90"/>
      <c r="M163" s="90"/>
      <c r="N163" s="90"/>
      <c r="O163" s="90"/>
      <c r="P163" s="90"/>
      <c r="Q163" s="90"/>
      <c r="R163" s="90"/>
      <c r="S163" s="90"/>
      <c r="T163" s="90"/>
      <c r="U163" s="90"/>
      <c r="V163" s="90"/>
      <c r="W163" s="90"/>
      <c r="X163" s="90"/>
      <c r="Y163" s="90"/>
      <c r="Z163" s="90"/>
      <c r="AA163" s="90"/>
      <c r="AB163" s="90"/>
      <c r="AC163" s="90"/>
      <c r="AD163" s="90"/>
      <c r="AE163" s="90"/>
      <c r="AF163" s="90"/>
      <c r="AG163" s="90"/>
      <c r="AH163" s="90"/>
      <c r="AI163" s="90"/>
      <c r="AJ163" s="90"/>
      <c r="AK163" s="90"/>
      <c r="AL163" s="90"/>
      <c r="AM163" s="91"/>
      <c r="BG163" s="13" t="s">
        <v>432</v>
      </c>
      <c r="BH163" s="13" t="s">
        <v>432</v>
      </c>
    </row>
    <row r="164" spans="1:61" ht="9.75" hidden="1" customHeight="1" x14ac:dyDescent="0.15">
      <c r="A164" s="251" t="s">
        <v>342</v>
      </c>
      <c r="B164" s="252"/>
      <c r="C164" s="252"/>
      <c r="D164" s="252"/>
      <c r="E164" s="252"/>
      <c r="F164" s="252"/>
      <c r="G164" s="252"/>
      <c r="H164" s="252"/>
      <c r="I164" s="253"/>
      <c r="J164" s="276"/>
      <c r="K164" s="277"/>
      <c r="L164" s="277"/>
      <c r="M164" s="277"/>
      <c r="N164" s="277"/>
      <c r="O164" s="277"/>
      <c r="P164" s="277"/>
      <c r="Q164" s="277"/>
      <c r="R164" s="277"/>
      <c r="S164" s="277"/>
      <c r="T164" s="277"/>
      <c r="U164" s="277"/>
      <c r="V164" s="277"/>
      <c r="W164" s="277"/>
      <c r="X164" s="277"/>
      <c r="Y164" s="277"/>
      <c r="Z164" s="277"/>
      <c r="AA164" s="277"/>
      <c r="AB164" s="277"/>
      <c r="AC164" s="277"/>
      <c r="AD164" s="277"/>
      <c r="AE164" s="277"/>
      <c r="AF164" s="277"/>
      <c r="AG164" s="277"/>
      <c r="AH164" s="277"/>
      <c r="AI164" s="277"/>
      <c r="AJ164" s="277"/>
      <c r="AK164" s="277"/>
      <c r="AL164" s="277"/>
      <c r="AM164" s="278"/>
      <c r="BG164" s="13" t="s">
        <v>466</v>
      </c>
      <c r="BH164" s="13">
        <v>58</v>
      </c>
      <c r="BI164" s="13" t="str">
        <f>"ITEM"&amp;BH164 &amp; BG164 &amp; "="&amp; IF(TRIM($J164)="","",$J164)</f>
        <v>ITEM58#KBN2_3=</v>
      </c>
    </row>
    <row r="165" spans="1:61" ht="9.75" hidden="1" customHeight="1" thickBot="1" x14ac:dyDescent="0.2">
      <c r="A165" s="254"/>
      <c r="B165" s="255"/>
      <c r="C165" s="255"/>
      <c r="D165" s="255"/>
      <c r="E165" s="255"/>
      <c r="F165" s="255"/>
      <c r="G165" s="255"/>
      <c r="H165" s="255"/>
      <c r="I165" s="256"/>
      <c r="J165" s="279"/>
      <c r="K165" s="280"/>
      <c r="L165" s="280"/>
      <c r="M165" s="280"/>
      <c r="N165" s="280"/>
      <c r="O165" s="280"/>
      <c r="P165" s="280"/>
      <c r="Q165" s="280"/>
      <c r="R165" s="280"/>
      <c r="S165" s="280"/>
      <c r="T165" s="280"/>
      <c r="U165" s="280"/>
      <c r="V165" s="280"/>
      <c r="W165" s="280"/>
      <c r="X165" s="280"/>
      <c r="Y165" s="280"/>
      <c r="Z165" s="280"/>
      <c r="AA165" s="280"/>
      <c r="AB165" s="280"/>
      <c r="AC165" s="280"/>
      <c r="AD165" s="280"/>
      <c r="AE165" s="280"/>
      <c r="AF165" s="280"/>
      <c r="AG165" s="280"/>
      <c r="AH165" s="280"/>
      <c r="AI165" s="280"/>
      <c r="AJ165" s="280"/>
      <c r="AK165" s="280"/>
      <c r="AL165" s="280"/>
      <c r="AM165" s="281"/>
      <c r="BG165" s="13" t="s">
        <v>432</v>
      </c>
      <c r="BH165" s="13" t="s">
        <v>432</v>
      </c>
    </row>
    <row r="166" spans="1:61" ht="9.75" hidden="1" customHeight="1" x14ac:dyDescent="0.15">
      <c r="A166" s="263" t="s">
        <v>93</v>
      </c>
      <c r="B166" s="264"/>
      <c r="C166" s="264"/>
      <c r="D166" s="264"/>
      <c r="E166" s="264"/>
      <c r="F166" s="264"/>
      <c r="G166" s="264"/>
      <c r="H166" s="264"/>
      <c r="I166" s="265"/>
      <c r="J166" s="282"/>
      <c r="K166" s="283"/>
      <c r="L166" s="283"/>
      <c r="M166" s="283"/>
      <c r="N166" s="283"/>
      <c r="O166" s="283"/>
      <c r="P166" s="283"/>
      <c r="Q166" s="283"/>
      <c r="R166" s="283"/>
      <c r="S166" s="283"/>
      <c r="T166" s="283"/>
      <c r="U166" s="283"/>
      <c r="V166" s="283"/>
      <c r="W166" s="283"/>
      <c r="X166" s="283"/>
      <c r="Y166" s="283"/>
      <c r="Z166" s="283"/>
      <c r="AA166" s="283"/>
      <c r="AB166" s="283"/>
      <c r="AC166" s="283"/>
      <c r="AD166" s="283"/>
      <c r="AE166" s="283"/>
      <c r="AF166" s="283"/>
      <c r="AG166" s="283"/>
      <c r="AH166" s="283"/>
      <c r="AI166" s="283"/>
      <c r="AJ166" s="283"/>
      <c r="AK166" s="283"/>
      <c r="AL166" s="283"/>
      <c r="AM166" s="284"/>
      <c r="BG166" s="13" t="s">
        <v>466</v>
      </c>
      <c r="BH166" s="13">
        <v>59</v>
      </c>
      <c r="BI166" s="13" t="str">
        <f>"ITEM"&amp; BH166  &amp; BG166 &amp; "="&amp; IF(TRIM($J166)="","",$J166)</f>
        <v>ITEM59#KBN2_3=</v>
      </c>
    </row>
    <row r="167" spans="1:61" ht="9.75" hidden="1" customHeight="1" x14ac:dyDescent="0.15">
      <c r="A167" s="106"/>
      <c r="B167" s="107"/>
      <c r="C167" s="107"/>
      <c r="D167" s="107"/>
      <c r="E167" s="107"/>
      <c r="F167" s="107"/>
      <c r="G167" s="107"/>
      <c r="H167" s="107"/>
      <c r="I167" s="108"/>
      <c r="J167" s="89"/>
      <c r="K167" s="90"/>
      <c r="L167" s="90"/>
      <c r="M167" s="90"/>
      <c r="N167" s="90"/>
      <c r="O167" s="90"/>
      <c r="P167" s="90"/>
      <c r="Q167" s="90"/>
      <c r="R167" s="90"/>
      <c r="S167" s="90"/>
      <c r="T167" s="90"/>
      <c r="U167" s="90"/>
      <c r="V167" s="90"/>
      <c r="W167" s="90"/>
      <c r="X167" s="90"/>
      <c r="Y167" s="90"/>
      <c r="Z167" s="90"/>
      <c r="AA167" s="90"/>
      <c r="AB167" s="90"/>
      <c r="AC167" s="90"/>
      <c r="AD167" s="90"/>
      <c r="AE167" s="90"/>
      <c r="AF167" s="90"/>
      <c r="AG167" s="90"/>
      <c r="AH167" s="90"/>
      <c r="AI167" s="90"/>
      <c r="AJ167" s="90"/>
      <c r="AK167" s="90"/>
      <c r="AL167" s="90"/>
      <c r="AM167" s="91"/>
      <c r="BG167" s="13" t="s">
        <v>432</v>
      </c>
      <c r="BH167" s="13" t="s">
        <v>432</v>
      </c>
    </row>
    <row r="168" spans="1:61" ht="9.75" hidden="1" customHeight="1" x14ac:dyDescent="0.15">
      <c r="A168" s="96" t="s">
        <v>106</v>
      </c>
      <c r="B168" s="97"/>
      <c r="C168" s="97"/>
      <c r="D168" s="97"/>
      <c r="E168" s="97"/>
      <c r="F168" s="97"/>
      <c r="G168" s="97"/>
      <c r="H168" s="97"/>
      <c r="I168" s="98"/>
      <c r="J168" s="266"/>
      <c r="K168" s="170"/>
      <c r="L168" s="170"/>
      <c r="M168" s="170"/>
      <c r="N168" s="170"/>
      <c r="O168" s="170"/>
      <c r="P168" s="170"/>
      <c r="Q168" s="170"/>
      <c r="R168" s="170"/>
      <c r="S168" s="170"/>
      <c r="T168" s="170"/>
      <c r="U168" s="170"/>
      <c r="V168" s="170" t="s">
        <v>116</v>
      </c>
      <c r="W168" s="170"/>
      <c r="X168" s="170"/>
      <c r="Y168" s="170"/>
      <c r="Z168" s="170"/>
      <c r="AA168" s="170"/>
      <c r="AB168" s="170"/>
      <c r="AC168" s="170"/>
      <c r="AD168" s="170"/>
      <c r="AE168" s="170"/>
      <c r="AF168" s="170"/>
      <c r="AG168" s="170"/>
      <c r="AH168" s="170"/>
      <c r="AI168" s="170"/>
      <c r="AJ168" s="170"/>
      <c r="AK168" s="170"/>
      <c r="AL168" s="170"/>
      <c r="AM168" s="171"/>
      <c r="BE168" s="13" t="str">
        <f ca="1">MID(CELL("address",$CH$2),2,2)</f>
        <v>CH</v>
      </c>
      <c r="BF168" s="13" t="str">
        <f>IF(TRIM($K169)="","",IF(ISERROR(MATCH($K169,$CH$3:$CH$8,0)),"INPUT_ERROR",MATCH($K169,$CH$3:$CH$8,0)))</f>
        <v/>
      </c>
      <c r="BG168" s="13" t="s">
        <v>466</v>
      </c>
      <c r="BH168" s="13">
        <v>60</v>
      </c>
      <c r="BI168" s="13" t="str">
        <f>"ITEM"&amp; BH168 &amp; BG168 &amp;  "="&amp; $BF168</f>
        <v>ITEM60#KBN2_3=</v>
      </c>
    </row>
    <row r="169" spans="1:61" ht="9.75" hidden="1" customHeight="1" x14ac:dyDescent="0.15">
      <c r="A169" s="99"/>
      <c r="B169" s="100"/>
      <c r="C169" s="100"/>
      <c r="D169" s="100"/>
      <c r="E169" s="100"/>
      <c r="F169" s="100"/>
      <c r="G169" s="100"/>
      <c r="H169" s="100"/>
      <c r="I169" s="101"/>
      <c r="J169" s="130" t="s">
        <v>127</v>
      </c>
      <c r="K169" s="131"/>
      <c r="L169" s="131"/>
      <c r="M169" s="131"/>
      <c r="N169" s="131"/>
      <c r="O169" s="131"/>
      <c r="P169" s="131"/>
      <c r="Q169" s="131"/>
      <c r="R169" s="131"/>
      <c r="S169" s="131"/>
      <c r="T169" s="169" t="s">
        <v>443</v>
      </c>
      <c r="U169" s="169"/>
      <c r="V169" s="169" t="s">
        <v>230</v>
      </c>
      <c r="W169" s="169"/>
      <c r="X169" s="169"/>
      <c r="Y169" s="169"/>
      <c r="Z169" s="169"/>
      <c r="AA169" s="169"/>
      <c r="AB169" s="169"/>
      <c r="AC169" s="169"/>
      <c r="AD169" s="169"/>
      <c r="AE169" s="169" t="s">
        <v>231</v>
      </c>
      <c r="AF169" s="169"/>
      <c r="AG169" s="169"/>
      <c r="AH169" s="169"/>
      <c r="AI169" s="169"/>
      <c r="AJ169" s="169"/>
      <c r="AK169" s="169"/>
      <c r="AL169" s="169"/>
      <c r="AM169" s="172"/>
      <c r="BG169" s="13" t="s">
        <v>432</v>
      </c>
      <c r="BH169" s="13" t="s">
        <v>432</v>
      </c>
    </row>
    <row r="170" spans="1:61" ht="9.75" hidden="1" customHeight="1" x14ac:dyDescent="0.15">
      <c r="A170" s="99"/>
      <c r="B170" s="100"/>
      <c r="C170" s="100"/>
      <c r="D170" s="100"/>
      <c r="E170" s="100"/>
      <c r="F170" s="100"/>
      <c r="G170" s="100"/>
      <c r="H170" s="100"/>
      <c r="I170" s="101"/>
      <c r="J170" s="130"/>
      <c r="K170" s="131"/>
      <c r="L170" s="131"/>
      <c r="M170" s="131"/>
      <c r="N170" s="131"/>
      <c r="O170" s="131"/>
      <c r="P170" s="131"/>
      <c r="Q170" s="131"/>
      <c r="R170" s="131"/>
      <c r="S170" s="131"/>
      <c r="T170" s="169"/>
      <c r="U170" s="169"/>
      <c r="V170" s="169" t="s">
        <v>232</v>
      </c>
      <c r="W170" s="169"/>
      <c r="X170" s="169"/>
      <c r="Y170" s="169"/>
      <c r="Z170" s="169"/>
      <c r="AA170" s="169"/>
      <c r="AB170" s="169"/>
      <c r="AC170" s="169"/>
      <c r="AD170" s="169"/>
      <c r="AE170" s="169" t="s">
        <v>233</v>
      </c>
      <c r="AF170" s="169"/>
      <c r="AG170" s="169"/>
      <c r="AH170" s="169"/>
      <c r="AI170" s="169"/>
      <c r="AJ170" s="169"/>
      <c r="AK170" s="169"/>
      <c r="AL170" s="169"/>
      <c r="AM170" s="172"/>
      <c r="BG170" s="13" t="s">
        <v>432</v>
      </c>
      <c r="BH170" s="13" t="s">
        <v>432</v>
      </c>
    </row>
    <row r="171" spans="1:61" ht="9.75" hidden="1" customHeight="1" x14ac:dyDescent="0.15">
      <c r="A171" s="106"/>
      <c r="B171" s="107"/>
      <c r="C171" s="107"/>
      <c r="D171" s="107"/>
      <c r="E171" s="107"/>
      <c r="F171" s="107"/>
      <c r="G171" s="107"/>
      <c r="H171" s="107"/>
      <c r="I171" s="108"/>
      <c r="J171" s="168"/>
      <c r="K171" s="137"/>
      <c r="L171" s="137"/>
      <c r="M171" s="137"/>
      <c r="N171" s="137"/>
      <c r="O171" s="137"/>
      <c r="P171" s="137"/>
      <c r="Q171" s="137"/>
      <c r="R171" s="137"/>
      <c r="S171" s="137"/>
      <c r="T171" s="137"/>
      <c r="U171" s="137"/>
      <c r="V171" s="174" t="s">
        <v>223</v>
      </c>
      <c r="W171" s="174"/>
      <c r="X171" s="174"/>
      <c r="Y171" s="174"/>
      <c r="Z171" s="174"/>
      <c r="AA171" s="174"/>
      <c r="AB171" s="174"/>
      <c r="AC171" s="174"/>
      <c r="AD171" s="174"/>
      <c r="AE171" s="174" t="s">
        <v>224</v>
      </c>
      <c r="AF171" s="174"/>
      <c r="AG171" s="174"/>
      <c r="AH171" s="174"/>
      <c r="AI171" s="174"/>
      <c r="AJ171" s="174"/>
      <c r="AK171" s="174"/>
      <c r="AL171" s="174"/>
      <c r="AM171" s="175"/>
      <c r="BG171" s="13" t="s">
        <v>432</v>
      </c>
      <c r="BH171" s="13" t="s">
        <v>432</v>
      </c>
    </row>
    <row r="172" spans="1:61" ht="9.75" hidden="1" customHeight="1" x14ac:dyDescent="0.15">
      <c r="A172" s="96" t="s">
        <v>304</v>
      </c>
      <c r="B172" s="97"/>
      <c r="C172" s="97"/>
      <c r="D172" s="97"/>
      <c r="E172" s="97"/>
      <c r="F172" s="97"/>
      <c r="G172" s="97"/>
      <c r="H172" s="97"/>
      <c r="I172" s="98"/>
      <c r="J172" s="86"/>
      <c r="K172" s="87"/>
      <c r="L172" s="87"/>
      <c r="M172" s="87"/>
      <c r="N172" s="87"/>
      <c r="O172" s="87"/>
      <c r="P172" s="87"/>
      <c r="Q172" s="87"/>
      <c r="R172" s="87"/>
      <c r="S172" s="87"/>
      <c r="T172" s="87"/>
      <c r="U172" s="87"/>
      <c r="V172" s="87"/>
      <c r="W172" s="87"/>
      <c r="X172" s="87"/>
      <c r="Y172" s="87"/>
      <c r="Z172" s="87"/>
      <c r="AA172" s="87"/>
      <c r="AB172" s="87"/>
      <c r="AC172" s="87"/>
      <c r="AD172" s="87"/>
      <c r="AE172" s="87"/>
      <c r="AF172" s="87"/>
      <c r="AG172" s="87"/>
      <c r="AH172" s="87"/>
      <c r="AI172" s="87"/>
      <c r="AJ172" s="87"/>
      <c r="AK172" s="87"/>
      <c r="AL172" s="87"/>
      <c r="AM172" s="88"/>
      <c r="BG172" s="13" t="s">
        <v>466</v>
      </c>
      <c r="BH172" s="13">
        <v>61</v>
      </c>
      <c r="BI172" s="13" t="str">
        <f>"ITEM"&amp; BH172 &amp; BG172 &amp; "="&amp; IF(TRIM($J172)="","",$J172)</f>
        <v>ITEM61#KBN2_3=</v>
      </c>
    </row>
    <row r="173" spans="1:61" ht="9.75" hidden="1" customHeight="1" x14ac:dyDescent="0.15">
      <c r="A173" s="99"/>
      <c r="B173" s="100"/>
      <c r="C173" s="100"/>
      <c r="D173" s="100"/>
      <c r="E173" s="100"/>
      <c r="F173" s="100"/>
      <c r="G173" s="100"/>
      <c r="H173" s="100"/>
      <c r="I173" s="101"/>
      <c r="J173" s="127"/>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9"/>
      <c r="BG173" s="13" t="s">
        <v>432</v>
      </c>
      <c r="BH173" s="13" t="s">
        <v>432</v>
      </c>
    </row>
    <row r="174" spans="1:61" ht="9.75" hidden="1" customHeight="1" x14ac:dyDescent="0.15">
      <c r="A174" s="106"/>
      <c r="B174" s="107"/>
      <c r="C174" s="107"/>
      <c r="D174" s="107"/>
      <c r="E174" s="107"/>
      <c r="F174" s="107"/>
      <c r="G174" s="107"/>
      <c r="H174" s="107"/>
      <c r="I174" s="108"/>
      <c r="J174" s="89"/>
      <c r="K174" s="90"/>
      <c r="L174" s="90"/>
      <c r="M174" s="90"/>
      <c r="N174" s="90"/>
      <c r="O174" s="90"/>
      <c r="P174" s="90"/>
      <c r="Q174" s="90"/>
      <c r="R174" s="90"/>
      <c r="S174" s="90"/>
      <c r="T174" s="90"/>
      <c r="U174" s="90"/>
      <c r="V174" s="90"/>
      <c r="W174" s="90"/>
      <c r="X174" s="90"/>
      <c r="Y174" s="90"/>
      <c r="Z174" s="90"/>
      <c r="AA174" s="90"/>
      <c r="AB174" s="90"/>
      <c r="AC174" s="90"/>
      <c r="AD174" s="90"/>
      <c r="AE174" s="90"/>
      <c r="AF174" s="90"/>
      <c r="AG174" s="90"/>
      <c r="AH174" s="90"/>
      <c r="AI174" s="90"/>
      <c r="AJ174" s="90"/>
      <c r="AK174" s="90"/>
      <c r="AL174" s="90"/>
      <c r="AM174" s="91"/>
      <c r="BG174" s="13" t="s">
        <v>432</v>
      </c>
      <c r="BH174" s="13" t="s">
        <v>432</v>
      </c>
    </row>
    <row r="175" spans="1:61" ht="9.75" hidden="1" customHeight="1" x14ac:dyDescent="0.15">
      <c r="A175" s="267" t="s">
        <v>0</v>
      </c>
      <c r="B175" s="268"/>
      <c r="C175" s="96" t="s">
        <v>107</v>
      </c>
      <c r="D175" s="97"/>
      <c r="E175" s="97"/>
      <c r="F175" s="97"/>
      <c r="G175" s="97"/>
      <c r="H175" s="97"/>
      <c r="I175" s="98"/>
      <c r="J175" s="167"/>
      <c r="K175" s="162"/>
      <c r="L175" s="162"/>
      <c r="M175" s="162"/>
      <c r="N175" s="162"/>
      <c r="O175" s="162"/>
      <c r="P175" s="162"/>
      <c r="Q175" s="162"/>
      <c r="R175" s="162"/>
      <c r="S175" s="162"/>
      <c r="T175" s="162"/>
      <c r="U175" s="162"/>
      <c r="V175" s="170" t="s">
        <v>116</v>
      </c>
      <c r="W175" s="170"/>
      <c r="X175" s="170"/>
      <c r="Y175" s="170"/>
      <c r="Z175" s="170"/>
      <c r="AA175" s="170"/>
      <c r="AB175" s="170"/>
      <c r="AC175" s="170"/>
      <c r="AD175" s="170"/>
      <c r="AE175" s="170"/>
      <c r="AF175" s="170"/>
      <c r="AG175" s="170"/>
      <c r="AH175" s="170"/>
      <c r="AI175" s="170"/>
      <c r="AJ175" s="170"/>
      <c r="AK175" s="170"/>
      <c r="AL175" s="170"/>
      <c r="AM175" s="171"/>
      <c r="BE175" s="13" t="str">
        <f ca="1">MID(CELL("address",$CI$2),2,2)</f>
        <v>CI</v>
      </c>
      <c r="BF175" s="13" t="str">
        <f>IF(TRIM($K176)="","",IF(ISERROR(MATCH($K176,$CI$3:$CI$4,0)),"INPUT_ERROR",MATCH($K176,$CI$3:$CI$4,0)))</f>
        <v/>
      </c>
      <c r="BG175" s="13" t="s">
        <v>466</v>
      </c>
      <c r="BH175" s="13">
        <v>62</v>
      </c>
      <c r="BI175" s="13" t="str">
        <f>"ITEM"&amp; BH175&amp; BG175 &amp; "="&amp; $BF175</f>
        <v>ITEM62#KBN2_3=</v>
      </c>
    </row>
    <row r="176" spans="1:61" ht="9.75" hidden="1" customHeight="1" x14ac:dyDescent="0.15">
      <c r="A176" s="269"/>
      <c r="B176" s="270"/>
      <c r="C176" s="99"/>
      <c r="D176" s="100"/>
      <c r="E176" s="100"/>
      <c r="F176" s="100"/>
      <c r="G176" s="100"/>
      <c r="H176" s="100"/>
      <c r="I176" s="101"/>
      <c r="J176" s="130" t="s">
        <v>167</v>
      </c>
      <c r="K176" s="131"/>
      <c r="L176" s="131"/>
      <c r="M176" s="131"/>
      <c r="N176" s="131"/>
      <c r="O176" s="131"/>
      <c r="P176" s="131"/>
      <c r="Q176" s="131"/>
      <c r="R176" s="133" t="s">
        <v>168</v>
      </c>
      <c r="S176" s="133"/>
      <c r="T176" s="133"/>
      <c r="U176" s="133"/>
      <c r="V176" s="169" t="s">
        <v>234</v>
      </c>
      <c r="W176" s="169"/>
      <c r="X176" s="169"/>
      <c r="Y176" s="169"/>
      <c r="Z176" s="169"/>
      <c r="AA176" s="169" t="s">
        <v>235</v>
      </c>
      <c r="AB176" s="169"/>
      <c r="AC176" s="169"/>
      <c r="AD176" s="169"/>
      <c r="AE176" s="169"/>
      <c r="AF176" s="169"/>
      <c r="AG176" s="169"/>
      <c r="AH176" s="169"/>
      <c r="AI176" s="169"/>
      <c r="AJ176" s="169"/>
      <c r="AK176" s="169"/>
      <c r="AL176" s="169"/>
      <c r="AM176" s="172"/>
      <c r="BG176" s="13" t="s">
        <v>432</v>
      </c>
      <c r="BH176" s="13" t="s">
        <v>432</v>
      </c>
    </row>
    <row r="177" spans="1:61" ht="9.75" hidden="1" customHeight="1" x14ac:dyDescent="0.15">
      <c r="A177" s="269"/>
      <c r="B177" s="270"/>
      <c r="C177" s="99"/>
      <c r="D177" s="100"/>
      <c r="E177" s="100"/>
      <c r="F177" s="100"/>
      <c r="G177" s="100"/>
      <c r="H177" s="100"/>
      <c r="I177" s="101"/>
      <c r="J177" s="130"/>
      <c r="K177" s="131"/>
      <c r="L177" s="131"/>
      <c r="M177" s="131"/>
      <c r="N177" s="131"/>
      <c r="O177" s="131"/>
      <c r="P177" s="131"/>
      <c r="Q177" s="131"/>
      <c r="R177" s="133"/>
      <c r="S177" s="133"/>
      <c r="T177" s="133"/>
      <c r="U177" s="133"/>
      <c r="V177" s="169"/>
      <c r="W177" s="169"/>
      <c r="X177" s="169"/>
      <c r="Y177" s="169"/>
      <c r="Z177" s="169"/>
      <c r="AA177" s="169"/>
      <c r="AB177" s="169"/>
      <c r="AC177" s="169"/>
      <c r="AD177" s="169"/>
      <c r="AE177" s="169"/>
      <c r="AF177" s="169"/>
      <c r="AG177" s="169"/>
      <c r="AH177" s="169"/>
      <c r="AI177" s="169"/>
      <c r="AJ177" s="169"/>
      <c r="AK177" s="169"/>
      <c r="AL177" s="169"/>
      <c r="AM177" s="172"/>
      <c r="BG177" s="13" t="s">
        <v>432</v>
      </c>
      <c r="BH177" s="13" t="s">
        <v>432</v>
      </c>
    </row>
    <row r="178" spans="1:61" ht="9.75" hidden="1" customHeight="1" x14ac:dyDescent="0.15">
      <c r="A178" s="269"/>
      <c r="B178" s="270"/>
      <c r="C178" s="106"/>
      <c r="D178" s="107"/>
      <c r="E178" s="107"/>
      <c r="F178" s="107"/>
      <c r="G178" s="107"/>
      <c r="H178" s="107"/>
      <c r="I178" s="108"/>
      <c r="J178" s="173"/>
      <c r="K178" s="174"/>
      <c r="L178" s="174"/>
      <c r="M178" s="174"/>
      <c r="N178" s="174"/>
      <c r="O178" s="174"/>
      <c r="P178" s="174"/>
      <c r="Q178" s="174"/>
      <c r="R178" s="174"/>
      <c r="S178" s="174"/>
      <c r="T178" s="174"/>
      <c r="U178" s="174"/>
      <c r="V178" s="174"/>
      <c r="W178" s="174"/>
      <c r="X178" s="174"/>
      <c r="Y178" s="174"/>
      <c r="Z178" s="174"/>
      <c r="AA178" s="174"/>
      <c r="AB178" s="174"/>
      <c r="AC178" s="174"/>
      <c r="AD178" s="174"/>
      <c r="AE178" s="174"/>
      <c r="AF178" s="174"/>
      <c r="AG178" s="174"/>
      <c r="AH178" s="174"/>
      <c r="AI178" s="174"/>
      <c r="AJ178" s="174"/>
      <c r="AK178" s="174"/>
      <c r="AL178" s="174"/>
      <c r="AM178" s="175"/>
      <c r="BG178" s="13" t="s">
        <v>432</v>
      </c>
      <c r="BH178" s="13" t="s">
        <v>432</v>
      </c>
    </row>
    <row r="179" spans="1:61" ht="9.75" hidden="1" customHeight="1" x14ac:dyDescent="0.15">
      <c r="A179" s="269"/>
      <c r="B179" s="270"/>
      <c r="C179" s="96" t="s">
        <v>108</v>
      </c>
      <c r="D179" s="97"/>
      <c r="E179" s="97"/>
      <c r="F179" s="97"/>
      <c r="G179" s="97"/>
      <c r="H179" s="97"/>
      <c r="I179" s="98"/>
      <c r="J179" s="86"/>
      <c r="K179" s="87"/>
      <c r="L179" s="87"/>
      <c r="M179" s="87"/>
      <c r="N179" s="87"/>
      <c r="O179" s="87"/>
      <c r="P179" s="87"/>
      <c r="Q179" s="87"/>
      <c r="R179" s="87"/>
      <c r="S179" s="87"/>
      <c r="T179" s="87"/>
      <c r="U179" s="87"/>
      <c r="V179" s="87"/>
      <c r="W179" s="87"/>
      <c r="X179" s="87"/>
      <c r="Y179" s="87"/>
      <c r="Z179" s="87"/>
      <c r="AA179" s="87"/>
      <c r="AB179" s="87"/>
      <c r="AC179" s="87"/>
      <c r="AD179" s="87"/>
      <c r="AE179" s="87"/>
      <c r="AF179" s="87"/>
      <c r="AG179" s="87"/>
      <c r="AH179" s="87"/>
      <c r="AI179" s="87"/>
      <c r="AJ179" s="87"/>
      <c r="AK179" s="87"/>
      <c r="AL179" s="87"/>
      <c r="AM179" s="88"/>
      <c r="BG179" s="13" t="s">
        <v>466</v>
      </c>
      <c r="BH179" s="13">
        <v>63</v>
      </c>
      <c r="BI179" s="13" t="str">
        <f>"ITEM" &amp; BH179 &amp; BG179 &amp; "="&amp; IF(TRIM($J179)="","",$J179)</f>
        <v>ITEM63#KBN2_3=</v>
      </c>
    </row>
    <row r="180" spans="1:61" ht="9.75" hidden="1" customHeight="1" x14ac:dyDescent="0.15">
      <c r="A180" s="269"/>
      <c r="B180" s="270"/>
      <c r="C180" s="99"/>
      <c r="D180" s="100"/>
      <c r="E180" s="100"/>
      <c r="F180" s="100"/>
      <c r="G180" s="100"/>
      <c r="H180" s="100"/>
      <c r="I180" s="101"/>
      <c r="J180" s="127"/>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9"/>
      <c r="BG180" s="13" t="s">
        <v>432</v>
      </c>
      <c r="BH180" s="13" t="s">
        <v>432</v>
      </c>
    </row>
    <row r="181" spans="1:61" ht="9.75" hidden="1" customHeight="1" x14ac:dyDescent="0.15">
      <c r="A181" s="269"/>
      <c r="B181" s="270"/>
      <c r="C181" s="106"/>
      <c r="D181" s="107"/>
      <c r="E181" s="107"/>
      <c r="F181" s="107"/>
      <c r="G181" s="107"/>
      <c r="H181" s="107"/>
      <c r="I181" s="108"/>
      <c r="J181" s="89"/>
      <c r="K181" s="90"/>
      <c r="L181" s="90"/>
      <c r="M181" s="90"/>
      <c r="N181" s="90"/>
      <c r="O181" s="90"/>
      <c r="P181" s="90"/>
      <c r="Q181" s="90"/>
      <c r="R181" s="90"/>
      <c r="S181" s="90"/>
      <c r="T181" s="90"/>
      <c r="U181" s="90"/>
      <c r="V181" s="90"/>
      <c r="W181" s="90"/>
      <c r="X181" s="90"/>
      <c r="Y181" s="90"/>
      <c r="Z181" s="90"/>
      <c r="AA181" s="90"/>
      <c r="AB181" s="90"/>
      <c r="AC181" s="90"/>
      <c r="AD181" s="90"/>
      <c r="AE181" s="90"/>
      <c r="AF181" s="90"/>
      <c r="AG181" s="90"/>
      <c r="AH181" s="90"/>
      <c r="AI181" s="90"/>
      <c r="AJ181" s="90"/>
      <c r="AK181" s="90"/>
      <c r="AL181" s="90"/>
      <c r="AM181" s="91"/>
      <c r="BG181" s="13" t="s">
        <v>432</v>
      </c>
      <c r="BH181" s="13" t="s">
        <v>432</v>
      </c>
    </row>
    <row r="182" spans="1:61" ht="9.75" hidden="1" customHeight="1" x14ac:dyDescent="0.15">
      <c r="A182" s="269"/>
      <c r="B182" s="270"/>
      <c r="C182" s="96" t="s">
        <v>109</v>
      </c>
      <c r="D182" s="97"/>
      <c r="E182" s="97"/>
      <c r="F182" s="97"/>
      <c r="G182" s="97"/>
      <c r="H182" s="97"/>
      <c r="I182" s="98"/>
      <c r="J182" s="86"/>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8"/>
      <c r="BG182" s="13" t="s">
        <v>466</v>
      </c>
      <c r="BH182" s="13">
        <v>64</v>
      </c>
      <c r="BI182" s="13" t="str">
        <f>"ITEM" &amp; BH182 &amp; BG182 &amp; "="&amp; IF(TRIM($J182)="","",$J182)</f>
        <v>ITEM64#KBN2_3=</v>
      </c>
    </row>
    <row r="183" spans="1:61" ht="9.75" hidden="1" customHeight="1" x14ac:dyDescent="0.15">
      <c r="A183" s="269"/>
      <c r="B183" s="270"/>
      <c r="C183" s="99"/>
      <c r="D183" s="100"/>
      <c r="E183" s="100"/>
      <c r="F183" s="100"/>
      <c r="G183" s="100"/>
      <c r="H183" s="100"/>
      <c r="I183" s="101"/>
      <c r="J183" s="127"/>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9"/>
      <c r="BG183" s="13" t="s">
        <v>432</v>
      </c>
      <c r="BH183" s="13" t="s">
        <v>432</v>
      </c>
    </row>
    <row r="184" spans="1:61" ht="9.75" hidden="1" customHeight="1" thickBot="1" x14ac:dyDescent="0.2">
      <c r="A184" s="271"/>
      <c r="B184" s="272"/>
      <c r="C184" s="106"/>
      <c r="D184" s="107"/>
      <c r="E184" s="107"/>
      <c r="F184" s="107"/>
      <c r="G184" s="107"/>
      <c r="H184" s="107"/>
      <c r="I184" s="108"/>
      <c r="J184" s="89"/>
      <c r="K184" s="90"/>
      <c r="L184" s="90"/>
      <c r="M184" s="90"/>
      <c r="N184" s="90"/>
      <c r="O184" s="90"/>
      <c r="P184" s="90"/>
      <c r="Q184" s="90"/>
      <c r="R184" s="90"/>
      <c r="S184" s="90"/>
      <c r="T184" s="90"/>
      <c r="U184" s="90"/>
      <c r="V184" s="90"/>
      <c r="W184" s="90"/>
      <c r="X184" s="90"/>
      <c r="Y184" s="90"/>
      <c r="Z184" s="90"/>
      <c r="AA184" s="90"/>
      <c r="AB184" s="90"/>
      <c r="AC184" s="90"/>
      <c r="AD184" s="90"/>
      <c r="AE184" s="90"/>
      <c r="AF184" s="90"/>
      <c r="AG184" s="90"/>
      <c r="AH184" s="90"/>
      <c r="AI184" s="90"/>
      <c r="AJ184" s="90"/>
      <c r="AK184" s="90"/>
      <c r="AL184" s="90"/>
      <c r="AM184" s="91"/>
      <c r="BG184" s="13" t="s">
        <v>432</v>
      </c>
      <c r="BH184" s="13" t="s">
        <v>432</v>
      </c>
    </row>
    <row r="185" spans="1:61" ht="9.75" hidden="1" customHeight="1" x14ac:dyDescent="0.15">
      <c r="A185" s="251" t="s">
        <v>343</v>
      </c>
      <c r="B185" s="252"/>
      <c r="C185" s="252"/>
      <c r="D185" s="252"/>
      <c r="E185" s="252"/>
      <c r="F185" s="252"/>
      <c r="G185" s="252"/>
      <c r="H185" s="252"/>
      <c r="I185" s="253"/>
      <c r="J185" s="276"/>
      <c r="K185" s="277"/>
      <c r="L185" s="277"/>
      <c r="M185" s="277"/>
      <c r="N185" s="277"/>
      <c r="O185" s="277"/>
      <c r="P185" s="277"/>
      <c r="Q185" s="277"/>
      <c r="R185" s="277"/>
      <c r="S185" s="277"/>
      <c r="T185" s="277"/>
      <c r="U185" s="277"/>
      <c r="V185" s="277"/>
      <c r="W185" s="277"/>
      <c r="X185" s="277"/>
      <c r="Y185" s="277"/>
      <c r="Z185" s="277"/>
      <c r="AA185" s="277"/>
      <c r="AB185" s="277"/>
      <c r="AC185" s="277"/>
      <c r="AD185" s="277"/>
      <c r="AE185" s="277"/>
      <c r="AF185" s="277"/>
      <c r="AG185" s="277"/>
      <c r="AH185" s="277"/>
      <c r="AI185" s="277"/>
      <c r="AJ185" s="277"/>
      <c r="AK185" s="277"/>
      <c r="AL185" s="277"/>
      <c r="AM185" s="278"/>
      <c r="BG185" s="13" t="s">
        <v>467</v>
      </c>
      <c r="BH185" s="13">
        <v>58</v>
      </c>
      <c r="BI185" s="13" t="str">
        <f>"ITEM"&amp;BH185 &amp; BG185 &amp; "="&amp; IF(TRIM($J185)="","",$J185)</f>
        <v>ITEM58#KBN2_4=</v>
      </c>
    </row>
    <row r="186" spans="1:61" ht="9.75" hidden="1" customHeight="1" thickBot="1" x14ac:dyDescent="0.2">
      <c r="A186" s="254"/>
      <c r="B186" s="255"/>
      <c r="C186" s="255"/>
      <c r="D186" s="255"/>
      <c r="E186" s="255"/>
      <c r="F186" s="255"/>
      <c r="G186" s="255"/>
      <c r="H186" s="255"/>
      <c r="I186" s="256"/>
      <c r="J186" s="279"/>
      <c r="K186" s="280"/>
      <c r="L186" s="280"/>
      <c r="M186" s="280"/>
      <c r="N186" s="280"/>
      <c r="O186" s="280"/>
      <c r="P186" s="280"/>
      <c r="Q186" s="280"/>
      <c r="R186" s="280"/>
      <c r="S186" s="280"/>
      <c r="T186" s="280"/>
      <c r="U186" s="280"/>
      <c r="V186" s="280"/>
      <c r="W186" s="280"/>
      <c r="X186" s="280"/>
      <c r="Y186" s="280"/>
      <c r="Z186" s="280"/>
      <c r="AA186" s="280"/>
      <c r="AB186" s="280"/>
      <c r="AC186" s="280"/>
      <c r="AD186" s="280"/>
      <c r="AE186" s="280"/>
      <c r="AF186" s="280"/>
      <c r="AG186" s="280"/>
      <c r="AH186" s="280"/>
      <c r="AI186" s="280"/>
      <c r="AJ186" s="280"/>
      <c r="AK186" s="280"/>
      <c r="AL186" s="280"/>
      <c r="AM186" s="281"/>
      <c r="BG186" s="13" t="s">
        <v>432</v>
      </c>
      <c r="BH186" s="13" t="s">
        <v>432</v>
      </c>
    </row>
    <row r="187" spans="1:61" ht="9.75" hidden="1" customHeight="1" x14ac:dyDescent="0.15">
      <c r="A187" s="263" t="s">
        <v>93</v>
      </c>
      <c r="B187" s="264"/>
      <c r="C187" s="264"/>
      <c r="D187" s="264"/>
      <c r="E187" s="264"/>
      <c r="F187" s="264"/>
      <c r="G187" s="264"/>
      <c r="H187" s="264"/>
      <c r="I187" s="265"/>
      <c r="J187" s="282"/>
      <c r="K187" s="283"/>
      <c r="L187" s="283"/>
      <c r="M187" s="283"/>
      <c r="N187" s="283"/>
      <c r="O187" s="283"/>
      <c r="P187" s="283"/>
      <c r="Q187" s="283"/>
      <c r="R187" s="283"/>
      <c r="S187" s="283"/>
      <c r="T187" s="283"/>
      <c r="U187" s="283"/>
      <c r="V187" s="283"/>
      <c r="W187" s="283"/>
      <c r="X187" s="283"/>
      <c r="Y187" s="283"/>
      <c r="Z187" s="283"/>
      <c r="AA187" s="283"/>
      <c r="AB187" s="283"/>
      <c r="AC187" s="283"/>
      <c r="AD187" s="283"/>
      <c r="AE187" s="283"/>
      <c r="AF187" s="283"/>
      <c r="AG187" s="283"/>
      <c r="AH187" s="283"/>
      <c r="AI187" s="283"/>
      <c r="AJ187" s="283"/>
      <c r="AK187" s="283"/>
      <c r="AL187" s="283"/>
      <c r="AM187" s="284"/>
      <c r="BG187" s="13" t="s">
        <v>467</v>
      </c>
      <c r="BH187" s="13">
        <v>59</v>
      </c>
      <c r="BI187" s="13" t="str">
        <f>"ITEM"&amp; BH187  &amp; BG187 &amp; "="&amp; IF(TRIM($J187)="","",$J187)</f>
        <v>ITEM59#KBN2_4=</v>
      </c>
    </row>
    <row r="188" spans="1:61" ht="9.75" hidden="1" customHeight="1" x14ac:dyDescent="0.15">
      <c r="A188" s="106"/>
      <c r="B188" s="107"/>
      <c r="C188" s="107"/>
      <c r="D188" s="107"/>
      <c r="E188" s="107"/>
      <c r="F188" s="107"/>
      <c r="G188" s="107"/>
      <c r="H188" s="107"/>
      <c r="I188" s="108"/>
      <c r="J188" s="89"/>
      <c r="K188" s="90"/>
      <c r="L188" s="90"/>
      <c r="M188" s="90"/>
      <c r="N188" s="90"/>
      <c r="O188" s="90"/>
      <c r="P188" s="90"/>
      <c r="Q188" s="90"/>
      <c r="R188" s="90"/>
      <c r="S188" s="90"/>
      <c r="T188" s="90"/>
      <c r="U188" s="90"/>
      <c r="V188" s="90"/>
      <c r="W188" s="90"/>
      <c r="X188" s="90"/>
      <c r="Y188" s="90"/>
      <c r="Z188" s="90"/>
      <c r="AA188" s="90"/>
      <c r="AB188" s="90"/>
      <c r="AC188" s="90"/>
      <c r="AD188" s="90"/>
      <c r="AE188" s="90"/>
      <c r="AF188" s="90"/>
      <c r="AG188" s="90"/>
      <c r="AH188" s="90"/>
      <c r="AI188" s="90"/>
      <c r="AJ188" s="90"/>
      <c r="AK188" s="90"/>
      <c r="AL188" s="90"/>
      <c r="AM188" s="91"/>
      <c r="BG188" s="13" t="s">
        <v>432</v>
      </c>
      <c r="BH188" s="13" t="s">
        <v>432</v>
      </c>
    </row>
    <row r="189" spans="1:61" ht="9.75" hidden="1" customHeight="1" x14ac:dyDescent="0.15">
      <c r="A189" s="96" t="s">
        <v>106</v>
      </c>
      <c r="B189" s="97"/>
      <c r="C189" s="97"/>
      <c r="D189" s="97"/>
      <c r="E189" s="97"/>
      <c r="F189" s="97"/>
      <c r="G189" s="97"/>
      <c r="H189" s="97"/>
      <c r="I189" s="98"/>
      <c r="J189" s="266"/>
      <c r="K189" s="170"/>
      <c r="L189" s="170"/>
      <c r="M189" s="170"/>
      <c r="N189" s="170"/>
      <c r="O189" s="170"/>
      <c r="P189" s="170"/>
      <c r="Q189" s="170"/>
      <c r="R189" s="170"/>
      <c r="S189" s="170"/>
      <c r="T189" s="170"/>
      <c r="U189" s="170"/>
      <c r="V189" s="170" t="s">
        <v>116</v>
      </c>
      <c r="W189" s="170"/>
      <c r="X189" s="170"/>
      <c r="Y189" s="170"/>
      <c r="Z189" s="170"/>
      <c r="AA189" s="170"/>
      <c r="AB189" s="170"/>
      <c r="AC189" s="170"/>
      <c r="AD189" s="170"/>
      <c r="AE189" s="170"/>
      <c r="AF189" s="170"/>
      <c r="AG189" s="170"/>
      <c r="AH189" s="170"/>
      <c r="AI189" s="170"/>
      <c r="AJ189" s="170"/>
      <c r="AK189" s="170"/>
      <c r="AL189" s="170"/>
      <c r="AM189" s="171"/>
      <c r="BE189" s="13" t="str">
        <f ca="1">MID(CELL("address",$CH$2),2,2)</f>
        <v>CH</v>
      </c>
      <c r="BF189" s="13" t="str">
        <f>IF(TRIM($K190)="","",IF(ISERROR(MATCH($K190,$CH$3:$CH$8,0)),"INPUT_ERROR",MATCH($K190,$CH$3:$CH$8,0)))</f>
        <v/>
      </c>
      <c r="BG189" s="13" t="s">
        <v>467</v>
      </c>
      <c r="BH189" s="13">
        <v>60</v>
      </c>
      <c r="BI189" s="13" t="str">
        <f>"ITEM"&amp; BH189 &amp; BG189 &amp;  "="&amp; $BF189</f>
        <v>ITEM60#KBN2_4=</v>
      </c>
    </row>
    <row r="190" spans="1:61" ht="9.75" hidden="1" customHeight="1" x14ac:dyDescent="0.15">
      <c r="A190" s="99"/>
      <c r="B190" s="100"/>
      <c r="C190" s="100"/>
      <c r="D190" s="100"/>
      <c r="E190" s="100"/>
      <c r="F190" s="100"/>
      <c r="G190" s="100"/>
      <c r="H190" s="100"/>
      <c r="I190" s="101"/>
      <c r="J190" s="130" t="s">
        <v>127</v>
      </c>
      <c r="K190" s="131"/>
      <c r="L190" s="131"/>
      <c r="M190" s="131"/>
      <c r="N190" s="131"/>
      <c r="O190" s="131"/>
      <c r="P190" s="131"/>
      <c r="Q190" s="131"/>
      <c r="R190" s="131"/>
      <c r="S190" s="131"/>
      <c r="T190" s="169" t="s">
        <v>443</v>
      </c>
      <c r="U190" s="169"/>
      <c r="V190" s="169" t="s">
        <v>230</v>
      </c>
      <c r="W190" s="169"/>
      <c r="X190" s="169"/>
      <c r="Y190" s="169"/>
      <c r="Z190" s="169"/>
      <c r="AA190" s="169"/>
      <c r="AB190" s="169"/>
      <c r="AC190" s="169"/>
      <c r="AD190" s="169"/>
      <c r="AE190" s="169" t="s">
        <v>231</v>
      </c>
      <c r="AF190" s="169"/>
      <c r="AG190" s="169"/>
      <c r="AH190" s="169"/>
      <c r="AI190" s="169"/>
      <c r="AJ190" s="169"/>
      <c r="AK190" s="169"/>
      <c r="AL190" s="169"/>
      <c r="AM190" s="172"/>
      <c r="BG190" s="13" t="s">
        <v>432</v>
      </c>
      <c r="BH190" s="13" t="s">
        <v>432</v>
      </c>
    </row>
    <row r="191" spans="1:61" ht="9.75" hidden="1" customHeight="1" x14ac:dyDescent="0.15">
      <c r="A191" s="99"/>
      <c r="B191" s="100"/>
      <c r="C191" s="100"/>
      <c r="D191" s="100"/>
      <c r="E191" s="100"/>
      <c r="F191" s="100"/>
      <c r="G191" s="100"/>
      <c r="H191" s="100"/>
      <c r="I191" s="101"/>
      <c r="J191" s="130"/>
      <c r="K191" s="131"/>
      <c r="L191" s="131"/>
      <c r="M191" s="131"/>
      <c r="N191" s="131"/>
      <c r="O191" s="131"/>
      <c r="P191" s="131"/>
      <c r="Q191" s="131"/>
      <c r="R191" s="131"/>
      <c r="S191" s="131"/>
      <c r="T191" s="169"/>
      <c r="U191" s="169"/>
      <c r="V191" s="169" t="s">
        <v>232</v>
      </c>
      <c r="W191" s="169"/>
      <c r="X191" s="169"/>
      <c r="Y191" s="169"/>
      <c r="Z191" s="169"/>
      <c r="AA191" s="169"/>
      <c r="AB191" s="169"/>
      <c r="AC191" s="169"/>
      <c r="AD191" s="169"/>
      <c r="AE191" s="169" t="s">
        <v>233</v>
      </c>
      <c r="AF191" s="169"/>
      <c r="AG191" s="169"/>
      <c r="AH191" s="169"/>
      <c r="AI191" s="169"/>
      <c r="AJ191" s="169"/>
      <c r="AK191" s="169"/>
      <c r="AL191" s="169"/>
      <c r="AM191" s="172"/>
      <c r="BG191" s="13" t="s">
        <v>432</v>
      </c>
      <c r="BH191" s="13" t="s">
        <v>432</v>
      </c>
    </row>
    <row r="192" spans="1:61" ht="9.75" hidden="1" customHeight="1" x14ac:dyDescent="0.15">
      <c r="A192" s="106"/>
      <c r="B192" s="107"/>
      <c r="C192" s="107"/>
      <c r="D192" s="107"/>
      <c r="E192" s="107"/>
      <c r="F192" s="107"/>
      <c r="G192" s="107"/>
      <c r="H192" s="107"/>
      <c r="I192" s="108"/>
      <c r="J192" s="168"/>
      <c r="K192" s="137"/>
      <c r="L192" s="137"/>
      <c r="M192" s="137"/>
      <c r="N192" s="137"/>
      <c r="O192" s="137"/>
      <c r="P192" s="137"/>
      <c r="Q192" s="137"/>
      <c r="R192" s="137"/>
      <c r="S192" s="137"/>
      <c r="T192" s="137"/>
      <c r="U192" s="137"/>
      <c r="V192" s="174" t="s">
        <v>223</v>
      </c>
      <c r="W192" s="174"/>
      <c r="X192" s="174"/>
      <c r="Y192" s="174"/>
      <c r="Z192" s="174"/>
      <c r="AA192" s="174"/>
      <c r="AB192" s="174"/>
      <c r="AC192" s="174"/>
      <c r="AD192" s="174"/>
      <c r="AE192" s="174" t="s">
        <v>224</v>
      </c>
      <c r="AF192" s="174"/>
      <c r="AG192" s="174"/>
      <c r="AH192" s="174"/>
      <c r="AI192" s="174"/>
      <c r="AJ192" s="174"/>
      <c r="AK192" s="174"/>
      <c r="AL192" s="174"/>
      <c r="AM192" s="175"/>
      <c r="BG192" s="13" t="s">
        <v>432</v>
      </c>
      <c r="BH192" s="13" t="s">
        <v>432</v>
      </c>
    </row>
    <row r="193" spans="1:61" ht="9.75" hidden="1" customHeight="1" x14ac:dyDescent="0.15">
      <c r="A193" s="96" t="s">
        <v>304</v>
      </c>
      <c r="B193" s="97"/>
      <c r="C193" s="97"/>
      <c r="D193" s="97"/>
      <c r="E193" s="97"/>
      <c r="F193" s="97"/>
      <c r="G193" s="97"/>
      <c r="H193" s="97"/>
      <c r="I193" s="98"/>
      <c r="J193" s="86"/>
      <c r="K193" s="87"/>
      <c r="L193" s="87"/>
      <c r="M193" s="87"/>
      <c r="N193" s="87"/>
      <c r="O193" s="87"/>
      <c r="P193" s="87"/>
      <c r="Q193" s="87"/>
      <c r="R193" s="87"/>
      <c r="S193" s="87"/>
      <c r="T193" s="87"/>
      <c r="U193" s="87"/>
      <c r="V193" s="87"/>
      <c r="W193" s="87"/>
      <c r="X193" s="87"/>
      <c r="Y193" s="87"/>
      <c r="Z193" s="87"/>
      <c r="AA193" s="87"/>
      <c r="AB193" s="87"/>
      <c r="AC193" s="87"/>
      <c r="AD193" s="87"/>
      <c r="AE193" s="87"/>
      <c r="AF193" s="87"/>
      <c r="AG193" s="87"/>
      <c r="AH193" s="87"/>
      <c r="AI193" s="87"/>
      <c r="AJ193" s="87"/>
      <c r="AK193" s="87"/>
      <c r="AL193" s="87"/>
      <c r="AM193" s="88"/>
      <c r="BG193" s="13" t="s">
        <v>467</v>
      </c>
      <c r="BH193" s="13">
        <v>61</v>
      </c>
      <c r="BI193" s="13" t="str">
        <f>"ITEM"&amp; BH193 &amp; BG193 &amp; "="&amp; IF(TRIM($J193)="","",$J193)</f>
        <v>ITEM61#KBN2_4=</v>
      </c>
    </row>
    <row r="194" spans="1:61" ht="9.75" hidden="1" customHeight="1" x14ac:dyDescent="0.15">
      <c r="A194" s="99"/>
      <c r="B194" s="100"/>
      <c r="C194" s="100"/>
      <c r="D194" s="100"/>
      <c r="E194" s="100"/>
      <c r="F194" s="100"/>
      <c r="G194" s="100"/>
      <c r="H194" s="100"/>
      <c r="I194" s="101"/>
      <c r="J194" s="127"/>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9"/>
      <c r="BG194" s="13" t="s">
        <v>432</v>
      </c>
      <c r="BH194" s="13" t="s">
        <v>432</v>
      </c>
    </row>
    <row r="195" spans="1:61" ht="9.75" hidden="1" customHeight="1" x14ac:dyDescent="0.15">
      <c r="A195" s="106"/>
      <c r="B195" s="107"/>
      <c r="C195" s="107"/>
      <c r="D195" s="107"/>
      <c r="E195" s="107"/>
      <c r="F195" s="107"/>
      <c r="G195" s="107"/>
      <c r="H195" s="107"/>
      <c r="I195" s="108"/>
      <c r="J195" s="89"/>
      <c r="K195" s="90"/>
      <c r="L195" s="90"/>
      <c r="M195" s="90"/>
      <c r="N195" s="90"/>
      <c r="O195" s="90"/>
      <c r="P195" s="90"/>
      <c r="Q195" s="90"/>
      <c r="R195" s="90"/>
      <c r="S195" s="90"/>
      <c r="T195" s="90"/>
      <c r="U195" s="90"/>
      <c r="V195" s="90"/>
      <c r="W195" s="90"/>
      <c r="X195" s="90"/>
      <c r="Y195" s="90"/>
      <c r="Z195" s="90"/>
      <c r="AA195" s="90"/>
      <c r="AB195" s="90"/>
      <c r="AC195" s="90"/>
      <c r="AD195" s="90"/>
      <c r="AE195" s="90"/>
      <c r="AF195" s="90"/>
      <c r="AG195" s="90"/>
      <c r="AH195" s="90"/>
      <c r="AI195" s="90"/>
      <c r="AJ195" s="90"/>
      <c r="AK195" s="90"/>
      <c r="AL195" s="90"/>
      <c r="AM195" s="91"/>
      <c r="BG195" s="13" t="s">
        <v>432</v>
      </c>
      <c r="BH195" s="13" t="s">
        <v>432</v>
      </c>
    </row>
    <row r="196" spans="1:61" ht="9.75" hidden="1" customHeight="1" x14ac:dyDescent="0.15">
      <c r="A196" s="267" t="s">
        <v>0</v>
      </c>
      <c r="B196" s="268"/>
      <c r="C196" s="96" t="s">
        <v>107</v>
      </c>
      <c r="D196" s="97"/>
      <c r="E196" s="97"/>
      <c r="F196" s="97"/>
      <c r="G196" s="97"/>
      <c r="H196" s="97"/>
      <c r="I196" s="98"/>
      <c r="J196" s="167"/>
      <c r="K196" s="162"/>
      <c r="L196" s="162"/>
      <c r="M196" s="162"/>
      <c r="N196" s="162"/>
      <c r="O196" s="162"/>
      <c r="P196" s="162"/>
      <c r="Q196" s="162"/>
      <c r="R196" s="162"/>
      <c r="S196" s="162"/>
      <c r="T196" s="162"/>
      <c r="U196" s="162"/>
      <c r="V196" s="170" t="s">
        <v>116</v>
      </c>
      <c r="W196" s="170"/>
      <c r="X196" s="170"/>
      <c r="Y196" s="170"/>
      <c r="Z196" s="170"/>
      <c r="AA196" s="170"/>
      <c r="AB196" s="170"/>
      <c r="AC196" s="170"/>
      <c r="AD196" s="170"/>
      <c r="AE196" s="170"/>
      <c r="AF196" s="170"/>
      <c r="AG196" s="170"/>
      <c r="AH196" s="170"/>
      <c r="AI196" s="170"/>
      <c r="AJ196" s="170"/>
      <c r="AK196" s="170"/>
      <c r="AL196" s="170"/>
      <c r="AM196" s="171"/>
      <c r="BE196" s="13" t="str">
        <f ca="1">MID(CELL("address",$CI$2),2,2)</f>
        <v>CI</v>
      </c>
      <c r="BF196" s="13" t="str">
        <f>IF(TRIM($K197)="","",IF(ISERROR(MATCH($K197,$CI$3:$CI$4,0)),"INPUT_ERROR",MATCH($K197,$CI$3:$CI$4,0)))</f>
        <v/>
      </c>
      <c r="BG196" s="13" t="s">
        <v>467</v>
      </c>
      <c r="BH196" s="13">
        <v>62</v>
      </c>
      <c r="BI196" s="13" t="str">
        <f>"ITEM"&amp; BH196&amp; BG196 &amp; "="&amp; $BF196</f>
        <v>ITEM62#KBN2_4=</v>
      </c>
    </row>
    <row r="197" spans="1:61" ht="9.75" hidden="1" customHeight="1" x14ac:dyDescent="0.15">
      <c r="A197" s="269"/>
      <c r="B197" s="270"/>
      <c r="C197" s="99"/>
      <c r="D197" s="100"/>
      <c r="E197" s="100"/>
      <c r="F197" s="100"/>
      <c r="G197" s="100"/>
      <c r="H197" s="100"/>
      <c r="I197" s="101"/>
      <c r="J197" s="130" t="s">
        <v>167</v>
      </c>
      <c r="K197" s="131"/>
      <c r="L197" s="131"/>
      <c r="M197" s="131"/>
      <c r="N197" s="131"/>
      <c r="O197" s="131"/>
      <c r="P197" s="131"/>
      <c r="Q197" s="131"/>
      <c r="R197" s="133" t="s">
        <v>168</v>
      </c>
      <c r="S197" s="133"/>
      <c r="T197" s="133"/>
      <c r="U197" s="133"/>
      <c r="V197" s="169" t="s">
        <v>234</v>
      </c>
      <c r="W197" s="169"/>
      <c r="X197" s="169"/>
      <c r="Y197" s="169"/>
      <c r="Z197" s="169"/>
      <c r="AA197" s="169" t="s">
        <v>235</v>
      </c>
      <c r="AB197" s="169"/>
      <c r="AC197" s="169"/>
      <c r="AD197" s="169"/>
      <c r="AE197" s="169"/>
      <c r="AF197" s="169"/>
      <c r="AG197" s="169"/>
      <c r="AH197" s="169"/>
      <c r="AI197" s="169"/>
      <c r="AJ197" s="169"/>
      <c r="AK197" s="169"/>
      <c r="AL197" s="169"/>
      <c r="AM197" s="172"/>
      <c r="BG197" s="13" t="s">
        <v>432</v>
      </c>
      <c r="BH197" s="13" t="s">
        <v>432</v>
      </c>
    </row>
    <row r="198" spans="1:61" ht="9.75" hidden="1" customHeight="1" x14ac:dyDescent="0.15">
      <c r="A198" s="269"/>
      <c r="B198" s="270"/>
      <c r="C198" s="99"/>
      <c r="D198" s="100"/>
      <c r="E198" s="100"/>
      <c r="F198" s="100"/>
      <c r="G198" s="100"/>
      <c r="H198" s="100"/>
      <c r="I198" s="101"/>
      <c r="J198" s="130"/>
      <c r="K198" s="131"/>
      <c r="L198" s="131"/>
      <c r="M198" s="131"/>
      <c r="N198" s="131"/>
      <c r="O198" s="131"/>
      <c r="P198" s="131"/>
      <c r="Q198" s="131"/>
      <c r="R198" s="133"/>
      <c r="S198" s="133"/>
      <c r="T198" s="133"/>
      <c r="U198" s="133"/>
      <c r="V198" s="169"/>
      <c r="W198" s="169"/>
      <c r="X198" s="169"/>
      <c r="Y198" s="169"/>
      <c r="Z198" s="169"/>
      <c r="AA198" s="169"/>
      <c r="AB198" s="169"/>
      <c r="AC198" s="169"/>
      <c r="AD198" s="169"/>
      <c r="AE198" s="169"/>
      <c r="AF198" s="169"/>
      <c r="AG198" s="169"/>
      <c r="AH198" s="169"/>
      <c r="AI198" s="169"/>
      <c r="AJ198" s="169"/>
      <c r="AK198" s="169"/>
      <c r="AL198" s="169"/>
      <c r="AM198" s="172"/>
      <c r="BG198" s="13" t="s">
        <v>432</v>
      </c>
      <c r="BH198" s="13" t="s">
        <v>432</v>
      </c>
    </row>
    <row r="199" spans="1:61" ht="9.75" hidden="1" customHeight="1" x14ac:dyDescent="0.15">
      <c r="A199" s="269"/>
      <c r="B199" s="270"/>
      <c r="C199" s="106"/>
      <c r="D199" s="107"/>
      <c r="E199" s="107"/>
      <c r="F199" s="107"/>
      <c r="G199" s="107"/>
      <c r="H199" s="107"/>
      <c r="I199" s="108"/>
      <c r="J199" s="173"/>
      <c r="K199" s="174"/>
      <c r="L199" s="174"/>
      <c r="M199" s="174"/>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c r="AL199" s="174"/>
      <c r="AM199" s="175"/>
      <c r="BG199" s="13" t="s">
        <v>432</v>
      </c>
      <c r="BH199" s="13" t="s">
        <v>432</v>
      </c>
    </row>
    <row r="200" spans="1:61" ht="9.75" hidden="1" customHeight="1" x14ac:dyDescent="0.15">
      <c r="A200" s="269"/>
      <c r="B200" s="270"/>
      <c r="C200" s="96" t="s">
        <v>108</v>
      </c>
      <c r="D200" s="97"/>
      <c r="E200" s="97"/>
      <c r="F200" s="97"/>
      <c r="G200" s="97"/>
      <c r="H200" s="97"/>
      <c r="I200" s="98"/>
      <c r="J200" s="86"/>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8"/>
      <c r="BG200" s="13" t="s">
        <v>467</v>
      </c>
      <c r="BH200" s="13">
        <v>63</v>
      </c>
      <c r="BI200" s="13" t="str">
        <f>"ITEM" &amp; BH200 &amp; BG200 &amp; "="&amp; IF(TRIM($J200)="","",$J200)</f>
        <v>ITEM63#KBN2_4=</v>
      </c>
    </row>
    <row r="201" spans="1:61" ht="9.75" hidden="1" customHeight="1" x14ac:dyDescent="0.15">
      <c r="A201" s="269"/>
      <c r="B201" s="270"/>
      <c r="C201" s="99"/>
      <c r="D201" s="100"/>
      <c r="E201" s="100"/>
      <c r="F201" s="100"/>
      <c r="G201" s="100"/>
      <c r="H201" s="100"/>
      <c r="I201" s="101"/>
      <c r="J201" s="127"/>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9"/>
      <c r="BG201" s="13" t="s">
        <v>432</v>
      </c>
      <c r="BH201" s="13" t="s">
        <v>432</v>
      </c>
    </row>
    <row r="202" spans="1:61" ht="9.75" hidden="1" customHeight="1" x14ac:dyDescent="0.15">
      <c r="A202" s="269"/>
      <c r="B202" s="270"/>
      <c r="C202" s="106"/>
      <c r="D202" s="107"/>
      <c r="E202" s="107"/>
      <c r="F202" s="107"/>
      <c r="G202" s="107"/>
      <c r="H202" s="107"/>
      <c r="I202" s="108"/>
      <c r="J202" s="89"/>
      <c r="K202" s="90"/>
      <c r="L202" s="90"/>
      <c r="M202" s="90"/>
      <c r="N202" s="90"/>
      <c r="O202" s="90"/>
      <c r="P202" s="90"/>
      <c r="Q202" s="90"/>
      <c r="R202" s="90"/>
      <c r="S202" s="90"/>
      <c r="T202" s="90"/>
      <c r="U202" s="90"/>
      <c r="V202" s="90"/>
      <c r="W202" s="90"/>
      <c r="X202" s="90"/>
      <c r="Y202" s="90"/>
      <c r="Z202" s="90"/>
      <c r="AA202" s="90"/>
      <c r="AB202" s="90"/>
      <c r="AC202" s="90"/>
      <c r="AD202" s="90"/>
      <c r="AE202" s="90"/>
      <c r="AF202" s="90"/>
      <c r="AG202" s="90"/>
      <c r="AH202" s="90"/>
      <c r="AI202" s="90"/>
      <c r="AJ202" s="90"/>
      <c r="AK202" s="90"/>
      <c r="AL202" s="90"/>
      <c r="AM202" s="91"/>
      <c r="BG202" s="13" t="s">
        <v>432</v>
      </c>
      <c r="BH202" s="13" t="s">
        <v>432</v>
      </c>
    </row>
    <row r="203" spans="1:61" ht="9.75" hidden="1" customHeight="1" x14ac:dyDescent="0.15">
      <c r="A203" s="269"/>
      <c r="B203" s="270"/>
      <c r="C203" s="96" t="s">
        <v>109</v>
      </c>
      <c r="D203" s="97"/>
      <c r="E203" s="97"/>
      <c r="F203" s="97"/>
      <c r="G203" s="97"/>
      <c r="H203" s="97"/>
      <c r="I203" s="98"/>
      <c r="J203" s="86"/>
      <c r="K203" s="87"/>
      <c r="L203" s="87"/>
      <c r="M203" s="87"/>
      <c r="N203" s="87"/>
      <c r="O203" s="87"/>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8"/>
      <c r="BG203" s="13" t="s">
        <v>467</v>
      </c>
      <c r="BH203" s="13">
        <v>64</v>
      </c>
      <c r="BI203" s="13" t="str">
        <f>"ITEM" &amp; BH203 &amp; BG203 &amp; "="&amp; IF(TRIM($J203)="","",$J203)</f>
        <v>ITEM64#KBN2_4=</v>
      </c>
    </row>
    <row r="204" spans="1:61" ht="9.75" hidden="1" customHeight="1" x14ac:dyDescent="0.15">
      <c r="A204" s="269"/>
      <c r="B204" s="270"/>
      <c r="C204" s="99"/>
      <c r="D204" s="100"/>
      <c r="E204" s="100"/>
      <c r="F204" s="100"/>
      <c r="G204" s="100"/>
      <c r="H204" s="100"/>
      <c r="I204" s="101"/>
      <c r="J204" s="127"/>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9"/>
      <c r="BG204" s="13" t="s">
        <v>432</v>
      </c>
      <c r="BH204" s="13" t="s">
        <v>432</v>
      </c>
    </row>
    <row r="205" spans="1:61" ht="9.75" hidden="1" customHeight="1" thickBot="1" x14ac:dyDescent="0.2">
      <c r="A205" s="271"/>
      <c r="B205" s="272"/>
      <c r="C205" s="106"/>
      <c r="D205" s="107"/>
      <c r="E205" s="107"/>
      <c r="F205" s="107"/>
      <c r="G205" s="107"/>
      <c r="H205" s="107"/>
      <c r="I205" s="108"/>
      <c r="J205" s="89"/>
      <c r="K205" s="90"/>
      <c r="L205" s="90"/>
      <c r="M205" s="90"/>
      <c r="N205" s="90"/>
      <c r="O205" s="90"/>
      <c r="P205" s="90"/>
      <c r="Q205" s="90"/>
      <c r="R205" s="90"/>
      <c r="S205" s="90"/>
      <c r="T205" s="90"/>
      <c r="U205" s="90"/>
      <c r="V205" s="90"/>
      <c r="W205" s="90"/>
      <c r="X205" s="90"/>
      <c r="Y205" s="90"/>
      <c r="Z205" s="90"/>
      <c r="AA205" s="90"/>
      <c r="AB205" s="90"/>
      <c r="AC205" s="90"/>
      <c r="AD205" s="90"/>
      <c r="AE205" s="90"/>
      <c r="AF205" s="90"/>
      <c r="AG205" s="90"/>
      <c r="AH205" s="90"/>
      <c r="AI205" s="90"/>
      <c r="AJ205" s="90"/>
      <c r="AK205" s="90"/>
      <c r="AL205" s="90"/>
      <c r="AM205" s="91"/>
      <c r="BG205" s="13" t="s">
        <v>432</v>
      </c>
      <c r="BH205" s="13" t="s">
        <v>432</v>
      </c>
    </row>
    <row r="206" spans="1:61" ht="9.75" hidden="1" customHeight="1" x14ac:dyDescent="0.15">
      <c r="A206" s="251" t="s">
        <v>344</v>
      </c>
      <c r="B206" s="252"/>
      <c r="C206" s="252"/>
      <c r="D206" s="252"/>
      <c r="E206" s="252"/>
      <c r="F206" s="252"/>
      <c r="G206" s="252"/>
      <c r="H206" s="252"/>
      <c r="I206" s="253"/>
      <c r="J206" s="276"/>
      <c r="K206" s="277"/>
      <c r="L206" s="277"/>
      <c r="M206" s="277"/>
      <c r="N206" s="277"/>
      <c r="O206" s="277"/>
      <c r="P206" s="277"/>
      <c r="Q206" s="277"/>
      <c r="R206" s="277"/>
      <c r="S206" s="277"/>
      <c r="T206" s="277"/>
      <c r="U206" s="277"/>
      <c r="V206" s="277"/>
      <c r="W206" s="277"/>
      <c r="X206" s="277"/>
      <c r="Y206" s="277"/>
      <c r="Z206" s="277"/>
      <c r="AA206" s="277"/>
      <c r="AB206" s="277"/>
      <c r="AC206" s="277"/>
      <c r="AD206" s="277"/>
      <c r="AE206" s="277"/>
      <c r="AF206" s="277"/>
      <c r="AG206" s="277"/>
      <c r="AH206" s="277"/>
      <c r="AI206" s="277"/>
      <c r="AJ206" s="277"/>
      <c r="AK206" s="277"/>
      <c r="AL206" s="277"/>
      <c r="AM206" s="278"/>
      <c r="BG206" s="13" t="s">
        <v>468</v>
      </c>
      <c r="BH206" s="13">
        <v>58</v>
      </c>
      <c r="BI206" s="13" t="str">
        <f>"ITEM"&amp;BH206 &amp; BG206 &amp; "="&amp; IF(TRIM($J206)="","",$J206)</f>
        <v>ITEM58#KBN2_5=</v>
      </c>
    </row>
    <row r="207" spans="1:61" ht="9.75" hidden="1" customHeight="1" thickBot="1" x14ac:dyDescent="0.2">
      <c r="A207" s="254"/>
      <c r="B207" s="255"/>
      <c r="C207" s="255"/>
      <c r="D207" s="255"/>
      <c r="E207" s="255"/>
      <c r="F207" s="255"/>
      <c r="G207" s="255"/>
      <c r="H207" s="255"/>
      <c r="I207" s="256"/>
      <c r="J207" s="279"/>
      <c r="K207" s="280"/>
      <c r="L207" s="280"/>
      <c r="M207" s="280"/>
      <c r="N207" s="280"/>
      <c r="O207" s="280"/>
      <c r="P207" s="280"/>
      <c r="Q207" s="280"/>
      <c r="R207" s="280"/>
      <c r="S207" s="280"/>
      <c r="T207" s="280"/>
      <c r="U207" s="280"/>
      <c r="V207" s="280"/>
      <c r="W207" s="280"/>
      <c r="X207" s="280"/>
      <c r="Y207" s="280"/>
      <c r="Z207" s="280"/>
      <c r="AA207" s="280"/>
      <c r="AB207" s="280"/>
      <c r="AC207" s="280"/>
      <c r="AD207" s="280"/>
      <c r="AE207" s="280"/>
      <c r="AF207" s="280"/>
      <c r="AG207" s="280"/>
      <c r="AH207" s="280"/>
      <c r="AI207" s="280"/>
      <c r="AJ207" s="280"/>
      <c r="AK207" s="280"/>
      <c r="AL207" s="280"/>
      <c r="AM207" s="281"/>
      <c r="BG207" s="13" t="s">
        <v>432</v>
      </c>
      <c r="BH207" s="13" t="s">
        <v>432</v>
      </c>
    </row>
    <row r="208" spans="1:61" ht="9.75" hidden="1" customHeight="1" x14ac:dyDescent="0.15">
      <c r="A208" s="263" t="s">
        <v>93</v>
      </c>
      <c r="B208" s="264"/>
      <c r="C208" s="264"/>
      <c r="D208" s="264"/>
      <c r="E208" s="264"/>
      <c r="F208" s="264"/>
      <c r="G208" s="264"/>
      <c r="H208" s="264"/>
      <c r="I208" s="265"/>
      <c r="J208" s="282"/>
      <c r="K208" s="283"/>
      <c r="L208" s="283"/>
      <c r="M208" s="283"/>
      <c r="N208" s="283"/>
      <c r="O208" s="283"/>
      <c r="P208" s="283"/>
      <c r="Q208" s="283"/>
      <c r="R208" s="283"/>
      <c r="S208" s="283"/>
      <c r="T208" s="283"/>
      <c r="U208" s="283"/>
      <c r="V208" s="283"/>
      <c r="W208" s="283"/>
      <c r="X208" s="283"/>
      <c r="Y208" s="283"/>
      <c r="Z208" s="283"/>
      <c r="AA208" s="283"/>
      <c r="AB208" s="283"/>
      <c r="AC208" s="283"/>
      <c r="AD208" s="283"/>
      <c r="AE208" s="283"/>
      <c r="AF208" s="283"/>
      <c r="AG208" s="283"/>
      <c r="AH208" s="283"/>
      <c r="AI208" s="283"/>
      <c r="AJ208" s="283"/>
      <c r="AK208" s="283"/>
      <c r="AL208" s="283"/>
      <c r="AM208" s="284"/>
      <c r="BG208" s="13" t="s">
        <v>468</v>
      </c>
      <c r="BH208" s="13">
        <v>59</v>
      </c>
      <c r="BI208" s="13" t="str">
        <f>"ITEM"&amp; BH208  &amp; BG208 &amp; "="&amp; IF(TRIM($J208)="","",$J208)</f>
        <v>ITEM59#KBN2_5=</v>
      </c>
    </row>
    <row r="209" spans="1:61" ht="9.75" hidden="1" customHeight="1" x14ac:dyDescent="0.15">
      <c r="A209" s="106"/>
      <c r="B209" s="107"/>
      <c r="C209" s="107"/>
      <c r="D209" s="107"/>
      <c r="E209" s="107"/>
      <c r="F209" s="107"/>
      <c r="G209" s="107"/>
      <c r="H209" s="107"/>
      <c r="I209" s="108"/>
      <c r="J209" s="89"/>
      <c r="K209" s="90"/>
      <c r="L209" s="90"/>
      <c r="M209" s="90"/>
      <c r="N209" s="90"/>
      <c r="O209" s="90"/>
      <c r="P209" s="90"/>
      <c r="Q209" s="90"/>
      <c r="R209" s="90"/>
      <c r="S209" s="90"/>
      <c r="T209" s="90"/>
      <c r="U209" s="90"/>
      <c r="V209" s="90"/>
      <c r="W209" s="90"/>
      <c r="X209" s="90"/>
      <c r="Y209" s="90"/>
      <c r="Z209" s="90"/>
      <c r="AA209" s="90"/>
      <c r="AB209" s="90"/>
      <c r="AC209" s="90"/>
      <c r="AD209" s="90"/>
      <c r="AE209" s="90"/>
      <c r="AF209" s="90"/>
      <c r="AG209" s="90"/>
      <c r="AH209" s="90"/>
      <c r="AI209" s="90"/>
      <c r="AJ209" s="90"/>
      <c r="AK209" s="90"/>
      <c r="AL209" s="90"/>
      <c r="AM209" s="91"/>
      <c r="BG209" s="13" t="s">
        <v>432</v>
      </c>
      <c r="BH209" s="13" t="s">
        <v>432</v>
      </c>
    </row>
    <row r="210" spans="1:61" ht="9.75" hidden="1" customHeight="1" x14ac:dyDescent="0.15">
      <c r="A210" s="96" t="s">
        <v>106</v>
      </c>
      <c r="B210" s="97"/>
      <c r="C210" s="97"/>
      <c r="D210" s="97"/>
      <c r="E210" s="97"/>
      <c r="F210" s="97"/>
      <c r="G210" s="97"/>
      <c r="H210" s="97"/>
      <c r="I210" s="98"/>
      <c r="J210" s="266"/>
      <c r="K210" s="170"/>
      <c r="L210" s="170"/>
      <c r="M210" s="170"/>
      <c r="N210" s="170"/>
      <c r="O210" s="170"/>
      <c r="P210" s="170"/>
      <c r="Q210" s="170"/>
      <c r="R210" s="170"/>
      <c r="S210" s="170"/>
      <c r="T210" s="170"/>
      <c r="U210" s="170"/>
      <c r="V210" s="170" t="s">
        <v>116</v>
      </c>
      <c r="W210" s="170"/>
      <c r="X210" s="170"/>
      <c r="Y210" s="170"/>
      <c r="Z210" s="170"/>
      <c r="AA210" s="170"/>
      <c r="AB210" s="170"/>
      <c r="AC210" s="170"/>
      <c r="AD210" s="170"/>
      <c r="AE210" s="170"/>
      <c r="AF210" s="170"/>
      <c r="AG210" s="170"/>
      <c r="AH210" s="170"/>
      <c r="AI210" s="170"/>
      <c r="AJ210" s="170"/>
      <c r="AK210" s="170"/>
      <c r="AL210" s="170"/>
      <c r="AM210" s="171"/>
      <c r="BE210" s="13" t="str">
        <f ca="1">MID(CELL("address",$CH$2),2,2)</f>
        <v>CH</v>
      </c>
      <c r="BF210" s="13" t="str">
        <f>IF(TRIM($K211)="","",IF(ISERROR(MATCH($K211,$CH$3:$CH$8,0)),"INPUT_ERROR",MATCH($K211,$CH$3:$CH$8,0)))</f>
        <v/>
      </c>
      <c r="BG210" s="13" t="s">
        <v>468</v>
      </c>
      <c r="BH210" s="13">
        <v>60</v>
      </c>
      <c r="BI210" s="13" t="str">
        <f>"ITEM"&amp; BH210 &amp; BG210 &amp;  "="&amp; $BF210</f>
        <v>ITEM60#KBN2_5=</v>
      </c>
    </row>
    <row r="211" spans="1:61" ht="9.75" hidden="1" customHeight="1" x14ac:dyDescent="0.15">
      <c r="A211" s="99"/>
      <c r="B211" s="100"/>
      <c r="C211" s="100"/>
      <c r="D211" s="100"/>
      <c r="E211" s="100"/>
      <c r="F211" s="100"/>
      <c r="G211" s="100"/>
      <c r="H211" s="100"/>
      <c r="I211" s="101"/>
      <c r="J211" s="130" t="s">
        <v>127</v>
      </c>
      <c r="K211" s="131"/>
      <c r="L211" s="131"/>
      <c r="M211" s="131"/>
      <c r="N211" s="131"/>
      <c r="O211" s="131"/>
      <c r="P211" s="131"/>
      <c r="Q211" s="131"/>
      <c r="R211" s="131"/>
      <c r="S211" s="131"/>
      <c r="T211" s="169" t="s">
        <v>443</v>
      </c>
      <c r="U211" s="169"/>
      <c r="V211" s="169" t="s">
        <v>230</v>
      </c>
      <c r="W211" s="169"/>
      <c r="X211" s="169"/>
      <c r="Y211" s="169"/>
      <c r="Z211" s="169"/>
      <c r="AA211" s="169"/>
      <c r="AB211" s="169"/>
      <c r="AC211" s="169"/>
      <c r="AD211" s="169"/>
      <c r="AE211" s="169" t="s">
        <v>231</v>
      </c>
      <c r="AF211" s="169"/>
      <c r="AG211" s="169"/>
      <c r="AH211" s="169"/>
      <c r="AI211" s="169"/>
      <c r="AJ211" s="169"/>
      <c r="AK211" s="169"/>
      <c r="AL211" s="169"/>
      <c r="AM211" s="172"/>
      <c r="BG211" s="13" t="s">
        <v>432</v>
      </c>
      <c r="BH211" s="13" t="s">
        <v>432</v>
      </c>
    </row>
    <row r="212" spans="1:61" ht="9.75" hidden="1" customHeight="1" x14ac:dyDescent="0.15">
      <c r="A212" s="99"/>
      <c r="B212" s="100"/>
      <c r="C212" s="100"/>
      <c r="D212" s="100"/>
      <c r="E212" s="100"/>
      <c r="F212" s="100"/>
      <c r="G212" s="100"/>
      <c r="H212" s="100"/>
      <c r="I212" s="101"/>
      <c r="J212" s="130"/>
      <c r="K212" s="131"/>
      <c r="L212" s="131"/>
      <c r="M212" s="131"/>
      <c r="N212" s="131"/>
      <c r="O212" s="131"/>
      <c r="P212" s="131"/>
      <c r="Q212" s="131"/>
      <c r="R212" s="131"/>
      <c r="S212" s="131"/>
      <c r="T212" s="169"/>
      <c r="U212" s="169"/>
      <c r="V212" s="169" t="s">
        <v>232</v>
      </c>
      <c r="W212" s="169"/>
      <c r="X212" s="169"/>
      <c r="Y212" s="169"/>
      <c r="Z212" s="169"/>
      <c r="AA212" s="169"/>
      <c r="AB212" s="169"/>
      <c r="AC212" s="169"/>
      <c r="AD212" s="169"/>
      <c r="AE212" s="169" t="s">
        <v>233</v>
      </c>
      <c r="AF212" s="169"/>
      <c r="AG212" s="169"/>
      <c r="AH212" s="169"/>
      <c r="AI212" s="169"/>
      <c r="AJ212" s="169"/>
      <c r="AK212" s="169"/>
      <c r="AL212" s="169"/>
      <c r="AM212" s="172"/>
      <c r="BG212" s="13" t="s">
        <v>432</v>
      </c>
      <c r="BH212" s="13" t="s">
        <v>432</v>
      </c>
    </row>
    <row r="213" spans="1:61" ht="9.75" hidden="1" customHeight="1" x14ac:dyDescent="0.15">
      <c r="A213" s="106"/>
      <c r="B213" s="107"/>
      <c r="C213" s="107"/>
      <c r="D213" s="107"/>
      <c r="E213" s="107"/>
      <c r="F213" s="107"/>
      <c r="G213" s="107"/>
      <c r="H213" s="107"/>
      <c r="I213" s="108"/>
      <c r="J213" s="168"/>
      <c r="K213" s="137"/>
      <c r="L213" s="137"/>
      <c r="M213" s="137"/>
      <c r="N213" s="137"/>
      <c r="O213" s="137"/>
      <c r="P213" s="137"/>
      <c r="Q213" s="137"/>
      <c r="R213" s="137"/>
      <c r="S213" s="137"/>
      <c r="T213" s="137"/>
      <c r="U213" s="137"/>
      <c r="V213" s="174" t="s">
        <v>223</v>
      </c>
      <c r="W213" s="174"/>
      <c r="X213" s="174"/>
      <c r="Y213" s="174"/>
      <c r="Z213" s="174"/>
      <c r="AA213" s="174"/>
      <c r="AB213" s="174"/>
      <c r="AC213" s="174"/>
      <c r="AD213" s="174"/>
      <c r="AE213" s="174" t="s">
        <v>224</v>
      </c>
      <c r="AF213" s="174"/>
      <c r="AG213" s="174"/>
      <c r="AH213" s="174"/>
      <c r="AI213" s="174"/>
      <c r="AJ213" s="174"/>
      <c r="AK213" s="174"/>
      <c r="AL213" s="174"/>
      <c r="AM213" s="175"/>
      <c r="BG213" s="13" t="s">
        <v>432</v>
      </c>
      <c r="BH213" s="13" t="s">
        <v>432</v>
      </c>
    </row>
    <row r="214" spans="1:61" ht="9.75" hidden="1" customHeight="1" x14ac:dyDescent="0.15">
      <c r="A214" s="96" t="s">
        <v>304</v>
      </c>
      <c r="B214" s="97"/>
      <c r="C214" s="97"/>
      <c r="D214" s="97"/>
      <c r="E214" s="97"/>
      <c r="F214" s="97"/>
      <c r="G214" s="97"/>
      <c r="H214" s="97"/>
      <c r="I214" s="98"/>
      <c r="J214" s="86"/>
      <c r="K214" s="87"/>
      <c r="L214" s="87"/>
      <c r="M214" s="87"/>
      <c r="N214" s="87"/>
      <c r="O214" s="87"/>
      <c r="P214" s="87"/>
      <c r="Q214" s="87"/>
      <c r="R214" s="87"/>
      <c r="S214" s="87"/>
      <c r="T214" s="87"/>
      <c r="U214" s="87"/>
      <c r="V214" s="87"/>
      <c r="W214" s="87"/>
      <c r="X214" s="87"/>
      <c r="Y214" s="87"/>
      <c r="Z214" s="87"/>
      <c r="AA214" s="87"/>
      <c r="AB214" s="87"/>
      <c r="AC214" s="87"/>
      <c r="AD214" s="87"/>
      <c r="AE214" s="87"/>
      <c r="AF214" s="87"/>
      <c r="AG214" s="87"/>
      <c r="AH214" s="87"/>
      <c r="AI214" s="87"/>
      <c r="AJ214" s="87"/>
      <c r="AK214" s="87"/>
      <c r="AL214" s="87"/>
      <c r="AM214" s="88"/>
      <c r="BG214" s="13" t="s">
        <v>468</v>
      </c>
      <c r="BH214" s="13">
        <v>61</v>
      </c>
      <c r="BI214" s="13" t="str">
        <f>"ITEM"&amp; BH214 &amp; BG214 &amp; "="&amp; IF(TRIM($J214)="","",$J214)</f>
        <v>ITEM61#KBN2_5=</v>
      </c>
    </row>
    <row r="215" spans="1:61" ht="9.75" hidden="1" customHeight="1" x14ac:dyDescent="0.15">
      <c r="A215" s="99"/>
      <c r="B215" s="100"/>
      <c r="C215" s="100"/>
      <c r="D215" s="100"/>
      <c r="E215" s="100"/>
      <c r="F215" s="100"/>
      <c r="G215" s="100"/>
      <c r="H215" s="100"/>
      <c r="I215" s="101"/>
      <c r="J215" s="127"/>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128"/>
      <c r="AM215" s="129"/>
      <c r="BG215" s="13" t="s">
        <v>432</v>
      </c>
      <c r="BH215" s="13" t="s">
        <v>432</v>
      </c>
    </row>
    <row r="216" spans="1:61" ht="9.75" hidden="1" customHeight="1" x14ac:dyDescent="0.15">
      <c r="A216" s="106"/>
      <c r="B216" s="107"/>
      <c r="C216" s="107"/>
      <c r="D216" s="107"/>
      <c r="E216" s="107"/>
      <c r="F216" s="107"/>
      <c r="G216" s="107"/>
      <c r="H216" s="107"/>
      <c r="I216" s="108"/>
      <c r="J216" s="89"/>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90"/>
      <c r="AK216" s="90"/>
      <c r="AL216" s="90"/>
      <c r="AM216" s="91"/>
      <c r="BG216" s="13" t="s">
        <v>432</v>
      </c>
      <c r="BH216" s="13" t="s">
        <v>432</v>
      </c>
    </row>
    <row r="217" spans="1:61" ht="9.75" hidden="1" customHeight="1" x14ac:dyDescent="0.15">
      <c r="A217" s="267" t="s">
        <v>0</v>
      </c>
      <c r="B217" s="268"/>
      <c r="C217" s="96" t="s">
        <v>107</v>
      </c>
      <c r="D217" s="97"/>
      <c r="E217" s="97"/>
      <c r="F217" s="97"/>
      <c r="G217" s="97"/>
      <c r="H217" s="97"/>
      <c r="I217" s="98"/>
      <c r="J217" s="167"/>
      <c r="K217" s="162"/>
      <c r="L217" s="162"/>
      <c r="M217" s="162"/>
      <c r="N217" s="162"/>
      <c r="O217" s="162"/>
      <c r="P217" s="162"/>
      <c r="Q217" s="162"/>
      <c r="R217" s="162"/>
      <c r="S217" s="162"/>
      <c r="T217" s="162"/>
      <c r="U217" s="162"/>
      <c r="V217" s="170" t="s">
        <v>116</v>
      </c>
      <c r="W217" s="170"/>
      <c r="X217" s="170"/>
      <c r="Y217" s="170"/>
      <c r="Z217" s="170"/>
      <c r="AA217" s="170"/>
      <c r="AB217" s="170"/>
      <c r="AC217" s="170"/>
      <c r="AD217" s="170"/>
      <c r="AE217" s="170"/>
      <c r="AF217" s="170"/>
      <c r="AG217" s="170"/>
      <c r="AH217" s="170"/>
      <c r="AI217" s="170"/>
      <c r="AJ217" s="170"/>
      <c r="AK217" s="170"/>
      <c r="AL217" s="170"/>
      <c r="AM217" s="171"/>
      <c r="BE217" s="13" t="str">
        <f ca="1">MID(CELL("address",$CI$2),2,2)</f>
        <v>CI</v>
      </c>
      <c r="BF217" s="13" t="str">
        <f>IF(TRIM($K218)="","",IF(ISERROR(MATCH($K218,$CI$3:$CI$4,0)),"INPUT_ERROR",MATCH($K218,$CI$3:$CI$4,0)))</f>
        <v/>
      </c>
      <c r="BG217" s="13" t="s">
        <v>468</v>
      </c>
      <c r="BH217" s="13">
        <v>62</v>
      </c>
      <c r="BI217" s="13" t="str">
        <f>"ITEM"&amp; BH217&amp; BG217 &amp; "="&amp; $BF217</f>
        <v>ITEM62#KBN2_5=</v>
      </c>
    </row>
    <row r="218" spans="1:61" ht="9.75" hidden="1" customHeight="1" x14ac:dyDescent="0.15">
      <c r="A218" s="269"/>
      <c r="B218" s="270"/>
      <c r="C218" s="99"/>
      <c r="D218" s="100"/>
      <c r="E218" s="100"/>
      <c r="F218" s="100"/>
      <c r="G218" s="100"/>
      <c r="H218" s="100"/>
      <c r="I218" s="101"/>
      <c r="J218" s="130" t="s">
        <v>167</v>
      </c>
      <c r="K218" s="131"/>
      <c r="L218" s="131"/>
      <c r="M218" s="131"/>
      <c r="N218" s="131"/>
      <c r="O218" s="131"/>
      <c r="P218" s="131"/>
      <c r="Q218" s="131"/>
      <c r="R218" s="133" t="s">
        <v>168</v>
      </c>
      <c r="S218" s="133"/>
      <c r="T218" s="133"/>
      <c r="U218" s="133"/>
      <c r="V218" s="169" t="s">
        <v>234</v>
      </c>
      <c r="W218" s="169"/>
      <c r="X218" s="169"/>
      <c r="Y218" s="169"/>
      <c r="Z218" s="169"/>
      <c r="AA218" s="169" t="s">
        <v>235</v>
      </c>
      <c r="AB218" s="169"/>
      <c r="AC218" s="169"/>
      <c r="AD218" s="169"/>
      <c r="AE218" s="169"/>
      <c r="AF218" s="169"/>
      <c r="AG218" s="169"/>
      <c r="AH218" s="169"/>
      <c r="AI218" s="169"/>
      <c r="AJ218" s="169"/>
      <c r="AK218" s="169"/>
      <c r="AL218" s="169"/>
      <c r="AM218" s="172"/>
      <c r="BG218" s="13" t="s">
        <v>432</v>
      </c>
      <c r="BH218" s="13" t="s">
        <v>432</v>
      </c>
    </row>
    <row r="219" spans="1:61" ht="9.75" hidden="1" customHeight="1" x14ac:dyDescent="0.15">
      <c r="A219" s="269"/>
      <c r="B219" s="270"/>
      <c r="C219" s="99"/>
      <c r="D219" s="100"/>
      <c r="E219" s="100"/>
      <c r="F219" s="100"/>
      <c r="G219" s="100"/>
      <c r="H219" s="100"/>
      <c r="I219" s="101"/>
      <c r="J219" s="130"/>
      <c r="K219" s="131"/>
      <c r="L219" s="131"/>
      <c r="M219" s="131"/>
      <c r="N219" s="131"/>
      <c r="O219" s="131"/>
      <c r="P219" s="131"/>
      <c r="Q219" s="131"/>
      <c r="R219" s="133"/>
      <c r="S219" s="133"/>
      <c r="T219" s="133"/>
      <c r="U219" s="133"/>
      <c r="V219" s="169"/>
      <c r="W219" s="169"/>
      <c r="X219" s="169"/>
      <c r="Y219" s="169"/>
      <c r="Z219" s="169"/>
      <c r="AA219" s="169"/>
      <c r="AB219" s="169"/>
      <c r="AC219" s="169"/>
      <c r="AD219" s="169"/>
      <c r="AE219" s="169"/>
      <c r="AF219" s="169"/>
      <c r="AG219" s="169"/>
      <c r="AH219" s="169"/>
      <c r="AI219" s="169"/>
      <c r="AJ219" s="169"/>
      <c r="AK219" s="169"/>
      <c r="AL219" s="169"/>
      <c r="AM219" s="172"/>
      <c r="BG219" s="13" t="s">
        <v>432</v>
      </c>
      <c r="BH219" s="13" t="s">
        <v>432</v>
      </c>
    </row>
    <row r="220" spans="1:61" ht="9.75" hidden="1" customHeight="1" x14ac:dyDescent="0.15">
      <c r="A220" s="269"/>
      <c r="B220" s="270"/>
      <c r="C220" s="106"/>
      <c r="D220" s="107"/>
      <c r="E220" s="107"/>
      <c r="F220" s="107"/>
      <c r="G220" s="107"/>
      <c r="H220" s="107"/>
      <c r="I220" s="108"/>
      <c r="J220" s="173"/>
      <c r="K220" s="174"/>
      <c r="L220" s="174"/>
      <c r="M220" s="174"/>
      <c r="N220" s="174"/>
      <c r="O220" s="174"/>
      <c r="P220" s="174"/>
      <c r="Q220" s="174"/>
      <c r="R220" s="174"/>
      <c r="S220" s="174"/>
      <c r="T220" s="174"/>
      <c r="U220" s="174"/>
      <c r="V220" s="174"/>
      <c r="W220" s="174"/>
      <c r="X220" s="174"/>
      <c r="Y220" s="174"/>
      <c r="Z220" s="174"/>
      <c r="AA220" s="174"/>
      <c r="AB220" s="174"/>
      <c r="AC220" s="174"/>
      <c r="AD220" s="174"/>
      <c r="AE220" s="174"/>
      <c r="AF220" s="174"/>
      <c r="AG220" s="174"/>
      <c r="AH220" s="174"/>
      <c r="AI220" s="174"/>
      <c r="AJ220" s="174"/>
      <c r="AK220" s="174"/>
      <c r="AL220" s="174"/>
      <c r="AM220" s="175"/>
      <c r="BG220" s="13" t="s">
        <v>432</v>
      </c>
      <c r="BH220" s="13" t="s">
        <v>432</v>
      </c>
    </row>
    <row r="221" spans="1:61" ht="9.75" hidden="1" customHeight="1" x14ac:dyDescent="0.15">
      <c r="A221" s="269"/>
      <c r="B221" s="270"/>
      <c r="C221" s="96" t="s">
        <v>108</v>
      </c>
      <c r="D221" s="97"/>
      <c r="E221" s="97"/>
      <c r="F221" s="97"/>
      <c r="G221" s="97"/>
      <c r="H221" s="97"/>
      <c r="I221" s="98"/>
      <c r="J221" s="86"/>
      <c r="K221" s="87"/>
      <c r="L221" s="87"/>
      <c r="M221" s="87"/>
      <c r="N221" s="87"/>
      <c r="O221" s="87"/>
      <c r="P221" s="87"/>
      <c r="Q221" s="87"/>
      <c r="R221" s="87"/>
      <c r="S221" s="87"/>
      <c r="T221" s="87"/>
      <c r="U221" s="87"/>
      <c r="V221" s="87"/>
      <c r="W221" s="87"/>
      <c r="X221" s="87"/>
      <c r="Y221" s="87"/>
      <c r="Z221" s="87"/>
      <c r="AA221" s="87"/>
      <c r="AB221" s="87"/>
      <c r="AC221" s="87"/>
      <c r="AD221" s="87"/>
      <c r="AE221" s="87"/>
      <c r="AF221" s="87"/>
      <c r="AG221" s="87"/>
      <c r="AH221" s="87"/>
      <c r="AI221" s="87"/>
      <c r="AJ221" s="87"/>
      <c r="AK221" s="87"/>
      <c r="AL221" s="87"/>
      <c r="AM221" s="88"/>
      <c r="BG221" s="13" t="s">
        <v>468</v>
      </c>
      <c r="BH221" s="13">
        <v>63</v>
      </c>
      <c r="BI221" s="13" t="str">
        <f>"ITEM" &amp; BH221 &amp; BG221 &amp; "="&amp; IF(TRIM($J221)="","",$J221)</f>
        <v>ITEM63#KBN2_5=</v>
      </c>
    </row>
    <row r="222" spans="1:61" ht="9.75" hidden="1" customHeight="1" x14ac:dyDescent="0.15">
      <c r="A222" s="269"/>
      <c r="B222" s="270"/>
      <c r="C222" s="99"/>
      <c r="D222" s="100"/>
      <c r="E222" s="100"/>
      <c r="F222" s="100"/>
      <c r="G222" s="100"/>
      <c r="H222" s="100"/>
      <c r="I222" s="101"/>
      <c r="J222" s="127"/>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9"/>
      <c r="BG222" s="13" t="s">
        <v>432</v>
      </c>
      <c r="BH222" s="13" t="s">
        <v>432</v>
      </c>
    </row>
    <row r="223" spans="1:61" ht="9.75" hidden="1" customHeight="1" x14ac:dyDescent="0.15">
      <c r="A223" s="269"/>
      <c r="B223" s="270"/>
      <c r="C223" s="106"/>
      <c r="D223" s="107"/>
      <c r="E223" s="107"/>
      <c r="F223" s="107"/>
      <c r="G223" s="107"/>
      <c r="H223" s="107"/>
      <c r="I223" s="108"/>
      <c r="J223" s="89"/>
      <c r="K223" s="90"/>
      <c r="L223" s="90"/>
      <c r="M223" s="90"/>
      <c r="N223" s="90"/>
      <c r="O223" s="90"/>
      <c r="P223" s="90"/>
      <c r="Q223" s="90"/>
      <c r="R223" s="90"/>
      <c r="S223" s="90"/>
      <c r="T223" s="90"/>
      <c r="U223" s="90"/>
      <c r="V223" s="90"/>
      <c r="W223" s="90"/>
      <c r="X223" s="90"/>
      <c r="Y223" s="90"/>
      <c r="Z223" s="90"/>
      <c r="AA223" s="90"/>
      <c r="AB223" s="90"/>
      <c r="AC223" s="90"/>
      <c r="AD223" s="90"/>
      <c r="AE223" s="90"/>
      <c r="AF223" s="90"/>
      <c r="AG223" s="90"/>
      <c r="AH223" s="90"/>
      <c r="AI223" s="90"/>
      <c r="AJ223" s="90"/>
      <c r="AK223" s="90"/>
      <c r="AL223" s="90"/>
      <c r="AM223" s="91"/>
      <c r="BG223" s="13" t="s">
        <v>432</v>
      </c>
      <c r="BH223" s="13" t="s">
        <v>432</v>
      </c>
    </row>
    <row r="224" spans="1:61" ht="9.75" hidden="1" customHeight="1" x14ac:dyDescent="0.15">
      <c r="A224" s="269"/>
      <c r="B224" s="270"/>
      <c r="C224" s="96" t="s">
        <v>109</v>
      </c>
      <c r="D224" s="97"/>
      <c r="E224" s="97"/>
      <c r="F224" s="97"/>
      <c r="G224" s="97"/>
      <c r="H224" s="97"/>
      <c r="I224" s="98"/>
      <c r="J224" s="86"/>
      <c r="K224" s="87"/>
      <c r="L224" s="87"/>
      <c r="M224" s="87"/>
      <c r="N224" s="87"/>
      <c r="O224" s="87"/>
      <c r="P224" s="87"/>
      <c r="Q224" s="87"/>
      <c r="R224" s="87"/>
      <c r="S224" s="87"/>
      <c r="T224" s="87"/>
      <c r="U224" s="87"/>
      <c r="V224" s="87"/>
      <c r="W224" s="87"/>
      <c r="X224" s="87"/>
      <c r="Y224" s="87"/>
      <c r="Z224" s="87"/>
      <c r="AA224" s="87"/>
      <c r="AB224" s="87"/>
      <c r="AC224" s="87"/>
      <c r="AD224" s="87"/>
      <c r="AE224" s="87"/>
      <c r="AF224" s="87"/>
      <c r="AG224" s="87"/>
      <c r="AH224" s="87"/>
      <c r="AI224" s="87"/>
      <c r="AJ224" s="87"/>
      <c r="AK224" s="87"/>
      <c r="AL224" s="87"/>
      <c r="AM224" s="88"/>
      <c r="BG224" s="13" t="s">
        <v>468</v>
      </c>
      <c r="BH224" s="13">
        <v>64</v>
      </c>
      <c r="BI224" s="13" t="str">
        <f>"ITEM" &amp; BH224 &amp; BG224 &amp; "="&amp; IF(TRIM($J224)="","",$J224)</f>
        <v>ITEM64#KBN2_5=</v>
      </c>
    </row>
    <row r="225" spans="1:61" ht="9.75" hidden="1" customHeight="1" x14ac:dyDescent="0.15">
      <c r="A225" s="269"/>
      <c r="B225" s="270"/>
      <c r="C225" s="99"/>
      <c r="D225" s="100"/>
      <c r="E225" s="100"/>
      <c r="F225" s="100"/>
      <c r="G225" s="100"/>
      <c r="H225" s="100"/>
      <c r="I225" s="101"/>
      <c r="J225" s="127"/>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9"/>
      <c r="BG225" s="13" t="s">
        <v>432</v>
      </c>
      <c r="BH225" s="13" t="s">
        <v>432</v>
      </c>
    </row>
    <row r="226" spans="1:61" ht="15" hidden="1" customHeight="1" x14ac:dyDescent="0.15">
      <c r="A226" s="271"/>
      <c r="B226" s="272"/>
      <c r="C226" s="106"/>
      <c r="D226" s="107"/>
      <c r="E226" s="107"/>
      <c r="F226" s="107"/>
      <c r="G226" s="107"/>
      <c r="H226" s="107"/>
      <c r="I226" s="108"/>
      <c r="J226" s="89"/>
      <c r="K226" s="90"/>
      <c r="L226" s="90"/>
      <c r="M226" s="90"/>
      <c r="N226" s="90"/>
      <c r="O226" s="90"/>
      <c r="P226" s="90"/>
      <c r="Q226" s="90"/>
      <c r="R226" s="90"/>
      <c r="S226" s="90"/>
      <c r="T226" s="90"/>
      <c r="U226" s="90"/>
      <c r="V226" s="90"/>
      <c r="W226" s="90"/>
      <c r="X226" s="90"/>
      <c r="Y226" s="90"/>
      <c r="Z226" s="90"/>
      <c r="AA226" s="90"/>
      <c r="AB226" s="90"/>
      <c r="AC226" s="90"/>
      <c r="AD226" s="90"/>
      <c r="AE226" s="90"/>
      <c r="AF226" s="90"/>
      <c r="AG226" s="90"/>
      <c r="AH226" s="90"/>
      <c r="AI226" s="90"/>
      <c r="AJ226" s="90"/>
      <c r="AK226" s="90"/>
      <c r="AL226" s="90"/>
      <c r="AM226" s="91"/>
      <c r="BG226" s="13" t="s">
        <v>432</v>
      </c>
      <c r="BH226" s="13" t="s">
        <v>432</v>
      </c>
    </row>
    <row r="227" spans="1:61" ht="9.75" customHeight="1" x14ac:dyDescent="0.15">
      <c r="A227" s="141" t="s">
        <v>345</v>
      </c>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c r="AA227" s="142"/>
      <c r="AB227" s="142"/>
      <c r="AC227" s="142"/>
      <c r="AD227" s="142"/>
      <c r="AE227" s="142"/>
      <c r="AF227" s="142"/>
      <c r="AG227" s="142"/>
      <c r="AH227" s="142"/>
      <c r="AI227" s="142"/>
      <c r="AJ227" s="142"/>
      <c r="AK227" s="142"/>
      <c r="AL227" s="142"/>
      <c r="AM227" s="143"/>
      <c r="BG227" s="13" t="s">
        <v>432</v>
      </c>
      <c r="BH227" s="13" t="s">
        <v>432</v>
      </c>
    </row>
    <row r="228" spans="1:61" ht="9.75" customHeight="1" x14ac:dyDescent="0.15">
      <c r="A228" s="164"/>
      <c r="B228" s="165"/>
      <c r="C228" s="165"/>
      <c r="D228" s="165"/>
      <c r="E228" s="165"/>
      <c r="F228" s="165"/>
      <c r="G228" s="165"/>
      <c r="H228" s="165"/>
      <c r="I228" s="165"/>
      <c r="J228" s="165"/>
      <c r="K228" s="165"/>
      <c r="L228" s="165"/>
      <c r="M228" s="165"/>
      <c r="N228" s="165"/>
      <c r="O228" s="165"/>
      <c r="P228" s="165"/>
      <c r="Q228" s="165"/>
      <c r="R228" s="165"/>
      <c r="S228" s="165"/>
      <c r="T228" s="165"/>
      <c r="U228" s="165"/>
      <c r="V228" s="165"/>
      <c r="W228" s="165"/>
      <c r="X228" s="165"/>
      <c r="Y228" s="165"/>
      <c r="Z228" s="165"/>
      <c r="AA228" s="165"/>
      <c r="AB228" s="165"/>
      <c r="AC228" s="165"/>
      <c r="AD228" s="165"/>
      <c r="AE228" s="165"/>
      <c r="AF228" s="165"/>
      <c r="AG228" s="165"/>
      <c r="AH228" s="165"/>
      <c r="AI228" s="165"/>
      <c r="AJ228" s="165"/>
      <c r="AK228" s="165"/>
      <c r="AL228" s="165"/>
      <c r="AM228" s="166"/>
      <c r="BG228" s="13" t="s">
        <v>432</v>
      </c>
      <c r="BH228" s="13" t="s">
        <v>432</v>
      </c>
    </row>
    <row r="229" spans="1:61" ht="9.75" hidden="1" customHeight="1" x14ac:dyDescent="0.15">
      <c r="A229" s="251" t="s">
        <v>346</v>
      </c>
      <c r="B229" s="252"/>
      <c r="C229" s="252"/>
      <c r="D229" s="252"/>
      <c r="E229" s="252"/>
      <c r="F229" s="252"/>
      <c r="G229" s="252"/>
      <c r="H229" s="252"/>
      <c r="I229" s="253"/>
      <c r="J229" s="276"/>
      <c r="K229" s="277"/>
      <c r="L229" s="277"/>
      <c r="M229" s="277"/>
      <c r="N229" s="277"/>
      <c r="O229" s="277"/>
      <c r="P229" s="277"/>
      <c r="Q229" s="277"/>
      <c r="R229" s="277"/>
      <c r="S229" s="277"/>
      <c r="T229" s="277"/>
      <c r="U229" s="277"/>
      <c r="V229" s="277"/>
      <c r="W229" s="277"/>
      <c r="X229" s="277"/>
      <c r="Y229" s="277"/>
      <c r="Z229" s="277"/>
      <c r="AA229" s="277"/>
      <c r="AB229" s="277"/>
      <c r="AC229" s="277"/>
      <c r="AD229" s="277"/>
      <c r="AE229" s="277"/>
      <c r="AF229" s="277"/>
      <c r="AG229" s="277"/>
      <c r="AH229" s="277"/>
      <c r="AI229" s="277"/>
      <c r="AJ229" s="277"/>
      <c r="AK229" s="277"/>
      <c r="AL229" s="277"/>
      <c r="AM229" s="278"/>
      <c r="BG229" s="13" t="s">
        <v>469</v>
      </c>
      <c r="BH229" s="13">
        <v>58</v>
      </c>
      <c r="BI229" s="13" t="str">
        <f>"ITEM"&amp;BH229 &amp; BG229 &amp; "="&amp; IF(TRIM($J229)="","",$J229)</f>
        <v>ITEM58#KBN2_6=</v>
      </c>
    </row>
    <row r="230" spans="1:61" ht="9.75" hidden="1" customHeight="1" thickBot="1" x14ac:dyDescent="0.2">
      <c r="A230" s="254"/>
      <c r="B230" s="255"/>
      <c r="C230" s="255"/>
      <c r="D230" s="255"/>
      <c r="E230" s="255"/>
      <c r="F230" s="255"/>
      <c r="G230" s="255"/>
      <c r="H230" s="255"/>
      <c r="I230" s="256"/>
      <c r="J230" s="279"/>
      <c r="K230" s="280"/>
      <c r="L230" s="280"/>
      <c r="M230" s="280"/>
      <c r="N230" s="280"/>
      <c r="O230" s="280"/>
      <c r="P230" s="280"/>
      <c r="Q230" s="280"/>
      <c r="R230" s="280"/>
      <c r="S230" s="280"/>
      <c r="T230" s="280"/>
      <c r="U230" s="280"/>
      <c r="V230" s="280"/>
      <c r="W230" s="280"/>
      <c r="X230" s="280"/>
      <c r="Y230" s="280"/>
      <c r="Z230" s="280"/>
      <c r="AA230" s="280"/>
      <c r="AB230" s="280"/>
      <c r="AC230" s="280"/>
      <c r="AD230" s="280"/>
      <c r="AE230" s="280"/>
      <c r="AF230" s="280"/>
      <c r="AG230" s="280"/>
      <c r="AH230" s="280"/>
      <c r="AI230" s="280"/>
      <c r="AJ230" s="280"/>
      <c r="AK230" s="280"/>
      <c r="AL230" s="280"/>
      <c r="AM230" s="281"/>
      <c r="BG230" s="13" t="s">
        <v>432</v>
      </c>
      <c r="BH230" s="13" t="s">
        <v>432</v>
      </c>
    </row>
    <row r="231" spans="1:61" ht="9.75" hidden="1" customHeight="1" x14ac:dyDescent="0.15">
      <c r="A231" s="263" t="s">
        <v>93</v>
      </c>
      <c r="B231" s="264"/>
      <c r="C231" s="264"/>
      <c r="D231" s="264"/>
      <c r="E231" s="264"/>
      <c r="F231" s="264"/>
      <c r="G231" s="264"/>
      <c r="H231" s="264"/>
      <c r="I231" s="265"/>
      <c r="J231" s="282"/>
      <c r="K231" s="283"/>
      <c r="L231" s="283"/>
      <c r="M231" s="283"/>
      <c r="N231" s="283"/>
      <c r="O231" s="283"/>
      <c r="P231" s="283"/>
      <c r="Q231" s="283"/>
      <c r="R231" s="283"/>
      <c r="S231" s="283"/>
      <c r="T231" s="283"/>
      <c r="U231" s="283"/>
      <c r="V231" s="283"/>
      <c r="W231" s="283"/>
      <c r="X231" s="283"/>
      <c r="Y231" s="283"/>
      <c r="Z231" s="283"/>
      <c r="AA231" s="283"/>
      <c r="AB231" s="283"/>
      <c r="AC231" s="283"/>
      <c r="AD231" s="283"/>
      <c r="AE231" s="283"/>
      <c r="AF231" s="283"/>
      <c r="AG231" s="283"/>
      <c r="AH231" s="283"/>
      <c r="AI231" s="283"/>
      <c r="AJ231" s="283"/>
      <c r="AK231" s="283"/>
      <c r="AL231" s="283"/>
      <c r="AM231" s="284"/>
      <c r="BG231" s="13" t="s">
        <v>469</v>
      </c>
      <c r="BH231" s="13">
        <v>59</v>
      </c>
      <c r="BI231" s="13" t="str">
        <f>"ITEM"&amp; BH231  &amp; BG231 &amp; "="&amp; IF(TRIM($J231)="","",$J231)</f>
        <v>ITEM59#KBN2_6=</v>
      </c>
    </row>
    <row r="232" spans="1:61" ht="9.75" hidden="1" customHeight="1" x14ac:dyDescent="0.15">
      <c r="A232" s="106"/>
      <c r="B232" s="107"/>
      <c r="C232" s="107"/>
      <c r="D232" s="107"/>
      <c r="E232" s="107"/>
      <c r="F232" s="107"/>
      <c r="G232" s="107"/>
      <c r="H232" s="107"/>
      <c r="I232" s="108"/>
      <c r="J232" s="89"/>
      <c r="K232" s="90"/>
      <c r="L232" s="90"/>
      <c r="M232" s="90"/>
      <c r="N232" s="90"/>
      <c r="O232" s="90"/>
      <c r="P232" s="90"/>
      <c r="Q232" s="90"/>
      <c r="R232" s="90"/>
      <c r="S232" s="90"/>
      <c r="T232" s="90"/>
      <c r="U232" s="90"/>
      <c r="V232" s="90"/>
      <c r="W232" s="90"/>
      <c r="X232" s="90"/>
      <c r="Y232" s="90"/>
      <c r="Z232" s="90"/>
      <c r="AA232" s="90"/>
      <c r="AB232" s="90"/>
      <c r="AC232" s="90"/>
      <c r="AD232" s="90"/>
      <c r="AE232" s="90"/>
      <c r="AF232" s="90"/>
      <c r="AG232" s="90"/>
      <c r="AH232" s="90"/>
      <c r="AI232" s="90"/>
      <c r="AJ232" s="90"/>
      <c r="AK232" s="90"/>
      <c r="AL232" s="90"/>
      <c r="AM232" s="91"/>
      <c r="BG232" s="13" t="s">
        <v>432</v>
      </c>
      <c r="BH232" s="13" t="s">
        <v>432</v>
      </c>
    </row>
    <row r="233" spans="1:61" ht="9.75" hidden="1" customHeight="1" x14ac:dyDescent="0.15">
      <c r="A233" s="96" t="s">
        <v>106</v>
      </c>
      <c r="B233" s="97"/>
      <c r="C233" s="97"/>
      <c r="D233" s="97"/>
      <c r="E233" s="97"/>
      <c r="F233" s="97"/>
      <c r="G233" s="97"/>
      <c r="H233" s="97"/>
      <c r="I233" s="98"/>
      <c r="J233" s="266"/>
      <c r="K233" s="170"/>
      <c r="L233" s="170"/>
      <c r="M233" s="170"/>
      <c r="N233" s="170"/>
      <c r="O233" s="170"/>
      <c r="P233" s="170"/>
      <c r="Q233" s="170"/>
      <c r="R233" s="170"/>
      <c r="S233" s="170"/>
      <c r="T233" s="170"/>
      <c r="U233" s="170"/>
      <c r="V233" s="170" t="s">
        <v>116</v>
      </c>
      <c r="W233" s="170"/>
      <c r="X233" s="170"/>
      <c r="Y233" s="170"/>
      <c r="Z233" s="170"/>
      <c r="AA233" s="170"/>
      <c r="AB233" s="170"/>
      <c r="AC233" s="170"/>
      <c r="AD233" s="170"/>
      <c r="AE233" s="170"/>
      <c r="AF233" s="170"/>
      <c r="AG233" s="170"/>
      <c r="AH233" s="170"/>
      <c r="AI233" s="170"/>
      <c r="AJ233" s="170"/>
      <c r="AK233" s="170"/>
      <c r="AL233" s="170"/>
      <c r="AM233" s="171"/>
      <c r="BE233" s="13" t="str">
        <f ca="1">MID(CELL("address",$CH$2),2,2)</f>
        <v>CH</v>
      </c>
      <c r="BF233" s="13" t="str">
        <f>IF(TRIM($K234)="","",IF(ISERROR(MATCH($K234,$CH$3:$CH$8,0)),"INPUT_ERROR",MATCH($K234,$CH$3:$CH$8,0)))</f>
        <v/>
      </c>
      <c r="BG233" s="13" t="s">
        <v>469</v>
      </c>
      <c r="BH233" s="13">
        <v>60</v>
      </c>
      <c r="BI233" s="13" t="str">
        <f>"ITEM"&amp; BH233 &amp; BG233 &amp;  "="&amp; $BF233</f>
        <v>ITEM60#KBN2_6=</v>
      </c>
    </row>
    <row r="234" spans="1:61" ht="9.75" hidden="1" customHeight="1" x14ac:dyDescent="0.15">
      <c r="A234" s="99"/>
      <c r="B234" s="100"/>
      <c r="C234" s="100"/>
      <c r="D234" s="100"/>
      <c r="E234" s="100"/>
      <c r="F234" s="100"/>
      <c r="G234" s="100"/>
      <c r="H234" s="100"/>
      <c r="I234" s="101"/>
      <c r="J234" s="130" t="s">
        <v>127</v>
      </c>
      <c r="K234" s="131"/>
      <c r="L234" s="131"/>
      <c r="M234" s="131"/>
      <c r="N234" s="131"/>
      <c r="O234" s="131"/>
      <c r="P234" s="131"/>
      <c r="Q234" s="131"/>
      <c r="R234" s="131"/>
      <c r="S234" s="131"/>
      <c r="T234" s="169" t="s">
        <v>443</v>
      </c>
      <c r="U234" s="169"/>
      <c r="V234" s="169" t="s">
        <v>230</v>
      </c>
      <c r="W234" s="169"/>
      <c r="X234" s="169"/>
      <c r="Y234" s="169"/>
      <c r="Z234" s="169"/>
      <c r="AA234" s="169"/>
      <c r="AB234" s="169"/>
      <c r="AC234" s="169"/>
      <c r="AD234" s="169"/>
      <c r="AE234" s="169" t="s">
        <v>231</v>
      </c>
      <c r="AF234" s="169"/>
      <c r="AG234" s="169"/>
      <c r="AH234" s="169"/>
      <c r="AI234" s="169"/>
      <c r="AJ234" s="169"/>
      <c r="AK234" s="169"/>
      <c r="AL234" s="169"/>
      <c r="AM234" s="172"/>
      <c r="BG234" s="13" t="s">
        <v>432</v>
      </c>
      <c r="BH234" s="13" t="s">
        <v>432</v>
      </c>
    </row>
    <row r="235" spans="1:61" ht="9.75" hidden="1" customHeight="1" x14ac:dyDescent="0.15">
      <c r="A235" s="99"/>
      <c r="B235" s="100"/>
      <c r="C235" s="100"/>
      <c r="D235" s="100"/>
      <c r="E235" s="100"/>
      <c r="F235" s="100"/>
      <c r="G235" s="100"/>
      <c r="H235" s="100"/>
      <c r="I235" s="101"/>
      <c r="J235" s="130"/>
      <c r="K235" s="131"/>
      <c r="L235" s="131"/>
      <c r="M235" s="131"/>
      <c r="N235" s="131"/>
      <c r="O235" s="131"/>
      <c r="P235" s="131"/>
      <c r="Q235" s="131"/>
      <c r="R235" s="131"/>
      <c r="S235" s="131"/>
      <c r="T235" s="169"/>
      <c r="U235" s="169"/>
      <c r="V235" s="169" t="s">
        <v>232</v>
      </c>
      <c r="W235" s="169"/>
      <c r="X235" s="169"/>
      <c r="Y235" s="169"/>
      <c r="Z235" s="169"/>
      <c r="AA235" s="169"/>
      <c r="AB235" s="169"/>
      <c r="AC235" s="169"/>
      <c r="AD235" s="169"/>
      <c r="AE235" s="169" t="s">
        <v>233</v>
      </c>
      <c r="AF235" s="169"/>
      <c r="AG235" s="169"/>
      <c r="AH235" s="169"/>
      <c r="AI235" s="169"/>
      <c r="AJ235" s="169"/>
      <c r="AK235" s="169"/>
      <c r="AL235" s="169"/>
      <c r="AM235" s="172"/>
      <c r="BG235" s="13" t="s">
        <v>432</v>
      </c>
      <c r="BH235" s="13" t="s">
        <v>432</v>
      </c>
    </row>
    <row r="236" spans="1:61" ht="9.75" hidden="1" customHeight="1" x14ac:dyDescent="0.15">
      <c r="A236" s="106"/>
      <c r="B236" s="107"/>
      <c r="C236" s="107"/>
      <c r="D236" s="107"/>
      <c r="E236" s="107"/>
      <c r="F236" s="107"/>
      <c r="G236" s="107"/>
      <c r="H236" s="107"/>
      <c r="I236" s="108"/>
      <c r="J236" s="168"/>
      <c r="K236" s="137"/>
      <c r="L236" s="137"/>
      <c r="M236" s="137"/>
      <c r="N236" s="137"/>
      <c r="O236" s="137"/>
      <c r="P236" s="137"/>
      <c r="Q236" s="137"/>
      <c r="R236" s="137"/>
      <c r="S236" s="137"/>
      <c r="T236" s="137"/>
      <c r="U236" s="137"/>
      <c r="V236" s="174" t="s">
        <v>223</v>
      </c>
      <c r="W236" s="174"/>
      <c r="X236" s="174"/>
      <c r="Y236" s="174"/>
      <c r="Z236" s="174"/>
      <c r="AA236" s="174"/>
      <c r="AB236" s="174"/>
      <c r="AC236" s="174"/>
      <c r="AD236" s="174"/>
      <c r="AE236" s="174" t="s">
        <v>224</v>
      </c>
      <c r="AF236" s="174"/>
      <c r="AG236" s="174"/>
      <c r="AH236" s="174"/>
      <c r="AI236" s="174"/>
      <c r="AJ236" s="174"/>
      <c r="AK236" s="174"/>
      <c r="AL236" s="174"/>
      <c r="AM236" s="175"/>
      <c r="BG236" s="13" t="s">
        <v>432</v>
      </c>
      <c r="BH236" s="13" t="s">
        <v>432</v>
      </c>
    </row>
    <row r="237" spans="1:61" ht="9.75" hidden="1" customHeight="1" x14ac:dyDescent="0.15">
      <c r="A237" s="96" t="s">
        <v>304</v>
      </c>
      <c r="B237" s="97"/>
      <c r="C237" s="97"/>
      <c r="D237" s="97"/>
      <c r="E237" s="97"/>
      <c r="F237" s="97"/>
      <c r="G237" s="97"/>
      <c r="H237" s="97"/>
      <c r="I237" s="98"/>
      <c r="J237" s="86"/>
      <c r="K237" s="87"/>
      <c r="L237" s="87"/>
      <c r="M237" s="87"/>
      <c r="N237" s="87"/>
      <c r="O237" s="87"/>
      <c r="P237" s="87"/>
      <c r="Q237" s="87"/>
      <c r="R237" s="87"/>
      <c r="S237" s="87"/>
      <c r="T237" s="87"/>
      <c r="U237" s="87"/>
      <c r="V237" s="87"/>
      <c r="W237" s="87"/>
      <c r="X237" s="87"/>
      <c r="Y237" s="87"/>
      <c r="Z237" s="87"/>
      <c r="AA237" s="87"/>
      <c r="AB237" s="87"/>
      <c r="AC237" s="87"/>
      <c r="AD237" s="87"/>
      <c r="AE237" s="87"/>
      <c r="AF237" s="87"/>
      <c r="AG237" s="87"/>
      <c r="AH237" s="87"/>
      <c r="AI237" s="87"/>
      <c r="AJ237" s="87"/>
      <c r="AK237" s="87"/>
      <c r="AL237" s="87"/>
      <c r="AM237" s="88"/>
      <c r="BG237" s="13" t="s">
        <v>469</v>
      </c>
      <c r="BH237" s="13">
        <v>61</v>
      </c>
      <c r="BI237" s="13" t="str">
        <f>"ITEM"&amp; BH237 &amp; BG237 &amp; "="&amp; IF(TRIM($J237)="","",$J237)</f>
        <v>ITEM61#KBN2_6=</v>
      </c>
    </row>
    <row r="238" spans="1:61" ht="9.75" hidden="1" customHeight="1" x14ac:dyDescent="0.15">
      <c r="A238" s="99"/>
      <c r="B238" s="100"/>
      <c r="C238" s="100"/>
      <c r="D238" s="100"/>
      <c r="E238" s="100"/>
      <c r="F238" s="100"/>
      <c r="G238" s="100"/>
      <c r="H238" s="100"/>
      <c r="I238" s="101"/>
      <c r="J238" s="127"/>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9"/>
      <c r="BG238" s="13" t="s">
        <v>432</v>
      </c>
      <c r="BH238" s="13" t="s">
        <v>432</v>
      </c>
    </row>
    <row r="239" spans="1:61" ht="9.75" hidden="1" customHeight="1" x14ac:dyDescent="0.15">
      <c r="A239" s="106"/>
      <c r="B239" s="107"/>
      <c r="C239" s="107"/>
      <c r="D239" s="107"/>
      <c r="E239" s="107"/>
      <c r="F239" s="107"/>
      <c r="G239" s="107"/>
      <c r="H239" s="107"/>
      <c r="I239" s="108"/>
      <c r="J239" s="89"/>
      <c r="K239" s="90"/>
      <c r="L239" s="90"/>
      <c r="M239" s="90"/>
      <c r="N239" s="90"/>
      <c r="O239" s="90"/>
      <c r="P239" s="90"/>
      <c r="Q239" s="90"/>
      <c r="R239" s="90"/>
      <c r="S239" s="90"/>
      <c r="T239" s="90"/>
      <c r="U239" s="90"/>
      <c r="V239" s="90"/>
      <c r="W239" s="90"/>
      <c r="X239" s="90"/>
      <c r="Y239" s="90"/>
      <c r="Z239" s="90"/>
      <c r="AA239" s="90"/>
      <c r="AB239" s="90"/>
      <c r="AC239" s="90"/>
      <c r="AD239" s="90"/>
      <c r="AE239" s="90"/>
      <c r="AF239" s="90"/>
      <c r="AG239" s="90"/>
      <c r="AH239" s="90"/>
      <c r="AI239" s="90"/>
      <c r="AJ239" s="90"/>
      <c r="AK239" s="90"/>
      <c r="AL239" s="90"/>
      <c r="AM239" s="91"/>
      <c r="BG239" s="13" t="s">
        <v>432</v>
      </c>
      <c r="BH239" s="13" t="s">
        <v>432</v>
      </c>
    </row>
    <row r="240" spans="1:61" ht="9.75" hidden="1" customHeight="1" x14ac:dyDescent="0.15">
      <c r="A240" s="267" t="s">
        <v>0</v>
      </c>
      <c r="B240" s="268"/>
      <c r="C240" s="96" t="s">
        <v>107</v>
      </c>
      <c r="D240" s="97"/>
      <c r="E240" s="97"/>
      <c r="F240" s="97"/>
      <c r="G240" s="97"/>
      <c r="H240" s="97"/>
      <c r="I240" s="98"/>
      <c r="J240" s="167"/>
      <c r="K240" s="162"/>
      <c r="L240" s="162"/>
      <c r="M240" s="162"/>
      <c r="N240" s="162"/>
      <c r="O240" s="162"/>
      <c r="P240" s="162"/>
      <c r="Q240" s="162"/>
      <c r="R240" s="162"/>
      <c r="S240" s="162"/>
      <c r="T240" s="162"/>
      <c r="U240" s="162"/>
      <c r="V240" s="170" t="s">
        <v>116</v>
      </c>
      <c r="W240" s="170"/>
      <c r="X240" s="170"/>
      <c r="Y240" s="170"/>
      <c r="Z240" s="170"/>
      <c r="AA240" s="170"/>
      <c r="AB240" s="170"/>
      <c r="AC240" s="170"/>
      <c r="AD240" s="170"/>
      <c r="AE240" s="170"/>
      <c r="AF240" s="170"/>
      <c r="AG240" s="170"/>
      <c r="AH240" s="170"/>
      <c r="AI240" s="170"/>
      <c r="AJ240" s="170"/>
      <c r="AK240" s="170"/>
      <c r="AL240" s="170"/>
      <c r="AM240" s="171"/>
      <c r="BE240" s="13" t="str">
        <f ca="1">MID(CELL("address",$CI$2),2,2)</f>
        <v>CI</v>
      </c>
      <c r="BF240" s="13" t="str">
        <f>IF(TRIM($K241)="","",IF(ISERROR(MATCH($K241,$CI$3:$CI$4,0)),"INPUT_ERROR",MATCH($K241,$CI$3:$CI$4,0)))</f>
        <v/>
      </c>
      <c r="BG240" s="13" t="s">
        <v>469</v>
      </c>
      <c r="BH240" s="13">
        <v>62</v>
      </c>
      <c r="BI240" s="13" t="str">
        <f>"ITEM"&amp; BH240&amp; BG240 &amp; "="&amp; $BF240</f>
        <v>ITEM62#KBN2_6=</v>
      </c>
    </row>
    <row r="241" spans="1:61" ht="9.75" hidden="1" customHeight="1" x14ac:dyDescent="0.15">
      <c r="A241" s="269"/>
      <c r="B241" s="270"/>
      <c r="C241" s="99"/>
      <c r="D241" s="100"/>
      <c r="E241" s="100"/>
      <c r="F241" s="100"/>
      <c r="G241" s="100"/>
      <c r="H241" s="100"/>
      <c r="I241" s="101"/>
      <c r="J241" s="130" t="s">
        <v>167</v>
      </c>
      <c r="K241" s="131"/>
      <c r="L241" s="131"/>
      <c r="M241" s="131"/>
      <c r="N241" s="131"/>
      <c r="O241" s="131"/>
      <c r="P241" s="131"/>
      <c r="Q241" s="131"/>
      <c r="R241" s="133" t="s">
        <v>168</v>
      </c>
      <c r="S241" s="133"/>
      <c r="T241" s="133"/>
      <c r="U241" s="133"/>
      <c r="V241" s="169" t="s">
        <v>234</v>
      </c>
      <c r="W241" s="169"/>
      <c r="X241" s="169"/>
      <c r="Y241" s="169"/>
      <c r="Z241" s="169"/>
      <c r="AA241" s="169" t="s">
        <v>235</v>
      </c>
      <c r="AB241" s="169"/>
      <c r="AC241" s="169"/>
      <c r="AD241" s="169"/>
      <c r="AE241" s="169"/>
      <c r="AF241" s="169"/>
      <c r="AG241" s="169"/>
      <c r="AH241" s="169"/>
      <c r="AI241" s="169"/>
      <c r="AJ241" s="169"/>
      <c r="AK241" s="169"/>
      <c r="AL241" s="169"/>
      <c r="AM241" s="172"/>
      <c r="BG241" s="13" t="s">
        <v>432</v>
      </c>
      <c r="BH241" s="13" t="s">
        <v>432</v>
      </c>
    </row>
    <row r="242" spans="1:61" ht="9.75" hidden="1" customHeight="1" x14ac:dyDescent="0.15">
      <c r="A242" s="269"/>
      <c r="B242" s="270"/>
      <c r="C242" s="99"/>
      <c r="D242" s="100"/>
      <c r="E242" s="100"/>
      <c r="F242" s="100"/>
      <c r="G242" s="100"/>
      <c r="H242" s="100"/>
      <c r="I242" s="101"/>
      <c r="J242" s="130"/>
      <c r="K242" s="131"/>
      <c r="L242" s="131"/>
      <c r="M242" s="131"/>
      <c r="N242" s="131"/>
      <c r="O242" s="131"/>
      <c r="P242" s="131"/>
      <c r="Q242" s="131"/>
      <c r="R242" s="133"/>
      <c r="S242" s="133"/>
      <c r="T242" s="133"/>
      <c r="U242" s="133"/>
      <c r="V242" s="169"/>
      <c r="W242" s="169"/>
      <c r="X242" s="169"/>
      <c r="Y242" s="169"/>
      <c r="Z242" s="169"/>
      <c r="AA242" s="169"/>
      <c r="AB242" s="169"/>
      <c r="AC242" s="169"/>
      <c r="AD242" s="169"/>
      <c r="AE242" s="169"/>
      <c r="AF242" s="169"/>
      <c r="AG242" s="169"/>
      <c r="AH242" s="169"/>
      <c r="AI242" s="169"/>
      <c r="AJ242" s="169"/>
      <c r="AK242" s="169"/>
      <c r="AL242" s="169"/>
      <c r="AM242" s="172"/>
      <c r="BG242" s="13" t="s">
        <v>432</v>
      </c>
      <c r="BH242" s="13" t="s">
        <v>432</v>
      </c>
    </row>
    <row r="243" spans="1:61" ht="9.75" hidden="1" customHeight="1" x14ac:dyDescent="0.15">
      <c r="A243" s="269"/>
      <c r="B243" s="270"/>
      <c r="C243" s="106"/>
      <c r="D243" s="107"/>
      <c r="E243" s="107"/>
      <c r="F243" s="107"/>
      <c r="G243" s="107"/>
      <c r="H243" s="107"/>
      <c r="I243" s="108"/>
      <c r="J243" s="173"/>
      <c r="K243" s="174"/>
      <c r="L243" s="174"/>
      <c r="M243" s="174"/>
      <c r="N243" s="174"/>
      <c r="O243" s="174"/>
      <c r="P243" s="174"/>
      <c r="Q243" s="174"/>
      <c r="R243" s="174"/>
      <c r="S243" s="174"/>
      <c r="T243" s="174"/>
      <c r="U243" s="174"/>
      <c r="V243" s="174"/>
      <c r="W243" s="174"/>
      <c r="X243" s="174"/>
      <c r="Y243" s="174"/>
      <c r="Z243" s="174"/>
      <c r="AA243" s="174"/>
      <c r="AB243" s="174"/>
      <c r="AC243" s="174"/>
      <c r="AD243" s="174"/>
      <c r="AE243" s="174"/>
      <c r="AF243" s="174"/>
      <c r="AG243" s="174"/>
      <c r="AH243" s="174"/>
      <c r="AI243" s="174"/>
      <c r="AJ243" s="174"/>
      <c r="AK243" s="174"/>
      <c r="AL243" s="174"/>
      <c r="AM243" s="175"/>
      <c r="BG243" s="13" t="s">
        <v>432</v>
      </c>
      <c r="BH243" s="13" t="s">
        <v>432</v>
      </c>
    </row>
    <row r="244" spans="1:61" ht="9.75" hidden="1" customHeight="1" x14ac:dyDescent="0.15">
      <c r="A244" s="269"/>
      <c r="B244" s="270"/>
      <c r="C244" s="96" t="s">
        <v>108</v>
      </c>
      <c r="D244" s="97"/>
      <c r="E244" s="97"/>
      <c r="F244" s="97"/>
      <c r="G244" s="97"/>
      <c r="H244" s="97"/>
      <c r="I244" s="98"/>
      <c r="J244" s="86"/>
      <c r="K244" s="87"/>
      <c r="L244" s="87"/>
      <c r="M244" s="87"/>
      <c r="N244" s="87"/>
      <c r="O244" s="87"/>
      <c r="P244" s="87"/>
      <c r="Q244" s="87"/>
      <c r="R244" s="87"/>
      <c r="S244" s="87"/>
      <c r="T244" s="87"/>
      <c r="U244" s="87"/>
      <c r="V244" s="87"/>
      <c r="W244" s="87"/>
      <c r="X244" s="87"/>
      <c r="Y244" s="87"/>
      <c r="Z244" s="87"/>
      <c r="AA244" s="87"/>
      <c r="AB244" s="87"/>
      <c r="AC244" s="87"/>
      <c r="AD244" s="87"/>
      <c r="AE244" s="87"/>
      <c r="AF244" s="87"/>
      <c r="AG244" s="87"/>
      <c r="AH244" s="87"/>
      <c r="AI244" s="87"/>
      <c r="AJ244" s="87"/>
      <c r="AK244" s="87"/>
      <c r="AL244" s="87"/>
      <c r="AM244" s="88"/>
      <c r="BG244" s="13" t="s">
        <v>469</v>
      </c>
      <c r="BH244" s="13">
        <v>63</v>
      </c>
      <c r="BI244" s="13" t="str">
        <f>"ITEM" &amp; BH244 &amp; BG244 &amp; "="&amp; IF(TRIM($J244)="","",$J244)</f>
        <v>ITEM63#KBN2_6=</v>
      </c>
    </row>
    <row r="245" spans="1:61" ht="9.75" hidden="1" customHeight="1" x14ac:dyDescent="0.15">
      <c r="A245" s="269"/>
      <c r="B245" s="270"/>
      <c r="C245" s="99"/>
      <c r="D245" s="100"/>
      <c r="E245" s="100"/>
      <c r="F245" s="100"/>
      <c r="G245" s="100"/>
      <c r="H245" s="100"/>
      <c r="I245" s="101"/>
      <c r="J245" s="127"/>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9"/>
      <c r="BG245" s="13" t="s">
        <v>432</v>
      </c>
      <c r="BH245" s="13" t="s">
        <v>432</v>
      </c>
    </row>
    <row r="246" spans="1:61" ht="9.75" hidden="1" customHeight="1" x14ac:dyDescent="0.15">
      <c r="A246" s="269"/>
      <c r="B246" s="270"/>
      <c r="C246" s="106"/>
      <c r="D246" s="107"/>
      <c r="E246" s="107"/>
      <c r="F246" s="107"/>
      <c r="G246" s="107"/>
      <c r="H246" s="107"/>
      <c r="I246" s="108"/>
      <c r="J246" s="89"/>
      <c r="K246" s="90"/>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1"/>
      <c r="BG246" s="13" t="s">
        <v>432</v>
      </c>
      <c r="BH246" s="13" t="s">
        <v>432</v>
      </c>
    </row>
    <row r="247" spans="1:61" ht="9.75" hidden="1" customHeight="1" x14ac:dyDescent="0.15">
      <c r="A247" s="269"/>
      <c r="B247" s="270"/>
      <c r="C247" s="96" t="s">
        <v>109</v>
      </c>
      <c r="D247" s="97"/>
      <c r="E247" s="97"/>
      <c r="F247" s="97"/>
      <c r="G247" s="97"/>
      <c r="H247" s="97"/>
      <c r="I247" s="98"/>
      <c r="J247" s="86"/>
      <c r="K247" s="87"/>
      <c r="L247" s="87"/>
      <c r="M247" s="87"/>
      <c r="N247" s="87"/>
      <c r="O247" s="87"/>
      <c r="P247" s="87"/>
      <c r="Q247" s="87"/>
      <c r="R247" s="87"/>
      <c r="S247" s="87"/>
      <c r="T247" s="87"/>
      <c r="U247" s="87"/>
      <c r="V247" s="87"/>
      <c r="W247" s="87"/>
      <c r="X247" s="87"/>
      <c r="Y247" s="87"/>
      <c r="Z247" s="87"/>
      <c r="AA247" s="87"/>
      <c r="AB247" s="87"/>
      <c r="AC247" s="87"/>
      <c r="AD247" s="87"/>
      <c r="AE247" s="87"/>
      <c r="AF247" s="87"/>
      <c r="AG247" s="87"/>
      <c r="AH247" s="87"/>
      <c r="AI247" s="87"/>
      <c r="AJ247" s="87"/>
      <c r="AK247" s="87"/>
      <c r="AL247" s="87"/>
      <c r="AM247" s="88"/>
      <c r="BG247" s="13" t="s">
        <v>469</v>
      </c>
      <c r="BH247" s="13">
        <v>64</v>
      </c>
      <c r="BI247" s="13" t="str">
        <f>"ITEM" &amp; BH247 &amp; BG247 &amp; "="&amp; IF(TRIM($J247)="","",$J247)</f>
        <v>ITEM64#KBN2_6=</v>
      </c>
    </row>
    <row r="248" spans="1:61" ht="9.75" hidden="1" customHeight="1" x14ac:dyDescent="0.15">
      <c r="A248" s="269"/>
      <c r="B248" s="270"/>
      <c r="C248" s="99"/>
      <c r="D248" s="100"/>
      <c r="E248" s="100"/>
      <c r="F248" s="100"/>
      <c r="G248" s="100"/>
      <c r="H248" s="100"/>
      <c r="I248" s="101"/>
      <c r="J248" s="127"/>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c r="AL248" s="128"/>
      <c r="AM248" s="129"/>
      <c r="BG248" s="13" t="s">
        <v>432</v>
      </c>
      <c r="BH248" s="13" t="s">
        <v>432</v>
      </c>
    </row>
    <row r="249" spans="1:61" ht="9.75" hidden="1" customHeight="1" thickBot="1" x14ac:dyDescent="0.2">
      <c r="A249" s="271"/>
      <c r="B249" s="272"/>
      <c r="C249" s="106"/>
      <c r="D249" s="107"/>
      <c r="E249" s="107"/>
      <c r="F249" s="107"/>
      <c r="G249" s="107"/>
      <c r="H249" s="107"/>
      <c r="I249" s="108"/>
      <c r="J249" s="89"/>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c r="AK249" s="90"/>
      <c r="AL249" s="90"/>
      <c r="AM249" s="91"/>
      <c r="BG249" s="13" t="s">
        <v>432</v>
      </c>
      <c r="BH249" s="13" t="s">
        <v>432</v>
      </c>
    </row>
    <row r="250" spans="1:61" ht="9.75" hidden="1" customHeight="1" x14ac:dyDescent="0.15">
      <c r="A250" s="251" t="s">
        <v>347</v>
      </c>
      <c r="B250" s="252"/>
      <c r="C250" s="252"/>
      <c r="D250" s="252"/>
      <c r="E250" s="252"/>
      <c r="F250" s="252"/>
      <c r="G250" s="252"/>
      <c r="H250" s="252"/>
      <c r="I250" s="253"/>
      <c r="J250" s="276"/>
      <c r="K250" s="277"/>
      <c r="L250" s="277"/>
      <c r="M250" s="277"/>
      <c r="N250" s="277"/>
      <c r="O250" s="277"/>
      <c r="P250" s="277"/>
      <c r="Q250" s="277"/>
      <c r="R250" s="277"/>
      <c r="S250" s="277"/>
      <c r="T250" s="277"/>
      <c r="U250" s="277"/>
      <c r="V250" s="277"/>
      <c r="W250" s="277"/>
      <c r="X250" s="277"/>
      <c r="Y250" s="277"/>
      <c r="Z250" s="277"/>
      <c r="AA250" s="277"/>
      <c r="AB250" s="277"/>
      <c r="AC250" s="277"/>
      <c r="AD250" s="277"/>
      <c r="AE250" s="277"/>
      <c r="AF250" s="277"/>
      <c r="AG250" s="277"/>
      <c r="AH250" s="277"/>
      <c r="AI250" s="277"/>
      <c r="AJ250" s="277"/>
      <c r="AK250" s="277"/>
      <c r="AL250" s="277"/>
      <c r="AM250" s="278"/>
      <c r="BG250" s="13" t="s">
        <v>470</v>
      </c>
      <c r="BH250" s="13">
        <v>58</v>
      </c>
      <c r="BI250" s="13" t="str">
        <f>"ITEM"&amp;BH250 &amp; BG250 &amp; "="&amp; IF(TRIM($J250)="","",$J250)</f>
        <v>ITEM58#KBN2_7=</v>
      </c>
    </row>
    <row r="251" spans="1:61" ht="9.75" hidden="1" customHeight="1" thickBot="1" x14ac:dyDescent="0.2">
      <c r="A251" s="254"/>
      <c r="B251" s="255"/>
      <c r="C251" s="255"/>
      <c r="D251" s="255"/>
      <c r="E251" s="255"/>
      <c r="F251" s="255"/>
      <c r="G251" s="255"/>
      <c r="H251" s="255"/>
      <c r="I251" s="256"/>
      <c r="J251" s="279"/>
      <c r="K251" s="280"/>
      <c r="L251" s="280"/>
      <c r="M251" s="280"/>
      <c r="N251" s="280"/>
      <c r="O251" s="280"/>
      <c r="P251" s="280"/>
      <c r="Q251" s="280"/>
      <c r="R251" s="280"/>
      <c r="S251" s="280"/>
      <c r="T251" s="280"/>
      <c r="U251" s="280"/>
      <c r="V251" s="280"/>
      <c r="W251" s="280"/>
      <c r="X251" s="280"/>
      <c r="Y251" s="280"/>
      <c r="Z251" s="280"/>
      <c r="AA251" s="280"/>
      <c r="AB251" s="280"/>
      <c r="AC251" s="280"/>
      <c r="AD251" s="280"/>
      <c r="AE251" s="280"/>
      <c r="AF251" s="280"/>
      <c r="AG251" s="280"/>
      <c r="AH251" s="280"/>
      <c r="AI251" s="280"/>
      <c r="AJ251" s="280"/>
      <c r="AK251" s="280"/>
      <c r="AL251" s="280"/>
      <c r="AM251" s="281"/>
      <c r="BG251" s="13" t="s">
        <v>432</v>
      </c>
      <c r="BH251" s="13" t="s">
        <v>432</v>
      </c>
    </row>
    <row r="252" spans="1:61" ht="9.75" hidden="1" customHeight="1" x14ac:dyDescent="0.15">
      <c r="A252" s="263" t="s">
        <v>93</v>
      </c>
      <c r="B252" s="264"/>
      <c r="C252" s="264"/>
      <c r="D252" s="264"/>
      <c r="E252" s="264"/>
      <c r="F252" s="264"/>
      <c r="G252" s="264"/>
      <c r="H252" s="264"/>
      <c r="I252" s="265"/>
      <c r="J252" s="282"/>
      <c r="K252" s="283"/>
      <c r="L252" s="283"/>
      <c r="M252" s="283"/>
      <c r="N252" s="283"/>
      <c r="O252" s="283"/>
      <c r="P252" s="283"/>
      <c r="Q252" s="283"/>
      <c r="R252" s="283"/>
      <c r="S252" s="283"/>
      <c r="T252" s="283"/>
      <c r="U252" s="283"/>
      <c r="V252" s="283"/>
      <c r="W252" s="283"/>
      <c r="X252" s="283"/>
      <c r="Y252" s="283"/>
      <c r="Z252" s="283"/>
      <c r="AA252" s="283"/>
      <c r="AB252" s="283"/>
      <c r="AC252" s="283"/>
      <c r="AD252" s="283"/>
      <c r="AE252" s="283"/>
      <c r="AF252" s="283"/>
      <c r="AG252" s="283"/>
      <c r="AH252" s="283"/>
      <c r="AI252" s="283"/>
      <c r="AJ252" s="283"/>
      <c r="AK252" s="283"/>
      <c r="AL252" s="283"/>
      <c r="AM252" s="284"/>
      <c r="BG252" s="13" t="s">
        <v>470</v>
      </c>
      <c r="BH252" s="13">
        <v>59</v>
      </c>
      <c r="BI252" s="13" t="str">
        <f>"ITEM"&amp; BH252  &amp; BG252 &amp; "="&amp; IF(TRIM($J252)="","",$J252)</f>
        <v>ITEM59#KBN2_7=</v>
      </c>
    </row>
    <row r="253" spans="1:61" ht="9.75" hidden="1" customHeight="1" x14ac:dyDescent="0.15">
      <c r="A253" s="106"/>
      <c r="B253" s="107"/>
      <c r="C253" s="107"/>
      <c r="D253" s="107"/>
      <c r="E253" s="107"/>
      <c r="F253" s="107"/>
      <c r="G253" s="107"/>
      <c r="H253" s="107"/>
      <c r="I253" s="108"/>
      <c r="J253" s="89"/>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90"/>
      <c r="AK253" s="90"/>
      <c r="AL253" s="90"/>
      <c r="AM253" s="91"/>
      <c r="BG253" s="13" t="s">
        <v>432</v>
      </c>
      <c r="BH253" s="13" t="s">
        <v>432</v>
      </c>
    </row>
    <row r="254" spans="1:61" ht="9.75" hidden="1" customHeight="1" x14ac:dyDescent="0.15">
      <c r="A254" s="96" t="s">
        <v>106</v>
      </c>
      <c r="B254" s="97"/>
      <c r="C254" s="97"/>
      <c r="D254" s="97"/>
      <c r="E254" s="97"/>
      <c r="F254" s="97"/>
      <c r="G254" s="97"/>
      <c r="H254" s="97"/>
      <c r="I254" s="98"/>
      <c r="J254" s="266"/>
      <c r="K254" s="170"/>
      <c r="L254" s="170"/>
      <c r="M254" s="170"/>
      <c r="N254" s="170"/>
      <c r="O254" s="170"/>
      <c r="P254" s="170"/>
      <c r="Q254" s="170"/>
      <c r="R254" s="170"/>
      <c r="S254" s="170"/>
      <c r="T254" s="170"/>
      <c r="U254" s="170"/>
      <c r="V254" s="170" t="s">
        <v>116</v>
      </c>
      <c r="W254" s="170"/>
      <c r="X254" s="170"/>
      <c r="Y254" s="170"/>
      <c r="Z254" s="170"/>
      <c r="AA254" s="170"/>
      <c r="AB254" s="170"/>
      <c r="AC254" s="170"/>
      <c r="AD254" s="170"/>
      <c r="AE254" s="170"/>
      <c r="AF254" s="170"/>
      <c r="AG254" s="170"/>
      <c r="AH254" s="170"/>
      <c r="AI254" s="170"/>
      <c r="AJ254" s="170"/>
      <c r="AK254" s="170"/>
      <c r="AL254" s="170"/>
      <c r="AM254" s="171"/>
      <c r="BE254" s="13" t="str">
        <f ca="1">MID(CELL("address",$CH$2),2,2)</f>
        <v>CH</v>
      </c>
      <c r="BF254" s="13" t="str">
        <f>IF(TRIM($K255)="","",IF(ISERROR(MATCH($K255,$CH$3:$CH$8,0)),"INPUT_ERROR",MATCH($K255,$CH$3:$CH$8,0)))</f>
        <v/>
      </c>
      <c r="BG254" s="13" t="s">
        <v>470</v>
      </c>
      <c r="BH254" s="13">
        <v>60</v>
      </c>
      <c r="BI254" s="13" t="str">
        <f>"ITEM"&amp; BH254 &amp; BG254 &amp;  "="&amp; $BF254</f>
        <v>ITEM60#KBN2_7=</v>
      </c>
    </row>
    <row r="255" spans="1:61" ht="9.75" hidden="1" customHeight="1" x14ac:dyDescent="0.15">
      <c r="A255" s="99"/>
      <c r="B255" s="100"/>
      <c r="C255" s="100"/>
      <c r="D255" s="100"/>
      <c r="E255" s="100"/>
      <c r="F255" s="100"/>
      <c r="G255" s="100"/>
      <c r="H255" s="100"/>
      <c r="I255" s="101"/>
      <c r="J255" s="130" t="s">
        <v>127</v>
      </c>
      <c r="K255" s="131"/>
      <c r="L255" s="131"/>
      <c r="M255" s="131"/>
      <c r="N255" s="131"/>
      <c r="O255" s="131"/>
      <c r="P255" s="131"/>
      <c r="Q255" s="131"/>
      <c r="R255" s="131"/>
      <c r="S255" s="131"/>
      <c r="T255" s="169" t="s">
        <v>443</v>
      </c>
      <c r="U255" s="169"/>
      <c r="V255" s="169" t="s">
        <v>230</v>
      </c>
      <c r="W255" s="169"/>
      <c r="X255" s="169"/>
      <c r="Y255" s="169"/>
      <c r="Z255" s="169"/>
      <c r="AA255" s="169"/>
      <c r="AB255" s="169"/>
      <c r="AC255" s="169"/>
      <c r="AD255" s="169"/>
      <c r="AE255" s="169" t="s">
        <v>231</v>
      </c>
      <c r="AF255" s="169"/>
      <c r="AG255" s="169"/>
      <c r="AH255" s="169"/>
      <c r="AI255" s="169"/>
      <c r="AJ255" s="169"/>
      <c r="AK255" s="169"/>
      <c r="AL255" s="169"/>
      <c r="AM255" s="172"/>
      <c r="BG255" s="13" t="s">
        <v>432</v>
      </c>
      <c r="BH255" s="13" t="s">
        <v>432</v>
      </c>
    </row>
    <row r="256" spans="1:61" ht="9.75" hidden="1" customHeight="1" x14ac:dyDescent="0.15">
      <c r="A256" s="99"/>
      <c r="B256" s="100"/>
      <c r="C256" s="100"/>
      <c r="D256" s="100"/>
      <c r="E256" s="100"/>
      <c r="F256" s="100"/>
      <c r="G256" s="100"/>
      <c r="H256" s="100"/>
      <c r="I256" s="101"/>
      <c r="J256" s="130"/>
      <c r="K256" s="131"/>
      <c r="L256" s="131"/>
      <c r="M256" s="131"/>
      <c r="N256" s="131"/>
      <c r="O256" s="131"/>
      <c r="P256" s="131"/>
      <c r="Q256" s="131"/>
      <c r="R256" s="131"/>
      <c r="S256" s="131"/>
      <c r="T256" s="169"/>
      <c r="U256" s="169"/>
      <c r="V256" s="169" t="s">
        <v>232</v>
      </c>
      <c r="W256" s="169"/>
      <c r="X256" s="169"/>
      <c r="Y256" s="169"/>
      <c r="Z256" s="169"/>
      <c r="AA256" s="169"/>
      <c r="AB256" s="169"/>
      <c r="AC256" s="169"/>
      <c r="AD256" s="169"/>
      <c r="AE256" s="169" t="s">
        <v>233</v>
      </c>
      <c r="AF256" s="169"/>
      <c r="AG256" s="169"/>
      <c r="AH256" s="169"/>
      <c r="AI256" s="169"/>
      <c r="AJ256" s="169"/>
      <c r="AK256" s="169"/>
      <c r="AL256" s="169"/>
      <c r="AM256" s="172"/>
      <c r="BG256" s="13" t="s">
        <v>432</v>
      </c>
      <c r="BH256" s="13" t="s">
        <v>432</v>
      </c>
    </row>
    <row r="257" spans="1:61" ht="9.75" hidden="1" customHeight="1" x14ac:dyDescent="0.15">
      <c r="A257" s="106"/>
      <c r="B257" s="107"/>
      <c r="C257" s="107"/>
      <c r="D257" s="107"/>
      <c r="E257" s="107"/>
      <c r="F257" s="107"/>
      <c r="G257" s="107"/>
      <c r="H257" s="107"/>
      <c r="I257" s="108"/>
      <c r="J257" s="168"/>
      <c r="K257" s="137"/>
      <c r="L257" s="137"/>
      <c r="M257" s="137"/>
      <c r="N257" s="137"/>
      <c r="O257" s="137"/>
      <c r="P257" s="137"/>
      <c r="Q257" s="137"/>
      <c r="R257" s="137"/>
      <c r="S257" s="137"/>
      <c r="T257" s="137"/>
      <c r="U257" s="137"/>
      <c r="V257" s="174" t="s">
        <v>223</v>
      </c>
      <c r="W257" s="174"/>
      <c r="X257" s="174"/>
      <c r="Y257" s="174"/>
      <c r="Z257" s="174"/>
      <c r="AA257" s="174"/>
      <c r="AB257" s="174"/>
      <c r="AC257" s="174"/>
      <c r="AD257" s="174"/>
      <c r="AE257" s="174" t="s">
        <v>224</v>
      </c>
      <c r="AF257" s="174"/>
      <c r="AG257" s="174"/>
      <c r="AH257" s="174"/>
      <c r="AI257" s="174"/>
      <c r="AJ257" s="174"/>
      <c r="AK257" s="174"/>
      <c r="AL257" s="174"/>
      <c r="AM257" s="175"/>
      <c r="BG257" s="13" t="s">
        <v>432</v>
      </c>
      <c r="BH257" s="13" t="s">
        <v>432</v>
      </c>
    </row>
    <row r="258" spans="1:61" ht="9.75" hidden="1" customHeight="1" x14ac:dyDescent="0.15">
      <c r="A258" s="96" t="s">
        <v>304</v>
      </c>
      <c r="B258" s="97"/>
      <c r="C258" s="97"/>
      <c r="D258" s="97"/>
      <c r="E258" s="97"/>
      <c r="F258" s="97"/>
      <c r="G258" s="97"/>
      <c r="H258" s="97"/>
      <c r="I258" s="98"/>
      <c r="J258" s="86"/>
      <c r="K258" s="87"/>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8"/>
      <c r="BG258" s="13" t="s">
        <v>470</v>
      </c>
      <c r="BH258" s="13">
        <v>61</v>
      </c>
      <c r="BI258" s="13" t="str">
        <f>"ITEM"&amp; BH258 &amp; BG258 &amp; "="&amp; IF(TRIM($J258)="","",$J258)</f>
        <v>ITEM61#KBN2_7=</v>
      </c>
    </row>
    <row r="259" spans="1:61" ht="9.75" hidden="1" customHeight="1" x14ac:dyDescent="0.15">
      <c r="A259" s="99"/>
      <c r="B259" s="100"/>
      <c r="C259" s="100"/>
      <c r="D259" s="100"/>
      <c r="E259" s="100"/>
      <c r="F259" s="100"/>
      <c r="G259" s="100"/>
      <c r="H259" s="100"/>
      <c r="I259" s="101"/>
      <c r="J259" s="127"/>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9"/>
      <c r="BG259" s="13" t="s">
        <v>432</v>
      </c>
      <c r="BH259" s="13" t="s">
        <v>432</v>
      </c>
    </row>
    <row r="260" spans="1:61" ht="9.75" hidden="1" customHeight="1" x14ac:dyDescent="0.15">
      <c r="A260" s="106"/>
      <c r="B260" s="107"/>
      <c r="C260" s="107"/>
      <c r="D260" s="107"/>
      <c r="E260" s="107"/>
      <c r="F260" s="107"/>
      <c r="G260" s="107"/>
      <c r="H260" s="107"/>
      <c r="I260" s="108"/>
      <c r="J260" s="89"/>
      <c r="K260" s="90"/>
      <c r="L260" s="90"/>
      <c r="M260" s="90"/>
      <c r="N260" s="90"/>
      <c r="O260" s="90"/>
      <c r="P260" s="90"/>
      <c r="Q260" s="90"/>
      <c r="R260" s="90"/>
      <c r="S260" s="90"/>
      <c r="T260" s="90"/>
      <c r="U260" s="90"/>
      <c r="V260" s="90"/>
      <c r="W260" s="90"/>
      <c r="X260" s="90"/>
      <c r="Y260" s="90"/>
      <c r="Z260" s="90"/>
      <c r="AA260" s="90"/>
      <c r="AB260" s="90"/>
      <c r="AC260" s="90"/>
      <c r="AD260" s="90"/>
      <c r="AE260" s="90"/>
      <c r="AF260" s="90"/>
      <c r="AG260" s="90"/>
      <c r="AH260" s="90"/>
      <c r="AI260" s="90"/>
      <c r="AJ260" s="90"/>
      <c r="AK260" s="90"/>
      <c r="AL260" s="90"/>
      <c r="AM260" s="91"/>
      <c r="BG260" s="13" t="s">
        <v>432</v>
      </c>
      <c r="BH260" s="13" t="s">
        <v>432</v>
      </c>
    </row>
    <row r="261" spans="1:61" ht="9.75" hidden="1" customHeight="1" x14ac:dyDescent="0.15">
      <c r="A261" s="267" t="s">
        <v>0</v>
      </c>
      <c r="B261" s="268"/>
      <c r="C261" s="96" t="s">
        <v>107</v>
      </c>
      <c r="D261" s="97"/>
      <c r="E261" s="97"/>
      <c r="F261" s="97"/>
      <c r="G261" s="97"/>
      <c r="H261" s="97"/>
      <c r="I261" s="98"/>
      <c r="J261" s="167"/>
      <c r="K261" s="162"/>
      <c r="L261" s="162"/>
      <c r="M261" s="162"/>
      <c r="N261" s="162"/>
      <c r="O261" s="162"/>
      <c r="P261" s="162"/>
      <c r="Q261" s="162"/>
      <c r="R261" s="162"/>
      <c r="S261" s="162"/>
      <c r="T261" s="162"/>
      <c r="U261" s="162"/>
      <c r="V261" s="170" t="s">
        <v>116</v>
      </c>
      <c r="W261" s="170"/>
      <c r="X261" s="170"/>
      <c r="Y261" s="170"/>
      <c r="Z261" s="170"/>
      <c r="AA261" s="170"/>
      <c r="AB261" s="170"/>
      <c r="AC261" s="170"/>
      <c r="AD261" s="170"/>
      <c r="AE261" s="170"/>
      <c r="AF261" s="170"/>
      <c r="AG261" s="170"/>
      <c r="AH261" s="170"/>
      <c r="AI261" s="170"/>
      <c r="AJ261" s="170"/>
      <c r="AK261" s="170"/>
      <c r="AL261" s="170"/>
      <c r="AM261" s="171"/>
      <c r="BE261" s="13" t="str">
        <f ca="1">MID(CELL("address",$CI$2),2,2)</f>
        <v>CI</v>
      </c>
      <c r="BF261" s="13" t="str">
        <f>IF(TRIM($K262)="","",IF(ISERROR(MATCH($K262,$CI$3:$CI$4,0)),"INPUT_ERROR",MATCH($K262,$CI$3:$CI$4,0)))</f>
        <v/>
      </c>
      <c r="BG261" s="13" t="s">
        <v>470</v>
      </c>
      <c r="BH261" s="13">
        <v>62</v>
      </c>
      <c r="BI261" s="13" t="str">
        <f>"ITEM"&amp; BH261&amp; BG261 &amp; "="&amp; $BF261</f>
        <v>ITEM62#KBN2_7=</v>
      </c>
    </row>
    <row r="262" spans="1:61" ht="9.75" hidden="1" customHeight="1" x14ac:dyDescent="0.15">
      <c r="A262" s="269"/>
      <c r="B262" s="270"/>
      <c r="C262" s="99"/>
      <c r="D262" s="100"/>
      <c r="E262" s="100"/>
      <c r="F262" s="100"/>
      <c r="G262" s="100"/>
      <c r="H262" s="100"/>
      <c r="I262" s="101"/>
      <c r="J262" s="130" t="s">
        <v>167</v>
      </c>
      <c r="K262" s="131"/>
      <c r="L262" s="131"/>
      <c r="M262" s="131"/>
      <c r="N262" s="131"/>
      <c r="O262" s="131"/>
      <c r="P262" s="131"/>
      <c r="Q262" s="131"/>
      <c r="R262" s="133" t="s">
        <v>168</v>
      </c>
      <c r="S262" s="133"/>
      <c r="T262" s="133"/>
      <c r="U262" s="133"/>
      <c r="V262" s="169" t="s">
        <v>234</v>
      </c>
      <c r="W262" s="169"/>
      <c r="X262" s="169"/>
      <c r="Y262" s="169"/>
      <c r="Z262" s="169"/>
      <c r="AA262" s="169" t="s">
        <v>235</v>
      </c>
      <c r="AB262" s="169"/>
      <c r="AC262" s="169"/>
      <c r="AD262" s="169"/>
      <c r="AE262" s="169"/>
      <c r="AF262" s="169"/>
      <c r="AG262" s="169"/>
      <c r="AH262" s="169"/>
      <c r="AI262" s="169"/>
      <c r="AJ262" s="169"/>
      <c r="AK262" s="169"/>
      <c r="AL262" s="169"/>
      <c r="AM262" s="172"/>
      <c r="BG262" s="13" t="s">
        <v>432</v>
      </c>
      <c r="BH262" s="13" t="s">
        <v>432</v>
      </c>
    </row>
    <row r="263" spans="1:61" ht="9.75" hidden="1" customHeight="1" x14ac:dyDescent="0.15">
      <c r="A263" s="269"/>
      <c r="B263" s="270"/>
      <c r="C263" s="99"/>
      <c r="D263" s="100"/>
      <c r="E263" s="100"/>
      <c r="F263" s="100"/>
      <c r="G263" s="100"/>
      <c r="H263" s="100"/>
      <c r="I263" s="101"/>
      <c r="J263" s="130"/>
      <c r="K263" s="131"/>
      <c r="L263" s="131"/>
      <c r="M263" s="131"/>
      <c r="N263" s="131"/>
      <c r="O263" s="131"/>
      <c r="P263" s="131"/>
      <c r="Q263" s="131"/>
      <c r="R263" s="133"/>
      <c r="S263" s="133"/>
      <c r="T263" s="133"/>
      <c r="U263" s="133"/>
      <c r="V263" s="169"/>
      <c r="W263" s="169"/>
      <c r="X263" s="169"/>
      <c r="Y263" s="169"/>
      <c r="Z263" s="169"/>
      <c r="AA263" s="169"/>
      <c r="AB263" s="169"/>
      <c r="AC263" s="169"/>
      <c r="AD263" s="169"/>
      <c r="AE263" s="169"/>
      <c r="AF263" s="169"/>
      <c r="AG263" s="169"/>
      <c r="AH263" s="169"/>
      <c r="AI263" s="169"/>
      <c r="AJ263" s="169"/>
      <c r="AK263" s="169"/>
      <c r="AL263" s="169"/>
      <c r="AM263" s="172"/>
      <c r="BG263" s="13" t="s">
        <v>432</v>
      </c>
      <c r="BH263" s="13" t="s">
        <v>432</v>
      </c>
    </row>
    <row r="264" spans="1:61" ht="9.75" hidden="1" customHeight="1" x14ac:dyDescent="0.15">
      <c r="A264" s="269"/>
      <c r="B264" s="270"/>
      <c r="C264" s="106"/>
      <c r="D264" s="107"/>
      <c r="E264" s="107"/>
      <c r="F264" s="107"/>
      <c r="G264" s="107"/>
      <c r="H264" s="107"/>
      <c r="I264" s="108"/>
      <c r="J264" s="173"/>
      <c r="K264" s="174"/>
      <c r="L264" s="174"/>
      <c r="M264" s="174"/>
      <c r="N264" s="174"/>
      <c r="O264" s="174"/>
      <c r="P264" s="174"/>
      <c r="Q264" s="174"/>
      <c r="R264" s="174"/>
      <c r="S264" s="174"/>
      <c r="T264" s="174"/>
      <c r="U264" s="174"/>
      <c r="V264" s="174"/>
      <c r="W264" s="174"/>
      <c r="X264" s="174"/>
      <c r="Y264" s="174"/>
      <c r="Z264" s="174"/>
      <c r="AA264" s="174"/>
      <c r="AB264" s="174"/>
      <c r="AC264" s="174"/>
      <c r="AD264" s="174"/>
      <c r="AE264" s="174"/>
      <c r="AF264" s="174"/>
      <c r="AG264" s="174"/>
      <c r="AH264" s="174"/>
      <c r="AI264" s="174"/>
      <c r="AJ264" s="174"/>
      <c r="AK264" s="174"/>
      <c r="AL264" s="174"/>
      <c r="AM264" s="175"/>
      <c r="BG264" s="13" t="s">
        <v>432</v>
      </c>
      <c r="BH264" s="13" t="s">
        <v>432</v>
      </c>
    </row>
    <row r="265" spans="1:61" ht="9.75" hidden="1" customHeight="1" x14ac:dyDescent="0.15">
      <c r="A265" s="269"/>
      <c r="B265" s="270"/>
      <c r="C265" s="96" t="s">
        <v>108</v>
      </c>
      <c r="D265" s="97"/>
      <c r="E265" s="97"/>
      <c r="F265" s="97"/>
      <c r="G265" s="97"/>
      <c r="H265" s="97"/>
      <c r="I265" s="98"/>
      <c r="J265" s="86"/>
      <c r="K265" s="87"/>
      <c r="L265" s="87"/>
      <c r="M265" s="87"/>
      <c r="N265" s="87"/>
      <c r="O265" s="87"/>
      <c r="P265" s="87"/>
      <c r="Q265" s="87"/>
      <c r="R265" s="87"/>
      <c r="S265" s="87"/>
      <c r="T265" s="87"/>
      <c r="U265" s="87"/>
      <c r="V265" s="87"/>
      <c r="W265" s="87"/>
      <c r="X265" s="87"/>
      <c r="Y265" s="87"/>
      <c r="Z265" s="87"/>
      <c r="AA265" s="87"/>
      <c r="AB265" s="87"/>
      <c r="AC265" s="87"/>
      <c r="AD265" s="87"/>
      <c r="AE265" s="87"/>
      <c r="AF265" s="87"/>
      <c r="AG265" s="87"/>
      <c r="AH265" s="87"/>
      <c r="AI265" s="87"/>
      <c r="AJ265" s="87"/>
      <c r="AK265" s="87"/>
      <c r="AL265" s="87"/>
      <c r="AM265" s="88"/>
      <c r="BG265" s="13" t="s">
        <v>470</v>
      </c>
      <c r="BH265" s="13">
        <v>63</v>
      </c>
      <c r="BI265" s="13" t="str">
        <f>"ITEM" &amp; BH265 &amp; BG265 &amp; "="&amp; IF(TRIM($J265)="","",$J265)</f>
        <v>ITEM63#KBN2_7=</v>
      </c>
    </row>
    <row r="266" spans="1:61" ht="9.75" hidden="1" customHeight="1" x14ac:dyDescent="0.15">
      <c r="A266" s="269"/>
      <c r="B266" s="270"/>
      <c r="C266" s="99"/>
      <c r="D266" s="100"/>
      <c r="E266" s="100"/>
      <c r="F266" s="100"/>
      <c r="G266" s="100"/>
      <c r="H266" s="100"/>
      <c r="I266" s="101"/>
      <c r="J266" s="127"/>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9"/>
      <c r="BG266" s="13" t="s">
        <v>432</v>
      </c>
      <c r="BH266" s="13" t="s">
        <v>432</v>
      </c>
    </row>
    <row r="267" spans="1:61" ht="9.75" hidden="1" customHeight="1" x14ac:dyDescent="0.15">
      <c r="A267" s="269"/>
      <c r="B267" s="270"/>
      <c r="C267" s="106"/>
      <c r="D267" s="107"/>
      <c r="E267" s="107"/>
      <c r="F267" s="107"/>
      <c r="G267" s="107"/>
      <c r="H267" s="107"/>
      <c r="I267" s="108"/>
      <c r="J267" s="89"/>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K267" s="90"/>
      <c r="AL267" s="90"/>
      <c r="AM267" s="91"/>
      <c r="BG267" s="13" t="s">
        <v>432</v>
      </c>
      <c r="BH267" s="13" t="s">
        <v>432</v>
      </c>
    </row>
    <row r="268" spans="1:61" ht="9.75" hidden="1" customHeight="1" x14ac:dyDescent="0.15">
      <c r="A268" s="269"/>
      <c r="B268" s="270"/>
      <c r="C268" s="96" t="s">
        <v>109</v>
      </c>
      <c r="D268" s="97"/>
      <c r="E268" s="97"/>
      <c r="F268" s="97"/>
      <c r="G268" s="97"/>
      <c r="H268" s="97"/>
      <c r="I268" s="98"/>
      <c r="J268" s="86"/>
      <c r="K268" s="87"/>
      <c r="L268" s="87"/>
      <c r="M268" s="87"/>
      <c r="N268" s="87"/>
      <c r="O268" s="87"/>
      <c r="P268" s="87"/>
      <c r="Q268" s="87"/>
      <c r="R268" s="87"/>
      <c r="S268" s="87"/>
      <c r="T268" s="87"/>
      <c r="U268" s="87"/>
      <c r="V268" s="87"/>
      <c r="W268" s="87"/>
      <c r="X268" s="87"/>
      <c r="Y268" s="87"/>
      <c r="Z268" s="87"/>
      <c r="AA268" s="87"/>
      <c r="AB268" s="87"/>
      <c r="AC268" s="87"/>
      <c r="AD268" s="87"/>
      <c r="AE268" s="87"/>
      <c r="AF268" s="87"/>
      <c r="AG268" s="87"/>
      <c r="AH268" s="87"/>
      <c r="AI268" s="87"/>
      <c r="AJ268" s="87"/>
      <c r="AK268" s="87"/>
      <c r="AL268" s="87"/>
      <c r="AM268" s="88"/>
      <c r="BG268" s="13" t="s">
        <v>470</v>
      </c>
      <c r="BH268" s="13">
        <v>64</v>
      </c>
      <c r="BI268" s="13" t="str">
        <f>"ITEM" &amp; BH268 &amp; BG268 &amp; "="&amp; IF(TRIM($J268)="","",$J268)</f>
        <v>ITEM64#KBN2_7=</v>
      </c>
    </row>
    <row r="269" spans="1:61" ht="9.75" hidden="1" customHeight="1" x14ac:dyDescent="0.15">
      <c r="A269" s="269"/>
      <c r="B269" s="270"/>
      <c r="C269" s="99"/>
      <c r="D269" s="100"/>
      <c r="E269" s="100"/>
      <c r="F269" s="100"/>
      <c r="G269" s="100"/>
      <c r="H269" s="100"/>
      <c r="I269" s="101"/>
      <c r="J269" s="127"/>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c r="AL269" s="128"/>
      <c r="AM269" s="129"/>
      <c r="BG269" s="13" t="s">
        <v>432</v>
      </c>
      <c r="BH269" s="13" t="s">
        <v>432</v>
      </c>
    </row>
    <row r="270" spans="1:61" ht="9.75" hidden="1" customHeight="1" thickBot="1" x14ac:dyDescent="0.2">
      <c r="A270" s="271"/>
      <c r="B270" s="272"/>
      <c r="C270" s="106"/>
      <c r="D270" s="107"/>
      <c r="E270" s="107"/>
      <c r="F270" s="107"/>
      <c r="G270" s="107"/>
      <c r="H270" s="107"/>
      <c r="I270" s="108"/>
      <c r="J270" s="89"/>
      <c r="K270" s="90"/>
      <c r="L270" s="90"/>
      <c r="M270" s="90"/>
      <c r="N270" s="90"/>
      <c r="O270" s="90"/>
      <c r="P270" s="90"/>
      <c r="Q270" s="90"/>
      <c r="R270" s="90"/>
      <c r="S270" s="90"/>
      <c r="T270" s="90"/>
      <c r="U270" s="90"/>
      <c r="V270" s="90"/>
      <c r="W270" s="90"/>
      <c r="X270" s="90"/>
      <c r="Y270" s="90"/>
      <c r="Z270" s="90"/>
      <c r="AA270" s="90"/>
      <c r="AB270" s="90"/>
      <c r="AC270" s="90"/>
      <c r="AD270" s="90"/>
      <c r="AE270" s="90"/>
      <c r="AF270" s="90"/>
      <c r="AG270" s="90"/>
      <c r="AH270" s="90"/>
      <c r="AI270" s="90"/>
      <c r="AJ270" s="90"/>
      <c r="AK270" s="90"/>
      <c r="AL270" s="90"/>
      <c r="AM270" s="91"/>
      <c r="BG270" s="13" t="s">
        <v>432</v>
      </c>
      <c r="BH270" s="13" t="s">
        <v>432</v>
      </c>
    </row>
    <row r="271" spans="1:61" ht="9.75" hidden="1" customHeight="1" x14ac:dyDescent="0.15">
      <c r="A271" s="251" t="s">
        <v>348</v>
      </c>
      <c r="B271" s="252"/>
      <c r="C271" s="252"/>
      <c r="D271" s="252"/>
      <c r="E271" s="252"/>
      <c r="F271" s="252"/>
      <c r="G271" s="252"/>
      <c r="H271" s="252"/>
      <c r="I271" s="253"/>
      <c r="J271" s="276"/>
      <c r="K271" s="277"/>
      <c r="L271" s="277"/>
      <c r="M271" s="277"/>
      <c r="N271" s="277"/>
      <c r="O271" s="277"/>
      <c r="P271" s="277"/>
      <c r="Q271" s="277"/>
      <c r="R271" s="277"/>
      <c r="S271" s="277"/>
      <c r="T271" s="277"/>
      <c r="U271" s="277"/>
      <c r="V271" s="277"/>
      <c r="W271" s="277"/>
      <c r="X271" s="277"/>
      <c r="Y271" s="277"/>
      <c r="Z271" s="277"/>
      <c r="AA271" s="277"/>
      <c r="AB271" s="277"/>
      <c r="AC271" s="277"/>
      <c r="AD271" s="277"/>
      <c r="AE271" s="277"/>
      <c r="AF271" s="277"/>
      <c r="AG271" s="277"/>
      <c r="AH271" s="277"/>
      <c r="AI271" s="277"/>
      <c r="AJ271" s="277"/>
      <c r="AK271" s="277"/>
      <c r="AL271" s="277"/>
      <c r="AM271" s="278"/>
      <c r="BG271" s="13" t="s">
        <v>471</v>
      </c>
      <c r="BH271" s="13">
        <v>58</v>
      </c>
      <c r="BI271" s="13" t="str">
        <f>"ITEM"&amp;BH271 &amp; BG271 &amp; "="&amp; IF(TRIM($J271)="","",$J271)</f>
        <v>ITEM58#KBN2_8=</v>
      </c>
    </row>
    <row r="272" spans="1:61" ht="9.75" hidden="1" customHeight="1" thickBot="1" x14ac:dyDescent="0.2">
      <c r="A272" s="254"/>
      <c r="B272" s="255"/>
      <c r="C272" s="255"/>
      <c r="D272" s="255"/>
      <c r="E272" s="255"/>
      <c r="F272" s="255"/>
      <c r="G272" s="255"/>
      <c r="H272" s="255"/>
      <c r="I272" s="256"/>
      <c r="J272" s="279"/>
      <c r="K272" s="280"/>
      <c r="L272" s="280"/>
      <c r="M272" s="280"/>
      <c r="N272" s="280"/>
      <c r="O272" s="280"/>
      <c r="P272" s="280"/>
      <c r="Q272" s="280"/>
      <c r="R272" s="280"/>
      <c r="S272" s="280"/>
      <c r="T272" s="280"/>
      <c r="U272" s="280"/>
      <c r="V272" s="280"/>
      <c r="W272" s="280"/>
      <c r="X272" s="280"/>
      <c r="Y272" s="280"/>
      <c r="Z272" s="280"/>
      <c r="AA272" s="280"/>
      <c r="AB272" s="280"/>
      <c r="AC272" s="280"/>
      <c r="AD272" s="280"/>
      <c r="AE272" s="280"/>
      <c r="AF272" s="280"/>
      <c r="AG272" s="280"/>
      <c r="AH272" s="280"/>
      <c r="AI272" s="280"/>
      <c r="AJ272" s="280"/>
      <c r="AK272" s="280"/>
      <c r="AL272" s="280"/>
      <c r="AM272" s="281"/>
      <c r="BG272" s="13" t="s">
        <v>432</v>
      </c>
      <c r="BH272" s="13" t="s">
        <v>432</v>
      </c>
    </row>
    <row r="273" spans="1:61" ht="9.75" hidden="1" customHeight="1" x14ac:dyDescent="0.15">
      <c r="A273" s="263" t="s">
        <v>93</v>
      </c>
      <c r="B273" s="264"/>
      <c r="C273" s="264"/>
      <c r="D273" s="264"/>
      <c r="E273" s="264"/>
      <c r="F273" s="264"/>
      <c r="G273" s="264"/>
      <c r="H273" s="264"/>
      <c r="I273" s="265"/>
      <c r="J273" s="282"/>
      <c r="K273" s="283"/>
      <c r="L273" s="283"/>
      <c r="M273" s="283"/>
      <c r="N273" s="283"/>
      <c r="O273" s="283"/>
      <c r="P273" s="283"/>
      <c r="Q273" s="283"/>
      <c r="R273" s="283"/>
      <c r="S273" s="283"/>
      <c r="T273" s="283"/>
      <c r="U273" s="283"/>
      <c r="V273" s="283"/>
      <c r="W273" s="283"/>
      <c r="X273" s="283"/>
      <c r="Y273" s="283"/>
      <c r="Z273" s="283"/>
      <c r="AA273" s="283"/>
      <c r="AB273" s="283"/>
      <c r="AC273" s="283"/>
      <c r="AD273" s="283"/>
      <c r="AE273" s="283"/>
      <c r="AF273" s="283"/>
      <c r="AG273" s="283"/>
      <c r="AH273" s="283"/>
      <c r="AI273" s="283"/>
      <c r="AJ273" s="283"/>
      <c r="AK273" s="283"/>
      <c r="AL273" s="283"/>
      <c r="AM273" s="284"/>
      <c r="BG273" s="13" t="s">
        <v>471</v>
      </c>
      <c r="BH273" s="13">
        <v>59</v>
      </c>
      <c r="BI273" s="13" t="str">
        <f>"ITEM"&amp; BH273  &amp; BG273 &amp; "="&amp; IF(TRIM($J273)="","",$J273)</f>
        <v>ITEM59#KBN2_8=</v>
      </c>
    </row>
    <row r="274" spans="1:61" ht="9.75" hidden="1" customHeight="1" x14ac:dyDescent="0.15">
      <c r="A274" s="106"/>
      <c r="B274" s="107"/>
      <c r="C274" s="107"/>
      <c r="D274" s="107"/>
      <c r="E274" s="107"/>
      <c r="F274" s="107"/>
      <c r="G274" s="107"/>
      <c r="H274" s="107"/>
      <c r="I274" s="108"/>
      <c r="J274" s="89"/>
      <c r="K274" s="90"/>
      <c r="L274" s="90"/>
      <c r="M274" s="90"/>
      <c r="N274" s="90"/>
      <c r="O274" s="90"/>
      <c r="P274" s="90"/>
      <c r="Q274" s="90"/>
      <c r="R274" s="90"/>
      <c r="S274" s="90"/>
      <c r="T274" s="90"/>
      <c r="U274" s="90"/>
      <c r="V274" s="90"/>
      <c r="W274" s="90"/>
      <c r="X274" s="90"/>
      <c r="Y274" s="90"/>
      <c r="Z274" s="90"/>
      <c r="AA274" s="90"/>
      <c r="AB274" s="90"/>
      <c r="AC274" s="90"/>
      <c r="AD274" s="90"/>
      <c r="AE274" s="90"/>
      <c r="AF274" s="90"/>
      <c r="AG274" s="90"/>
      <c r="AH274" s="90"/>
      <c r="AI274" s="90"/>
      <c r="AJ274" s="90"/>
      <c r="AK274" s="90"/>
      <c r="AL274" s="90"/>
      <c r="AM274" s="91"/>
      <c r="BG274" s="13" t="s">
        <v>432</v>
      </c>
      <c r="BH274" s="13" t="s">
        <v>432</v>
      </c>
    </row>
    <row r="275" spans="1:61" ht="9.75" hidden="1" customHeight="1" x14ac:dyDescent="0.15">
      <c r="A275" s="96" t="s">
        <v>106</v>
      </c>
      <c r="B275" s="97"/>
      <c r="C275" s="97"/>
      <c r="D275" s="97"/>
      <c r="E275" s="97"/>
      <c r="F275" s="97"/>
      <c r="G275" s="97"/>
      <c r="H275" s="97"/>
      <c r="I275" s="98"/>
      <c r="J275" s="266"/>
      <c r="K275" s="170"/>
      <c r="L275" s="170"/>
      <c r="M275" s="170"/>
      <c r="N275" s="170"/>
      <c r="O275" s="170"/>
      <c r="P275" s="170"/>
      <c r="Q275" s="170"/>
      <c r="R275" s="170"/>
      <c r="S275" s="170"/>
      <c r="T275" s="170"/>
      <c r="U275" s="170"/>
      <c r="V275" s="170" t="s">
        <v>116</v>
      </c>
      <c r="W275" s="170"/>
      <c r="X275" s="170"/>
      <c r="Y275" s="170"/>
      <c r="Z275" s="170"/>
      <c r="AA275" s="170"/>
      <c r="AB275" s="170"/>
      <c r="AC275" s="170"/>
      <c r="AD275" s="170"/>
      <c r="AE275" s="170"/>
      <c r="AF275" s="170"/>
      <c r="AG275" s="170"/>
      <c r="AH275" s="170"/>
      <c r="AI275" s="170"/>
      <c r="AJ275" s="170"/>
      <c r="AK275" s="170"/>
      <c r="AL275" s="170"/>
      <c r="AM275" s="171"/>
      <c r="BE275" s="13" t="str">
        <f ca="1">MID(CELL("address",$CH$2),2,2)</f>
        <v>CH</v>
      </c>
      <c r="BF275" s="13" t="str">
        <f>IF(TRIM($K276)="","",IF(ISERROR(MATCH($K276,$CH$3:$CH$8,0)),"INPUT_ERROR",MATCH($K276,$CH$3:$CH$8,0)))</f>
        <v/>
      </c>
      <c r="BG275" s="13" t="s">
        <v>471</v>
      </c>
      <c r="BH275" s="13">
        <v>60</v>
      </c>
      <c r="BI275" s="13" t="str">
        <f>"ITEM"&amp; BH275 &amp; BG275 &amp;  "="&amp; $BF275</f>
        <v>ITEM60#KBN2_8=</v>
      </c>
    </row>
    <row r="276" spans="1:61" ht="9.75" hidden="1" customHeight="1" x14ac:dyDescent="0.15">
      <c r="A276" s="99"/>
      <c r="B276" s="100"/>
      <c r="C276" s="100"/>
      <c r="D276" s="100"/>
      <c r="E276" s="100"/>
      <c r="F276" s="100"/>
      <c r="G276" s="100"/>
      <c r="H276" s="100"/>
      <c r="I276" s="101"/>
      <c r="J276" s="130" t="s">
        <v>127</v>
      </c>
      <c r="K276" s="131"/>
      <c r="L276" s="131"/>
      <c r="M276" s="131"/>
      <c r="N276" s="131"/>
      <c r="O276" s="131"/>
      <c r="P276" s="131"/>
      <c r="Q276" s="131"/>
      <c r="R276" s="131"/>
      <c r="S276" s="131"/>
      <c r="T276" s="169" t="s">
        <v>443</v>
      </c>
      <c r="U276" s="169"/>
      <c r="V276" s="169" t="s">
        <v>230</v>
      </c>
      <c r="W276" s="169"/>
      <c r="X276" s="169"/>
      <c r="Y276" s="169"/>
      <c r="Z276" s="169"/>
      <c r="AA276" s="169"/>
      <c r="AB276" s="169"/>
      <c r="AC276" s="169"/>
      <c r="AD276" s="169"/>
      <c r="AE276" s="169" t="s">
        <v>231</v>
      </c>
      <c r="AF276" s="169"/>
      <c r="AG276" s="169"/>
      <c r="AH276" s="169"/>
      <c r="AI276" s="169"/>
      <c r="AJ276" s="169"/>
      <c r="AK276" s="169"/>
      <c r="AL276" s="169"/>
      <c r="AM276" s="172"/>
      <c r="BG276" s="13" t="s">
        <v>432</v>
      </c>
      <c r="BH276" s="13" t="s">
        <v>432</v>
      </c>
    </row>
    <row r="277" spans="1:61" ht="9.75" hidden="1" customHeight="1" x14ac:dyDescent="0.15">
      <c r="A277" s="99"/>
      <c r="B277" s="100"/>
      <c r="C277" s="100"/>
      <c r="D277" s="100"/>
      <c r="E277" s="100"/>
      <c r="F277" s="100"/>
      <c r="G277" s="100"/>
      <c r="H277" s="100"/>
      <c r="I277" s="101"/>
      <c r="J277" s="130"/>
      <c r="K277" s="131"/>
      <c r="L277" s="131"/>
      <c r="M277" s="131"/>
      <c r="N277" s="131"/>
      <c r="O277" s="131"/>
      <c r="P277" s="131"/>
      <c r="Q277" s="131"/>
      <c r="R277" s="131"/>
      <c r="S277" s="131"/>
      <c r="T277" s="169"/>
      <c r="U277" s="169"/>
      <c r="V277" s="169" t="s">
        <v>232</v>
      </c>
      <c r="W277" s="169"/>
      <c r="X277" s="169"/>
      <c r="Y277" s="169"/>
      <c r="Z277" s="169"/>
      <c r="AA277" s="169"/>
      <c r="AB277" s="169"/>
      <c r="AC277" s="169"/>
      <c r="AD277" s="169"/>
      <c r="AE277" s="169" t="s">
        <v>233</v>
      </c>
      <c r="AF277" s="169"/>
      <c r="AG277" s="169"/>
      <c r="AH277" s="169"/>
      <c r="AI277" s="169"/>
      <c r="AJ277" s="169"/>
      <c r="AK277" s="169"/>
      <c r="AL277" s="169"/>
      <c r="AM277" s="172"/>
      <c r="BG277" s="13" t="s">
        <v>432</v>
      </c>
      <c r="BH277" s="13" t="s">
        <v>432</v>
      </c>
    </row>
    <row r="278" spans="1:61" ht="9.75" hidden="1" customHeight="1" x14ac:dyDescent="0.15">
      <c r="A278" s="106"/>
      <c r="B278" s="107"/>
      <c r="C278" s="107"/>
      <c r="D278" s="107"/>
      <c r="E278" s="107"/>
      <c r="F278" s="107"/>
      <c r="G278" s="107"/>
      <c r="H278" s="107"/>
      <c r="I278" s="108"/>
      <c r="J278" s="168"/>
      <c r="K278" s="137"/>
      <c r="L278" s="137"/>
      <c r="M278" s="137"/>
      <c r="N278" s="137"/>
      <c r="O278" s="137"/>
      <c r="P278" s="137"/>
      <c r="Q278" s="137"/>
      <c r="R278" s="137"/>
      <c r="S278" s="137"/>
      <c r="T278" s="137"/>
      <c r="U278" s="137"/>
      <c r="V278" s="174" t="s">
        <v>223</v>
      </c>
      <c r="W278" s="174"/>
      <c r="X278" s="174"/>
      <c r="Y278" s="174"/>
      <c r="Z278" s="174"/>
      <c r="AA278" s="174"/>
      <c r="AB278" s="174"/>
      <c r="AC278" s="174"/>
      <c r="AD278" s="174"/>
      <c r="AE278" s="174" t="s">
        <v>224</v>
      </c>
      <c r="AF278" s="174"/>
      <c r="AG278" s="174"/>
      <c r="AH278" s="174"/>
      <c r="AI278" s="174"/>
      <c r="AJ278" s="174"/>
      <c r="AK278" s="174"/>
      <c r="AL278" s="174"/>
      <c r="AM278" s="175"/>
      <c r="BG278" s="13" t="s">
        <v>432</v>
      </c>
      <c r="BH278" s="13" t="s">
        <v>432</v>
      </c>
    </row>
    <row r="279" spans="1:61" ht="9.75" hidden="1" customHeight="1" x14ac:dyDescent="0.15">
      <c r="A279" s="96" t="s">
        <v>304</v>
      </c>
      <c r="B279" s="97"/>
      <c r="C279" s="97"/>
      <c r="D279" s="97"/>
      <c r="E279" s="97"/>
      <c r="F279" s="97"/>
      <c r="G279" s="97"/>
      <c r="H279" s="97"/>
      <c r="I279" s="98"/>
      <c r="J279" s="86"/>
      <c r="K279" s="87"/>
      <c r="L279" s="87"/>
      <c r="M279" s="87"/>
      <c r="N279" s="87"/>
      <c r="O279" s="87"/>
      <c r="P279" s="87"/>
      <c r="Q279" s="87"/>
      <c r="R279" s="87"/>
      <c r="S279" s="87"/>
      <c r="T279" s="87"/>
      <c r="U279" s="87"/>
      <c r="V279" s="87"/>
      <c r="W279" s="87"/>
      <c r="X279" s="87"/>
      <c r="Y279" s="87"/>
      <c r="Z279" s="87"/>
      <c r="AA279" s="87"/>
      <c r="AB279" s="87"/>
      <c r="AC279" s="87"/>
      <c r="AD279" s="87"/>
      <c r="AE279" s="87"/>
      <c r="AF279" s="87"/>
      <c r="AG279" s="87"/>
      <c r="AH279" s="87"/>
      <c r="AI279" s="87"/>
      <c r="AJ279" s="87"/>
      <c r="AK279" s="87"/>
      <c r="AL279" s="87"/>
      <c r="AM279" s="88"/>
      <c r="BG279" s="13" t="s">
        <v>471</v>
      </c>
      <c r="BH279" s="13">
        <v>61</v>
      </c>
      <c r="BI279" s="13" t="str">
        <f>"ITEM"&amp; BH279 &amp; BG279 &amp; "="&amp; IF(TRIM($J279)="","",$J279)</f>
        <v>ITEM61#KBN2_8=</v>
      </c>
    </row>
    <row r="280" spans="1:61" ht="9.75" hidden="1" customHeight="1" x14ac:dyDescent="0.15">
      <c r="A280" s="99"/>
      <c r="B280" s="100"/>
      <c r="C280" s="100"/>
      <c r="D280" s="100"/>
      <c r="E280" s="100"/>
      <c r="F280" s="100"/>
      <c r="G280" s="100"/>
      <c r="H280" s="100"/>
      <c r="I280" s="101"/>
      <c r="J280" s="127"/>
      <c r="K280" s="128"/>
      <c r="L280" s="128"/>
      <c r="M280" s="128"/>
      <c r="N280" s="128"/>
      <c r="O280" s="128"/>
      <c r="P280" s="128"/>
      <c r="Q280" s="128"/>
      <c r="R280" s="128"/>
      <c r="S280" s="128"/>
      <c r="T280" s="128"/>
      <c r="U280" s="128"/>
      <c r="V280" s="128"/>
      <c r="W280" s="128"/>
      <c r="X280" s="128"/>
      <c r="Y280" s="128"/>
      <c r="Z280" s="128"/>
      <c r="AA280" s="128"/>
      <c r="AB280" s="128"/>
      <c r="AC280" s="128"/>
      <c r="AD280" s="128"/>
      <c r="AE280" s="128"/>
      <c r="AF280" s="128"/>
      <c r="AG280" s="128"/>
      <c r="AH280" s="128"/>
      <c r="AI280" s="128"/>
      <c r="AJ280" s="128"/>
      <c r="AK280" s="128"/>
      <c r="AL280" s="128"/>
      <c r="AM280" s="129"/>
      <c r="BG280" s="13" t="s">
        <v>432</v>
      </c>
      <c r="BH280" s="13" t="s">
        <v>432</v>
      </c>
    </row>
    <row r="281" spans="1:61" ht="9.75" hidden="1" customHeight="1" x14ac:dyDescent="0.15">
      <c r="A281" s="106"/>
      <c r="B281" s="107"/>
      <c r="C281" s="107"/>
      <c r="D281" s="107"/>
      <c r="E281" s="107"/>
      <c r="F281" s="107"/>
      <c r="G281" s="107"/>
      <c r="H281" s="107"/>
      <c r="I281" s="108"/>
      <c r="J281" s="89"/>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90"/>
      <c r="AK281" s="90"/>
      <c r="AL281" s="90"/>
      <c r="AM281" s="91"/>
      <c r="BG281" s="13" t="s">
        <v>432</v>
      </c>
      <c r="BH281" s="13" t="s">
        <v>432</v>
      </c>
    </row>
    <row r="282" spans="1:61" ht="9.75" hidden="1" customHeight="1" x14ac:dyDescent="0.15">
      <c r="A282" s="267" t="s">
        <v>0</v>
      </c>
      <c r="B282" s="268"/>
      <c r="C282" s="96" t="s">
        <v>107</v>
      </c>
      <c r="D282" s="97"/>
      <c r="E282" s="97"/>
      <c r="F282" s="97"/>
      <c r="G282" s="97"/>
      <c r="H282" s="97"/>
      <c r="I282" s="98"/>
      <c r="J282" s="167"/>
      <c r="K282" s="162"/>
      <c r="L282" s="162"/>
      <c r="M282" s="162"/>
      <c r="N282" s="162"/>
      <c r="O282" s="162"/>
      <c r="P282" s="162"/>
      <c r="Q282" s="162"/>
      <c r="R282" s="162"/>
      <c r="S282" s="162"/>
      <c r="T282" s="162"/>
      <c r="U282" s="162"/>
      <c r="V282" s="170" t="s">
        <v>116</v>
      </c>
      <c r="W282" s="170"/>
      <c r="X282" s="170"/>
      <c r="Y282" s="170"/>
      <c r="Z282" s="170"/>
      <c r="AA282" s="170"/>
      <c r="AB282" s="170"/>
      <c r="AC282" s="170"/>
      <c r="AD282" s="170"/>
      <c r="AE282" s="170"/>
      <c r="AF282" s="170"/>
      <c r="AG282" s="170"/>
      <c r="AH282" s="170"/>
      <c r="AI282" s="170"/>
      <c r="AJ282" s="170"/>
      <c r="AK282" s="170"/>
      <c r="AL282" s="170"/>
      <c r="AM282" s="171"/>
      <c r="BE282" s="13" t="str">
        <f ca="1">MID(CELL("address",$CI$2),2,2)</f>
        <v>CI</v>
      </c>
      <c r="BF282" s="13" t="str">
        <f>IF(TRIM($K283)="","",IF(ISERROR(MATCH($K283,$CI$3:$CI$4,0)),"INPUT_ERROR",MATCH($K283,$CI$3:$CI$4,0)))</f>
        <v/>
      </c>
      <c r="BG282" s="13" t="s">
        <v>471</v>
      </c>
      <c r="BH282" s="13">
        <v>62</v>
      </c>
      <c r="BI282" s="13" t="str">
        <f>"ITEM"&amp; BH282&amp; BG282 &amp; "="&amp; $BF282</f>
        <v>ITEM62#KBN2_8=</v>
      </c>
    </row>
    <row r="283" spans="1:61" ht="9.75" hidden="1" customHeight="1" x14ac:dyDescent="0.15">
      <c r="A283" s="269"/>
      <c r="B283" s="270"/>
      <c r="C283" s="99"/>
      <c r="D283" s="100"/>
      <c r="E283" s="100"/>
      <c r="F283" s="100"/>
      <c r="G283" s="100"/>
      <c r="H283" s="100"/>
      <c r="I283" s="101"/>
      <c r="J283" s="130" t="s">
        <v>167</v>
      </c>
      <c r="K283" s="131"/>
      <c r="L283" s="131"/>
      <c r="M283" s="131"/>
      <c r="N283" s="131"/>
      <c r="O283" s="131"/>
      <c r="P283" s="131"/>
      <c r="Q283" s="131"/>
      <c r="R283" s="133" t="s">
        <v>168</v>
      </c>
      <c r="S283" s="133"/>
      <c r="T283" s="133"/>
      <c r="U283" s="133"/>
      <c r="V283" s="169" t="s">
        <v>234</v>
      </c>
      <c r="W283" s="169"/>
      <c r="X283" s="169"/>
      <c r="Y283" s="169"/>
      <c r="Z283" s="169"/>
      <c r="AA283" s="169" t="s">
        <v>235</v>
      </c>
      <c r="AB283" s="169"/>
      <c r="AC283" s="169"/>
      <c r="AD283" s="169"/>
      <c r="AE283" s="169"/>
      <c r="AF283" s="169"/>
      <c r="AG283" s="169"/>
      <c r="AH283" s="169"/>
      <c r="AI283" s="169"/>
      <c r="AJ283" s="169"/>
      <c r="AK283" s="169"/>
      <c r="AL283" s="169"/>
      <c r="AM283" s="172"/>
      <c r="BG283" s="13" t="s">
        <v>432</v>
      </c>
      <c r="BH283" s="13" t="s">
        <v>432</v>
      </c>
    </row>
    <row r="284" spans="1:61" ht="9.75" hidden="1" customHeight="1" x14ac:dyDescent="0.15">
      <c r="A284" s="269"/>
      <c r="B284" s="270"/>
      <c r="C284" s="99"/>
      <c r="D284" s="100"/>
      <c r="E284" s="100"/>
      <c r="F284" s="100"/>
      <c r="G284" s="100"/>
      <c r="H284" s="100"/>
      <c r="I284" s="101"/>
      <c r="J284" s="130"/>
      <c r="K284" s="131"/>
      <c r="L284" s="131"/>
      <c r="M284" s="131"/>
      <c r="N284" s="131"/>
      <c r="O284" s="131"/>
      <c r="P284" s="131"/>
      <c r="Q284" s="131"/>
      <c r="R284" s="133"/>
      <c r="S284" s="133"/>
      <c r="T284" s="133"/>
      <c r="U284" s="133"/>
      <c r="V284" s="169"/>
      <c r="W284" s="169"/>
      <c r="X284" s="169"/>
      <c r="Y284" s="169"/>
      <c r="Z284" s="169"/>
      <c r="AA284" s="169"/>
      <c r="AB284" s="169"/>
      <c r="AC284" s="169"/>
      <c r="AD284" s="169"/>
      <c r="AE284" s="169"/>
      <c r="AF284" s="169"/>
      <c r="AG284" s="169"/>
      <c r="AH284" s="169"/>
      <c r="AI284" s="169"/>
      <c r="AJ284" s="169"/>
      <c r="AK284" s="169"/>
      <c r="AL284" s="169"/>
      <c r="AM284" s="172"/>
      <c r="BG284" s="13" t="s">
        <v>432</v>
      </c>
      <c r="BH284" s="13" t="s">
        <v>432</v>
      </c>
    </row>
    <row r="285" spans="1:61" ht="9.75" hidden="1" customHeight="1" x14ac:dyDescent="0.15">
      <c r="A285" s="269"/>
      <c r="B285" s="270"/>
      <c r="C285" s="106"/>
      <c r="D285" s="107"/>
      <c r="E285" s="107"/>
      <c r="F285" s="107"/>
      <c r="G285" s="107"/>
      <c r="H285" s="107"/>
      <c r="I285" s="108"/>
      <c r="J285" s="173"/>
      <c r="K285" s="174"/>
      <c r="L285" s="174"/>
      <c r="M285" s="174"/>
      <c r="N285" s="174"/>
      <c r="O285" s="174"/>
      <c r="P285" s="174"/>
      <c r="Q285" s="174"/>
      <c r="R285" s="174"/>
      <c r="S285" s="174"/>
      <c r="T285" s="174"/>
      <c r="U285" s="174"/>
      <c r="V285" s="174"/>
      <c r="W285" s="174"/>
      <c r="X285" s="174"/>
      <c r="Y285" s="174"/>
      <c r="Z285" s="174"/>
      <c r="AA285" s="174"/>
      <c r="AB285" s="174"/>
      <c r="AC285" s="174"/>
      <c r="AD285" s="174"/>
      <c r="AE285" s="174"/>
      <c r="AF285" s="174"/>
      <c r="AG285" s="174"/>
      <c r="AH285" s="174"/>
      <c r="AI285" s="174"/>
      <c r="AJ285" s="174"/>
      <c r="AK285" s="174"/>
      <c r="AL285" s="174"/>
      <c r="AM285" s="175"/>
      <c r="BG285" s="13" t="s">
        <v>432</v>
      </c>
      <c r="BH285" s="13" t="s">
        <v>432</v>
      </c>
    </row>
    <row r="286" spans="1:61" ht="9.75" hidden="1" customHeight="1" x14ac:dyDescent="0.15">
      <c r="A286" s="269"/>
      <c r="B286" s="270"/>
      <c r="C286" s="96" t="s">
        <v>108</v>
      </c>
      <c r="D286" s="97"/>
      <c r="E286" s="97"/>
      <c r="F286" s="97"/>
      <c r="G286" s="97"/>
      <c r="H286" s="97"/>
      <c r="I286" s="98"/>
      <c r="J286" s="86"/>
      <c r="K286" s="87"/>
      <c r="L286" s="87"/>
      <c r="M286" s="87"/>
      <c r="N286" s="87"/>
      <c r="O286" s="87"/>
      <c r="P286" s="87"/>
      <c r="Q286" s="87"/>
      <c r="R286" s="87"/>
      <c r="S286" s="87"/>
      <c r="T286" s="87"/>
      <c r="U286" s="87"/>
      <c r="V286" s="87"/>
      <c r="W286" s="87"/>
      <c r="X286" s="87"/>
      <c r="Y286" s="87"/>
      <c r="Z286" s="87"/>
      <c r="AA286" s="87"/>
      <c r="AB286" s="87"/>
      <c r="AC286" s="87"/>
      <c r="AD286" s="87"/>
      <c r="AE286" s="87"/>
      <c r="AF286" s="87"/>
      <c r="AG286" s="87"/>
      <c r="AH286" s="87"/>
      <c r="AI286" s="87"/>
      <c r="AJ286" s="87"/>
      <c r="AK286" s="87"/>
      <c r="AL286" s="87"/>
      <c r="AM286" s="88"/>
      <c r="BG286" s="13" t="s">
        <v>471</v>
      </c>
      <c r="BH286" s="13">
        <v>63</v>
      </c>
      <c r="BI286" s="13" t="str">
        <f>"ITEM" &amp; BH286 &amp; BG286 &amp; "="&amp; IF(TRIM($J286)="","",$J286)</f>
        <v>ITEM63#KBN2_8=</v>
      </c>
    </row>
    <row r="287" spans="1:61" ht="9.75" hidden="1" customHeight="1" x14ac:dyDescent="0.15">
      <c r="A287" s="269"/>
      <c r="B287" s="270"/>
      <c r="C287" s="99"/>
      <c r="D287" s="100"/>
      <c r="E287" s="100"/>
      <c r="F287" s="100"/>
      <c r="G287" s="100"/>
      <c r="H287" s="100"/>
      <c r="I287" s="101"/>
      <c r="J287" s="127"/>
      <c r="K287" s="128"/>
      <c r="L287" s="128"/>
      <c r="M287" s="128"/>
      <c r="N287" s="128"/>
      <c r="O287" s="128"/>
      <c r="P287" s="128"/>
      <c r="Q287" s="128"/>
      <c r="R287" s="128"/>
      <c r="S287" s="128"/>
      <c r="T287" s="128"/>
      <c r="U287" s="128"/>
      <c r="V287" s="128"/>
      <c r="W287" s="128"/>
      <c r="X287" s="128"/>
      <c r="Y287" s="128"/>
      <c r="Z287" s="128"/>
      <c r="AA287" s="128"/>
      <c r="AB287" s="128"/>
      <c r="AC287" s="128"/>
      <c r="AD287" s="128"/>
      <c r="AE287" s="128"/>
      <c r="AF287" s="128"/>
      <c r="AG287" s="128"/>
      <c r="AH287" s="128"/>
      <c r="AI287" s="128"/>
      <c r="AJ287" s="128"/>
      <c r="AK287" s="128"/>
      <c r="AL287" s="128"/>
      <c r="AM287" s="129"/>
      <c r="BG287" s="13" t="s">
        <v>432</v>
      </c>
      <c r="BH287" s="13" t="s">
        <v>432</v>
      </c>
    </row>
    <row r="288" spans="1:61" ht="9.75" hidden="1" customHeight="1" x14ac:dyDescent="0.15">
      <c r="A288" s="269"/>
      <c r="B288" s="270"/>
      <c r="C288" s="106"/>
      <c r="D288" s="107"/>
      <c r="E288" s="107"/>
      <c r="F288" s="107"/>
      <c r="G288" s="107"/>
      <c r="H288" s="107"/>
      <c r="I288" s="108"/>
      <c r="J288" s="89"/>
      <c r="K288" s="90"/>
      <c r="L288" s="90"/>
      <c r="M288" s="90"/>
      <c r="N288" s="90"/>
      <c r="O288" s="90"/>
      <c r="P288" s="90"/>
      <c r="Q288" s="90"/>
      <c r="R288" s="90"/>
      <c r="S288" s="90"/>
      <c r="T288" s="90"/>
      <c r="U288" s="90"/>
      <c r="V288" s="90"/>
      <c r="W288" s="90"/>
      <c r="X288" s="90"/>
      <c r="Y288" s="90"/>
      <c r="Z288" s="90"/>
      <c r="AA288" s="90"/>
      <c r="AB288" s="90"/>
      <c r="AC288" s="90"/>
      <c r="AD288" s="90"/>
      <c r="AE288" s="90"/>
      <c r="AF288" s="90"/>
      <c r="AG288" s="90"/>
      <c r="AH288" s="90"/>
      <c r="AI288" s="90"/>
      <c r="AJ288" s="90"/>
      <c r="AK288" s="90"/>
      <c r="AL288" s="90"/>
      <c r="AM288" s="91"/>
      <c r="BG288" s="13" t="s">
        <v>432</v>
      </c>
      <c r="BH288" s="13" t="s">
        <v>432</v>
      </c>
    </row>
    <row r="289" spans="1:61" ht="9.75" hidden="1" customHeight="1" x14ac:dyDescent="0.15">
      <c r="A289" s="269"/>
      <c r="B289" s="270"/>
      <c r="C289" s="96" t="s">
        <v>109</v>
      </c>
      <c r="D289" s="97"/>
      <c r="E289" s="97"/>
      <c r="F289" s="97"/>
      <c r="G289" s="97"/>
      <c r="H289" s="97"/>
      <c r="I289" s="98"/>
      <c r="J289" s="86"/>
      <c r="K289" s="87"/>
      <c r="L289" s="87"/>
      <c r="M289" s="87"/>
      <c r="N289" s="87"/>
      <c r="O289" s="87"/>
      <c r="P289" s="87"/>
      <c r="Q289" s="87"/>
      <c r="R289" s="87"/>
      <c r="S289" s="87"/>
      <c r="T289" s="87"/>
      <c r="U289" s="87"/>
      <c r="V289" s="87"/>
      <c r="W289" s="87"/>
      <c r="X289" s="87"/>
      <c r="Y289" s="87"/>
      <c r="Z289" s="87"/>
      <c r="AA289" s="87"/>
      <c r="AB289" s="87"/>
      <c r="AC289" s="87"/>
      <c r="AD289" s="87"/>
      <c r="AE289" s="87"/>
      <c r="AF289" s="87"/>
      <c r="AG289" s="87"/>
      <c r="AH289" s="87"/>
      <c r="AI289" s="87"/>
      <c r="AJ289" s="87"/>
      <c r="AK289" s="87"/>
      <c r="AL289" s="87"/>
      <c r="AM289" s="88"/>
      <c r="BG289" s="13" t="s">
        <v>471</v>
      </c>
      <c r="BH289" s="13">
        <v>64</v>
      </c>
      <c r="BI289" s="13" t="str">
        <f>"ITEM" &amp; BH289 &amp; BG289 &amp; "="&amp; IF(TRIM($J289)="","",$J289)</f>
        <v>ITEM64#KBN2_8=</v>
      </c>
    </row>
    <row r="290" spans="1:61" ht="9.75" hidden="1" customHeight="1" x14ac:dyDescent="0.15">
      <c r="A290" s="269"/>
      <c r="B290" s="270"/>
      <c r="C290" s="99"/>
      <c r="D290" s="100"/>
      <c r="E290" s="100"/>
      <c r="F290" s="100"/>
      <c r="G290" s="100"/>
      <c r="H290" s="100"/>
      <c r="I290" s="101"/>
      <c r="J290" s="127"/>
      <c r="K290" s="128"/>
      <c r="L290" s="128"/>
      <c r="M290" s="128"/>
      <c r="N290" s="128"/>
      <c r="O290" s="128"/>
      <c r="P290" s="128"/>
      <c r="Q290" s="128"/>
      <c r="R290" s="128"/>
      <c r="S290" s="128"/>
      <c r="T290" s="128"/>
      <c r="U290" s="128"/>
      <c r="V290" s="128"/>
      <c r="W290" s="128"/>
      <c r="X290" s="128"/>
      <c r="Y290" s="128"/>
      <c r="Z290" s="128"/>
      <c r="AA290" s="128"/>
      <c r="AB290" s="128"/>
      <c r="AC290" s="128"/>
      <c r="AD290" s="128"/>
      <c r="AE290" s="128"/>
      <c r="AF290" s="128"/>
      <c r="AG290" s="128"/>
      <c r="AH290" s="128"/>
      <c r="AI290" s="128"/>
      <c r="AJ290" s="128"/>
      <c r="AK290" s="128"/>
      <c r="AL290" s="128"/>
      <c r="AM290" s="129"/>
      <c r="BG290" s="13" t="s">
        <v>432</v>
      </c>
      <c r="BH290" s="13" t="s">
        <v>432</v>
      </c>
    </row>
    <row r="291" spans="1:61" ht="9.75" hidden="1" customHeight="1" thickBot="1" x14ac:dyDescent="0.2">
      <c r="A291" s="271"/>
      <c r="B291" s="272"/>
      <c r="C291" s="106"/>
      <c r="D291" s="107"/>
      <c r="E291" s="107"/>
      <c r="F291" s="107"/>
      <c r="G291" s="107"/>
      <c r="H291" s="107"/>
      <c r="I291" s="108"/>
      <c r="J291" s="89"/>
      <c r="K291" s="90"/>
      <c r="L291" s="90"/>
      <c r="M291" s="90"/>
      <c r="N291" s="90"/>
      <c r="O291" s="90"/>
      <c r="P291" s="90"/>
      <c r="Q291" s="90"/>
      <c r="R291" s="90"/>
      <c r="S291" s="90"/>
      <c r="T291" s="90"/>
      <c r="U291" s="90"/>
      <c r="V291" s="90"/>
      <c r="W291" s="90"/>
      <c r="X291" s="90"/>
      <c r="Y291" s="90"/>
      <c r="Z291" s="90"/>
      <c r="AA291" s="90"/>
      <c r="AB291" s="90"/>
      <c r="AC291" s="90"/>
      <c r="AD291" s="90"/>
      <c r="AE291" s="90"/>
      <c r="AF291" s="90"/>
      <c r="AG291" s="90"/>
      <c r="AH291" s="90"/>
      <c r="AI291" s="90"/>
      <c r="AJ291" s="90"/>
      <c r="AK291" s="90"/>
      <c r="AL291" s="90"/>
      <c r="AM291" s="91"/>
      <c r="BG291" s="13" t="s">
        <v>432</v>
      </c>
      <c r="BH291" s="13" t="s">
        <v>432</v>
      </c>
    </row>
    <row r="292" spans="1:61" ht="9.75" hidden="1" customHeight="1" x14ac:dyDescent="0.15">
      <c r="A292" s="251" t="s">
        <v>349</v>
      </c>
      <c r="B292" s="252"/>
      <c r="C292" s="252"/>
      <c r="D292" s="252"/>
      <c r="E292" s="252"/>
      <c r="F292" s="252"/>
      <c r="G292" s="252"/>
      <c r="H292" s="252"/>
      <c r="I292" s="253"/>
      <c r="J292" s="276"/>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8"/>
      <c r="BG292" s="13" t="s">
        <v>472</v>
      </c>
      <c r="BH292" s="13">
        <v>58</v>
      </c>
      <c r="BI292" s="13" t="str">
        <f>"ITEM"&amp;BH292 &amp; BG292 &amp; "="&amp; IF(TRIM($J292)="","",$J292)</f>
        <v>ITEM58#KBN2_9=</v>
      </c>
    </row>
    <row r="293" spans="1:61" ht="9.75" hidden="1" customHeight="1" thickBot="1" x14ac:dyDescent="0.2">
      <c r="A293" s="254"/>
      <c r="B293" s="255"/>
      <c r="C293" s="255"/>
      <c r="D293" s="255"/>
      <c r="E293" s="255"/>
      <c r="F293" s="255"/>
      <c r="G293" s="255"/>
      <c r="H293" s="255"/>
      <c r="I293" s="256"/>
      <c r="J293" s="279"/>
      <c r="K293" s="280"/>
      <c r="L293" s="280"/>
      <c r="M293" s="280"/>
      <c r="N293" s="280"/>
      <c r="O293" s="280"/>
      <c r="P293" s="280"/>
      <c r="Q293" s="280"/>
      <c r="R293" s="280"/>
      <c r="S293" s="280"/>
      <c r="T293" s="280"/>
      <c r="U293" s="280"/>
      <c r="V293" s="280"/>
      <c r="W293" s="280"/>
      <c r="X293" s="280"/>
      <c r="Y293" s="280"/>
      <c r="Z293" s="280"/>
      <c r="AA293" s="280"/>
      <c r="AB293" s="280"/>
      <c r="AC293" s="280"/>
      <c r="AD293" s="280"/>
      <c r="AE293" s="280"/>
      <c r="AF293" s="280"/>
      <c r="AG293" s="280"/>
      <c r="AH293" s="280"/>
      <c r="AI293" s="280"/>
      <c r="AJ293" s="280"/>
      <c r="AK293" s="280"/>
      <c r="AL293" s="280"/>
      <c r="AM293" s="281"/>
      <c r="BG293" s="13" t="s">
        <v>432</v>
      </c>
      <c r="BH293" s="13" t="s">
        <v>432</v>
      </c>
    </row>
    <row r="294" spans="1:61" ht="9.75" hidden="1" customHeight="1" x14ac:dyDescent="0.15">
      <c r="A294" s="263" t="s">
        <v>93</v>
      </c>
      <c r="B294" s="264"/>
      <c r="C294" s="264"/>
      <c r="D294" s="264"/>
      <c r="E294" s="264"/>
      <c r="F294" s="264"/>
      <c r="G294" s="264"/>
      <c r="H294" s="264"/>
      <c r="I294" s="265"/>
      <c r="J294" s="282"/>
      <c r="K294" s="283"/>
      <c r="L294" s="283"/>
      <c r="M294" s="283"/>
      <c r="N294" s="283"/>
      <c r="O294" s="283"/>
      <c r="P294" s="283"/>
      <c r="Q294" s="283"/>
      <c r="R294" s="283"/>
      <c r="S294" s="283"/>
      <c r="T294" s="283"/>
      <c r="U294" s="283"/>
      <c r="V294" s="283"/>
      <c r="W294" s="283"/>
      <c r="X294" s="283"/>
      <c r="Y294" s="283"/>
      <c r="Z294" s="283"/>
      <c r="AA294" s="283"/>
      <c r="AB294" s="283"/>
      <c r="AC294" s="283"/>
      <c r="AD294" s="283"/>
      <c r="AE294" s="283"/>
      <c r="AF294" s="283"/>
      <c r="AG294" s="283"/>
      <c r="AH294" s="283"/>
      <c r="AI294" s="283"/>
      <c r="AJ294" s="283"/>
      <c r="AK294" s="283"/>
      <c r="AL294" s="283"/>
      <c r="AM294" s="284"/>
      <c r="BG294" s="13" t="s">
        <v>472</v>
      </c>
      <c r="BH294" s="13">
        <v>59</v>
      </c>
      <c r="BI294" s="13" t="str">
        <f>"ITEM"&amp; BH294  &amp; BG294 &amp; "="&amp; IF(TRIM($J294)="","",$J294)</f>
        <v>ITEM59#KBN2_9=</v>
      </c>
    </row>
    <row r="295" spans="1:61" ht="9.75" hidden="1" customHeight="1" x14ac:dyDescent="0.15">
      <c r="A295" s="106"/>
      <c r="B295" s="107"/>
      <c r="C295" s="107"/>
      <c r="D295" s="107"/>
      <c r="E295" s="107"/>
      <c r="F295" s="107"/>
      <c r="G295" s="107"/>
      <c r="H295" s="107"/>
      <c r="I295" s="108"/>
      <c r="J295" s="89"/>
      <c r="K295" s="90"/>
      <c r="L295" s="90"/>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90"/>
      <c r="AK295" s="90"/>
      <c r="AL295" s="90"/>
      <c r="AM295" s="91"/>
      <c r="BG295" s="13" t="s">
        <v>432</v>
      </c>
      <c r="BH295" s="13" t="s">
        <v>432</v>
      </c>
    </row>
    <row r="296" spans="1:61" ht="9.75" hidden="1" customHeight="1" x14ac:dyDescent="0.15">
      <c r="A296" s="96" t="s">
        <v>106</v>
      </c>
      <c r="B296" s="97"/>
      <c r="C296" s="97"/>
      <c r="D296" s="97"/>
      <c r="E296" s="97"/>
      <c r="F296" s="97"/>
      <c r="G296" s="97"/>
      <c r="H296" s="97"/>
      <c r="I296" s="98"/>
      <c r="J296" s="266"/>
      <c r="K296" s="170"/>
      <c r="L296" s="170"/>
      <c r="M296" s="170"/>
      <c r="N296" s="170"/>
      <c r="O296" s="170"/>
      <c r="P296" s="170"/>
      <c r="Q296" s="170"/>
      <c r="R296" s="170"/>
      <c r="S296" s="170"/>
      <c r="T296" s="170"/>
      <c r="U296" s="170"/>
      <c r="V296" s="170" t="s">
        <v>116</v>
      </c>
      <c r="W296" s="170"/>
      <c r="X296" s="170"/>
      <c r="Y296" s="170"/>
      <c r="Z296" s="170"/>
      <c r="AA296" s="170"/>
      <c r="AB296" s="170"/>
      <c r="AC296" s="170"/>
      <c r="AD296" s="170"/>
      <c r="AE296" s="170"/>
      <c r="AF296" s="170"/>
      <c r="AG296" s="170"/>
      <c r="AH296" s="170"/>
      <c r="AI296" s="170"/>
      <c r="AJ296" s="170"/>
      <c r="AK296" s="170"/>
      <c r="AL296" s="170"/>
      <c r="AM296" s="171"/>
      <c r="BE296" s="13" t="str">
        <f ca="1">MID(CELL("address",$CH$2),2,2)</f>
        <v>CH</v>
      </c>
      <c r="BF296" s="13" t="str">
        <f>IF(TRIM($K297)="","",IF(ISERROR(MATCH($K297,$CH$3:$CH$8,0)),"INPUT_ERROR",MATCH($K297,$CH$3:$CH$8,0)))</f>
        <v/>
      </c>
      <c r="BG296" s="13" t="s">
        <v>472</v>
      </c>
      <c r="BH296" s="13">
        <v>60</v>
      </c>
      <c r="BI296" s="13" t="str">
        <f>"ITEM"&amp; BH296 &amp; BG296 &amp;  "="&amp; $BF296</f>
        <v>ITEM60#KBN2_9=</v>
      </c>
    </row>
    <row r="297" spans="1:61" ht="9.75" hidden="1" customHeight="1" x14ac:dyDescent="0.15">
      <c r="A297" s="99"/>
      <c r="B297" s="100"/>
      <c r="C297" s="100"/>
      <c r="D297" s="100"/>
      <c r="E297" s="100"/>
      <c r="F297" s="100"/>
      <c r="G297" s="100"/>
      <c r="H297" s="100"/>
      <c r="I297" s="101"/>
      <c r="J297" s="130" t="s">
        <v>127</v>
      </c>
      <c r="K297" s="131"/>
      <c r="L297" s="131"/>
      <c r="M297" s="131"/>
      <c r="N297" s="131"/>
      <c r="O297" s="131"/>
      <c r="P297" s="131"/>
      <c r="Q297" s="131"/>
      <c r="R297" s="131"/>
      <c r="S297" s="131"/>
      <c r="T297" s="169" t="s">
        <v>443</v>
      </c>
      <c r="U297" s="169"/>
      <c r="V297" s="169" t="s">
        <v>230</v>
      </c>
      <c r="W297" s="169"/>
      <c r="X297" s="169"/>
      <c r="Y297" s="169"/>
      <c r="Z297" s="169"/>
      <c r="AA297" s="169"/>
      <c r="AB297" s="169"/>
      <c r="AC297" s="169"/>
      <c r="AD297" s="169"/>
      <c r="AE297" s="169" t="s">
        <v>231</v>
      </c>
      <c r="AF297" s="169"/>
      <c r="AG297" s="169"/>
      <c r="AH297" s="169"/>
      <c r="AI297" s="169"/>
      <c r="AJ297" s="169"/>
      <c r="AK297" s="169"/>
      <c r="AL297" s="169"/>
      <c r="AM297" s="172"/>
      <c r="BG297" s="13" t="s">
        <v>432</v>
      </c>
      <c r="BH297" s="13" t="s">
        <v>432</v>
      </c>
    </row>
    <row r="298" spans="1:61" ht="9.75" hidden="1" customHeight="1" x14ac:dyDescent="0.15">
      <c r="A298" s="99"/>
      <c r="B298" s="100"/>
      <c r="C298" s="100"/>
      <c r="D298" s="100"/>
      <c r="E298" s="100"/>
      <c r="F298" s="100"/>
      <c r="G298" s="100"/>
      <c r="H298" s="100"/>
      <c r="I298" s="101"/>
      <c r="J298" s="130"/>
      <c r="K298" s="131"/>
      <c r="L298" s="131"/>
      <c r="M298" s="131"/>
      <c r="N298" s="131"/>
      <c r="O298" s="131"/>
      <c r="P298" s="131"/>
      <c r="Q298" s="131"/>
      <c r="R298" s="131"/>
      <c r="S298" s="131"/>
      <c r="T298" s="169"/>
      <c r="U298" s="169"/>
      <c r="V298" s="169" t="s">
        <v>232</v>
      </c>
      <c r="W298" s="169"/>
      <c r="X298" s="169"/>
      <c r="Y298" s="169"/>
      <c r="Z298" s="169"/>
      <c r="AA298" s="169"/>
      <c r="AB298" s="169"/>
      <c r="AC298" s="169"/>
      <c r="AD298" s="169"/>
      <c r="AE298" s="169" t="s">
        <v>233</v>
      </c>
      <c r="AF298" s="169"/>
      <c r="AG298" s="169"/>
      <c r="AH298" s="169"/>
      <c r="AI298" s="169"/>
      <c r="AJ298" s="169"/>
      <c r="AK298" s="169"/>
      <c r="AL298" s="169"/>
      <c r="AM298" s="172"/>
      <c r="BG298" s="13" t="s">
        <v>432</v>
      </c>
      <c r="BH298" s="13" t="s">
        <v>432</v>
      </c>
    </row>
    <row r="299" spans="1:61" ht="9.75" hidden="1" customHeight="1" x14ac:dyDescent="0.15">
      <c r="A299" s="106"/>
      <c r="B299" s="107"/>
      <c r="C299" s="107"/>
      <c r="D299" s="107"/>
      <c r="E299" s="107"/>
      <c r="F299" s="107"/>
      <c r="G299" s="107"/>
      <c r="H299" s="107"/>
      <c r="I299" s="108"/>
      <c r="J299" s="168"/>
      <c r="K299" s="137"/>
      <c r="L299" s="137"/>
      <c r="M299" s="137"/>
      <c r="N299" s="137"/>
      <c r="O299" s="137"/>
      <c r="P299" s="137"/>
      <c r="Q299" s="137"/>
      <c r="R299" s="137"/>
      <c r="S299" s="137"/>
      <c r="T299" s="137"/>
      <c r="U299" s="137"/>
      <c r="V299" s="174" t="s">
        <v>223</v>
      </c>
      <c r="W299" s="174"/>
      <c r="X299" s="174"/>
      <c r="Y299" s="174"/>
      <c r="Z299" s="174"/>
      <c r="AA299" s="174"/>
      <c r="AB299" s="174"/>
      <c r="AC299" s="174"/>
      <c r="AD299" s="174"/>
      <c r="AE299" s="174" t="s">
        <v>224</v>
      </c>
      <c r="AF299" s="174"/>
      <c r="AG299" s="174"/>
      <c r="AH299" s="174"/>
      <c r="AI299" s="174"/>
      <c r="AJ299" s="174"/>
      <c r="AK299" s="174"/>
      <c r="AL299" s="174"/>
      <c r="AM299" s="175"/>
      <c r="BG299" s="13" t="s">
        <v>432</v>
      </c>
      <c r="BH299" s="13" t="s">
        <v>432</v>
      </c>
    </row>
    <row r="300" spans="1:61" ht="9.75" hidden="1" customHeight="1" x14ac:dyDescent="0.15">
      <c r="A300" s="96" t="s">
        <v>304</v>
      </c>
      <c r="B300" s="97"/>
      <c r="C300" s="97"/>
      <c r="D300" s="97"/>
      <c r="E300" s="97"/>
      <c r="F300" s="97"/>
      <c r="G300" s="97"/>
      <c r="H300" s="97"/>
      <c r="I300" s="98"/>
      <c r="J300" s="86"/>
      <c r="K300" s="87"/>
      <c r="L300" s="87"/>
      <c r="M300" s="87"/>
      <c r="N300" s="87"/>
      <c r="O300" s="87"/>
      <c r="P300" s="87"/>
      <c r="Q300" s="87"/>
      <c r="R300" s="87"/>
      <c r="S300" s="87"/>
      <c r="T300" s="87"/>
      <c r="U300" s="87"/>
      <c r="V300" s="87"/>
      <c r="W300" s="87"/>
      <c r="X300" s="87"/>
      <c r="Y300" s="87"/>
      <c r="Z300" s="87"/>
      <c r="AA300" s="87"/>
      <c r="AB300" s="87"/>
      <c r="AC300" s="87"/>
      <c r="AD300" s="87"/>
      <c r="AE300" s="87"/>
      <c r="AF300" s="87"/>
      <c r="AG300" s="87"/>
      <c r="AH300" s="87"/>
      <c r="AI300" s="87"/>
      <c r="AJ300" s="87"/>
      <c r="AK300" s="87"/>
      <c r="AL300" s="87"/>
      <c r="AM300" s="88"/>
      <c r="BG300" s="13" t="s">
        <v>472</v>
      </c>
      <c r="BH300" s="13">
        <v>61</v>
      </c>
      <c r="BI300" s="13" t="str">
        <f>"ITEM"&amp; BH300 &amp; BG300 &amp; "="&amp; IF(TRIM($J300)="","",$J300)</f>
        <v>ITEM61#KBN2_9=</v>
      </c>
    </row>
    <row r="301" spans="1:61" ht="9.75" hidden="1" customHeight="1" x14ac:dyDescent="0.15">
      <c r="A301" s="99"/>
      <c r="B301" s="100"/>
      <c r="C301" s="100"/>
      <c r="D301" s="100"/>
      <c r="E301" s="100"/>
      <c r="F301" s="100"/>
      <c r="G301" s="100"/>
      <c r="H301" s="100"/>
      <c r="I301" s="101"/>
      <c r="J301" s="127"/>
      <c r="K301" s="128"/>
      <c r="L301" s="128"/>
      <c r="M301" s="128"/>
      <c r="N301" s="128"/>
      <c r="O301" s="128"/>
      <c r="P301" s="128"/>
      <c r="Q301" s="128"/>
      <c r="R301" s="128"/>
      <c r="S301" s="128"/>
      <c r="T301" s="128"/>
      <c r="U301" s="128"/>
      <c r="V301" s="128"/>
      <c r="W301" s="128"/>
      <c r="X301" s="128"/>
      <c r="Y301" s="128"/>
      <c r="Z301" s="128"/>
      <c r="AA301" s="128"/>
      <c r="AB301" s="128"/>
      <c r="AC301" s="128"/>
      <c r="AD301" s="128"/>
      <c r="AE301" s="128"/>
      <c r="AF301" s="128"/>
      <c r="AG301" s="128"/>
      <c r="AH301" s="128"/>
      <c r="AI301" s="128"/>
      <c r="AJ301" s="128"/>
      <c r="AK301" s="128"/>
      <c r="AL301" s="128"/>
      <c r="AM301" s="129"/>
      <c r="BG301" s="13" t="s">
        <v>432</v>
      </c>
      <c r="BH301" s="13" t="s">
        <v>432</v>
      </c>
    </row>
    <row r="302" spans="1:61" ht="9.75" hidden="1" customHeight="1" x14ac:dyDescent="0.15">
      <c r="A302" s="106"/>
      <c r="B302" s="107"/>
      <c r="C302" s="107"/>
      <c r="D302" s="107"/>
      <c r="E302" s="107"/>
      <c r="F302" s="107"/>
      <c r="G302" s="107"/>
      <c r="H302" s="107"/>
      <c r="I302" s="108"/>
      <c r="J302" s="89"/>
      <c r="K302" s="90"/>
      <c r="L302" s="90"/>
      <c r="M302" s="90"/>
      <c r="N302" s="90"/>
      <c r="O302" s="90"/>
      <c r="P302" s="90"/>
      <c r="Q302" s="90"/>
      <c r="R302" s="90"/>
      <c r="S302" s="90"/>
      <c r="T302" s="90"/>
      <c r="U302" s="90"/>
      <c r="V302" s="90"/>
      <c r="W302" s="90"/>
      <c r="X302" s="90"/>
      <c r="Y302" s="90"/>
      <c r="Z302" s="90"/>
      <c r="AA302" s="90"/>
      <c r="AB302" s="90"/>
      <c r="AC302" s="90"/>
      <c r="AD302" s="90"/>
      <c r="AE302" s="90"/>
      <c r="AF302" s="90"/>
      <c r="AG302" s="90"/>
      <c r="AH302" s="90"/>
      <c r="AI302" s="90"/>
      <c r="AJ302" s="90"/>
      <c r="AK302" s="90"/>
      <c r="AL302" s="90"/>
      <c r="AM302" s="91"/>
      <c r="BG302" s="13" t="s">
        <v>432</v>
      </c>
      <c r="BH302" s="13" t="s">
        <v>432</v>
      </c>
    </row>
    <row r="303" spans="1:61" ht="9.75" hidden="1" customHeight="1" x14ac:dyDescent="0.15">
      <c r="A303" s="267" t="s">
        <v>0</v>
      </c>
      <c r="B303" s="268"/>
      <c r="C303" s="96" t="s">
        <v>107</v>
      </c>
      <c r="D303" s="97"/>
      <c r="E303" s="97"/>
      <c r="F303" s="97"/>
      <c r="G303" s="97"/>
      <c r="H303" s="97"/>
      <c r="I303" s="98"/>
      <c r="J303" s="167"/>
      <c r="K303" s="162"/>
      <c r="L303" s="162"/>
      <c r="M303" s="162"/>
      <c r="N303" s="162"/>
      <c r="O303" s="162"/>
      <c r="P303" s="162"/>
      <c r="Q303" s="162"/>
      <c r="R303" s="162"/>
      <c r="S303" s="162"/>
      <c r="T303" s="162"/>
      <c r="U303" s="162"/>
      <c r="V303" s="170" t="s">
        <v>116</v>
      </c>
      <c r="W303" s="170"/>
      <c r="X303" s="170"/>
      <c r="Y303" s="170"/>
      <c r="Z303" s="170"/>
      <c r="AA303" s="170"/>
      <c r="AB303" s="170"/>
      <c r="AC303" s="170"/>
      <c r="AD303" s="170"/>
      <c r="AE303" s="170"/>
      <c r="AF303" s="170"/>
      <c r="AG303" s="170"/>
      <c r="AH303" s="170"/>
      <c r="AI303" s="170"/>
      <c r="AJ303" s="170"/>
      <c r="AK303" s="170"/>
      <c r="AL303" s="170"/>
      <c r="AM303" s="171"/>
      <c r="BE303" s="13" t="str">
        <f ca="1">MID(CELL("address",$CI$2),2,2)</f>
        <v>CI</v>
      </c>
      <c r="BF303" s="13" t="str">
        <f>IF(TRIM($K304)="","",IF(ISERROR(MATCH($K304,$CI$3:$CI$4,0)),"INPUT_ERROR",MATCH($K304,$CI$3:$CI$4,0)))</f>
        <v/>
      </c>
      <c r="BG303" s="13" t="s">
        <v>472</v>
      </c>
      <c r="BH303" s="13">
        <v>62</v>
      </c>
      <c r="BI303" s="13" t="str">
        <f>"ITEM"&amp; BH303&amp; BG303 &amp; "="&amp; $BF303</f>
        <v>ITEM62#KBN2_9=</v>
      </c>
    </row>
    <row r="304" spans="1:61" ht="9.75" hidden="1" customHeight="1" x14ac:dyDescent="0.15">
      <c r="A304" s="269"/>
      <c r="B304" s="270"/>
      <c r="C304" s="99"/>
      <c r="D304" s="100"/>
      <c r="E304" s="100"/>
      <c r="F304" s="100"/>
      <c r="G304" s="100"/>
      <c r="H304" s="100"/>
      <c r="I304" s="101"/>
      <c r="J304" s="130" t="s">
        <v>167</v>
      </c>
      <c r="K304" s="131"/>
      <c r="L304" s="131"/>
      <c r="M304" s="131"/>
      <c r="N304" s="131"/>
      <c r="O304" s="131"/>
      <c r="P304" s="131"/>
      <c r="Q304" s="131"/>
      <c r="R304" s="133" t="s">
        <v>168</v>
      </c>
      <c r="S304" s="133"/>
      <c r="T304" s="133"/>
      <c r="U304" s="133"/>
      <c r="V304" s="169" t="s">
        <v>234</v>
      </c>
      <c r="W304" s="169"/>
      <c r="X304" s="169"/>
      <c r="Y304" s="169"/>
      <c r="Z304" s="169"/>
      <c r="AA304" s="169" t="s">
        <v>235</v>
      </c>
      <c r="AB304" s="169"/>
      <c r="AC304" s="169"/>
      <c r="AD304" s="169"/>
      <c r="AE304" s="169"/>
      <c r="AF304" s="169"/>
      <c r="AG304" s="169"/>
      <c r="AH304" s="169"/>
      <c r="AI304" s="169"/>
      <c r="AJ304" s="169"/>
      <c r="AK304" s="169"/>
      <c r="AL304" s="169"/>
      <c r="AM304" s="172"/>
      <c r="BG304" s="13" t="s">
        <v>432</v>
      </c>
      <c r="BH304" s="13" t="s">
        <v>432</v>
      </c>
    </row>
    <row r="305" spans="1:61" ht="9.75" hidden="1" customHeight="1" x14ac:dyDescent="0.15">
      <c r="A305" s="269"/>
      <c r="B305" s="270"/>
      <c r="C305" s="99"/>
      <c r="D305" s="100"/>
      <c r="E305" s="100"/>
      <c r="F305" s="100"/>
      <c r="G305" s="100"/>
      <c r="H305" s="100"/>
      <c r="I305" s="101"/>
      <c r="J305" s="130"/>
      <c r="K305" s="131"/>
      <c r="L305" s="131"/>
      <c r="M305" s="131"/>
      <c r="N305" s="131"/>
      <c r="O305" s="131"/>
      <c r="P305" s="131"/>
      <c r="Q305" s="131"/>
      <c r="R305" s="133"/>
      <c r="S305" s="133"/>
      <c r="T305" s="133"/>
      <c r="U305" s="133"/>
      <c r="V305" s="169"/>
      <c r="W305" s="169"/>
      <c r="X305" s="169"/>
      <c r="Y305" s="169"/>
      <c r="Z305" s="169"/>
      <c r="AA305" s="169"/>
      <c r="AB305" s="169"/>
      <c r="AC305" s="169"/>
      <c r="AD305" s="169"/>
      <c r="AE305" s="169"/>
      <c r="AF305" s="169"/>
      <c r="AG305" s="169"/>
      <c r="AH305" s="169"/>
      <c r="AI305" s="169"/>
      <c r="AJ305" s="169"/>
      <c r="AK305" s="169"/>
      <c r="AL305" s="169"/>
      <c r="AM305" s="172"/>
      <c r="BG305" s="13" t="s">
        <v>432</v>
      </c>
      <c r="BH305" s="13" t="s">
        <v>432</v>
      </c>
    </row>
    <row r="306" spans="1:61" ht="9.75" hidden="1" customHeight="1" x14ac:dyDescent="0.15">
      <c r="A306" s="269"/>
      <c r="B306" s="270"/>
      <c r="C306" s="106"/>
      <c r="D306" s="107"/>
      <c r="E306" s="107"/>
      <c r="F306" s="107"/>
      <c r="G306" s="107"/>
      <c r="H306" s="107"/>
      <c r="I306" s="108"/>
      <c r="J306" s="173"/>
      <c r="K306" s="174"/>
      <c r="L306" s="174"/>
      <c r="M306" s="174"/>
      <c r="N306" s="174"/>
      <c r="O306" s="174"/>
      <c r="P306" s="174"/>
      <c r="Q306" s="174"/>
      <c r="R306" s="174"/>
      <c r="S306" s="174"/>
      <c r="T306" s="174"/>
      <c r="U306" s="174"/>
      <c r="V306" s="174"/>
      <c r="W306" s="174"/>
      <c r="X306" s="174"/>
      <c r="Y306" s="174"/>
      <c r="Z306" s="174"/>
      <c r="AA306" s="174"/>
      <c r="AB306" s="174"/>
      <c r="AC306" s="174"/>
      <c r="AD306" s="174"/>
      <c r="AE306" s="174"/>
      <c r="AF306" s="174"/>
      <c r="AG306" s="174"/>
      <c r="AH306" s="174"/>
      <c r="AI306" s="174"/>
      <c r="AJ306" s="174"/>
      <c r="AK306" s="174"/>
      <c r="AL306" s="174"/>
      <c r="AM306" s="175"/>
      <c r="BG306" s="13" t="s">
        <v>432</v>
      </c>
      <c r="BH306" s="13" t="s">
        <v>432</v>
      </c>
    </row>
    <row r="307" spans="1:61" ht="9.75" hidden="1" customHeight="1" x14ac:dyDescent="0.15">
      <c r="A307" s="269"/>
      <c r="B307" s="270"/>
      <c r="C307" s="96" t="s">
        <v>108</v>
      </c>
      <c r="D307" s="97"/>
      <c r="E307" s="97"/>
      <c r="F307" s="97"/>
      <c r="G307" s="97"/>
      <c r="H307" s="97"/>
      <c r="I307" s="98"/>
      <c r="J307" s="86"/>
      <c r="K307" s="87"/>
      <c r="L307" s="87"/>
      <c r="M307" s="87"/>
      <c r="N307" s="87"/>
      <c r="O307" s="87"/>
      <c r="P307" s="87"/>
      <c r="Q307" s="87"/>
      <c r="R307" s="87"/>
      <c r="S307" s="87"/>
      <c r="T307" s="87"/>
      <c r="U307" s="87"/>
      <c r="V307" s="87"/>
      <c r="W307" s="87"/>
      <c r="X307" s="87"/>
      <c r="Y307" s="87"/>
      <c r="Z307" s="87"/>
      <c r="AA307" s="87"/>
      <c r="AB307" s="87"/>
      <c r="AC307" s="87"/>
      <c r="AD307" s="87"/>
      <c r="AE307" s="87"/>
      <c r="AF307" s="87"/>
      <c r="AG307" s="87"/>
      <c r="AH307" s="87"/>
      <c r="AI307" s="87"/>
      <c r="AJ307" s="87"/>
      <c r="AK307" s="87"/>
      <c r="AL307" s="87"/>
      <c r="AM307" s="88"/>
      <c r="BG307" s="13" t="s">
        <v>472</v>
      </c>
      <c r="BH307" s="13">
        <v>63</v>
      </c>
      <c r="BI307" s="13" t="str">
        <f>"ITEM" &amp; BH307 &amp; BG307 &amp; "="&amp; IF(TRIM($J307)="","",$J307)</f>
        <v>ITEM63#KBN2_9=</v>
      </c>
    </row>
    <row r="308" spans="1:61" ht="9.75" hidden="1" customHeight="1" x14ac:dyDescent="0.15">
      <c r="A308" s="269"/>
      <c r="B308" s="270"/>
      <c r="C308" s="99"/>
      <c r="D308" s="100"/>
      <c r="E308" s="100"/>
      <c r="F308" s="100"/>
      <c r="G308" s="100"/>
      <c r="H308" s="100"/>
      <c r="I308" s="101"/>
      <c r="J308" s="127"/>
      <c r="K308" s="128"/>
      <c r="L308" s="128"/>
      <c r="M308" s="128"/>
      <c r="N308" s="128"/>
      <c r="O308" s="128"/>
      <c r="P308" s="128"/>
      <c r="Q308" s="128"/>
      <c r="R308" s="128"/>
      <c r="S308" s="128"/>
      <c r="T308" s="128"/>
      <c r="U308" s="128"/>
      <c r="V308" s="128"/>
      <c r="W308" s="128"/>
      <c r="X308" s="128"/>
      <c r="Y308" s="128"/>
      <c r="Z308" s="128"/>
      <c r="AA308" s="128"/>
      <c r="AB308" s="128"/>
      <c r="AC308" s="128"/>
      <c r="AD308" s="128"/>
      <c r="AE308" s="128"/>
      <c r="AF308" s="128"/>
      <c r="AG308" s="128"/>
      <c r="AH308" s="128"/>
      <c r="AI308" s="128"/>
      <c r="AJ308" s="128"/>
      <c r="AK308" s="128"/>
      <c r="AL308" s="128"/>
      <c r="AM308" s="129"/>
      <c r="BG308" s="13" t="s">
        <v>432</v>
      </c>
      <c r="BH308" s="13" t="s">
        <v>432</v>
      </c>
    </row>
    <row r="309" spans="1:61" ht="9.75" hidden="1" customHeight="1" x14ac:dyDescent="0.15">
      <c r="A309" s="269"/>
      <c r="B309" s="270"/>
      <c r="C309" s="106"/>
      <c r="D309" s="107"/>
      <c r="E309" s="107"/>
      <c r="F309" s="107"/>
      <c r="G309" s="107"/>
      <c r="H309" s="107"/>
      <c r="I309" s="108"/>
      <c r="J309" s="89"/>
      <c r="K309" s="90"/>
      <c r="L309" s="90"/>
      <c r="M309" s="90"/>
      <c r="N309" s="90"/>
      <c r="O309" s="90"/>
      <c r="P309" s="90"/>
      <c r="Q309" s="90"/>
      <c r="R309" s="90"/>
      <c r="S309" s="90"/>
      <c r="T309" s="90"/>
      <c r="U309" s="90"/>
      <c r="V309" s="90"/>
      <c r="W309" s="90"/>
      <c r="X309" s="90"/>
      <c r="Y309" s="90"/>
      <c r="Z309" s="90"/>
      <c r="AA309" s="90"/>
      <c r="AB309" s="90"/>
      <c r="AC309" s="90"/>
      <c r="AD309" s="90"/>
      <c r="AE309" s="90"/>
      <c r="AF309" s="90"/>
      <c r="AG309" s="90"/>
      <c r="AH309" s="90"/>
      <c r="AI309" s="90"/>
      <c r="AJ309" s="90"/>
      <c r="AK309" s="90"/>
      <c r="AL309" s="90"/>
      <c r="AM309" s="91"/>
      <c r="BG309" s="13" t="s">
        <v>432</v>
      </c>
      <c r="BH309" s="13" t="s">
        <v>432</v>
      </c>
    </row>
    <row r="310" spans="1:61" ht="9.75" hidden="1" customHeight="1" x14ac:dyDescent="0.15">
      <c r="A310" s="269"/>
      <c r="B310" s="270"/>
      <c r="C310" s="96" t="s">
        <v>109</v>
      </c>
      <c r="D310" s="97"/>
      <c r="E310" s="97"/>
      <c r="F310" s="97"/>
      <c r="G310" s="97"/>
      <c r="H310" s="97"/>
      <c r="I310" s="98"/>
      <c r="J310" s="86"/>
      <c r="K310" s="87"/>
      <c r="L310" s="87"/>
      <c r="M310" s="87"/>
      <c r="N310" s="87"/>
      <c r="O310" s="87"/>
      <c r="P310" s="87"/>
      <c r="Q310" s="87"/>
      <c r="R310" s="87"/>
      <c r="S310" s="87"/>
      <c r="T310" s="87"/>
      <c r="U310" s="87"/>
      <c r="V310" s="87"/>
      <c r="W310" s="87"/>
      <c r="X310" s="87"/>
      <c r="Y310" s="87"/>
      <c r="Z310" s="87"/>
      <c r="AA310" s="87"/>
      <c r="AB310" s="87"/>
      <c r="AC310" s="87"/>
      <c r="AD310" s="87"/>
      <c r="AE310" s="87"/>
      <c r="AF310" s="87"/>
      <c r="AG310" s="87"/>
      <c r="AH310" s="87"/>
      <c r="AI310" s="87"/>
      <c r="AJ310" s="87"/>
      <c r="AK310" s="87"/>
      <c r="AL310" s="87"/>
      <c r="AM310" s="88"/>
      <c r="BG310" s="13" t="s">
        <v>472</v>
      </c>
      <c r="BH310" s="13">
        <v>64</v>
      </c>
      <c r="BI310" s="13" t="str">
        <f>"ITEM" &amp; BH310 &amp; BG310 &amp; "="&amp; IF(TRIM($J310)="","",$J310)</f>
        <v>ITEM64#KBN2_9=</v>
      </c>
    </row>
    <row r="311" spans="1:61" ht="9.75" hidden="1" customHeight="1" x14ac:dyDescent="0.15">
      <c r="A311" s="269"/>
      <c r="B311" s="270"/>
      <c r="C311" s="99"/>
      <c r="D311" s="100"/>
      <c r="E311" s="100"/>
      <c r="F311" s="100"/>
      <c r="G311" s="100"/>
      <c r="H311" s="100"/>
      <c r="I311" s="101"/>
      <c r="J311" s="127"/>
      <c r="K311" s="128"/>
      <c r="L311" s="128"/>
      <c r="M311" s="128"/>
      <c r="N311" s="128"/>
      <c r="O311" s="128"/>
      <c r="P311" s="128"/>
      <c r="Q311" s="128"/>
      <c r="R311" s="128"/>
      <c r="S311" s="128"/>
      <c r="T311" s="128"/>
      <c r="U311" s="128"/>
      <c r="V311" s="128"/>
      <c r="W311" s="128"/>
      <c r="X311" s="128"/>
      <c r="Y311" s="128"/>
      <c r="Z311" s="128"/>
      <c r="AA311" s="128"/>
      <c r="AB311" s="128"/>
      <c r="AC311" s="128"/>
      <c r="AD311" s="128"/>
      <c r="AE311" s="128"/>
      <c r="AF311" s="128"/>
      <c r="AG311" s="128"/>
      <c r="AH311" s="128"/>
      <c r="AI311" s="128"/>
      <c r="AJ311" s="128"/>
      <c r="AK311" s="128"/>
      <c r="AL311" s="128"/>
      <c r="AM311" s="129"/>
      <c r="BG311" s="13" t="s">
        <v>432</v>
      </c>
      <c r="BH311" s="13" t="s">
        <v>432</v>
      </c>
    </row>
    <row r="312" spans="1:61" ht="9.75" hidden="1" customHeight="1" thickBot="1" x14ac:dyDescent="0.2">
      <c r="A312" s="271"/>
      <c r="B312" s="272"/>
      <c r="C312" s="106"/>
      <c r="D312" s="107"/>
      <c r="E312" s="107"/>
      <c r="F312" s="107"/>
      <c r="G312" s="107"/>
      <c r="H312" s="107"/>
      <c r="I312" s="108"/>
      <c r="J312" s="89"/>
      <c r="K312" s="90"/>
      <c r="L312" s="90"/>
      <c r="M312" s="90"/>
      <c r="N312" s="90"/>
      <c r="O312" s="90"/>
      <c r="P312" s="90"/>
      <c r="Q312" s="90"/>
      <c r="R312" s="90"/>
      <c r="S312" s="90"/>
      <c r="T312" s="90"/>
      <c r="U312" s="90"/>
      <c r="V312" s="90"/>
      <c r="W312" s="90"/>
      <c r="X312" s="90"/>
      <c r="Y312" s="90"/>
      <c r="Z312" s="90"/>
      <c r="AA312" s="90"/>
      <c r="AB312" s="90"/>
      <c r="AC312" s="90"/>
      <c r="AD312" s="90"/>
      <c r="AE312" s="90"/>
      <c r="AF312" s="90"/>
      <c r="AG312" s="90"/>
      <c r="AH312" s="90"/>
      <c r="AI312" s="90"/>
      <c r="AJ312" s="90"/>
      <c r="AK312" s="90"/>
      <c r="AL312" s="90"/>
      <c r="AM312" s="91"/>
      <c r="BG312" s="13" t="s">
        <v>432</v>
      </c>
      <c r="BH312" s="13" t="s">
        <v>432</v>
      </c>
    </row>
    <row r="313" spans="1:61" ht="9.75" hidden="1" customHeight="1" x14ac:dyDescent="0.15">
      <c r="A313" s="251" t="s">
        <v>350</v>
      </c>
      <c r="B313" s="252"/>
      <c r="C313" s="252"/>
      <c r="D313" s="252"/>
      <c r="E313" s="252"/>
      <c r="F313" s="252"/>
      <c r="G313" s="252"/>
      <c r="H313" s="252"/>
      <c r="I313" s="253"/>
      <c r="J313" s="276"/>
      <c r="K313" s="277"/>
      <c r="L313" s="277"/>
      <c r="M313" s="277"/>
      <c r="N313" s="277"/>
      <c r="O313" s="277"/>
      <c r="P313" s="277"/>
      <c r="Q313" s="277"/>
      <c r="R313" s="277"/>
      <c r="S313" s="277"/>
      <c r="T313" s="277"/>
      <c r="U313" s="277"/>
      <c r="V313" s="277"/>
      <c r="W313" s="277"/>
      <c r="X313" s="277"/>
      <c r="Y313" s="277"/>
      <c r="Z313" s="277"/>
      <c r="AA313" s="277"/>
      <c r="AB313" s="277"/>
      <c r="AC313" s="277"/>
      <c r="AD313" s="277"/>
      <c r="AE313" s="277"/>
      <c r="AF313" s="277"/>
      <c r="AG313" s="277"/>
      <c r="AH313" s="277"/>
      <c r="AI313" s="277"/>
      <c r="AJ313" s="277"/>
      <c r="AK313" s="277"/>
      <c r="AL313" s="277"/>
      <c r="AM313" s="278"/>
      <c r="BG313" s="13" t="s">
        <v>473</v>
      </c>
      <c r="BH313" s="13">
        <v>58</v>
      </c>
      <c r="BI313" s="13" t="str">
        <f>"ITEM"&amp;BH313 &amp; BG313 &amp; "="&amp; IF(TRIM($J313)="","",$J313)</f>
        <v>ITEM58#KBN2_10=</v>
      </c>
    </row>
    <row r="314" spans="1:61" ht="9.75" hidden="1" customHeight="1" thickBot="1" x14ac:dyDescent="0.2">
      <c r="A314" s="254"/>
      <c r="B314" s="255"/>
      <c r="C314" s="255"/>
      <c r="D314" s="255"/>
      <c r="E314" s="255"/>
      <c r="F314" s="255"/>
      <c r="G314" s="255"/>
      <c r="H314" s="255"/>
      <c r="I314" s="256"/>
      <c r="J314" s="279"/>
      <c r="K314" s="280"/>
      <c r="L314" s="280"/>
      <c r="M314" s="280"/>
      <c r="N314" s="280"/>
      <c r="O314" s="280"/>
      <c r="P314" s="280"/>
      <c r="Q314" s="280"/>
      <c r="R314" s="280"/>
      <c r="S314" s="280"/>
      <c r="T314" s="280"/>
      <c r="U314" s="280"/>
      <c r="V314" s="280"/>
      <c r="W314" s="280"/>
      <c r="X314" s="280"/>
      <c r="Y314" s="280"/>
      <c r="Z314" s="280"/>
      <c r="AA314" s="280"/>
      <c r="AB314" s="280"/>
      <c r="AC314" s="280"/>
      <c r="AD314" s="280"/>
      <c r="AE314" s="280"/>
      <c r="AF314" s="280"/>
      <c r="AG314" s="280"/>
      <c r="AH314" s="280"/>
      <c r="AI314" s="280"/>
      <c r="AJ314" s="280"/>
      <c r="AK314" s="280"/>
      <c r="AL314" s="280"/>
      <c r="AM314" s="281"/>
      <c r="BG314" s="13" t="s">
        <v>432</v>
      </c>
      <c r="BH314" s="13" t="s">
        <v>432</v>
      </c>
    </row>
    <row r="315" spans="1:61" ht="9.75" hidden="1" customHeight="1" x14ac:dyDescent="0.15">
      <c r="A315" s="263" t="s">
        <v>93</v>
      </c>
      <c r="B315" s="264"/>
      <c r="C315" s="264"/>
      <c r="D315" s="264"/>
      <c r="E315" s="264"/>
      <c r="F315" s="264"/>
      <c r="G315" s="264"/>
      <c r="H315" s="264"/>
      <c r="I315" s="265"/>
      <c r="J315" s="282"/>
      <c r="K315" s="283"/>
      <c r="L315" s="283"/>
      <c r="M315" s="283"/>
      <c r="N315" s="283"/>
      <c r="O315" s="283"/>
      <c r="P315" s="283"/>
      <c r="Q315" s="283"/>
      <c r="R315" s="283"/>
      <c r="S315" s="283"/>
      <c r="T315" s="283"/>
      <c r="U315" s="283"/>
      <c r="V315" s="283"/>
      <c r="W315" s="283"/>
      <c r="X315" s="283"/>
      <c r="Y315" s="283"/>
      <c r="Z315" s="283"/>
      <c r="AA315" s="283"/>
      <c r="AB315" s="283"/>
      <c r="AC315" s="283"/>
      <c r="AD315" s="283"/>
      <c r="AE315" s="283"/>
      <c r="AF315" s="283"/>
      <c r="AG315" s="283"/>
      <c r="AH315" s="283"/>
      <c r="AI315" s="283"/>
      <c r="AJ315" s="283"/>
      <c r="AK315" s="283"/>
      <c r="AL315" s="283"/>
      <c r="AM315" s="284"/>
      <c r="BG315" s="13" t="s">
        <v>473</v>
      </c>
      <c r="BH315" s="13">
        <v>59</v>
      </c>
      <c r="BI315" s="13" t="str">
        <f>"ITEM"&amp; BH315  &amp; BG315 &amp; "="&amp; IF(TRIM($J315)="","",$J315)</f>
        <v>ITEM59#KBN2_10=</v>
      </c>
    </row>
    <row r="316" spans="1:61" ht="9.75" hidden="1" customHeight="1" x14ac:dyDescent="0.15">
      <c r="A316" s="106"/>
      <c r="B316" s="107"/>
      <c r="C316" s="107"/>
      <c r="D316" s="107"/>
      <c r="E316" s="107"/>
      <c r="F316" s="107"/>
      <c r="G316" s="107"/>
      <c r="H316" s="107"/>
      <c r="I316" s="108"/>
      <c r="J316" s="89"/>
      <c r="K316" s="90"/>
      <c r="L316" s="90"/>
      <c r="M316" s="90"/>
      <c r="N316" s="90"/>
      <c r="O316" s="90"/>
      <c r="P316" s="90"/>
      <c r="Q316" s="90"/>
      <c r="R316" s="90"/>
      <c r="S316" s="90"/>
      <c r="T316" s="90"/>
      <c r="U316" s="90"/>
      <c r="V316" s="90"/>
      <c r="W316" s="90"/>
      <c r="X316" s="90"/>
      <c r="Y316" s="90"/>
      <c r="Z316" s="90"/>
      <c r="AA316" s="90"/>
      <c r="AB316" s="90"/>
      <c r="AC316" s="90"/>
      <c r="AD316" s="90"/>
      <c r="AE316" s="90"/>
      <c r="AF316" s="90"/>
      <c r="AG316" s="90"/>
      <c r="AH316" s="90"/>
      <c r="AI316" s="90"/>
      <c r="AJ316" s="90"/>
      <c r="AK316" s="90"/>
      <c r="AL316" s="90"/>
      <c r="AM316" s="91"/>
      <c r="BG316" s="13" t="s">
        <v>432</v>
      </c>
      <c r="BH316" s="13" t="s">
        <v>432</v>
      </c>
    </row>
    <row r="317" spans="1:61" ht="9.75" hidden="1" customHeight="1" x14ac:dyDescent="0.15">
      <c r="A317" s="96" t="s">
        <v>106</v>
      </c>
      <c r="B317" s="97"/>
      <c r="C317" s="97"/>
      <c r="D317" s="97"/>
      <c r="E317" s="97"/>
      <c r="F317" s="97"/>
      <c r="G317" s="97"/>
      <c r="H317" s="97"/>
      <c r="I317" s="98"/>
      <c r="J317" s="266"/>
      <c r="K317" s="170"/>
      <c r="L317" s="170"/>
      <c r="M317" s="170"/>
      <c r="N317" s="170"/>
      <c r="O317" s="170"/>
      <c r="P317" s="170"/>
      <c r="Q317" s="170"/>
      <c r="R317" s="170"/>
      <c r="S317" s="170"/>
      <c r="T317" s="170"/>
      <c r="U317" s="170"/>
      <c r="V317" s="170" t="s">
        <v>116</v>
      </c>
      <c r="W317" s="170"/>
      <c r="X317" s="170"/>
      <c r="Y317" s="170"/>
      <c r="Z317" s="170"/>
      <c r="AA317" s="170"/>
      <c r="AB317" s="170"/>
      <c r="AC317" s="170"/>
      <c r="AD317" s="170"/>
      <c r="AE317" s="170"/>
      <c r="AF317" s="170"/>
      <c r="AG317" s="170"/>
      <c r="AH317" s="170"/>
      <c r="AI317" s="170"/>
      <c r="AJ317" s="170"/>
      <c r="AK317" s="170"/>
      <c r="AL317" s="170"/>
      <c r="AM317" s="171"/>
      <c r="BE317" s="13" t="str">
        <f ca="1">MID(CELL("address",$CH$2),2,2)</f>
        <v>CH</v>
      </c>
      <c r="BF317" s="13" t="str">
        <f>IF(TRIM($K318)="","",IF(ISERROR(MATCH($K318,$CH$3:$CH$8,0)),"INPUT_ERROR",MATCH($K318,$CH$3:$CH$8,0)))</f>
        <v/>
      </c>
      <c r="BG317" s="13" t="s">
        <v>473</v>
      </c>
      <c r="BH317" s="13">
        <v>60</v>
      </c>
      <c r="BI317" s="13" t="str">
        <f>"ITEM"&amp; BH317 &amp; BG317 &amp;  "="&amp; $BF317</f>
        <v>ITEM60#KBN2_10=</v>
      </c>
    </row>
    <row r="318" spans="1:61" ht="9.75" hidden="1" customHeight="1" x14ac:dyDescent="0.15">
      <c r="A318" s="99"/>
      <c r="B318" s="100"/>
      <c r="C318" s="100"/>
      <c r="D318" s="100"/>
      <c r="E318" s="100"/>
      <c r="F318" s="100"/>
      <c r="G318" s="100"/>
      <c r="H318" s="100"/>
      <c r="I318" s="101"/>
      <c r="J318" s="130" t="s">
        <v>127</v>
      </c>
      <c r="K318" s="131"/>
      <c r="L318" s="131"/>
      <c r="M318" s="131"/>
      <c r="N318" s="131"/>
      <c r="O318" s="131"/>
      <c r="P318" s="131"/>
      <c r="Q318" s="131"/>
      <c r="R318" s="131"/>
      <c r="S318" s="131"/>
      <c r="T318" s="169" t="s">
        <v>443</v>
      </c>
      <c r="U318" s="169"/>
      <c r="V318" s="169" t="s">
        <v>230</v>
      </c>
      <c r="W318" s="169"/>
      <c r="X318" s="169"/>
      <c r="Y318" s="169"/>
      <c r="Z318" s="169"/>
      <c r="AA318" s="169"/>
      <c r="AB318" s="169"/>
      <c r="AC318" s="169"/>
      <c r="AD318" s="169"/>
      <c r="AE318" s="169" t="s">
        <v>231</v>
      </c>
      <c r="AF318" s="169"/>
      <c r="AG318" s="169"/>
      <c r="AH318" s="169"/>
      <c r="AI318" s="169"/>
      <c r="AJ318" s="169"/>
      <c r="AK318" s="169"/>
      <c r="AL318" s="169"/>
      <c r="AM318" s="172"/>
      <c r="BG318" s="13" t="s">
        <v>432</v>
      </c>
      <c r="BH318" s="13" t="s">
        <v>432</v>
      </c>
    </row>
    <row r="319" spans="1:61" ht="9.75" hidden="1" customHeight="1" x14ac:dyDescent="0.15">
      <c r="A319" s="99"/>
      <c r="B319" s="100"/>
      <c r="C319" s="100"/>
      <c r="D319" s="100"/>
      <c r="E319" s="100"/>
      <c r="F319" s="100"/>
      <c r="G319" s="100"/>
      <c r="H319" s="100"/>
      <c r="I319" s="101"/>
      <c r="J319" s="130"/>
      <c r="K319" s="131"/>
      <c r="L319" s="131"/>
      <c r="M319" s="131"/>
      <c r="N319" s="131"/>
      <c r="O319" s="131"/>
      <c r="P319" s="131"/>
      <c r="Q319" s="131"/>
      <c r="R319" s="131"/>
      <c r="S319" s="131"/>
      <c r="T319" s="169"/>
      <c r="U319" s="169"/>
      <c r="V319" s="169" t="s">
        <v>232</v>
      </c>
      <c r="W319" s="169"/>
      <c r="X319" s="169"/>
      <c r="Y319" s="169"/>
      <c r="Z319" s="169"/>
      <c r="AA319" s="169"/>
      <c r="AB319" s="169"/>
      <c r="AC319" s="169"/>
      <c r="AD319" s="169"/>
      <c r="AE319" s="169" t="s">
        <v>233</v>
      </c>
      <c r="AF319" s="169"/>
      <c r="AG319" s="169"/>
      <c r="AH319" s="169"/>
      <c r="AI319" s="169"/>
      <c r="AJ319" s="169"/>
      <c r="AK319" s="169"/>
      <c r="AL319" s="169"/>
      <c r="AM319" s="172"/>
      <c r="BG319" s="13" t="s">
        <v>432</v>
      </c>
      <c r="BH319" s="13" t="s">
        <v>432</v>
      </c>
    </row>
    <row r="320" spans="1:61" ht="9.75" hidden="1" customHeight="1" x14ac:dyDescent="0.15">
      <c r="A320" s="106"/>
      <c r="B320" s="107"/>
      <c r="C320" s="107"/>
      <c r="D320" s="107"/>
      <c r="E320" s="107"/>
      <c r="F320" s="107"/>
      <c r="G320" s="107"/>
      <c r="H320" s="107"/>
      <c r="I320" s="108"/>
      <c r="J320" s="168"/>
      <c r="K320" s="137"/>
      <c r="L320" s="137"/>
      <c r="M320" s="137"/>
      <c r="N320" s="137"/>
      <c r="O320" s="137"/>
      <c r="P320" s="137"/>
      <c r="Q320" s="137"/>
      <c r="R320" s="137"/>
      <c r="S320" s="137"/>
      <c r="T320" s="137"/>
      <c r="U320" s="137"/>
      <c r="V320" s="174" t="s">
        <v>223</v>
      </c>
      <c r="W320" s="174"/>
      <c r="X320" s="174"/>
      <c r="Y320" s="174"/>
      <c r="Z320" s="174"/>
      <c r="AA320" s="174"/>
      <c r="AB320" s="174"/>
      <c r="AC320" s="174"/>
      <c r="AD320" s="174"/>
      <c r="AE320" s="174" t="s">
        <v>224</v>
      </c>
      <c r="AF320" s="174"/>
      <c r="AG320" s="174"/>
      <c r="AH320" s="174"/>
      <c r="AI320" s="174"/>
      <c r="AJ320" s="174"/>
      <c r="AK320" s="174"/>
      <c r="AL320" s="174"/>
      <c r="AM320" s="175"/>
      <c r="BG320" s="13" t="s">
        <v>432</v>
      </c>
      <c r="BH320" s="13" t="s">
        <v>432</v>
      </c>
    </row>
    <row r="321" spans="1:61" ht="9.75" hidden="1" customHeight="1" x14ac:dyDescent="0.15">
      <c r="A321" s="96" t="s">
        <v>304</v>
      </c>
      <c r="B321" s="97"/>
      <c r="C321" s="97"/>
      <c r="D321" s="97"/>
      <c r="E321" s="97"/>
      <c r="F321" s="97"/>
      <c r="G321" s="97"/>
      <c r="H321" s="97"/>
      <c r="I321" s="98"/>
      <c r="J321" s="86"/>
      <c r="K321" s="87"/>
      <c r="L321" s="87"/>
      <c r="M321" s="87"/>
      <c r="N321" s="87"/>
      <c r="O321" s="87"/>
      <c r="P321" s="87"/>
      <c r="Q321" s="87"/>
      <c r="R321" s="87"/>
      <c r="S321" s="87"/>
      <c r="T321" s="87"/>
      <c r="U321" s="87"/>
      <c r="V321" s="87"/>
      <c r="W321" s="87"/>
      <c r="X321" s="87"/>
      <c r="Y321" s="87"/>
      <c r="Z321" s="87"/>
      <c r="AA321" s="87"/>
      <c r="AB321" s="87"/>
      <c r="AC321" s="87"/>
      <c r="AD321" s="87"/>
      <c r="AE321" s="87"/>
      <c r="AF321" s="87"/>
      <c r="AG321" s="87"/>
      <c r="AH321" s="87"/>
      <c r="AI321" s="87"/>
      <c r="AJ321" s="87"/>
      <c r="AK321" s="87"/>
      <c r="AL321" s="87"/>
      <c r="AM321" s="88"/>
      <c r="BG321" s="13" t="s">
        <v>473</v>
      </c>
      <c r="BH321" s="13">
        <v>61</v>
      </c>
      <c r="BI321" s="13" t="str">
        <f>"ITEM"&amp; BH321 &amp; BG321 &amp; "="&amp; IF(TRIM($J321)="","",$J321)</f>
        <v>ITEM61#KBN2_10=</v>
      </c>
    </row>
    <row r="322" spans="1:61" ht="9.75" hidden="1" customHeight="1" x14ac:dyDescent="0.15">
      <c r="A322" s="99"/>
      <c r="B322" s="100"/>
      <c r="C322" s="100"/>
      <c r="D322" s="100"/>
      <c r="E322" s="100"/>
      <c r="F322" s="100"/>
      <c r="G322" s="100"/>
      <c r="H322" s="100"/>
      <c r="I322" s="101"/>
      <c r="J322" s="127"/>
      <c r="K322" s="128"/>
      <c r="L322" s="128"/>
      <c r="M322" s="128"/>
      <c r="N322" s="128"/>
      <c r="O322" s="128"/>
      <c r="P322" s="128"/>
      <c r="Q322" s="128"/>
      <c r="R322" s="128"/>
      <c r="S322" s="128"/>
      <c r="T322" s="128"/>
      <c r="U322" s="128"/>
      <c r="V322" s="128"/>
      <c r="W322" s="128"/>
      <c r="X322" s="128"/>
      <c r="Y322" s="128"/>
      <c r="Z322" s="128"/>
      <c r="AA322" s="128"/>
      <c r="AB322" s="128"/>
      <c r="AC322" s="128"/>
      <c r="AD322" s="128"/>
      <c r="AE322" s="128"/>
      <c r="AF322" s="128"/>
      <c r="AG322" s="128"/>
      <c r="AH322" s="128"/>
      <c r="AI322" s="128"/>
      <c r="AJ322" s="128"/>
      <c r="AK322" s="128"/>
      <c r="AL322" s="128"/>
      <c r="AM322" s="129"/>
      <c r="BG322" s="13" t="s">
        <v>432</v>
      </c>
      <c r="BH322" s="13" t="s">
        <v>432</v>
      </c>
    </row>
    <row r="323" spans="1:61" ht="9.75" hidden="1" customHeight="1" x14ac:dyDescent="0.15">
      <c r="A323" s="106"/>
      <c r="B323" s="107"/>
      <c r="C323" s="107"/>
      <c r="D323" s="107"/>
      <c r="E323" s="107"/>
      <c r="F323" s="107"/>
      <c r="G323" s="107"/>
      <c r="H323" s="107"/>
      <c r="I323" s="108"/>
      <c r="J323" s="89"/>
      <c r="K323" s="90"/>
      <c r="L323" s="90"/>
      <c r="M323" s="90"/>
      <c r="N323" s="90"/>
      <c r="O323" s="90"/>
      <c r="P323" s="90"/>
      <c r="Q323" s="90"/>
      <c r="R323" s="90"/>
      <c r="S323" s="90"/>
      <c r="T323" s="90"/>
      <c r="U323" s="90"/>
      <c r="V323" s="90"/>
      <c r="W323" s="90"/>
      <c r="X323" s="90"/>
      <c r="Y323" s="90"/>
      <c r="Z323" s="90"/>
      <c r="AA323" s="90"/>
      <c r="AB323" s="90"/>
      <c r="AC323" s="90"/>
      <c r="AD323" s="90"/>
      <c r="AE323" s="90"/>
      <c r="AF323" s="90"/>
      <c r="AG323" s="90"/>
      <c r="AH323" s="90"/>
      <c r="AI323" s="90"/>
      <c r="AJ323" s="90"/>
      <c r="AK323" s="90"/>
      <c r="AL323" s="90"/>
      <c r="AM323" s="91"/>
      <c r="BG323" s="13" t="s">
        <v>432</v>
      </c>
      <c r="BH323" s="13" t="s">
        <v>432</v>
      </c>
    </row>
    <row r="324" spans="1:61" ht="9.75" hidden="1" customHeight="1" x14ac:dyDescent="0.15">
      <c r="A324" s="267" t="s">
        <v>0</v>
      </c>
      <c r="B324" s="268"/>
      <c r="C324" s="96" t="s">
        <v>107</v>
      </c>
      <c r="D324" s="97"/>
      <c r="E324" s="97"/>
      <c r="F324" s="97"/>
      <c r="G324" s="97"/>
      <c r="H324" s="97"/>
      <c r="I324" s="98"/>
      <c r="J324" s="167"/>
      <c r="K324" s="162"/>
      <c r="L324" s="162"/>
      <c r="M324" s="162"/>
      <c r="N324" s="162"/>
      <c r="O324" s="162"/>
      <c r="P324" s="162"/>
      <c r="Q324" s="162"/>
      <c r="R324" s="162"/>
      <c r="S324" s="162"/>
      <c r="T324" s="162"/>
      <c r="U324" s="162"/>
      <c r="V324" s="170" t="s">
        <v>116</v>
      </c>
      <c r="W324" s="170"/>
      <c r="X324" s="170"/>
      <c r="Y324" s="170"/>
      <c r="Z324" s="170"/>
      <c r="AA324" s="170"/>
      <c r="AB324" s="170"/>
      <c r="AC324" s="170"/>
      <c r="AD324" s="170"/>
      <c r="AE324" s="170"/>
      <c r="AF324" s="170"/>
      <c r="AG324" s="170"/>
      <c r="AH324" s="170"/>
      <c r="AI324" s="170"/>
      <c r="AJ324" s="170"/>
      <c r="AK324" s="170"/>
      <c r="AL324" s="170"/>
      <c r="AM324" s="171"/>
      <c r="BE324" s="13" t="str">
        <f ca="1">MID(CELL("address",$CI$2),2,2)</f>
        <v>CI</v>
      </c>
      <c r="BF324" s="13" t="str">
        <f>IF(TRIM($K325)="","",IF(ISERROR(MATCH($K325,$CI$3:$CI$4,0)),"INPUT_ERROR",MATCH($K325,$CI$3:$CI$4,0)))</f>
        <v/>
      </c>
      <c r="BG324" s="13" t="s">
        <v>473</v>
      </c>
      <c r="BH324" s="13">
        <v>62</v>
      </c>
      <c r="BI324" s="13" t="str">
        <f>"ITEM"&amp; BH324&amp; BG324 &amp; "="&amp; $BF324</f>
        <v>ITEM62#KBN2_10=</v>
      </c>
    </row>
    <row r="325" spans="1:61" ht="9.75" hidden="1" customHeight="1" x14ac:dyDescent="0.15">
      <c r="A325" s="269"/>
      <c r="B325" s="270"/>
      <c r="C325" s="99"/>
      <c r="D325" s="100"/>
      <c r="E325" s="100"/>
      <c r="F325" s="100"/>
      <c r="G325" s="100"/>
      <c r="H325" s="100"/>
      <c r="I325" s="101"/>
      <c r="J325" s="130" t="s">
        <v>167</v>
      </c>
      <c r="K325" s="131"/>
      <c r="L325" s="131"/>
      <c r="M325" s="131"/>
      <c r="N325" s="131"/>
      <c r="O325" s="131"/>
      <c r="P325" s="131"/>
      <c r="Q325" s="131"/>
      <c r="R325" s="133" t="s">
        <v>168</v>
      </c>
      <c r="S325" s="133"/>
      <c r="T325" s="133"/>
      <c r="U325" s="133"/>
      <c r="V325" s="169" t="s">
        <v>234</v>
      </c>
      <c r="W325" s="169"/>
      <c r="X325" s="169"/>
      <c r="Y325" s="169"/>
      <c r="Z325" s="169"/>
      <c r="AA325" s="169" t="s">
        <v>235</v>
      </c>
      <c r="AB325" s="169"/>
      <c r="AC325" s="169"/>
      <c r="AD325" s="169"/>
      <c r="AE325" s="169"/>
      <c r="AF325" s="169"/>
      <c r="AG325" s="169"/>
      <c r="AH325" s="169"/>
      <c r="AI325" s="169"/>
      <c r="AJ325" s="169"/>
      <c r="AK325" s="169"/>
      <c r="AL325" s="169"/>
      <c r="AM325" s="172"/>
      <c r="BG325" s="13" t="s">
        <v>432</v>
      </c>
      <c r="BH325" s="13" t="s">
        <v>432</v>
      </c>
    </row>
    <row r="326" spans="1:61" ht="9.75" hidden="1" customHeight="1" x14ac:dyDescent="0.15">
      <c r="A326" s="269"/>
      <c r="B326" s="270"/>
      <c r="C326" s="99"/>
      <c r="D326" s="100"/>
      <c r="E326" s="100"/>
      <c r="F326" s="100"/>
      <c r="G326" s="100"/>
      <c r="H326" s="100"/>
      <c r="I326" s="101"/>
      <c r="J326" s="130"/>
      <c r="K326" s="131"/>
      <c r="L326" s="131"/>
      <c r="M326" s="131"/>
      <c r="N326" s="131"/>
      <c r="O326" s="131"/>
      <c r="P326" s="131"/>
      <c r="Q326" s="131"/>
      <c r="R326" s="133"/>
      <c r="S326" s="133"/>
      <c r="T326" s="133"/>
      <c r="U326" s="133"/>
      <c r="V326" s="169"/>
      <c r="W326" s="169"/>
      <c r="X326" s="169"/>
      <c r="Y326" s="169"/>
      <c r="Z326" s="169"/>
      <c r="AA326" s="169"/>
      <c r="AB326" s="169"/>
      <c r="AC326" s="169"/>
      <c r="AD326" s="169"/>
      <c r="AE326" s="169"/>
      <c r="AF326" s="169"/>
      <c r="AG326" s="169"/>
      <c r="AH326" s="169"/>
      <c r="AI326" s="169"/>
      <c r="AJ326" s="169"/>
      <c r="AK326" s="169"/>
      <c r="AL326" s="169"/>
      <c r="AM326" s="172"/>
      <c r="BG326" s="13" t="s">
        <v>432</v>
      </c>
      <c r="BH326" s="13" t="s">
        <v>432</v>
      </c>
    </row>
    <row r="327" spans="1:61" ht="9.75" hidden="1" customHeight="1" x14ac:dyDescent="0.15">
      <c r="A327" s="269"/>
      <c r="B327" s="270"/>
      <c r="C327" s="106"/>
      <c r="D327" s="107"/>
      <c r="E327" s="107"/>
      <c r="F327" s="107"/>
      <c r="G327" s="107"/>
      <c r="H327" s="107"/>
      <c r="I327" s="108"/>
      <c r="J327" s="173"/>
      <c r="K327" s="174"/>
      <c r="L327" s="174"/>
      <c r="M327" s="174"/>
      <c r="N327" s="174"/>
      <c r="O327" s="174"/>
      <c r="P327" s="174"/>
      <c r="Q327" s="174"/>
      <c r="R327" s="174"/>
      <c r="S327" s="174"/>
      <c r="T327" s="174"/>
      <c r="U327" s="174"/>
      <c r="V327" s="174"/>
      <c r="W327" s="174"/>
      <c r="X327" s="174"/>
      <c r="Y327" s="174"/>
      <c r="Z327" s="174"/>
      <c r="AA327" s="174"/>
      <c r="AB327" s="174"/>
      <c r="AC327" s="174"/>
      <c r="AD327" s="174"/>
      <c r="AE327" s="174"/>
      <c r="AF327" s="174"/>
      <c r="AG327" s="174"/>
      <c r="AH327" s="174"/>
      <c r="AI327" s="174"/>
      <c r="AJ327" s="174"/>
      <c r="AK327" s="174"/>
      <c r="AL327" s="174"/>
      <c r="AM327" s="175"/>
      <c r="BG327" s="13" t="s">
        <v>432</v>
      </c>
      <c r="BH327" s="13" t="s">
        <v>432</v>
      </c>
    </row>
    <row r="328" spans="1:61" ht="9.75" hidden="1" customHeight="1" x14ac:dyDescent="0.15">
      <c r="A328" s="269"/>
      <c r="B328" s="270"/>
      <c r="C328" s="96" t="s">
        <v>108</v>
      </c>
      <c r="D328" s="97"/>
      <c r="E328" s="97"/>
      <c r="F328" s="97"/>
      <c r="G328" s="97"/>
      <c r="H328" s="97"/>
      <c r="I328" s="98"/>
      <c r="J328" s="86"/>
      <c r="K328" s="87"/>
      <c r="L328" s="87"/>
      <c r="M328" s="87"/>
      <c r="N328" s="87"/>
      <c r="O328" s="87"/>
      <c r="P328" s="87"/>
      <c r="Q328" s="87"/>
      <c r="R328" s="87"/>
      <c r="S328" s="87"/>
      <c r="T328" s="87"/>
      <c r="U328" s="87"/>
      <c r="V328" s="87"/>
      <c r="W328" s="87"/>
      <c r="X328" s="87"/>
      <c r="Y328" s="87"/>
      <c r="Z328" s="87"/>
      <c r="AA328" s="87"/>
      <c r="AB328" s="87"/>
      <c r="AC328" s="87"/>
      <c r="AD328" s="87"/>
      <c r="AE328" s="87"/>
      <c r="AF328" s="87"/>
      <c r="AG328" s="87"/>
      <c r="AH328" s="87"/>
      <c r="AI328" s="87"/>
      <c r="AJ328" s="87"/>
      <c r="AK328" s="87"/>
      <c r="AL328" s="87"/>
      <c r="AM328" s="88"/>
      <c r="BG328" s="13" t="s">
        <v>473</v>
      </c>
      <c r="BH328" s="13">
        <v>63</v>
      </c>
      <c r="BI328" s="13" t="str">
        <f>"ITEM" &amp; BH328 &amp; BG328 &amp; "="&amp; IF(TRIM($J328)="","",$J328)</f>
        <v>ITEM63#KBN2_10=</v>
      </c>
    </row>
    <row r="329" spans="1:61" ht="9.75" hidden="1" customHeight="1" x14ac:dyDescent="0.15">
      <c r="A329" s="269"/>
      <c r="B329" s="270"/>
      <c r="C329" s="99"/>
      <c r="D329" s="100"/>
      <c r="E329" s="100"/>
      <c r="F329" s="100"/>
      <c r="G329" s="100"/>
      <c r="H329" s="100"/>
      <c r="I329" s="101"/>
      <c r="J329" s="127"/>
      <c r="K329" s="128"/>
      <c r="L329" s="128"/>
      <c r="M329" s="128"/>
      <c r="N329" s="128"/>
      <c r="O329" s="128"/>
      <c r="P329" s="128"/>
      <c r="Q329" s="128"/>
      <c r="R329" s="128"/>
      <c r="S329" s="128"/>
      <c r="T329" s="128"/>
      <c r="U329" s="128"/>
      <c r="V329" s="128"/>
      <c r="W329" s="128"/>
      <c r="X329" s="128"/>
      <c r="Y329" s="128"/>
      <c r="Z329" s="128"/>
      <c r="AA329" s="128"/>
      <c r="AB329" s="128"/>
      <c r="AC329" s="128"/>
      <c r="AD329" s="128"/>
      <c r="AE329" s="128"/>
      <c r="AF329" s="128"/>
      <c r="AG329" s="128"/>
      <c r="AH329" s="128"/>
      <c r="AI329" s="128"/>
      <c r="AJ329" s="128"/>
      <c r="AK329" s="128"/>
      <c r="AL329" s="128"/>
      <c r="AM329" s="129"/>
      <c r="BG329" s="13" t="s">
        <v>432</v>
      </c>
      <c r="BH329" s="13" t="s">
        <v>432</v>
      </c>
    </row>
    <row r="330" spans="1:61" ht="9.75" hidden="1" customHeight="1" x14ac:dyDescent="0.15">
      <c r="A330" s="269"/>
      <c r="B330" s="270"/>
      <c r="C330" s="106"/>
      <c r="D330" s="107"/>
      <c r="E330" s="107"/>
      <c r="F330" s="107"/>
      <c r="G330" s="107"/>
      <c r="H330" s="107"/>
      <c r="I330" s="108"/>
      <c r="J330" s="89"/>
      <c r="K330" s="90"/>
      <c r="L330" s="90"/>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90"/>
      <c r="AK330" s="90"/>
      <c r="AL330" s="90"/>
      <c r="AM330" s="91"/>
      <c r="BG330" s="13" t="s">
        <v>432</v>
      </c>
      <c r="BH330" s="13" t="s">
        <v>432</v>
      </c>
    </row>
    <row r="331" spans="1:61" ht="9.75" hidden="1" customHeight="1" x14ac:dyDescent="0.15">
      <c r="A331" s="269"/>
      <c r="B331" s="270"/>
      <c r="C331" s="96" t="s">
        <v>109</v>
      </c>
      <c r="D331" s="97"/>
      <c r="E331" s="97"/>
      <c r="F331" s="97"/>
      <c r="G331" s="97"/>
      <c r="H331" s="97"/>
      <c r="I331" s="98"/>
      <c r="J331" s="86"/>
      <c r="K331" s="87"/>
      <c r="L331" s="87"/>
      <c r="M331" s="87"/>
      <c r="N331" s="87"/>
      <c r="O331" s="87"/>
      <c r="P331" s="87"/>
      <c r="Q331" s="87"/>
      <c r="R331" s="87"/>
      <c r="S331" s="87"/>
      <c r="T331" s="87"/>
      <c r="U331" s="87"/>
      <c r="V331" s="87"/>
      <c r="W331" s="87"/>
      <c r="X331" s="87"/>
      <c r="Y331" s="87"/>
      <c r="Z331" s="87"/>
      <c r="AA331" s="87"/>
      <c r="AB331" s="87"/>
      <c r="AC331" s="87"/>
      <c r="AD331" s="87"/>
      <c r="AE331" s="87"/>
      <c r="AF331" s="87"/>
      <c r="AG331" s="87"/>
      <c r="AH331" s="87"/>
      <c r="AI331" s="87"/>
      <c r="AJ331" s="87"/>
      <c r="AK331" s="87"/>
      <c r="AL331" s="87"/>
      <c r="AM331" s="88"/>
      <c r="BG331" s="13" t="s">
        <v>473</v>
      </c>
      <c r="BH331" s="13">
        <v>64</v>
      </c>
      <c r="BI331" s="13" t="str">
        <f>"ITEM" &amp; BH331 &amp; BG331 &amp; "="&amp; IF(TRIM($J331)="","",$J331)</f>
        <v>ITEM64#KBN2_10=</v>
      </c>
    </row>
    <row r="332" spans="1:61" ht="9.75" hidden="1" customHeight="1" x14ac:dyDescent="0.15">
      <c r="A332" s="269"/>
      <c r="B332" s="270"/>
      <c r="C332" s="99"/>
      <c r="D332" s="100"/>
      <c r="E332" s="100"/>
      <c r="F332" s="100"/>
      <c r="G332" s="100"/>
      <c r="H332" s="100"/>
      <c r="I332" s="101"/>
      <c r="J332" s="127"/>
      <c r="K332" s="128"/>
      <c r="L332" s="128"/>
      <c r="M332" s="128"/>
      <c r="N332" s="128"/>
      <c r="O332" s="128"/>
      <c r="P332" s="128"/>
      <c r="Q332" s="128"/>
      <c r="R332" s="128"/>
      <c r="S332" s="128"/>
      <c r="T332" s="128"/>
      <c r="U332" s="128"/>
      <c r="V332" s="128"/>
      <c r="W332" s="128"/>
      <c r="X332" s="128"/>
      <c r="Y332" s="128"/>
      <c r="Z332" s="128"/>
      <c r="AA332" s="128"/>
      <c r="AB332" s="128"/>
      <c r="AC332" s="128"/>
      <c r="AD332" s="128"/>
      <c r="AE332" s="128"/>
      <c r="AF332" s="128"/>
      <c r="AG332" s="128"/>
      <c r="AH332" s="128"/>
      <c r="AI332" s="128"/>
      <c r="AJ332" s="128"/>
      <c r="AK332" s="128"/>
      <c r="AL332" s="128"/>
      <c r="AM332" s="129"/>
      <c r="BG332" s="13" t="s">
        <v>432</v>
      </c>
      <c r="BH332" s="13" t="s">
        <v>432</v>
      </c>
    </row>
    <row r="333" spans="1:61" ht="9.75" hidden="1" customHeight="1" x14ac:dyDescent="0.15">
      <c r="A333" s="271"/>
      <c r="B333" s="272"/>
      <c r="C333" s="106"/>
      <c r="D333" s="107"/>
      <c r="E333" s="107"/>
      <c r="F333" s="107"/>
      <c r="G333" s="107"/>
      <c r="H333" s="107"/>
      <c r="I333" s="108"/>
      <c r="J333" s="89"/>
      <c r="K333" s="90"/>
      <c r="L333" s="90"/>
      <c r="M333" s="90"/>
      <c r="N333" s="90"/>
      <c r="O333" s="90"/>
      <c r="P333" s="90"/>
      <c r="Q333" s="90"/>
      <c r="R333" s="90"/>
      <c r="S333" s="90"/>
      <c r="T333" s="90"/>
      <c r="U333" s="90"/>
      <c r="V333" s="90"/>
      <c r="W333" s="90"/>
      <c r="X333" s="90"/>
      <c r="Y333" s="90"/>
      <c r="Z333" s="90"/>
      <c r="AA333" s="90"/>
      <c r="AB333" s="90"/>
      <c r="AC333" s="90"/>
      <c r="AD333" s="90"/>
      <c r="AE333" s="90"/>
      <c r="AF333" s="90"/>
      <c r="AG333" s="90"/>
      <c r="AH333" s="90"/>
      <c r="AI333" s="90"/>
      <c r="AJ333" s="90"/>
      <c r="AK333" s="90"/>
      <c r="AL333" s="90"/>
      <c r="AM333" s="91"/>
      <c r="BG333" s="13" t="s">
        <v>432</v>
      </c>
      <c r="BH333" s="13" t="s">
        <v>432</v>
      </c>
    </row>
    <row r="334" spans="1:61" ht="9.75" customHeight="1" x14ac:dyDescent="0.15">
      <c r="A334" s="141" t="s">
        <v>351</v>
      </c>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c r="AA334" s="142"/>
      <c r="AB334" s="142"/>
      <c r="AC334" s="142"/>
      <c r="AD334" s="142"/>
      <c r="AE334" s="142"/>
      <c r="AF334" s="142"/>
      <c r="AG334" s="142"/>
      <c r="AH334" s="142"/>
      <c r="AI334" s="142"/>
      <c r="AJ334" s="142"/>
      <c r="AK334" s="142"/>
      <c r="AL334" s="142"/>
      <c r="AM334" s="143"/>
      <c r="BG334" s="13" t="s">
        <v>432</v>
      </c>
      <c r="BH334" s="13" t="s">
        <v>432</v>
      </c>
    </row>
    <row r="335" spans="1:61" ht="9.75" customHeight="1" x14ac:dyDescent="0.15">
      <c r="A335" s="164"/>
      <c r="B335" s="165"/>
      <c r="C335" s="165"/>
      <c r="D335" s="165"/>
      <c r="E335" s="165"/>
      <c r="F335" s="165"/>
      <c r="G335" s="165"/>
      <c r="H335" s="165"/>
      <c r="I335" s="165"/>
      <c r="J335" s="165"/>
      <c r="K335" s="165"/>
      <c r="L335" s="165"/>
      <c r="M335" s="165"/>
      <c r="N335" s="165"/>
      <c r="O335" s="165"/>
      <c r="P335" s="165"/>
      <c r="Q335" s="165"/>
      <c r="R335" s="165"/>
      <c r="S335" s="165"/>
      <c r="T335" s="165"/>
      <c r="U335" s="165"/>
      <c r="V335" s="165"/>
      <c r="W335" s="165"/>
      <c r="X335" s="165"/>
      <c r="Y335" s="165"/>
      <c r="Z335" s="165"/>
      <c r="AA335" s="165"/>
      <c r="AB335" s="165"/>
      <c r="AC335" s="165"/>
      <c r="AD335" s="165"/>
      <c r="AE335" s="165"/>
      <c r="AF335" s="165"/>
      <c r="AG335" s="165"/>
      <c r="AH335" s="165"/>
      <c r="AI335" s="165"/>
      <c r="AJ335" s="165"/>
      <c r="AK335" s="165"/>
      <c r="AL335" s="165"/>
      <c r="AM335" s="166"/>
      <c r="BG335" s="13" t="s">
        <v>432</v>
      </c>
      <c r="BH335" s="13" t="s">
        <v>432</v>
      </c>
    </row>
    <row r="336" spans="1:61" ht="9.75" hidden="1" customHeight="1" x14ac:dyDescent="0.15">
      <c r="A336" s="251" t="s">
        <v>352</v>
      </c>
      <c r="B336" s="252"/>
      <c r="C336" s="252"/>
      <c r="D336" s="252"/>
      <c r="E336" s="252"/>
      <c r="F336" s="252"/>
      <c r="G336" s="252"/>
      <c r="H336" s="252"/>
      <c r="I336" s="253"/>
      <c r="J336" s="276"/>
      <c r="K336" s="277"/>
      <c r="L336" s="277"/>
      <c r="M336" s="277"/>
      <c r="N336" s="277"/>
      <c r="O336" s="277"/>
      <c r="P336" s="277"/>
      <c r="Q336" s="277"/>
      <c r="R336" s="277"/>
      <c r="S336" s="277"/>
      <c r="T336" s="277"/>
      <c r="U336" s="277"/>
      <c r="V336" s="277"/>
      <c r="W336" s="277"/>
      <c r="X336" s="277"/>
      <c r="Y336" s="277"/>
      <c r="Z336" s="277"/>
      <c r="AA336" s="277"/>
      <c r="AB336" s="277"/>
      <c r="AC336" s="277"/>
      <c r="AD336" s="277"/>
      <c r="AE336" s="277"/>
      <c r="AF336" s="277"/>
      <c r="AG336" s="277"/>
      <c r="AH336" s="277"/>
      <c r="AI336" s="277"/>
      <c r="AJ336" s="277"/>
      <c r="AK336" s="277"/>
      <c r="AL336" s="277"/>
      <c r="AM336" s="278"/>
      <c r="BG336" s="13" t="s">
        <v>474</v>
      </c>
      <c r="BH336" s="13">
        <v>58</v>
      </c>
      <c r="BI336" s="13" t="str">
        <f>"ITEM"&amp;BH336 &amp; BG336 &amp; "="&amp; IF(TRIM($J336)="","",$J336)</f>
        <v>ITEM58#KBN2_11=</v>
      </c>
    </row>
    <row r="337" spans="1:61" ht="9.75" hidden="1" customHeight="1" thickBot="1" x14ac:dyDescent="0.2">
      <c r="A337" s="254"/>
      <c r="B337" s="255"/>
      <c r="C337" s="255"/>
      <c r="D337" s="255"/>
      <c r="E337" s="255"/>
      <c r="F337" s="255"/>
      <c r="G337" s="255"/>
      <c r="H337" s="255"/>
      <c r="I337" s="256"/>
      <c r="J337" s="279"/>
      <c r="K337" s="280"/>
      <c r="L337" s="280"/>
      <c r="M337" s="280"/>
      <c r="N337" s="280"/>
      <c r="O337" s="280"/>
      <c r="P337" s="280"/>
      <c r="Q337" s="280"/>
      <c r="R337" s="280"/>
      <c r="S337" s="280"/>
      <c r="T337" s="280"/>
      <c r="U337" s="280"/>
      <c r="V337" s="280"/>
      <c r="W337" s="280"/>
      <c r="X337" s="280"/>
      <c r="Y337" s="280"/>
      <c r="Z337" s="280"/>
      <c r="AA337" s="280"/>
      <c r="AB337" s="280"/>
      <c r="AC337" s="280"/>
      <c r="AD337" s="280"/>
      <c r="AE337" s="280"/>
      <c r="AF337" s="280"/>
      <c r="AG337" s="280"/>
      <c r="AH337" s="280"/>
      <c r="AI337" s="280"/>
      <c r="AJ337" s="280"/>
      <c r="AK337" s="280"/>
      <c r="AL337" s="280"/>
      <c r="AM337" s="281"/>
      <c r="BG337" s="13" t="s">
        <v>432</v>
      </c>
      <c r="BH337" s="13" t="s">
        <v>432</v>
      </c>
    </row>
    <row r="338" spans="1:61" ht="9.75" hidden="1" customHeight="1" x14ac:dyDescent="0.15">
      <c r="A338" s="263" t="s">
        <v>93</v>
      </c>
      <c r="B338" s="264"/>
      <c r="C338" s="264"/>
      <c r="D338" s="264"/>
      <c r="E338" s="264"/>
      <c r="F338" s="264"/>
      <c r="G338" s="264"/>
      <c r="H338" s="264"/>
      <c r="I338" s="265"/>
      <c r="J338" s="282"/>
      <c r="K338" s="283"/>
      <c r="L338" s="283"/>
      <c r="M338" s="283"/>
      <c r="N338" s="283"/>
      <c r="O338" s="283"/>
      <c r="P338" s="283"/>
      <c r="Q338" s="283"/>
      <c r="R338" s="283"/>
      <c r="S338" s="283"/>
      <c r="T338" s="283"/>
      <c r="U338" s="283"/>
      <c r="V338" s="283"/>
      <c r="W338" s="283"/>
      <c r="X338" s="283"/>
      <c r="Y338" s="283"/>
      <c r="Z338" s="283"/>
      <c r="AA338" s="283"/>
      <c r="AB338" s="283"/>
      <c r="AC338" s="283"/>
      <c r="AD338" s="283"/>
      <c r="AE338" s="283"/>
      <c r="AF338" s="283"/>
      <c r="AG338" s="283"/>
      <c r="AH338" s="283"/>
      <c r="AI338" s="283"/>
      <c r="AJ338" s="283"/>
      <c r="AK338" s="283"/>
      <c r="AL338" s="283"/>
      <c r="AM338" s="284"/>
      <c r="BG338" s="13" t="s">
        <v>474</v>
      </c>
      <c r="BH338" s="13">
        <v>59</v>
      </c>
      <c r="BI338" s="13" t="str">
        <f>"ITEM"&amp; BH338  &amp; BG338 &amp; "="&amp; IF(TRIM($J338)="","",$J338)</f>
        <v>ITEM59#KBN2_11=</v>
      </c>
    </row>
    <row r="339" spans="1:61" ht="9.75" hidden="1" customHeight="1" x14ac:dyDescent="0.15">
      <c r="A339" s="106"/>
      <c r="B339" s="107"/>
      <c r="C339" s="107"/>
      <c r="D339" s="107"/>
      <c r="E339" s="107"/>
      <c r="F339" s="107"/>
      <c r="G339" s="107"/>
      <c r="H339" s="107"/>
      <c r="I339" s="108"/>
      <c r="J339" s="89"/>
      <c r="K339" s="90"/>
      <c r="L339" s="90"/>
      <c r="M339" s="90"/>
      <c r="N339" s="90"/>
      <c r="O339" s="90"/>
      <c r="P339" s="90"/>
      <c r="Q339" s="90"/>
      <c r="R339" s="90"/>
      <c r="S339" s="90"/>
      <c r="T339" s="90"/>
      <c r="U339" s="90"/>
      <c r="V339" s="90"/>
      <c r="W339" s="90"/>
      <c r="X339" s="90"/>
      <c r="Y339" s="90"/>
      <c r="Z339" s="90"/>
      <c r="AA339" s="90"/>
      <c r="AB339" s="90"/>
      <c r="AC339" s="90"/>
      <c r="AD339" s="90"/>
      <c r="AE339" s="90"/>
      <c r="AF339" s="90"/>
      <c r="AG339" s="90"/>
      <c r="AH339" s="90"/>
      <c r="AI339" s="90"/>
      <c r="AJ339" s="90"/>
      <c r="AK339" s="90"/>
      <c r="AL339" s="90"/>
      <c r="AM339" s="91"/>
      <c r="BG339" s="13" t="s">
        <v>432</v>
      </c>
      <c r="BH339" s="13" t="s">
        <v>432</v>
      </c>
    </row>
    <row r="340" spans="1:61" ht="9.75" hidden="1" customHeight="1" x14ac:dyDescent="0.15">
      <c r="A340" s="96" t="s">
        <v>106</v>
      </c>
      <c r="B340" s="97"/>
      <c r="C340" s="97"/>
      <c r="D340" s="97"/>
      <c r="E340" s="97"/>
      <c r="F340" s="97"/>
      <c r="G340" s="97"/>
      <c r="H340" s="97"/>
      <c r="I340" s="98"/>
      <c r="J340" s="266"/>
      <c r="K340" s="170"/>
      <c r="L340" s="170"/>
      <c r="M340" s="170"/>
      <c r="N340" s="170"/>
      <c r="O340" s="170"/>
      <c r="P340" s="170"/>
      <c r="Q340" s="170"/>
      <c r="R340" s="170"/>
      <c r="S340" s="170"/>
      <c r="T340" s="170"/>
      <c r="U340" s="170"/>
      <c r="V340" s="170" t="s">
        <v>116</v>
      </c>
      <c r="W340" s="170"/>
      <c r="X340" s="170"/>
      <c r="Y340" s="170"/>
      <c r="Z340" s="170"/>
      <c r="AA340" s="170"/>
      <c r="AB340" s="170"/>
      <c r="AC340" s="170"/>
      <c r="AD340" s="170"/>
      <c r="AE340" s="170"/>
      <c r="AF340" s="170"/>
      <c r="AG340" s="170"/>
      <c r="AH340" s="170"/>
      <c r="AI340" s="170"/>
      <c r="AJ340" s="170"/>
      <c r="AK340" s="170"/>
      <c r="AL340" s="170"/>
      <c r="AM340" s="171"/>
      <c r="BE340" s="13" t="str">
        <f ca="1">MID(CELL("address",$CH$2),2,2)</f>
        <v>CH</v>
      </c>
      <c r="BF340" s="13" t="str">
        <f>IF(TRIM($K341)="","",IF(ISERROR(MATCH($K341,$CH$3:$CH$8,0)),"INPUT_ERROR",MATCH($K341,$CH$3:$CH$8,0)))</f>
        <v/>
      </c>
      <c r="BG340" s="13" t="s">
        <v>474</v>
      </c>
      <c r="BH340" s="13">
        <v>60</v>
      </c>
      <c r="BI340" s="13" t="str">
        <f>"ITEM"&amp; BH340 &amp; BG340 &amp;  "="&amp; $BF340</f>
        <v>ITEM60#KBN2_11=</v>
      </c>
    </row>
    <row r="341" spans="1:61" ht="9.75" hidden="1" customHeight="1" x14ac:dyDescent="0.15">
      <c r="A341" s="99"/>
      <c r="B341" s="100"/>
      <c r="C341" s="100"/>
      <c r="D341" s="100"/>
      <c r="E341" s="100"/>
      <c r="F341" s="100"/>
      <c r="G341" s="100"/>
      <c r="H341" s="100"/>
      <c r="I341" s="101"/>
      <c r="J341" s="130" t="s">
        <v>127</v>
      </c>
      <c r="K341" s="131"/>
      <c r="L341" s="131"/>
      <c r="M341" s="131"/>
      <c r="N341" s="131"/>
      <c r="O341" s="131"/>
      <c r="P341" s="131"/>
      <c r="Q341" s="131"/>
      <c r="R341" s="131"/>
      <c r="S341" s="131"/>
      <c r="T341" s="169" t="s">
        <v>443</v>
      </c>
      <c r="U341" s="169"/>
      <c r="V341" s="169" t="s">
        <v>230</v>
      </c>
      <c r="W341" s="169"/>
      <c r="X341" s="169"/>
      <c r="Y341" s="169"/>
      <c r="Z341" s="169"/>
      <c r="AA341" s="169"/>
      <c r="AB341" s="169"/>
      <c r="AC341" s="169"/>
      <c r="AD341" s="169"/>
      <c r="AE341" s="169" t="s">
        <v>231</v>
      </c>
      <c r="AF341" s="169"/>
      <c r="AG341" s="169"/>
      <c r="AH341" s="169"/>
      <c r="AI341" s="169"/>
      <c r="AJ341" s="169"/>
      <c r="AK341" s="169"/>
      <c r="AL341" s="169"/>
      <c r="AM341" s="172"/>
      <c r="BG341" s="13" t="s">
        <v>432</v>
      </c>
      <c r="BH341" s="13" t="s">
        <v>432</v>
      </c>
    </row>
    <row r="342" spans="1:61" ht="9.75" hidden="1" customHeight="1" x14ac:dyDescent="0.15">
      <c r="A342" s="99"/>
      <c r="B342" s="100"/>
      <c r="C342" s="100"/>
      <c r="D342" s="100"/>
      <c r="E342" s="100"/>
      <c r="F342" s="100"/>
      <c r="G342" s="100"/>
      <c r="H342" s="100"/>
      <c r="I342" s="101"/>
      <c r="J342" s="130"/>
      <c r="K342" s="131"/>
      <c r="L342" s="131"/>
      <c r="M342" s="131"/>
      <c r="N342" s="131"/>
      <c r="O342" s="131"/>
      <c r="P342" s="131"/>
      <c r="Q342" s="131"/>
      <c r="R342" s="131"/>
      <c r="S342" s="131"/>
      <c r="T342" s="169"/>
      <c r="U342" s="169"/>
      <c r="V342" s="169" t="s">
        <v>232</v>
      </c>
      <c r="W342" s="169"/>
      <c r="X342" s="169"/>
      <c r="Y342" s="169"/>
      <c r="Z342" s="169"/>
      <c r="AA342" s="169"/>
      <c r="AB342" s="169"/>
      <c r="AC342" s="169"/>
      <c r="AD342" s="169"/>
      <c r="AE342" s="169" t="s">
        <v>233</v>
      </c>
      <c r="AF342" s="169"/>
      <c r="AG342" s="169"/>
      <c r="AH342" s="169"/>
      <c r="AI342" s="169"/>
      <c r="AJ342" s="169"/>
      <c r="AK342" s="169"/>
      <c r="AL342" s="169"/>
      <c r="AM342" s="172"/>
      <c r="BG342" s="13" t="s">
        <v>432</v>
      </c>
      <c r="BH342" s="13" t="s">
        <v>432</v>
      </c>
    </row>
    <row r="343" spans="1:61" ht="9.75" hidden="1" customHeight="1" x14ac:dyDescent="0.15">
      <c r="A343" s="106"/>
      <c r="B343" s="107"/>
      <c r="C343" s="107"/>
      <c r="D343" s="107"/>
      <c r="E343" s="107"/>
      <c r="F343" s="107"/>
      <c r="G343" s="107"/>
      <c r="H343" s="107"/>
      <c r="I343" s="108"/>
      <c r="J343" s="168"/>
      <c r="K343" s="137"/>
      <c r="L343" s="137"/>
      <c r="M343" s="137"/>
      <c r="N343" s="137"/>
      <c r="O343" s="137"/>
      <c r="P343" s="137"/>
      <c r="Q343" s="137"/>
      <c r="R343" s="137"/>
      <c r="S343" s="137"/>
      <c r="T343" s="137"/>
      <c r="U343" s="137"/>
      <c r="V343" s="174" t="s">
        <v>223</v>
      </c>
      <c r="W343" s="174"/>
      <c r="X343" s="174"/>
      <c r="Y343" s="174"/>
      <c r="Z343" s="174"/>
      <c r="AA343" s="174"/>
      <c r="AB343" s="174"/>
      <c r="AC343" s="174"/>
      <c r="AD343" s="174"/>
      <c r="AE343" s="174" t="s">
        <v>224</v>
      </c>
      <c r="AF343" s="174"/>
      <c r="AG343" s="174"/>
      <c r="AH343" s="174"/>
      <c r="AI343" s="174"/>
      <c r="AJ343" s="174"/>
      <c r="AK343" s="174"/>
      <c r="AL343" s="174"/>
      <c r="AM343" s="175"/>
      <c r="BG343" s="13" t="s">
        <v>432</v>
      </c>
      <c r="BH343" s="13" t="s">
        <v>432</v>
      </c>
    </row>
    <row r="344" spans="1:61" ht="9.75" hidden="1" customHeight="1" x14ac:dyDescent="0.15">
      <c r="A344" s="96" t="s">
        <v>304</v>
      </c>
      <c r="B344" s="97"/>
      <c r="C344" s="97"/>
      <c r="D344" s="97"/>
      <c r="E344" s="97"/>
      <c r="F344" s="97"/>
      <c r="G344" s="97"/>
      <c r="H344" s="97"/>
      <c r="I344" s="98"/>
      <c r="J344" s="86"/>
      <c r="K344" s="87"/>
      <c r="L344" s="87"/>
      <c r="M344" s="87"/>
      <c r="N344" s="87"/>
      <c r="O344" s="87"/>
      <c r="P344" s="87"/>
      <c r="Q344" s="87"/>
      <c r="R344" s="87"/>
      <c r="S344" s="87"/>
      <c r="T344" s="87"/>
      <c r="U344" s="87"/>
      <c r="V344" s="87"/>
      <c r="W344" s="87"/>
      <c r="X344" s="87"/>
      <c r="Y344" s="87"/>
      <c r="Z344" s="87"/>
      <c r="AA344" s="87"/>
      <c r="AB344" s="87"/>
      <c r="AC344" s="87"/>
      <c r="AD344" s="87"/>
      <c r="AE344" s="87"/>
      <c r="AF344" s="87"/>
      <c r="AG344" s="87"/>
      <c r="AH344" s="87"/>
      <c r="AI344" s="87"/>
      <c r="AJ344" s="87"/>
      <c r="AK344" s="87"/>
      <c r="AL344" s="87"/>
      <c r="AM344" s="88"/>
      <c r="BG344" s="13" t="s">
        <v>474</v>
      </c>
      <c r="BH344" s="13">
        <v>61</v>
      </c>
      <c r="BI344" s="13" t="str">
        <f>"ITEM"&amp; BH344 &amp; BG344 &amp; "="&amp; IF(TRIM($J344)="","",$J344)</f>
        <v>ITEM61#KBN2_11=</v>
      </c>
    </row>
    <row r="345" spans="1:61" ht="9.75" hidden="1" customHeight="1" x14ac:dyDescent="0.15">
      <c r="A345" s="99"/>
      <c r="B345" s="100"/>
      <c r="C345" s="100"/>
      <c r="D345" s="100"/>
      <c r="E345" s="100"/>
      <c r="F345" s="100"/>
      <c r="G345" s="100"/>
      <c r="H345" s="100"/>
      <c r="I345" s="101"/>
      <c r="J345" s="127"/>
      <c r="K345" s="128"/>
      <c r="L345" s="128"/>
      <c r="M345" s="128"/>
      <c r="N345" s="128"/>
      <c r="O345" s="128"/>
      <c r="P345" s="128"/>
      <c r="Q345" s="128"/>
      <c r="R345" s="128"/>
      <c r="S345" s="128"/>
      <c r="T345" s="128"/>
      <c r="U345" s="128"/>
      <c r="V345" s="128"/>
      <c r="W345" s="128"/>
      <c r="X345" s="128"/>
      <c r="Y345" s="128"/>
      <c r="Z345" s="128"/>
      <c r="AA345" s="128"/>
      <c r="AB345" s="128"/>
      <c r="AC345" s="128"/>
      <c r="AD345" s="128"/>
      <c r="AE345" s="128"/>
      <c r="AF345" s="128"/>
      <c r="AG345" s="128"/>
      <c r="AH345" s="128"/>
      <c r="AI345" s="128"/>
      <c r="AJ345" s="128"/>
      <c r="AK345" s="128"/>
      <c r="AL345" s="128"/>
      <c r="AM345" s="129"/>
      <c r="BG345" s="13" t="s">
        <v>432</v>
      </c>
      <c r="BH345" s="13" t="s">
        <v>432</v>
      </c>
    </row>
    <row r="346" spans="1:61" ht="9.75" hidden="1" customHeight="1" x14ac:dyDescent="0.15">
      <c r="A346" s="106"/>
      <c r="B346" s="107"/>
      <c r="C346" s="107"/>
      <c r="D346" s="107"/>
      <c r="E346" s="107"/>
      <c r="F346" s="107"/>
      <c r="G346" s="107"/>
      <c r="H346" s="107"/>
      <c r="I346" s="108"/>
      <c r="J346" s="89"/>
      <c r="K346" s="90"/>
      <c r="L346" s="90"/>
      <c r="M346" s="90"/>
      <c r="N346" s="90"/>
      <c r="O346" s="90"/>
      <c r="P346" s="90"/>
      <c r="Q346" s="90"/>
      <c r="R346" s="90"/>
      <c r="S346" s="90"/>
      <c r="T346" s="90"/>
      <c r="U346" s="90"/>
      <c r="V346" s="90"/>
      <c r="W346" s="90"/>
      <c r="X346" s="90"/>
      <c r="Y346" s="90"/>
      <c r="Z346" s="90"/>
      <c r="AA346" s="90"/>
      <c r="AB346" s="90"/>
      <c r="AC346" s="90"/>
      <c r="AD346" s="90"/>
      <c r="AE346" s="90"/>
      <c r="AF346" s="90"/>
      <c r="AG346" s="90"/>
      <c r="AH346" s="90"/>
      <c r="AI346" s="90"/>
      <c r="AJ346" s="90"/>
      <c r="AK346" s="90"/>
      <c r="AL346" s="90"/>
      <c r="AM346" s="91"/>
      <c r="BG346" s="13" t="s">
        <v>432</v>
      </c>
      <c r="BH346" s="13" t="s">
        <v>432</v>
      </c>
    </row>
    <row r="347" spans="1:61" ht="9.75" hidden="1" customHeight="1" x14ac:dyDescent="0.15">
      <c r="A347" s="267" t="s">
        <v>0</v>
      </c>
      <c r="B347" s="268"/>
      <c r="C347" s="96" t="s">
        <v>107</v>
      </c>
      <c r="D347" s="97"/>
      <c r="E347" s="97"/>
      <c r="F347" s="97"/>
      <c r="G347" s="97"/>
      <c r="H347" s="97"/>
      <c r="I347" s="98"/>
      <c r="J347" s="167"/>
      <c r="K347" s="162"/>
      <c r="L347" s="162"/>
      <c r="M347" s="162"/>
      <c r="N347" s="162"/>
      <c r="O347" s="162"/>
      <c r="P347" s="162"/>
      <c r="Q347" s="162"/>
      <c r="R347" s="162"/>
      <c r="S347" s="162"/>
      <c r="T347" s="162"/>
      <c r="U347" s="162"/>
      <c r="V347" s="170" t="s">
        <v>116</v>
      </c>
      <c r="W347" s="170"/>
      <c r="X347" s="170"/>
      <c r="Y347" s="170"/>
      <c r="Z347" s="170"/>
      <c r="AA347" s="170"/>
      <c r="AB347" s="170"/>
      <c r="AC347" s="170"/>
      <c r="AD347" s="170"/>
      <c r="AE347" s="170"/>
      <c r="AF347" s="170"/>
      <c r="AG347" s="170"/>
      <c r="AH347" s="170"/>
      <c r="AI347" s="170"/>
      <c r="AJ347" s="170"/>
      <c r="AK347" s="170"/>
      <c r="AL347" s="170"/>
      <c r="AM347" s="171"/>
      <c r="BE347" s="13" t="str">
        <f ca="1">MID(CELL("address",$CI$2),2,2)</f>
        <v>CI</v>
      </c>
      <c r="BF347" s="13" t="str">
        <f>IF(TRIM($K348)="","",IF(ISERROR(MATCH($K348,$CI$3:$CI$4,0)),"INPUT_ERROR",MATCH($K348,$CI$3:$CI$4,0)))</f>
        <v/>
      </c>
      <c r="BG347" s="13" t="s">
        <v>474</v>
      </c>
      <c r="BH347" s="13">
        <v>62</v>
      </c>
      <c r="BI347" s="13" t="str">
        <f>"ITEM"&amp; BH347&amp; BG347 &amp; "="&amp; $BF347</f>
        <v>ITEM62#KBN2_11=</v>
      </c>
    </row>
    <row r="348" spans="1:61" ht="9.75" hidden="1" customHeight="1" x14ac:dyDescent="0.15">
      <c r="A348" s="269"/>
      <c r="B348" s="270"/>
      <c r="C348" s="99"/>
      <c r="D348" s="100"/>
      <c r="E348" s="100"/>
      <c r="F348" s="100"/>
      <c r="G348" s="100"/>
      <c r="H348" s="100"/>
      <c r="I348" s="101"/>
      <c r="J348" s="130" t="s">
        <v>167</v>
      </c>
      <c r="K348" s="131"/>
      <c r="L348" s="131"/>
      <c r="M348" s="131"/>
      <c r="N348" s="131"/>
      <c r="O348" s="131"/>
      <c r="P348" s="131"/>
      <c r="Q348" s="131"/>
      <c r="R348" s="133" t="s">
        <v>168</v>
      </c>
      <c r="S348" s="133"/>
      <c r="T348" s="133"/>
      <c r="U348" s="133"/>
      <c r="V348" s="169" t="s">
        <v>234</v>
      </c>
      <c r="W348" s="169"/>
      <c r="X348" s="169"/>
      <c r="Y348" s="169"/>
      <c r="Z348" s="169"/>
      <c r="AA348" s="169" t="s">
        <v>235</v>
      </c>
      <c r="AB348" s="169"/>
      <c r="AC348" s="169"/>
      <c r="AD348" s="169"/>
      <c r="AE348" s="169"/>
      <c r="AF348" s="169"/>
      <c r="AG348" s="169"/>
      <c r="AH348" s="169"/>
      <c r="AI348" s="169"/>
      <c r="AJ348" s="169"/>
      <c r="AK348" s="169"/>
      <c r="AL348" s="169"/>
      <c r="AM348" s="172"/>
      <c r="BG348" s="13" t="s">
        <v>432</v>
      </c>
      <c r="BH348" s="13" t="s">
        <v>432</v>
      </c>
    </row>
    <row r="349" spans="1:61" ht="9.75" hidden="1" customHeight="1" x14ac:dyDescent="0.15">
      <c r="A349" s="269"/>
      <c r="B349" s="270"/>
      <c r="C349" s="99"/>
      <c r="D349" s="100"/>
      <c r="E349" s="100"/>
      <c r="F349" s="100"/>
      <c r="G349" s="100"/>
      <c r="H349" s="100"/>
      <c r="I349" s="101"/>
      <c r="J349" s="130"/>
      <c r="K349" s="131"/>
      <c r="L349" s="131"/>
      <c r="M349" s="131"/>
      <c r="N349" s="131"/>
      <c r="O349" s="131"/>
      <c r="P349" s="131"/>
      <c r="Q349" s="131"/>
      <c r="R349" s="133"/>
      <c r="S349" s="133"/>
      <c r="T349" s="133"/>
      <c r="U349" s="133"/>
      <c r="V349" s="169"/>
      <c r="W349" s="169"/>
      <c r="X349" s="169"/>
      <c r="Y349" s="169"/>
      <c r="Z349" s="169"/>
      <c r="AA349" s="169"/>
      <c r="AB349" s="169"/>
      <c r="AC349" s="169"/>
      <c r="AD349" s="169"/>
      <c r="AE349" s="169"/>
      <c r="AF349" s="169"/>
      <c r="AG349" s="169"/>
      <c r="AH349" s="169"/>
      <c r="AI349" s="169"/>
      <c r="AJ349" s="169"/>
      <c r="AK349" s="169"/>
      <c r="AL349" s="169"/>
      <c r="AM349" s="172"/>
      <c r="BG349" s="13" t="s">
        <v>432</v>
      </c>
      <c r="BH349" s="13" t="s">
        <v>432</v>
      </c>
    </row>
    <row r="350" spans="1:61" ht="9.75" hidden="1" customHeight="1" x14ac:dyDescent="0.15">
      <c r="A350" s="269"/>
      <c r="B350" s="270"/>
      <c r="C350" s="106"/>
      <c r="D350" s="107"/>
      <c r="E350" s="107"/>
      <c r="F350" s="107"/>
      <c r="G350" s="107"/>
      <c r="H350" s="107"/>
      <c r="I350" s="108"/>
      <c r="J350" s="173"/>
      <c r="K350" s="174"/>
      <c r="L350" s="174"/>
      <c r="M350" s="174"/>
      <c r="N350" s="174"/>
      <c r="O350" s="174"/>
      <c r="P350" s="174"/>
      <c r="Q350" s="174"/>
      <c r="R350" s="174"/>
      <c r="S350" s="174"/>
      <c r="T350" s="174"/>
      <c r="U350" s="174"/>
      <c r="V350" s="174"/>
      <c r="W350" s="174"/>
      <c r="X350" s="174"/>
      <c r="Y350" s="174"/>
      <c r="Z350" s="174"/>
      <c r="AA350" s="174"/>
      <c r="AB350" s="174"/>
      <c r="AC350" s="174"/>
      <c r="AD350" s="174"/>
      <c r="AE350" s="174"/>
      <c r="AF350" s="174"/>
      <c r="AG350" s="174"/>
      <c r="AH350" s="174"/>
      <c r="AI350" s="174"/>
      <c r="AJ350" s="174"/>
      <c r="AK350" s="174"/>
      <c r="AL350" s="174"/>
      <c r="AM350" s="175"/>
      <c r="BG350" s="13" t="s">
        <v>432</v>
      </c>
      <c r="BH350" s="13" t="s">
        <v>432</v>
      </c>
    </row>
    <row r="351" spans="1:61" ht="9.75" hidden="1" customHeight="1" x14ac:dyDescent="0.15">
      <c r="A351" s="269"/>
      <c r="B351" s="270"/>
      <c r="C351" s="96" t="s">
        <v>108</v>
      </c>
      <c r="D351" s="97"/>
      <c r="E351" s="97"/>
      <c r="F351" s="97"/>
      <c r="G351" s="97"/>
      <c r="H351" s="97"/>
      <c r="I351" s="98"/>
      <c r="J351" s="86"/>
      <c r="K351" s="87"/>
      <c r="L351" s="87"/>
      <c r="M351" s="87"/>
      <c r="N351" s="87"/>
      <c r="O351" s="87"/>
      <c r="P351" s="87"/>
      <c r="Q351" s="87"/>
      <c r="R351" s="87"/>
      <c r="S351" s="87"/>
      <c r="T351" s="87"/>
      <c r="U351" s="87"/>
      <c r="V351" s="87"/>
      <c r="W351" s="87"/>
      <c r="X351" s="87"/>
      <c r="Y351" s="87"/>
      <c r="Z351" s="87"/>
      <c r="AA351" s="87"/>
      <c r="AB351" s="87"/>
      <c r="AC351" s="87"/>
      <c r="AD351" s="87"/>
      <c r="AE351" s="87"/>
      <c r="AF351" s="87"/>
      <c r="AG351" s="87"/>
      <c r="AH351" s="87"/>
      <c r="AI351" s="87"/>
      <c r="AJ351" s="87"/>
      <c r="AK351" s="87"/>
      <c r="AL351" s="87"/>
      <c r="AM351" s="88"/>
      <c r="BG351" s="13" t="s">
        <v>474</v>
      </c>
      <c r="BH351" s="13">
        <v>63</v>
      </c>
      <c r="BI351" s="13" t="str">
        <f>"ITEM" &amp; BH351 &amp; BG351 &amp; "="&amp; IF(TRIM($J351)="","",$J351)</f>
        <v>ITEM63#KBN2_11=</v>
      </c>
    </row>
    <row r="352" spans="1:61" ht="9.75" hidden="1" customHeight="1" x14ac:dyDescent="0.15">
      <c r="A352" s="269"/>
      <c r="B352" s="270"/>
      <c r="C352" s="99"/>
      <c r="D352" s="100"/>
      <c r="E352" s="100"/>
      <c r="F352" s="100"/>
      <c r="G352" s="100"/>
      <c r="H352" s="100"/>
      <c r="I352" s="101"/>
      <c r="J352" s="127"/>
      <c r="K352" s="128"/>
      <c r="L352" s="128"/>
      <c r="M352" s="128"/>
      <c r="N352" s="128"/>
      <c r="O352" s="128"/>
      <c r="P352" s="128"/>
      <c r="Q352" s="128"/>
      <c r="R352" s="128"/>
      <c r="S352" s="128"/>
      <c r="T352" s="128"/>
      <c r="U352" s="128"/>
      <c r="V352" s="128"/>
      <c r="W352" s="128"/>
      <c r="X352" s="128"/>
      <c r="Y352" s="128"/>
      <c r="Z352" s="128"/>
      <c r="AA352" s="128"/>
      <c r="AB352" s="128"/>
      <c r="AC352" s="128"/>
      <c r="AD352" s="128"/>
      <c r="AE352" s="128"/>
      <c r="AF352" s="128"/>
      <c r="AG352" s="128"/>
      <c r="AH352" s="128"/>
      <c r="AI352" s="128"/>
      <c r="AJ352" s="128"/>
      <c r="AK352" s="128"/>
      <c r="AL352" s="128"/>
      <c r="AM352" s="129"/>
      <c r="BG352" s="13" t="s">
        <v>432</v>
      </c>
      <c r="BH352" s="13" t="s">
        <v>432</v>
      </c>
    </row>
    <row r="353" spans="1:61" ht="9.75" hidden="1" customHeight="1" x14ac:dyDescent="0.15">
      <c r="A353" s="269"/>
      <c r="B353" s="270"/>
      <c r="C353" s="106"/>
      <c r="D353" s="107"/>
      <c r="E353" s="107"/>
      <c r="F353" s="107"/>
      <c r="G353" s="107"/>
      <c r="H353" s="107"/>
      <c r="I353" s="108"/>
      <c r="J353" s="89"/>
      <c r="K353" s="90"/>
      <c r="L353" s="90"/>
      <c r="M353" s="90"/>
      <c r="N353" s="90"/>
      <c r="O353" s="90"/>
      <c r="P353" s="90"/>
      <c r="Q353" s="90"/>
      <c r="R353" s="90"/>
      <c r="S353" s="90"/>
      <c r="T353" s="90"/>
      <c r="U353" s="90"/>
      <c r="V353" s="90"/>
      <c r="W353" s="90"/>
      <c r="X353" s="90"/>
      <c r="Y353" s="90"/>
      <c r="Z353" s="90"/>
      <c r="AA353" s="90"/>
      <c r="AB353" s="90"/>
      <c r="AC353" s="90"/>
      <c r="AD353" s="90"/>
      <c r="AE353" s="90"/>
      <c r="AF353" s="90"/>
      <c r="AG353" s="90"/>
      <c r="AH353" s="90"/>
      <c r="AI353" s="90"/>
      <c r="AJ353" s="90"/>
      <c r="AK353" s="90"/>
      <c r="AL353" s="90"/>
      <c r="AM353" s="91"/>
      <c r="BG353" s="13" t="s">
        <v>432</v>
      </c>
      <c r="BH353" s="13" t="s">
        <v>432</v>
      </c>
    </row>
    <row r="354" spans="1:61" ht="9.75" hidden="1" customHeight="1" x14ac:dyDescent="0.15">
      <c r="A354" s="269"/>
      <c r="B354" s="270"/>
      <c r="C354" s="96" t="s">
        <v>109</v>
      </c>
      <c r="D354" s="97"/>
      <c r="E354" s="97"/>
      <c r="F354" s="97"/>
      <c r="G354" s="97"/>
      <c r="H354" s="97"/>
      <c r="I354" s="98"/>
      <c r="J354" s="86"/>
      <c r="K354" s="87"/>
      <c r="L354" s="87"/>
      <c r="M354" s="87"/>
      <c r="N354" s="87"/>
      <c r="O354" s="87"/>
      <c r="P354" s="87"/>
      <c r="Q354" s="87"/>
      <c r="R354" s="87"/>
      <c r="S354" s="87"/>
      <c r="T354" s="87"/>
      <c r="U354" s="87"/>
      <c r="V354" s="87"/>
      <c r="W354" s="87"/>
      <c r="X354" s="87"/>
      <c r="Y354" s="87"/>
      <c r="Z354" s="87"/>
      <c r="AA354" s="87"/>
      <c r="AB354" s="87"/>
      <c r="AC354" s="87"/>
      <c r="AD354" s="87"/>
      <c r="AE354" s="87"/>
      <c r="AF354" s="87"/>
      <c r="AG354" s="87"/>
      <c r="AH354" s="87"/>
      <c r="AI354" s="87"/>
      <c r="AJ354" s="87"/>
      <c r="AK354" s="87"/>
      <c r="AL354" s="87"/>
      <c r="AM354" s="88"/>
      <c r="BG354" s="13" t="s">
        <v>474</v>
      </c>
      <c r="BH354" s="13">
        <v>64</v>
      </c>
      <c r="BI354" s="13" t="str">
        <f>"ITEM" &amp; BH354 &amp; BG354 &amp; "="&amp; IF(TRIM($J354)="","",$J354)</f>
        <v>ITEM64#KBN2_11=</v>
      </c>
    </row>
    <row r="355" spans="1:61" ht="9.75" hidden="1" customHeight="1" x14ac:dyDescent="0.15">
      <c r="A355" s="269"/>
      <c r="B355" s="270"/>
      <c r="C355" s="99"/>
      <c r="D355" s="100"/>
      <c r="E355" s="100"/>
      <c r="F355" s="100"/>
      <c r="G355" s="100"/>
      <c r="H355" s="100"/>
      <c r="I355" s="101"/>
      <c r="J355" s="127"/>
      <c r="K355" s="128"/>
      <c r="L355" s="128"/>
      <c r="M355" s="128"/>
      <c r="N355" s="128"/>
      <c r="O355" s="128"/>
      <c r="P355" s="128"/>
      <c r="Q355" s="128"/>
      <c r="R355" s="128"/>
      <c r="S355" s="128"/>
      <c r="T355" s="128"/>
      <c r="U355" s="128"/>
      <c r="V355" s="128"/>
      <c r="W355" s="128"/>
      <c r="X355" s="128"/>
      <c r="Y355" s="128"/>
      <c r="Z355" s="128"/>
      <c r="AA355" s="128"/>
      <c r="AB355" s="128"/>
      <c r="AC355" s="128"/>
      <c r="AD355" s="128"/>
      <c r="AE355" s="128"/>
      <c r="AF355" s="128"/>
      <c r="AG355" s="128"/>
      <c r="AH355" s="128"/>
      <c r="AI355" s="128"/>
      <c r="AJ355" s="128"/>
      <c r="AK355" s="128"/>
      <c r="AL355" s="128"/>
      <c r="AM355" s="129"/>
      <c r="BG355" s="13" t="s">
        <v>432</v>
      </c>
      <c r="BH355" s="13" t="s">
        <v>432</v>
      </c>
    </row>
    <row r="356" spans="1:61" ht="9.75" hidden="1" customHeight="1" thickBot="1" x14ac:dyDescent="0.2">
      <c r="A356" s="271"/>
      <c r="B356" s="272"/>
      <c r="C356" s="106"/>
      <c r="D356" s="107"/>
      <c r="E356" s="107"/>
      <c r="F356" s="107"/>
      <c r="G356" s="107"/>
      <c r="H356" s="107"/>
      <c r="I356" s="108"/>
      <c r="J356" s="89"/>
      <c r="K356" s="90"/>
      <c r="L356" s="90"/>
      <c r="M356" s="90"/>
      <c r="N356" s="90"/>
      <c r="O356" s="90"/>
      <c r="P356" s="90"/>
      <c r="Q356" s="90"/>
      <c r="R356" s="90"/>
      <c r="S356" s="90"/>
      <c r="T356" s="90"/>
      <c r="U356" s="90"/>
      <c r="V356" s="90"/>
      <c r="W356" s="90"/>
      <c r="X356" s="90"/>
      <c r="Y356" s="90"/>
      <c r="Z356" s="90"/>
      <c r="AA356" s="90"/>
      <c r="AB356" s="90"/>
      <c r="AC356" s="90"/>
      <c r="AD356" s="90"/>
      <c r="AE356" s="90"/>
      <c r="AF356" s="90"/>
      <c r="AG356" s="90"/>
      <c r="AH356" s="90"/>
      <c r="AI356" s="90"/>
      <c r="AJ356" s="90"/>
      <c r="AK356" s="90"/>
      <c r="AL356" s="90"/>
      <c r="AM356" s="91"/>
      <c r="BG356" s="13" t="s">
        <v>432</v>
      </c>
      <c r="BH356" s="13" t="s">
        <v>432</v>
      </c>
    </row>
    <row r="357" spans="1:61" ht="9.75" hidden="1" customHeight="1" x14ac:dyDescent="0.15">
      <c r="A357" s="251" t="s">
        <v>353</v>
      </c>
      <c r="B357" s="252"/>
      <c r="C357" s="252"/>
      <c r="D357" s="252"/>
      <c r="E357" s="252"/>
      <c r="F357" s="252"/>
      <c r="G357" s="252"/>
      <c r="H357" s="252"/>
      <c r="I357" s="253"/>
      <c r="J357" s="276"/>
      <c r="K357" s="277"/>
      <c r="L357" s="277"/>
      <c r="M357" s="277"/>
      <c r="N357" s="277"/>
      <c r="O357" s="277"/>
      <c r="P357" s="277"/>
      <c r="Q357" s="277"/>
      <c r="R357" s="277"/>
      <c r="S357" s="277"/>
      <c r="T357" s="277"/>
      <c r="U357" s="277"/>
      <c r="V357" s="277"/>
      <c r="W357" s="277"/>
      <c r="X357" s="277"/>
      <c r="Y357" s="277"/>
      <c r="Z357" s="277"/>
      <c r="AA357" s="277"/>
      <c r="AB357" s="277"/>
      <c r="AC357" s="277"/>
      <c r="AD357" s="277"/>
      <c r="AE357" s="277"/>
      <c r="AF357" s="277"/>
      <c r="AG357" s="277"/>
      <c r="AH357" s="277"/>
      <c r="AI357" s="277"/>
      <c r="AJ357" s="277"/>
      <c r="AK357" s="277"/>
      <c r="AL357" s="277"/>
      <c r="AM357" s="278"/>
      <c r="BG357" s="13" t="s">
        <v>475</v>
      </c>
      <c r="BH357" s="13">
        <v>58</v>
      </c>
      <c r="BI357" s="13" t="str">
        <f>"ITEM"&amp;BH357 &amp; BG357 &amp; "="&amp; IF(TRIM($J357)="","",$J357)</f>
        <v>ITEM58#KBN2_12=</v>
      </c>
    </row>
    <row r="358" spans="1:61" ht="9.75" hidden="1" customHeight="1" thickBot="1" x14ac:dyDescent="0.2">
      <c r="A358" s="254"/>
      <c r="B358" s="255"/>
      <c r="C358" s="255"/>
      <c r="D358" s="255"/>
      <c r="E358" s="255"/>
      <c r="F358" s="255"/>
      <c r="G358" s="255"/>
      <c r="H358" s="255"/>
      <c r="I358" s="256"/>
      <c r="J358" s="279"/>
      <c r="K358" s="280"/>
      <c r="L358" s="280"/>
      <c r="M358" s="280"/>
      <c r="N358" s="280"/>
      <c r="O358" s="280"/>
      <c r="P358" s="280"/>
      <c r="Q358" s="280"/>
      <c r="R358" s="280"/>
      <c r="S358" s="280"/>
      <c r="T358" s="280"/>
      <c r="U358" s="280"/>
      <c r="V358" s="280"/>
      <c r="W358" s="280"/>
      <c r="X358" s="280"/>
      <c r="Y358" s="280"/>
      <c r="Z358" s="280"/>
      <c r="AA358" s="280"/>
      <c r="AB358" s="280"/>
      <c r="AC358" s="280"/>
      <c r="AD358" s="280"/>
      <c r="AE358" s="280"/>
      <c r="AF358" s="280"/>
      <c r="AG358" s="280"/>
      <c r="AH358" s="280"/>
      <c r="AI358" s="280"/>
      <c r="AJ358" s="280"/>
      <c r="AK358" s="280"/>
      <c r="AL358" s="280"/>
      <c r="AM358" s="281"/>
      <c r="BG358" s="13" t="s">
        <v>432</v>
      </c>
      <c r="BH358" s="13" t="s">
        <v>432</v>
      </c>
    </row>
    <row r="359" spans="1:61" ht="9.75" hidden="1" customHeight="1" x14ac:dyDescent="0.15">
      <c r="A359" s="263" t="s">
        <v>93</v>
      </c>
      <c r="B359" s="264"/>
      <c r="C359" s="264"/>
      <c r="D359" s="264"/>
      <c r="E359" s="264"/>
      <c r="F359" s="264"/>
      <c r="G359" s="264"/>
      <c r="H359" s="264"/>
      <c r="I359" s="265"/>
      <c r="J359" s="282"/>
      <c r="K359" s="283"/>
      <c r="L359" s="283"/>
      <c r="M359" s="283"/>
      <c r="N359" s="283"/>
      <c r="O359" s="283"/>
      <c r="P359" s="283"/>
      <c r="Q359" s="283"/>
      <c r="R359" s="283"/>
      <c r="S359" s="283"/>
      <c r="T359" s="283"/>
      <c r="U359" s="283"/>
      <c r="V359" s="283"/>
      <c r="W359" s="283"/>
      <c r="X359" s="283"/>
      <c r="Y359" s="283"/>
      <c r="Z359" s="283"/>
      <c r="AA359" s="283"/>
      <c r="AB359" s="283"/>
      <c r="AC359" s="283"/>
      <c r="AD359" s="283"/>
      <c r="AE359" s="283"/>
      <c r="AF359" s="283"/>
      <c r="AG359" s="283"/>
      <c r="AH359" s="283"/>
      <c r="AI359" s="283"/>
      <c r="AJ359" s="283"/>
      <c r="AK359" s="283"/>
      <c r="AL359" s="283"/>
      <c r="AM359" s="284"/>
      <c r="BG359" s="13" t="s">
        <v>475</v>
      </c>
      <c r="BH359" s="13">
        <v>59</v>
      </c>
      <c r="BI359" s="13" t="str">
        <f>"ITEM"&amp; BH359  &amp; BG359 &amp; "="&amp; IF(TRIM($J359)="","",$J359)</f>
        <v>ITEM59#KBN2_12=</v>
      </c>
    </row>
    <row r="360" spans="1:61" ht="9.75" hidden="1" customHeight="1" x14ac:dyDescent="0.15">
      <c r="A360" s="106"/>
      <c r="B360" s="107"/>
      <c r="C360" s="107"/>
      <c r="D360" s="107"/>
      <c r="E360" s="107"/>
      <c r="F360" s="107"/>
      <c r="G360" s="107"/>
      <c r="H360" s="107"/>
      <c r="I360" s="108"/>
      <c r="J360" s="89"/>
      <c r="K360" s="90"/>
      <c r="L360" s="90"/>
      <c r="M360" s="90"/>
      <c r="N360" s="90"/>
      <c r="O360" s="90"/>
      <c r="P360" s="90"/>
      <c r="Q360" s="90"/>
      <c r="R360" s="90"/>
      <c r="S360" s="90"/>
      <c r="T360" s="90"/>
      <c r="U360" s="90"/>
      <c r="V360" s="90"/>
      <c r="W360" s="90"/>
      <c r="X360" s="90"/>
      <c r="Y360" s="90"/>
      <c r="Z360" s="90"/>
      <c r="AA360" s="90"/>
      <c r="AB360" s="90"/>
      <c r="AC360" s="90"/>
      <c r="AD360" s="90"/>
      <c r="AE360" s="90"/>
      <c r="AF360" s="90"/>
      <c r="AG360" s="90"/>
      <c r="AH360" s="90"/>
      <c r="AI360" s="90"/>
      <c r="AJ360" s="90"/>
      <c r="AK360" s="90"/>
      <c r="AL360" s="90"/>
      <c r="AM360" s="91"/>
      <c r="BG360" s="13" t="s">
        <v>432</v>
      </c>
      <c r="BH360" s="13" t="s">
        <v>432</v>
      </c>
    </row>
    <row r="361" spans="1:61" ht="9.75" hidden="1" customHeight="1" x14ac:dyDescent="0.15">
      <c r="A361" s="96" t="s">
        <v>106</v>
      </c>
      <c r="B361" s="97"/>
      <c r="C361" s="97"/>
      <c r="D361" s="97"/>
      <c r="E361" s="97"/>
      <c r="F361" s="97"/>
      <c r="G361" s="97"/>
      <c r="H361" s="97"/>
      <c r="I361" s="98"/>
      <c r="J361" s="266"/>
      <c r="K361" s="170"/>
      <c r="L361" s="170"/>
      <c r="M361" s="170"/>
      <c r="N361" s="170"/>
      <c r="O361" s="170"/>
      <c r="P361" s="170"/>
      <c r="Q361" s="170"/>
      <c r="R361" s="170"/>
      <c r="S361" s="170"/>
      <c r="T361" s="170"/>
      <c r="U361" s="170"/>
      <c r="V361" s="170" t="s">
        <v>116</v>
      </c>
      <c r="W361" s="170"/>
      <c r="X361" s="170"/>
      <c r="Y361" s="170"/>
      <c r="Z361" s="170"/>
      <c r="AA361" s="170"/>
      <c r="AB361" s="170"/>
      <c r="AC361" s="170"/>
      <c r="AD361" s="170"/>
      <c r="AE361" s="170"/>
      <c r="AF361" s="170"/>
      <c r="AG361" s="170"/>
      <c r="AH361" s="170"/>
      <c r="AI361" s="170"/>
      <c r="AJ361" s="170"/>
      <c r="AK361" s="170"/>
      <c r="AL361" s="170"/>
      <c r="AM361" s="171"/>
      <c r="BE361" s="13" t="str">
        <f ca="1">MID(CELL("address",$CH$2),2,2)</f>
        <v>CH</v>
      </c>
      <c r="BF361" s="13" t="str">
        <f>IF(TRIM($K362)="","",IF(ISERROR(MATCH($K362,$CH$3:$CH$8,0)),"INPUT_ERROR",MATCH($K362,$CH$3:$CH$8,0)))</f>
        <v/>
      </c>
      <c r="BG361" s="13" t="s">
        <v>475</v>
      </c>
      <c r="BH361" s="13">
        <v>60</v>
      </c>
      <c r="BI361" s="13" t="str">
        <f>"ITEM"&amp; BH361 &amp; BG361 &amp;  "="&amp; $BF361</f>
        <v>ITEM60#KBN2_12=</v>
      </c>
    </row>
    <row r="362" spans="1:61" ht="9.75" hidden="1" customHeight="1" x14ac:dyDescent="0.15">
      <c r="A362" s="99"/>
      <c r="B362" s="100"/>
      <c r="C362" s="100"/>
      <c r="D362" s="100"/>
      <c r="E362" s="100"/>
      <c r="F362" s="100"/>
      <c r="G362" s="100"/>
      <c r="H362" s="100"/>
      <c r="I362" s="101"/>
      <c r="J362" s="130" t="s">
        <v>127</v>
      </c>
      <c r="K362" s="131"/>
      <c r="L362" s="131"/>
      <c r="M362" s="131"/>
      <c r="N362" s="131"/>
      <c r="O362" s="131"/>
      <c r="P362" s="131"/>
      <c r="Q362" s="131"/>
      <c r="R362" s="131"/>
      <c r="S362" s="131"/>
      <c r="T362" s="169" t="s">
        <v>443</v>
      </c>
      <c r="U362" s="169"/>
      <c r="V362" s="169" t="s">
        <v>230</v>
      </c>
      <c r="W362" s="169"/>
      <c r="X362" s="169"/>
      <c r="Y362" s="169"/>
      <c r="Z362" s="169"/>
      <c r="AA362" s="169"/>
      <c r="AB362" s="169"/>
      <c r="AC362" s="169"/>
      <c r="AD362" s="169"/>
      <c r="AE362" s="169" t="s">
        <v>231</v>
      </c>
      <c r="AF362" s="169"/>
      <c r="AG362" s="169"/>
      <c r="AH362" s="169"/>
      <c r="AI362" s="169"/>
      <c r="AJ362" s="169"/>
      <c r="AK362" s="169"/>
      <c r="AL362" s="169"/>
      <c r="AM362" s="172"/>
      <c r="BG362" s="13" t="s">
        <v>432</v>
      </c>
      <c r="BH362" s="13" t="s">
        <v>432</v>
      </c>
    </row>
    <row r="363" spans="1:61" ht="9.75" hidden="1" customHeight="1" x14ac:dyDescent="0.15">
      <c r="A363" s="99"/>
      <c r="B363" s="100"/>
      <c r="C363" s="100"/>
      <c r="D363" s="100"/>
      <c r="E363" s="100"/>
      <c r="F363" s="100"/>
      <c r="G363" s="100"/>
      <c r="H363" s="100"/>
      <c r="I363" s="101"/>
      <c r="J363" s="130"/>
      <c r="K363" s="131"/>
      <c r="L363" s="131"/>
      <c r="M363" s="131"/>
      <c r="N363" s="131"/>
      <c r="O363" s="131"/>
      <c r="P363" s="131"/>
      <c r="Q363" s="131"/>
      <c r="R363" s="131"/>
      <c r="S363" s="131"/>
      <c r="T363" s="169"/>
      <c r="U363" s="169"/>
      <c r="V363" s="169" t="s">
        <v>232</v>
      </c>
      <c r="W363" s="169"/>
      <c r="X363" s="169"/>
      <c r="Y363" s="169"/>
      <c r="Z363" s="169"/>
      <c r="AA363" s="169"/>
      <c r="AB363" s="169"/>
      <c r="AC363" s="169"/>
      <c r="AD363" s="169"/>
      <c r="AE363" s="169" t="s">
        <v>233</v>
      </c>
      <c r="AF363" s="169"/>
      <c r="AG363" s="169"/>
      <c r="AH363" s="169"/>
      <c r="AI363" s="169"/>
      <c r="AJ363" s="169"/>
      <c r="AK363" s="169"/>
      <c r="AL363" s="169"/>
      <c r="AM363" s="172"/>
      <c r="BG363" s="13" t="s">
        <v>432</v>
      </c>
      <c r="BH363" s="13" t="s">
        <v>432</v>
      </c>
    </row>
    <row r="364" spans="1:61" ht="9.75" hidden="1" customHeight="1" x14ac:dyDescent="0.15">
      <c r="A364" s="106"/>
      <c r="B364" s="107"/>
      <c r="C364" s="107"/>
      <c r="D364" s="107"/>
      <c r="E364" s="107"/>
      <c r="F364" s="107"/>
      <c r="G364" s="107"/>
      <c r="H364" s="107"/>
      <c r="I364" s="108"/>
      <c r="J364" s="168"/>
      <c r="K364" s="137"/>
      <c r="L364" s="137"/>
      <c r="M364" s="137"/>
      <c r="N364" s="137"/>
      <c r="O364" s="137"/>
      <c r="P364" s="137"/>
      <c r="Q364" s="137"/>
      <c r="R364" s="137"/>
      <c r="S364" s="137"/>
      <c r="T364" s="137"/>
      <c r="U364" s="137"/>
      <c r="V364" s="174" t="s">
        <v>223</v>
      </c>
      <c r="W364" s="174"/>
      <c r="X364" s="174"/>
      <c r="Y364" s="174"/>
      <c r="Z364" s="174"/>
      <c r="AA364" s="174"/>
      <c r="AB364" s="174"/>
      <c r="AC364" s="174"/>
      <c r="AD364" s="174"/>
      <c r="AE364" s="174" t="s">
        <v>224</v>
      </c>
      <c r="AF364" s="174"/>
      <c r="AG364" s="174"/>
      <c r="AH364" s="174"/>
      <c r="AI364" s="174"/>
      <c r="AJ364" s="174"/>
      <c r="AK364" s="174"/>
      <c r="AL364" s="174"/>
      <c r="AM364" s="175"/>
      <c r="BG364" s="13" t="s">
        <v>432</v>
      </c>
      <c r="BH364" s="13" t="s">
        <v>432</v>
      </c>
    </row>
    <row r="365" spans="1:61" ht="9.75" hidden="1" customHeight="1" x14ac:dyDescent="0.15">
      <c r="A365" s="96" t="s">
        <v>304</v>
      </c>
      <c r="B365" s="97"/>
      <c r="C365" s="97"/>
      <c r="D365" s="97"/>
      <c r="E365" s="97"/>
      <c r="F365" s="97"/>
      <c r="G365" s="97"/>
      <c r="H365" s="97"/>
      <c r="I365" s="98"/>
      <c r="J365" s="86"/>
      <c r="K365" s="87"/>
      <c r="L365" s="87"/>
      <c r="M365" s="87"/>
      <c r="N365" s="87"/>
      <c r="O365" s="87"/>
      <c r="P365" s="87"/>
      <c r="Q365" s="87"/>
      <c r="R365" s="87"/>
      <c r="S365" s="87"/>
      <c r="T365" s="87"/>
      <c r="U365" s="87"/>
      <c r="V365" s="87"/>
      <c r="W365" s="87"/>
      <c r="X365" s="87"/>
      <c r="Y365" s="87"/>
      <c r="Z365" s="87"/>
      <c r="AA365" s="87"/>
      <c r="AB365" s="87"/>
      <c r="AC365" s="87"/>
      <c r="AD365" s="87"/>
      <c r="AE365" s="87"/>
      <c r="AF365" s="87"/>
      <c r="AG365" s="87"/>
      <c r="AH365" s="87"/>
      <c r="AI365" s="87"/>
      <c r="AJ365" s="87"/>
      <c r="AK365" s="87"/>
      <c r="AL365" s="87"/>
      <c r="AM365" s="88"/>
      <c r="BG365" s="13" t="s">
        <v>475</v>
      </c>
      <c r="BH365" s="13">
        <v>61</v>
      </c>
      <c r="BI365" s="13" t="str">
        <f>"ITEM"&amp; BH365 &amp; BG365 &amp; "="&amp; IF(TRIM($J365)="","",$J365)</f>
        <v>ITEM61#KBN2_12=</v>
      </c>
    </row>
    <row r="366" spans="1:61" ht="9.75" hidden="1" customHeight="1" x14ac:dyDescent="0.15">
      <c r="A366" s="99"/>
      <c r="B366" s="100"/>
      <c r="C366" s="100"/>
      <c r="D366" s="100"/>
      <c r="E366" s="100"/>
      <c r="F366" s="100"/>
      <c r="G366" s="100"/>
      <c r="H366" s="100"/>
      <c r="I366" s="101"/>
      <c r="J366" s="127"/>
      <c r="K366" s="128"/>
      <c r="L366" s="128"/>
      <c r="M366" s="128"/>
      <c r="N366" s="128"/>
      <c r="O366" s="128"/>
      <c r="P366" s="128"/>
      <c r="Q366" s="128"/>
      <c r="R366" s="128"/>
      <c r="S366" s="128"/>
      <c r="T366" s="128"/>
      <c r="U366" s="128"/>
      <c r="V366" s="128"/>
      <c r="W366" s="128"/>
      <c r="X366" s="128"/>
      <c r="Y366" s="128"/>
      <c r="Z366" s="128"/>
      <c r="AA366" s="128"/>
      <c r="AB366" s="128"/>
      <c r="AC366" s="128"/>
      <c r="AD366" s="128"/>
      <c r="AE366" s="128"/>
      <c r="AF366" s="128"/>
      <c r="AG366" s="128"/>
      <c r="AH366" s="128"/>
      <c r="AI366" s="128"/>
      <c r="AJ366" s="128"/>
      <c r="AK366" s="128"/>
      <c r="AL366" s="128"/>
      <c r="AM366" s="129"/>
      <c r="BG366" s="13" t="s">
        <v>432</v>
      </c>
      <c r="BH366" s="13" t="s">
        <v>432</v>
      </c>
    </row>
    <row r="367" spans="1:61" ht="9.75" hidden="1" customHeight="1" x14ac:dyDescent="0.15">
      <c r="A367" s="106"/>
      <c r="B367" s="107"/>
      <c r="C367" s="107"/>
      <c r="D367" s="107"/>
      <c r="E367" s="107"/>
      <c r="F367" s="107"/>
      <c r="G367" s="107"/>
      <c r="H367" s="107"/>
      <c r="I367" s="108"/>
      <c r="J367" s="89"/>
      <c r="K367" s="90"/>
      <c r="L367" s="90"/>
      <c r="M367" s="90"/>
      <c r="N367" s="90"/>
      <c r="O367" s="90"/>
      <c r="P367" s="90"/>
      <c r="Q367" s="90"/>
      <c r="R367" s="90"/>
      <c r="S367" s="90"/>
      <c r="T367" s="90"/>
      <c r="U367" s="90"/>
      <c r="V367" s="90"/>
      <c r="W367" s="90"/>
      <c r="X367" s="90"/>
      <c r="Y367" s="90"/>
      <c r="Z367" s="90"/>
      <c r="AA367" s="90"/>
      <c r="AB367" s="90"/>
      <c r="AC367" s="90"/>
      <c r="AD367" s="90"/>
      <c r="AE367" s="90"/>
      <c r="AF367" s="90"/>
      <c r="AG367" s="90"/>
      <c r="AH367" s="90"/>
      <c r="AI367" s="90"/>
      <c r="AJ367" s="90"/>
      <c r="AK367" s="90"/>
      <c r="AL367" s="90"/>
      <c r="AM367" s="91"/>
      <c r="BG367" s="13" t="s">
        <v>432</v>
      </c>
      <c r="BH367" s="13" t="s">
        <v>432</v>
      </c>
    </row>
    <row r="368" spans="1:61" ht="9.75" hidden="1" customHeight="1" x14ac:dyDescent="0.15">
      <c r="A368" s="267" t="s">
        <v>0</v>
      </c>
      <c r="B368" s="268"/>
      <c r="C368" s="96" t="s">
        <v>107</v>
      </c>
      <c r="D368" s="97"/>
      <c r="E368" s="97"/>
      <c r="F368" s="97"/>
      <c r="G368" s="97"/>
      <c r="H368" s="97"/>
      <c r="I368" s="98"/>
      <c r="J368" s="167"/>
      <c r="K368" s="162"/>
      <c r="L368" s="162"/>
      <c r="M368" s="162"/>
      <c r="N368" s="162"/>
      <c r="O368" s="162"/>
      <c r="P368" s="162"/>
      <c r="Q368" s="162"/>
      <c r="R368" s="162"/>
      <c r="S368" s="162"/>
      <c r="T368" s="162"/>
      <c r="U368" s="162"/>
      <c r="V368" s="170" t="s">
        <v>116</v>
      </c>
      <c r="W368" s="170"/>
      <c r="X368" s="170"/>
      <c r="Y368" s="170"/>
      <c r="Z368" s="170"/>
      <c r="AA368" s="170"/>
      <c r="AB368" s="170"/>
      <c r="AC368" s="170"/>
      <c r="AD368" s="170"/>
      <c r="AE368" s="170"/>
      <c r="AF368" s="170"/>
      <c r="AG368" s="170"/>
      <c r="AH368" s="170"/>
      <c r="AI368" s="170"/>
      <c r="AJ368" s="170"/>
      <c r="AK368" s="170"/>
      <c r="AL368" s="170"/>
      <c r="AM368" s="171"/>
      <c r="BE368" s="13" t="str">
        <f ca="1">MID(CELL("address",$CI$2),2,2)</f>
        <v>CI</v>
      </c>
      <c r="BF368" s="13" t="str">
        <f>IF(TRIM($K369)="","",IF(ISERROR(MATCH($K369,$CI$3:$CI$4,0)),"INPUT_ERROR",MATCH($K369,$CI$3:$CI$4,0)))</f>
        <v/>
      </c>
      <c r="BG368" s="13" t="s">
        <v>475</v>
      </c>
      <c r="BH368" s="13">
        <v>62</v>
      </c>
      <c r="BI368" s="13" t="str">
        <f>"ITEM"&amp; BH368&amp; BG368 &amp; "="&amp; $BF368</f>
        <v>ITEM62#KBN2_12=</v>
      </c>
    </row>
    <row r="369" spans="1:61" ht="9.75" hidden="1" customHeight="1" x14ac:dyDescent="0.15">
      <c r="A369" s="269"/>
      <c r="B369" s="270"/>
      <c r="C369" s="99"/>
      <c r="D369" s="100"/>
      <c r="E369" s="100"/>
      <c r="F369" s="100"/>
      <c r="G369" s="100"/>
      <c r="H369" s="100"/>
      <c r="I369" s="101"/>
      <c r="J369" s="130" t="s">
        <v>167</v>
      </c>
      <c r="K369" s="131"/>
      <c r="L369" s="131"/>
      <c r="M369" s="131"/>
      <c r="N369" s="131"/>
      <c r="O369" s="131"/>
      <c r="P369" s="131"/>
      <c r="Q369" s="131"/>
      <c r="R369" s="133" t="s">
        <v>168</v>
      </c>
      <c r="S369" s="133"/>
      <c r="T369" s="133"/>
      <c r="U369" s="133"/>
      <c r="V369" s="169" t="s">
        <v>234</v>
      </c>
      <c r="W369" s="169"/>
      <c r="X369" s="169"/>
      <c r="Y369" s="169"/>
      <c r="Z369" s="169"/>
      <c r="AA369" s="169" t="s">
        <v>235</v>
      </c>
      <c r="AB369" s="169"/>
      <c r="AC369" s="169"/>
      <c r="AD369" s="169"/>
      <c r="AE369" s="169"/>
      <c r="AF369" s="169"/>
      <c r="AG369" s="169"/>
      <c r="AH369" s="169"/>
      <c r="AI369" s="169"/>
      <c r="AJ369" s="169"/>
      <c r="AK369" s="169"/>
      <c r="AL369" s="169"/>
      <c r="AM369" s="172"/>
      <c r="BG369" s="13" t="s">
        <v>432</v>
      </c>
      <c r="BH369" s="13" t="s">
        <v>432</v>
      </c>
    </row>
    <row r="370" spans="1:61" ht="9.75" hidden="1" customHeight="1" x14ac:dyDescent="0.15">
      <c r="A370" s="269"/>
      <c r="B370" s="270"/>
      <c r="C370" s="99"/>
      <c r="D370" s="100"/>
      <c r="E370" s="100"/>
      <c r="F370" s="100"/>
      <c r="G370" s="100"/>
      <c r="H370" s="100"/>
      <c r="I370" s="101"/>
      <c r="J370" s="130"/>
      <c r="K370" s="131"/>
      <c r="L370" s="131"/>
      <c r="M370" s="131"/>
      <c r="N370" s="131"/>
      <c r="O370" s="131"/>
      <c r="P370" s="131"/>
      <c r="Q370" s="131"/>
      <c r="R370" s="133"/>
      <c r="S370" s="133"/>
      <c r="T370" s="133"/>
      <c r="U370" s="133"/>
      <c r="V370" s="169"/>
      <c r="W370" s="169"/>
      <c r="X370" s="169"/>
      <c r="Y370" s="169"/>
      <c r="Z370" s="169"/>
      <c r="AA370" s="169"/>
      <c r="AB370" s="169"/>
      <c r="AC370" s="169"/>
      <c r="AD370" s="169"/>
      <c r="AE370" s="169"/>
      <c r="AF370" s="169"/>
      <c r="AG370" s="169"/>
      <c r="AH370" s="169"/>
      <c r="AI370" s="169"/>
      <c r="AJ370" s="169"/>
      <c r="AK370" s="169"/>
      <c r="AL370" s="169"/>
      <c r="AM370" s="172"/>
      <c r="BG370" s="13" t="s">
        <v>432</v>
      </c>
      <c r="BH370" s="13" t="s">
        <v>432</v>
      </c>
    </row>
    <row r="371" spans="1:61" ht="9.75" hidden="1" customHeight="1" x14ac:dyDescent="0.15">
      <c r="A371" s="269"/>
      <c r="B371" s="270"/>
      <c r="C371" s="106"/>
      <c r="D371" s="107"/>
      <c r="E371" s="107"/>
      <c r="F371" s="107"/>
      <c r="G371" s="107"/>
      <c r="H371" s="107"/>
      <c r="I371" s="108"/>
      <c r="J371" s="173"/>
      <c r="K371" s="174"/>
      <c r="L371" s="174"/>
      <c r="M371" s="174"/>
      <c r="N371" s="174"/>
      <c r="O371" s="174"/>
      <c r="P371" s="174"/>
      <c r="Q371" s="174"/>
      <c r="R371" s="174"/>
      <c r="S371" s="174"/>
      <c r="T371" s="174"/>
      <c r="U371" s="174"/>
      <c r="V371" s="174"/>
      <c r="W371" s="174"/>
      <c r="X371" s="174"/>
      <c r="Y371" s="174"/>
      <c r="Z371" s="174"/>
      <c r="AA371" s="174"/>
      <c r="AB371" s="174"/>
      <c r="AC371" s="174"/>
      <c r="AD371" s="174"/>
      <c r="AE371" s="174"/>
      <c r="AF371" s="174"/>
      <c r="AG371" s="174"/>
      <c r="AH371" s="174"/>
      <c r="AI371" s="174"/>
      <c r="AJ371" s="174"/>
      <c r="AK371" s="174"/>
      <c r="AL371" s="174"/>
      <c r="AM371" s="175"/>
      <c r="BG371" s="13" t="s">
        <v>432</v>
      </c>
      <c r="BH371" s="13" t="s">
        <v>432</v>
      </c>
    </row>
    <row r="372" spans="1:61" ht="9.75" hidden="1" customHeight="1" x14ac:dyDescent="0.15">
      <c r="A372" s="269"/>
      <c r="B372" s="270"/>
      <c r="C372" s="96" t="s">
        <v>108</v>
      </c>
      <c r="D372" s="97"/>
      <c r="E372" s="97"/>
      <c r="F372" s="97"/>
      <c r="G372" s="97"/>
      <c r="H372" s="97"/>
      <c r="I372" s="98"/>
      <c r="J372" s="86"/>
      <c r="K372" s="87"/>
      <c r="L372" s="87"/>
      <c r="M372" s="87"/>
      <c r="N372" s="87"/>
      <c r="O372" s="87"/>
      <c r="P372" s="87"/>
      <c r="Q372" s="87"/>
      <c r="R372" s="87"/>
      <c r="S372" s="87"/>
      <c r="T372" s="87"/>
      <c r="U372" s="87"/>
      <c r="V372" s="87"/>
      <c r="W372" s="87"/>
      <c r="X372" s="87"/>
      <c r="Y372" s="87"/>
      <c r="Z372" s="87"/>
      <c r="AA372" s="87"/>
      <c r="AB372" s="87"/>
      <c r="AC372" s="87"/>
      <c r="AD372" s="87"/>
      <c r="AE372" s="87"/>
      <c r="AF372" s="87"/>
      <c r="AG372" s="87"/>
      <c r="AH372" s="87"/>
      <c r="AI372" s="87"/>
      <c r="AJ372" s="87"/>
      <c r="AK372" s="87"/>
      <c r="AL372" s="87"/>
      <c r="AM372" s="88"/>
      <c r="BG372" s="13" t="s">
        <v>475</v>
      </c>
      <c r="BH372" s="13">
        <v>63</v>
      </c>
      <c r="BI372" s="13" t="str">
        <f>"ITEM" &amp; BH372 &amp; BG372 &amp; "="&amp; IF(TRIM($J372)="","",$J372)</f>
        <v>ITEM63#KBN2_12=</v>
      </c>
    </row>
    <row r="373" spans="1:61" ht="9.75" hidden="1" customHeight="1" x14ac:dyDescent="0.15">
      <c r="A373" s="269"/>
      <c r="B373" s="270"/>
      <c r="C373" s="99"/>
      <c r="D373" s="100"/>
      <c r="E373" s="100"/>
      <c r="F373" s="100"/>
      <c r="G373" s="100"/>
      <c r="H373" s="100"/>
      <c r="I373" s="101"/>
      <c r="J373" s="127"/>
      <c r="K373" s="128"/>
      <c r="L373" s="128"/>
      <c r="M373" s="128"/>
      <c r="N373" s="128"/>
      <c r="O373" s="128"/>
      <c r="P373" s="128"/>
      <c r="Q373" s="128"/>
      <c r="R373" s="128"/>
      <c r="S373" s="128"/>
      <c r="T373" s="128"/>
      <c r="U373" s="128"/>
      <c r="V373" s="128"/>
      <c r="W373" s="128"/>
      <c r="X373" s="128"/>
      <c r="Y373" s="128"/>
      <c r="Z373" s="128"/>
      <c r="AA373" s="128"/>
      <c r="AB373" s="128"/>
      <c r="AC373" s="128"/>
      <c r="AD373" s="128"/>
      <c r="AE373" s="128"/>
      <c r="AF373" s="128"/>
      <c r="AG373" s="128"/>
      <c r="AH373" s="128"/>
      <c r="AI373" s="128"/>
      <c r="AJ373" s="128"/>
      <c r="AK373" s="128"/>
      <c r="AL373" s="128"/>
      <c r="AM373" s="129"/>
      <c r="BG373" s="13" t="s">
        <v>432</v>
      </c>
      <c r="BH373" s="13" t="s">
        <v>432</v>
      </c>
    </row>
    <row r="374" spans="1:61" ht="9.75" hidden="1" customHeight="1" x14ac:dyDescent="0.15">
      <c r="A374" s="269"/>
      <c r="B374" s="270"/>
      <c r="C374" s="106"/>
      <c r="D374" s="107"/>
      <c r="E374" s="107"/>
      <c r="F374" s="107"/>
      <c r="G374" s="107"/>
      <c r="H374" s="107"/>
      <c r="I374" s="108"/>
      <c r="J374" s="89"/>
      <c r="K374" s="90"/>
      <c r="L374" s="90"/>
      <c r="M374" s="90"/>
      <c r="N374" s="90"/>
      <c r="O374" s="90"/>
      <c r="P374" s="90"/>
      <c r="Q374" s="90"/>
      <c r="R374" s="90"/>
      <c r="S374" s="90"/>
      <c r="T374" s="90"/>
      <c r="U374" s="90"/>
      <c r="V374" s="90"/>
      <c r="W374" s="90"/>
      <c r="X374" s="90"/>
      <c r="Y374" s="90"/>
      <c r="Z374" s="90"/>
      <c r="AA374" s="90"/>
      <c r="AB374" s="90"/>
      <c r="AC374" s="90"/>
      <c r="AD374" s="90"/>
      <c r="AE374" s="90"/>
      <c r="AF374" s="90"/>
      <c r="AG374" s="90"/>
      <c r="AH374" s="90"/>
      <c r="AI374" s="90"/>
      <c r="AJ374" s="90"/>
      <c r="AK374" s="90"/>
      <c r="AL374" s="90"/>
      <c r="AM374" s="91"/>
      <c r="BG374" s="13" t="s">
        <v>432</v>
      </c>
      <c r="BH374" s="13" t="s">
        <v>432</v>
      </c>
    </row>
    <row r="375" spans="1:61" ht="9.75" hidden="1" customHeight="1" x14ac:dyDescent="0.15">
      <c r="A375" s="269"/>
      <c r="B375" s="270"/>
      <c r="C375" s="96" t="s">
        <v>109</v>
      </c>
      <c r="D375" s="97"/>
      <c r="E375" s="97"/>
      <c r="F375" s="97"/>
      <c r="G375" s="97"/>
      <c r="H375" s="97"/>
      <c r="I375" s="98"/>
      <c r="J375" s="86"/>
      <c r="K375" s="87"/>
      <c r="L375" s="87"/>
      <c r="M375" s="87"/>
      <c r="N375" s="87"/>
      <c r="O375" s="87"/>
      <c r="P375" s="87"/>
      <c r="Q375" s="87"/>
      <c r="R375" s="87"/>
      <c r="S375" s="87"/>
      <c r="T375" s="87"/>
      <c r="U375" s="87"/>
      <c r="V375" s="87"/>
      <c r="W375" s="87"/>
      <c r="X375" s="87"/>
      <c r="Y375" s="87"/>
      <c r="Z375" s="87"/>
      <c r="AA375" s="87"/>
      <c r="AB375" s="87"/>
      <c r="AC375" s="87"/>
      <c r="AD375" s="87"/>
      <c r="AE375" s="87"/>
      <c r="AF375" s="87"/>
      <c r="AG375" s="87"/>
      <c r="AH375" s="87"/>
      <c r="AI375" s="87"/>
      <c r="AJ375" s="87"/>
      <c r="AK375" s="87"/>
      <c r="AL375" s="87"/>
      <c r="AM375" s="88"/>
      <c r="BG375" s="13" t="s">
        <v>475</v>
      </c>
      <c r="BH375" s="13">
        <v>64</v>
      </c>
      <c r="BI375" s="13" t="str">
        <f>"ITEM" &amp; BH375 &amp; BG375 &amp; "="&amp; IF(TRIM($J375)="","",$J375)</f>
        <v>ITEM64#KBN2_12=</v>
      </c>
    </row>
    <row r="376" spans="1:61" ht="9.75" hidden="1" customHeight="1" x14ac:dyDescent="0.15">
      <c r="A376" s="269"/>
      <c r="B376" s="270"/>
      <c r="C376" s="99"/>
      <c r="D376" s="100"/>
      <c r="E376" s="100"/>
      <c r="F376" s="100"/>
      <c r="G376" s="100"/>
      <c r="H376" s="100"/>
      <c r="I376" s="101"/>
      <c r="J376" s="127"/>
      <c r="K376" s="128"/>
      <c r="L376" s="128"/>
      <c r="M376" s="128"/>
      <c r="N376" s="128"/>
      <c r="O376" s="128"/>
      <c r="P376" s="128"/>
      <c r="Q376" s="128"/>
      <c r="R376" s="128"/>
      <c r="S376" s="128"/>
      <c r="T376" s="128"/>
      <c r="U376" s="128"/>
      <c r="V376" s="128"/>
      <c r="W376" s="128"/>
      <c r="X376" s="128"/>
      <c r="Y376" s="128"/>
      <c r="Z376" s="128"/>
      <c r="AA376" s="128"/>
      <c r="AB376" s="128"/>
      <c r="AC376" s="128"/>
      <c r="AD376" s="128"/>
      <c r="AE376" s="128"/>
      <c r="AF376" s="128"/>
      <c r="AG376" s="128"/>
      <c r="AH376" s="128"/>
      <c r="AI376" s="128"/>
      <c r="AJ376" s="128"/>
      <c r="AK376" s="128"/>
      <c r="AL376" s="128"/>
      <c r="AM376" s="129"/>
      <c r="BG376" s="13" t="s">
        <v>432</v>
      </c>
      <c r="BH376" s="13" t="s">
        <v>432</v>
      </c>
    </row>
    <row r="377" spans="1:61" ht="9.75" hidden="1" customHeight="1" thickBot="1" x14ac:dyDescent="0.2">
      <c r="A377" s="271"/>
      <c r="B377" s="272"/>
      <c r="C377" s="106"/>
      <c r="D377" s="107"/>
      <c r="E377" s="107"/>
      <c r="F377" s="107"/>
      <c r="G377" s="107"/>
      <c r="H377" s="107"/>
      <c r="I377" s="108"/>
      <c r="J377" s="89"/>
      <c r="K377" s="90"/>
      <c r="L377" s="90"/>
      <c r="M377" s="90"/>
      <c r="N377" s="90"/>
      <c r="O377" s="90"/>
      <c r="P377" s="90"/>
      <c r="Q377" s="90"/>
      <c r="R377" s="90"/>
      <c r="S377" s="90"/>
      <c r="T377" s="90"/>
      <c r="U377" s="90"/>
      <c r="V377" s="90"/>
      <c r="W377" s="90"/>
      <c r="X377" s="90"/>
      <c r="Y377" s="90"/>
      <c r="Z377" s="90"/>
      <c r="AA377" s="90"/>
      <c r="AB377" s="90"/>
      <c r="AC377" s="90"/>
      <c r="AD377" s="90"/>
      <c r="AE377" s="90"/>
      <c r="AF377" s="90"/>
      <c r="AG377" s="90"/>
      <c r="AH377" s="90"/>
      <c r="AI377" s="90"/>
      <c r="AJ377" s="90"/>
      <c r="AK377" s="90"/>
      <c r="AL377" s="90"/>
      <c r="AM377" s="91"/>
      <c r="BG377" s="13" t="s">
        <v>432</v>
      </c>
      <c r="BH377" s="13" t="s">
        <v>432</v>
      </c>
    </row>
    <row r="378" spans="1:61" ht="9.75" hidden="1" customHeight="1" x14ac:dyDescent="0.15">
      <c r="A378" s="251" t="s">
        <v>354</v>
      </c>
      <c r="B378" s="252"/>
      <c r="C378" s="252"/>
      <c r="D378" s="252"/>
      <c r="E378" s="252"/>
      <c r="F378" s="252"/>
      <c r="G378" s="252"/>
      <c r="H378" s="252"/>
      <c r="I378" s="253"/>
      <c r="J378" s="276"/>
      <c r="K378" s="277"/>
      <c r="L378" s="277"/>
      <c r="M378" s="277"/>
      <c r="N378" s="277"/>
      <c r="O378" s="277"/>
      <c r="P378" s="277"/>
      <c r="Q378" s="277"/>
      <c r="R378" s="277"/>
      <c r="S378" s="277"/>
      <c r="T378" s="277"/>
      <c r="U378" s="277"/>
      <c r="V378" s="277"/>
      <c r="W378" s="277"/>
      <c r="X378" s="277"/>
      <c r="Y378" s="277"/>
      <c r="Z378" s="277"/>
      <c r="AA378" s="277"/>
      <c r="AB378" s="277"/>
      <c r="AC378" s="277"/>
      <c r="AD378" s="277"/>
      <c r="AE378" s="277"/>
      <c r="AF378" s="277"/>
      <c r="AG378" s="277"/>
      <c r="AH378" s="277"/>
      <c r="AI378" s="277"/>
      <c r="AJ378" s="277"/>
      <c r="AK378" s="277"/>
      <c r="AL378" s="277"/>
      <c r="AM378" s="278"/>
      <c r="BG378" s="13" t="s">
        <v>476</v>
      </c>
      <c r="BH378" s="13">
        <v>58</v>
      </c>
      <c r="BI378" s="13" t="str">
        <f>"ITEM"&amp;BH378 &amp; BG378 &amp; "="&amp; IF(TRIM($J378)="","",$J378)</f>
        <v>ITEM58#KBN2_13=</v>
      </c>
    </row>
    <row r="379" spans="1:61" ht="9.75" hidden="1" customHeight="1" thickBot="1" x14ac:dyDescent="0.2">
      <c r="A379" s="254"/>
      <c r="B379" s="255"/>
      <c r="C379" s="255"/>
      <c r="D379" s="255"/>
      <c r="E379" s="255"/>
      <c r="F379" s="255"/>
      <c r="G379" s="255"/>
      <c r="H379" s="255"/>
      <c r="I379" s="256"/>
      <c r="J379" s="279"/>
      <c r="K379" s="280"/>
      <c r="L379" s="280"/>
      <c r="M379" s="280"/>
      <c r="N379" s="280"/>
      <c r="O379" s="280"/>
      <c r="P379" s="280"/>
      <c r="Q379" s="280"/>
      <c r="R379" s="280"/>
      <c r="S379" s="280"/>
      <c r="T379" s="280"/>
      <c r="U379" s="280"/>
      <c r="V379" s="280"/>
      <c r="W379" s="280"/>
      <c r="X379" s="280"/>
      <c r="Y379" s="280"/>
      <c r="Z379" s="280"/>
      <c r="AA379" s="280"/>
      <c r="AB379" s="280"/>
      <c r="AC379" s="280"/>
      <c r="AD379" s="280"/>
      <c r="AE379" s="280"/>
      <c r="AF379" s="280"/>
      <c r="AG379" s="280"/>
      <c r="AH379" s="280"/>
      <c r="AI379" s="280"/>
      <c r="AJ379" s="280"/>
      <c r="AK379" s="280"/>
      <c r="AL379" s="280"/>
      <c r="AM379" s="281"/>
      <c r="BG379" s="13" t="s">
        <v>432</v>
      </c>
      <c r="BH379" s="13" t="s">
        <v>432</v>
      </c>
    </row>
    <row r="380" spans="1:61" ht="9.75" hidden="1" customHeight="1" x14ac:dyDescent="0.15">
      <c r="A380" s="263" t="s">
        <v>93</v>
      </c>
      <c r="B380" s="264"/>
      <c r="C380" s="264"/>
      <c r="D380" s="264"/>
      <c r="E380" s="264"/>
      <c r="F380" s="264"/>
      <c r="G380" s="264"/>
      <c r="H380" s="264"/>
      <c r="I380" s="265"/>
      <c r="J380" s="282"/>
      <c r="K380" s="283"/>
      <c r="L380" s="283"/>
      <c r="M380" s="283"/>
      <c r="N380" s="283"/>
      <c r="O380" s="283"/>
      <c r="P380" s="283"/>
      <c r="Q380" s="283"/>
      <c r="R380" s="283"/>
      <c r="S380" s="283"/>
      <c r="T380" s="283"/>
      <c r="U380" s="283"/>
      <c r="V380" s="283"/>
      <c r="W380" s="283"/>
      <c r="X380" s="283"/>
      <c r="Y380" s="283"/>
      <c r="Z380" s="283"/>
      <c r="AA380" s="283"/>
      <c r="AB380" s="283"/>
      <c r="AC380" s="283"/>
      <c r="AD380" s="283"/>
      <c r="AE380" s="283"/>
      <c r="AF380" s="283"/>
      <c r="AG380" s="283"/>
      <c r="AH380" s="283"/>
      <c r="AI380" s="283"/>
      <c r="AJ380" s="283"/>
      <c r="AK380" s="283"/>
      <c r="AL380" s="283"/>
      <c r="AM380" s="284"/>
      <c r="BG380" s="13" t="s">
        <v>476</v>
      </c>
      <c r="BH380" s="13">
        <v>59</v>
      </c>
      <c r="BI380" s="13" t="str">
        <f>"ITEM"&amp; BH380  &amp; BG380 &amp; "="&amp; IF(TRIM($J380)="","",$J380)</f>
        <v>ITEM59#KBN2_13=</v>
      </c>
    </row>
    <row r="381" spans="1:61" ht="9.75" hidden="1" customHeight="1" x14ac:dyDescent="0.15">
      <c r="A381" s="106"/>
      <c r="B381" s="107"/>
      <c r="C381" s="107"/>
      <c r="D381" s="107"/>
      <c r="E381" s="107"/>
      <c r="F381" s="107"/>
      <c r="G381" s="107"/>
      <c r="H381" s="107"/>
      <c r="I381" s="108"/>
      <c r="J381" s="89"/>
      <c r="K381" s="90"/>
      <c r="L381" s="90"/>
      <c r="M381" s="90"/>
      <c r="N381" s="90"/>
      <c r="O381" s="90"/>
      <c r="P381" s="90"/>
      <c r="Q381" s="90"/>
      <c r="R381" s="90"/>
      <c r="S381" s="90"/>
      <c r="T381" s="90"/>
      <c r="U381" s="90"/>
      <c r="V381" s="90"/>
      <c r="W381" s="90"/>
      <c r="X381" s="90"/>
      <c r="Y381" s="90"/>
      <c r="Z381" s="90"/>
      <c r="AA381" s="90"/>
      <c r="AB381" s="90"/>
      <c r="AC381" s="90"/>
      <c r="AD381" s="90"/>
      <c r="AE381" s="90"/>
      <c r="AF381" s="90"/>
      <c r="AG381" s="90"/>
      <c r="AH381" s="90"/>
      <c r="AI381" s="90"/>
      <c r="AJ381" s="90"/>
      <c r="AK381" s="90"/>
      <c r="AL381" s="90"/>
      <c r="AM381" s="91"/>
      <c r="BG381" s="13" t="s">
        <v>432</v>
      </c>
      <c r="BH381" s="13" t="s">
        <v>432</v>
      </c>
    </row>
    <row r="382" spans="1:61" ht="9.75" hidden="1" customHeight="1" x14ac:dyDescent="0.15">
      <c r="A382" s="96" t="s">
        <v>106</v>
      </c>
      <c r="B382" s="97"/>
      <c r="C382" s="97"/>
      <c r="D382" s="97"/>
      <c r="E382" s="97"/>
      <c r="F382" s="97"/>
      <c r="G382" s="97"/>
      <c r="H382" s="97"/>
      <c r="I382" s="98"/>
      <c r="J382" s="266"/>
      <c r="K382" s="170"/>
      <c r="L382" s="170"/>
      <c r="M382" s="170"/>
      <c r="N382" s="170"/>
      <c r="O382" s="170"/>
      <c r="P382" s="170"/>
      <c r="Q382" s="170"/>
      <c r="R382" s="170"/>
      <c r="S382" s="170"/>
      <c r="T382" s="170"/>
      <c r="U382" s="170"/>
      <c r="V382" s="170" t="s">
        <v>116</v>
      </c>
      <c r="W382" s="170"/>
      <c r="X382" s="170"/>
      <c r="Y382" s="170"/>
      <c r="Z382" s="170"/>
      <c r="AA382" s="170"/>
      <c r="AB382" s="170"/>
      <c r="AC382" s="170"/>
      <c r="AD382" s="170"/>
      <c r="AE382" s="170"/>
      <c r="AF382" s="170"/>
      <c r="AG382" s="170"/>
      <c r="AH382" s="170"/>
      <c r="AI382" s="170"/>
      <c r="AJ382" s="170"/>
      <c r="AK382" s="170"/>
      <c r="AL382" s="170"/>
      <c r="AM382" s="171"/>
      <c r="BE382" s="13" t="str">
        <f ca="1">MID(CELL("address",$CH$2),2,2)</f>
        <v>CH</v>
      </c>
      <c r="BF382" s="13" t="str">
        <f>IF(TRIM($K383)="","",IF(ISERROR(MATCH($K383,$CH$3:$CH$8,0)),"INPUT_ERROR",MATCH($K383,$CH$3:$CH$8,0)))</f>
        <v/>
      </c>
      <c r="BG382" s="13" t="s">
        <v>476</v>
      </c>
      <c r="BH382" s="13">
        <v>60</v>
      </c>
      <c r="BI382" s="13" t="str">
        <f>"ITEM"&amp; BH382 &amp; BG382 &amp;  "="&amp; $BF382</f>
        <v>ITEM60#KBN2_13=</v>
      </c>
    </row>
    <row r="383" spans="1:61" ht="9.75" hidden="1" customHeight="1" x14ac:dyDescent="0.15">
      <c r="A383" s="99"/>
      <c r="B383" s="100"/>
      <c r="C383" s="100"/>
      <c r="D383" s="100"/>
      <c r="E383" s="100"/>
      <c r="F383" s="100"/>
      <c r="G383" s="100"/>
      <c r="H383" s="100"/>
      <c r="I383" s="101"/>
      <c r="J383" s="130" t="s">
        <v>127</v>
      </c>
      <c r="K383" s="131"/>
      <c r="L383" s="131"/>
      <c r="M383" s="131"/>
      <c r="N383" s="131"/>
      <c r="O383" s="131"/>
      <c r="P383" s="131"/>
      <c r="Q383" s="131"/>
      <c r="R383" s="131"/>
      <c r="S383" s="131"/>
      <c r="T383" s="169" t="s">
        <v>443</v>
      </c>
      <c r="U383" s="169"/>
      <c r="V383" s="169" t="s">
        <v>230</v>
      </c>
      <c r="W383" s="169"/>
      <c r="X383" s="169"/>
      <c r="Y383" s="169"/>
      <c r="Z383" s="169"/>
      <c r="AA383" s="169"/>
      <c r="AB383" s="169"/>
      <c r="AC383" s="169"/>
      <c r="AD383" s="169"/>
      <c r="AE383" s="169" t="s">
        <v>231</v>
      </c>
      <c r="AF383" s="169"/>
      <c r="AG383" s="169"/>
      <c r="AH383" s="169"/>
      <c r="AI383" s="169"/>
      <c r="AJ383" s="169"/>
      <c r="AK383" s="169"/>
      <c r="AL383" s="169"/>
      <c r="AM383" s="172"/>
      <c r="BG383" s="13" t="s">
        <v>432</v>
      </c>
      <c r="BH383" s="13" t="s">
        <v>432</v>
      </c>
    </row>
    <row r="384" spans="1:61" ht="9.75" hidden="1" customHeight="1" x14ac:dyDescent="0.15">
      <c r="A384" s="99"/>
      <c r="B384" s="100"/>
      <c r="C384" s="100"/>
      <c r="D384" s="100"/>
      <c r="E384" s="100"/>
      <c r="F384" s="100"/>
      <c r="G384" s="100"/>
      <c r="H384" s="100"/>
      <c r="I384" s="101"/>
      <c r="J384" s="130"/>
      <c r="K384" s="131"/>
      <c r="L384" s="131"/>
      <c r="M384" s="131"/>
      <c r="N384" s="131"/>
      <c r="O384" s="131"/>
      <c r="P384" s="131"/>
      <c r="Q384" s="131"/>
      <c r="R384" s="131"/>
      <c r="S384" s="131"/>
      <c r="T384" s="169"/>
      <c r="U384" s="169"/>
      <c r="V384" s="169" t="s">
        <v>232</v>
      </c>
      <c r="W384" s="169"/>
      <c r="X384" s="169"/>
      <c r="Y384" s="169"/>
      <c r="Z384" s="169"/>
      <c r="AA384" s="169"/>
      <c r="AB384" s="169"/>
      <c r="AC384" s="169"/>
      <c r="AD384" s="169"/>
      <c r="AE384" s="169" t="s">
        <v>233</v>
      </c>
      <c r="AF384" s="169"/>
      <c r="AG384" s="169"/>
      <c r="AH384" s="169"/>
      <c r="AI384" s="169"/>
      <c r="AJ384" s="169"/>
      <c r="AK384" s="169"/>
      <c r="AL384" s="169"/>
      <c r="AM384" s="172"/>
      <c r="BG384" s="13" t="s">
        <v>432</v>
      </c>
      <c r="BH384" s="13" t="s">
        <v>432</v>
      </c>
    </row>
    <row r="385" spans="1:61" ht="9.75" hidden="1" customHeight="1" x14ac:dyDescent="0.15">
      <c r="A385" s="106"/>
      <c r="B385" s="107"/>
      <c r="C385" s="107"/>
      <c r="D385" s="107"/>
      <c r="E385" s="107"/>
      <c r="F385" s="107"/>
      <c r="G385" s="107"/>
      <c r="H385" s="107"/>
      <c r="I385" s="108"/>
      <c r="J385" s="168"/>
      <c r="K385" s="137"/>
      <c r="L385" s="137"/>
      <c r="M385" s="137"/>
      <c r="N385" s="137"/>
      <c r="O385" s="137"/>
      <c r="P385" s="137"/>
      <c r="Q385" s="137"/>
      <c r="R385" s="137"/>
      <c r="S385" s="137"/>
      <c r="T385" s="137"/>
      <c r="U385" s="137"/>
      <c r="V385" s="174" t="s">
        <v>223</v>
      </c>
      <c r="W385" s="174"/>
      <c r="X385" s="174"/>
      <c r="Y385" s="174"/>
      <c r="Z385" s="174"/>
      <c r="AA385" s="174"/>
      <c r="AB385" s="174"/>
      <c r="AC385" s="174"/>
      <c r="AD385" s="174"/>
      <c r="AE385" s="174" t="s">
        <v>224</v>
      </c>
      <c r="AF385" s="174"/>
      <c r="AG385" s="174"/>
      <c r="AH385" s="174"/>
      <c r="AI385" s="174"/>
      <c r="AJ385" s="174"/>
      <c r="AK385" s="174"/>
      <c r="AL385" s="174"/>
      <c r="AM385" s="175"/>
      <c r="BG385" s="13" t="s">
        <v>432</v>
      </c>
      <c r="BH385" s="13" t="s">
        <v>432</v>
      </c>
    </row>
    <row r="386" spans="1:61" ht="9.75" hidden="1" customHeight="1" x14ac:dyDescent="0.15">
      <c r="A386" s="96" t="s">
        <v>304</v>
      </c>
      <c r="B386" s="97"/>
      <c r="C386" s="97"/>
      <c r="D386" s="97"/>
      <c r="E386" s="97"/>
      <c r="F386" s="97"/>
      <c r="G386" s="97"/>
      <c r="H386" s="97"/>
      <c r="I386" s="98"/>
      <c r="J386" s="86"/>
      <c r="K386" s="87"/>
      <c r="L386" s="87"/>
      <c r="M386" s="87"/>
      <c r="N386" s="87"/>
      <c r="O386" s="87"/>
      <c r="P386" s="87"/>
      <c r="Q386" s="87"/>
      <c r="R386" s="87"/>
      <c r="S386" s="87"/>
      <c r="T386" s="87"/>
      <c r="U386" s="87"/>
      <c r="V386" s="87"/>
      <c r="W386" s="87"/>
      <c r="X386" s="87"/>
      <c r="Y386" s="87"/>
      <c r="Z386" s="87"/>
      <c r="AA386" s="87"/>
      <c r="AB386" s="87"/>
      <c r="AC386" s="87"/>
      <c r="AD386" s="87"/>
      <c r="AE386" s="87"/>
      <c r="AF386" s="87"/>
      <c r="AG386" s="87"/>
      <c r="AH386" s="87"/>
      <c r="AI386" s="87"/>
      <c r="AJ386" s="87"/>
      <c r="AK386" s="87"/>
      <c r="AL386" s="87"/>
      <c r="AM386" s="88"/>
      <c r="BG386" s="13" t="s">
        <v>476</v>
      </c>
      <c r="BH386" s="13">
        <v>61</v>
      </c>
      <c r="BI386" s="13" t="str">
        <f>"ITEM"&amp; BH386 &amp; BG386 &amp; "="&amp; IF(TRIM($J386)="","",$J386)</f>
        <v>ITEM61#KBN2_13=</v>
      </c>
    </row>
    <row r="387" spans="1:61" ht="9.75" hidden="1" customHeight="1" x14ac:dyDescent="0.15">
      <c r="A387" s="99"/>
      <c r="B387" s="100"/>
      <c r="C387" s="100"/>
      <c r="D387" s="100"/>
      <c r="E387" s="100"/>
      <c r="F387" s="100"/>
      <c r="G387" s="100"/>
      <c r="H387" s="100"/>
      <c r="I387" s="101"/>
      <c r="J387" s="127"/>
      <c r="K387" s="128"/>
      <c r="L387" s="128"/>
      <c r="M387" s="128"/>
      <c r="N387" s="128"/>
      <c r="O387" s="128"/>
      <c r="P387" s="128"/>
      <c r="Q387" s="128"/>
      <c r="R387" s="128"/>
      <c r="S387" s="128"/>
      <c r="T387" s="128"/>
      <c r="U387" s="128"/>
      <c r="V387" s="128"/>
      <c r="W387" s="128"/>
      <c r="X387" s="128"/>
      <c r="Y387" s="128"/>
      <c r="Z387" s="128"/>
      <c r="AA387" s="128"/>
      <c r="AB387" s="128"/>
      <c r="AC387" s="128"/>
      <c r="AD387" s="128"/>
      <c r="AE387" s="128"/>
      <c r="AF387" s="128"/>
      <c r="AG387" s="128"/>
      <c r="AH387" s="128"/>
      <c r="AI387" s="128"/>
      <c r="AJ387" s="128"/>
      <c r="AK387" s="128"/>
      <c r="AL387" s="128"/>
      <c r="AM387" s="129"/>
      <c r="BG387" s="13" t="s">
        <v>432</v>
      </c>
      <c r="BH387" s="13" t="s">
        <v>432</v>
      </c>
    </row>
    <row r="388" spans="1:61" ht="9.75" hidden="1" customHeight="1" x14ac:dyDescent="0.15">
      <c r="A388" s="106"/>
      <c r="B388" s="107"/>
      <c r="C388" s="107"/>
      <c r="D388" s="107"/>
      <c r="E388" s="107"/>
      <c r="F388" s="107"/>
      <c r="G388" s="107"/>
      <c r="H388" s="107"/>
      <c r="I388" s="108"/>
      <c r="J388" s="89"/>
      <c r="K388" s="90"/>
      <c r="L388" s="90"/>
      <c r="M388" s="90"/>
      <c r="N388" s="90"/>
      <c r="O388" s="90"/>
      <c r="P388" s="90"/>
      <c r="Q388" s="90"/>
      <c r="R388" s="90"/>
      <c r="S388" s="90"/>
      <c r="T388" s="90"/>
      <c r="U388" s="90"/>
      <c r="V388" s="90"/>
      <c r="W388" s="90"/>
      <c r="X388" s="90"/>
      <c r="Y388" s="90"/>
      <c r="Z388" s="90"/>
      <c r="AA388" s="90"/>
      <c r="AB388" s="90"/>
      <c r="AC388" s="90"/>
      <c r="AD388" s="90"/>
      <c r="AE388" s="90"/>
      <c r="AF388" s="90"/>
      <c r="AG388" s="90"/>
      <c r="AH388" s="90"/>
      <c r="AI388" s="90"/>
      <c r="AJ388" s="90"/>
      <c r="AK388" s="90"/>
      <c r="AL388" s="90"/>
      <c r="AM388" s="91"/>
      <c r="BG388" s="13" t="s">
        <v>432</v>
      </c>
      <c r="BH388" s="13" t="s">
        <v>432</v>
      </c>
    </row>
    <row r="389" spans="1:61" ht="9.75" hidden="1" customHeight="1" x14ac:dyDescent="0.15">
      <c r="A389" s="267" t="s">
        <v>0</v>
      </c>
      <c r="B389" s="268"/>
      <c r="C389" s="96" t="s">
        <v>107</v>
      </c>
      <c r="D389" s="97"/>
      <c r="E389" s="97"/>
      <c r="F389" s="97"/>
      <c r="G389" s="97"/>
      <c r="H389" s="97"/>
      <c r="I389" s="98"/>
      <c r="J389" s="167"/>
      <c r="K389" s="162"/>
      <c r="L389" s="162"/>
      <c r="M389" s="162"/>
      <c r="N389" s="162"/>
      <c r="O389" s="162"/>
      <c r="P389" s="162"/>
      <c r="Q389" s="162"/>
      <c r="R389" s="162"/>
      <c r="S389" s="162"/>
      <c r="T389" s="162"/>
      <c r="U389" s="162"/>
      <c r="V389" s="170" t="s">
        <v>116</v>
      </c>
      <c r="W389" s="170"/>
      <c r="X389" s="170"/>
      <c r="Y389" s="170"/>
      <c r="Z389" s="170"/>
      <c r="AA389" s="170"/>
      <c r="AB389" s="170"/>
      <c r="AC389" s="170"/>
      <c r="AD389" s="170"/>
      <c r="AE389" s="170"/>
      <c r="AF389" s="170"/>
      <c r="AG389" s="170"/>
      <c r="AH389" s="170"/>
      <c r="AI389" s="170"/>
      <c r="AJ389" s="170"/>
      <c r="AK389" s="170"/>
      <c r="AL389" s="170"/>
      <c r="AM389" s="171"/>
      <c r="BE389" s="13" t="str">
        <f ca="1">MID(CELL("address",$CI$2),2,2)</f>
        <v>CI</v>
      </c>
      <c r="BF389" s="13" t="str">
        <f>IF(TRIM($K390)="","",IF(ISERROR(MATCH($K390,$CI$3:$CI$4,0)),"INPUT_ERROR",MATCH($K390,$CI$3:$CI$4,0)))</f>
        <v/>
      </c>
      <c r="BG389" s="13" t="s">
        <v>476</v>
      </c>
      <c r="BH389" s="13">
        <v>62</v>
      </c>
      <c r="BI389" s="13" t="str">
        <f>"ITEM"&amp; BH389&amp; BG389 &amp; "="&amp; $BF389</f>
        <v>ITEM62#KBN2_13=</v>
      </c>
    </row>
    <row r="390" spans="1:61" ht="9.75" hidden="1" customHeight="1" x14ac:dyDescent="0.15">
      <c r="A390" s="269"/>
      <c r="B390" s="270"/>
      <c r="C390" s="99"/>
      <c r="D390" s="100"/>
      <c r="E390" s="100"/>
      <c r="F390" s="100"/>
      <c r="G390" s="100"/>
      <c r="H390" s="100"/>
      <c r="I390" s="101"/>
      <c r="J390" s="130" t="s">
        <v>167</v>
      </c>
      <c r="K390" s="131"/>
      <c r="L390" s="131"/>
      <c r="M390" s="131"/>
      <c r="N390" s="131"/>
      <c r="O390" s="131"/>
      <c r="P390" s="131"/>
      <c r="Q390" s="131"/>
      <c r="R390" s="133" t="s">
        <v>168</v>
      </c>
      <c r="S390" s="133"/>
      <c r="T390" s="133"/>
      <c r="U390" s="133"/>
      <c r="V390" s="169" t="s">
        <v>234</v>
      </c>
      <c r="W390" s="169"/>
      <c r="X390" s="169"/>
      <c r="Y390" s="169"/>
      <c r="Z390" s="169"/>
      <c r="AA390" s="169" t="s">
        <v>235</v>
      </c>
      <c r="AB390" s="169"/>
      <c r="AC390" s="169"/>
      <c r="AD390" s="169"/>
      <c r="AE390" s="169"/>
      <c r="AF390" s="169"/>
      <c r="AG390" s="169"/>
      <c r="AH390" s="169"/>
      <c r="AI390" s="169"/>
      <c r="AJ390" s="169"/>
      <c r="AK390" s="169"/>
      <c r="AL390" s="169"/>
      <c r="AM390" s="172"/>
      <c r="BG390" s="13" t="s">
        <v>432</v>
      </c>
      <c r="BH390" s="13" t="s">
        <v>432</v>
      </c>
    </row>
    <row r="391" spans="1:61" ht="9.75" hidden="1" customHeight="1" x14ac:dyDescent="0.15">
      <c r="A391" s="269"/>
      <c r="B391" s="270"/>
      <c r="C391" s="99"/>
      <c r="D391" s="100"/>
      <c r="E391" s="100"/>
      <c r="F391" s="100"/>
      <c r="G391" s="100"/>
      <c r="H391" s="100"/>
      <c r="I391" s="101"/>
      <c r="J391" s="130"/>
      <c r="K391" s="131"/>
      <c r="L391" s="131"/>
      <c r="M391" s="131"/>
      <c r="N391" s="131"/>
      <c r="O391" s="131"/>
      <c r="P391" s="131"/>
      <c r="Q391" s="131"/>
      <c r="R391" s="133"/>
      <c r="S391" s="133"/>
      <c r="T391" s="133"/>
      <c r="U391" s="133"/>
      <c r="V391" s="169"/>
      <c r="W391" s="169"/>
      <c r="X391" s="169"/>
      <c r="Y391" s="169"/>
      <c r="Z391" s="169"/>
      <c r="AA391" s="169"/>
      <c r="AB391" s="169"/>
      <c r="AC391" s="169"/>
      <c r="AD391" s="169"/>
      <c r="AE391" s="169"/>
      <c r="AF391" s="169"/>
      <c r="AG391" s="169"/>
      <c r="AH391" s="169"/>
      <c r="AI391" s="169"/>
      <c r="AJ391" s="169"/>
      <c r="AK391" s="169"/>
      <c r="AL391" s="169"/>
      <c r="AM391" s="172"/>
      <c r="BG391" s="13" t="s">
        <v>432</v>
      </c>
      <c r="BH391" s="13" t="s">
        <v>432</v>
      </c>
    </row>
    <row r="392" spans="1:61" ht="9.75" hidden="1" customHeight="1" x14ac:dyDescent="0.15">
      <c r="A392" s="269"/>
      <c r="B392" s="270"/>
      <c r="C392" s="106"/>
      <c r="D392" s="107"/>
      <c r="E392" s="107"/>
      <c r="F392" s="107"/>
      <c r="G392" s="107"/>
      <c r="H392" s="107"/>
      <c r="I392" s="108"/>
      <c r="J392" s="173"/>
      <c r="K392" s="174"/>
      <c r="L392" s="174"/>
      <c r="M392" s="174"/>
      <c r="N392" s="174"/>
      <c r="O392" s="174"/>
      <c r="P392" s="174"/>
      <c r="Q392" s="174"/>
      <c r="R392" s="174"/>
      <c r="S392" s="174"/>
      <c r="T392" s="174"/>
      <c r="U392" s="174"/>
      <c r="V392" s="174"/>
      <c r="W392" s="174"/>
      <c r="X392" s="174"/>
      <c r="Y392" s="174"/>
      <c r="Z392" s="174"/>
      <c r="AA392" s="174"/>
      <c r="AB392" s="174"/>
      <c r="AC392" s="174"/>
      <c r="AD392" s="174"/>
      <c r="AE392" s="174"/>
      <c r="AF392" s="174"/>
      <c r="AG392" s="174"/>
      <c r="AH392" s="174"/>
      <c r="AI392" s="174"/>
      <c r="AJ392" s="174"/>
      <c r="AK392" s="174"/>
      <c r="AL392" s="174"/>
      <c r="AM392" s="175"/>
      <c r="BG392" s="13" t="s">
        <v>432</v>
      </c>
      <c r="BH392" s="13" t="s">
        <v>432</v>
      </c>
    </row>
    <row r="393" spans="1:61" ht="9.75" hidden="1" customHeight="1" x14ac:dyDescent="0.15">
      <c r="A393" s="269"/>
      <c r="B393" s="270"/>
      <c r="C393" s="96" t="s">
        <v>108</v>
      </c>
      <c r="D393" s="97"/>
      <c r="E393" s="97"/>
      <c r="F393" s="97"/>
      <c r="G393" s="97"/>
      <c r="H393" s="97"/>
      <c r="I393" s="98"/>
      <c r="J393" s="86"/>
      <c r="K393" s="87"/>
      <c r="L393" s="87"/>
      <c r="M393" s="87"/>
      <c r="N393" s="87"/>
      <c r="O393" s="87"/>
      <c r="P393" s="87"/>
      <c r="Q393" s="87"/>
      <c r="R393" s="87"/>
      <c r="S393" s="87"/>
      <c r="T393" s="87"/>
      <c r="U393" s="87"/>
      <c r="V393" s="87"/>
      <c r="W393" s="87"/>
      <c r="X393" s="87"/>
      <c r="Y393" s="87"/>
      <c r="Z393" s="87"/>
      <c r="AA393" s="87"/>
      <c r="AB393" s="87"/>
      <c r="AC393" s="87"/>
      <c r="AD393" s="87"/>
      <c r="AE393" s="87"/>
      <c r="AF393" s="87"/>
      <c r="AG393" s="87"/>
      <c r="AH393" s="87"/>
      <c r="AI393" s="87"/>
      <c r="AJ393" s="87"/>
      <c r="AK393" s="87"/>
      <c r="AL393" s="87"/>
      <c r="AM393" s="88"/>
      <c r="BG393" s="13" t="s">
        <v>476</v>
      </c>
      <c r="BH393" s="13">
        <v>63</v>
      </c>
      <c r="BI393" s="13" t="str">
        <f>"ITEM" &amp; BH393 &amp; BG393 &amp; "="&amp; IF(TRIM($J393)="","",$J393)</f>
        <v>ITEM63#KBN2_13=</v>
      </c>
    </row>
    <row r="394" spans="1:61" ht="9.75" hidden="1" customHeight="1" x14ac:dyDescent="0.15">
      <c r="A394" s="269"/>
      <c r="B394" s="270"/>
      <c r="C394" s="99"/>
      <c r="D394" s="100"/>
      <c r="E394" s="100"/>
      <c r="F394" s="100"/>
      <c r="G394" s="100"/>
      <c r="H394" s="100"/>
      <c r="I394" s="101"/>
      <c r="J394" s="127"/>
      <c r="K394" s="128"/>
      <c r="L394" s="128"/>
      <c r="M394" s="128"/>
      <c r="N394" s="128"/>
      <c r="O394" s="128"/>
      <c r="P394" s="128"/>
      <c r="Q394" s="128"/>
      <c r="R394" s="128"/>
      <c r="S394" s="128"/>
      <c r="T394" s="128"/>
      <c r="U394" s="128"/>
      <c r="V394" s="128"/>
      <c r="W394" s="128"/>
      <c r="X394" s="128"/>
      <c r="Y394" s="128"/>
      <c r="Z394" s="128"/>
      <c r="AA394" s="128"/>
      <c r="AB394" s="128"/>
      <c r="AC394" s="128"/>
      <c r="AD394" s="128"/>
      <c r="AE394" s="128"/>
      <c r="AF394" s="128"/>
      <c r="AG394" s="128"/>
      <c r="AH394" s="128"/>
      <c r="AI394" s="128"/>
      <c r="AJ394" s="128"/>
      <c r="AK394" s="128"/>
      <c r="AL394" s="128"/>
      <c r="AM394" s="129"/>
      <c r="BG394" s="13" t="s">
        <v>432</v>
      </c>
      <c r="BH394" s="13" t="s">
        <v>432</v>
      </c>
    </row>
    <row r="395" spans="1:61" ht="9.75" hidden="1" customHeight="1" x14ac:dyDescent="0.15">
      <c r="A395" s="269"/>
      <c r="B395" s="270"/>
      <c r="C395" s="106"/>
      <c r="D395" s="107"/>
      <c r="E395" s="107"/>
      <c r="F395" s="107"/>
      <c r="G395" s="107"/>
      <c r="H395" s="107"/>
      <c r="I395" s="108"/>
      <c r="J395" s="89"/>
      <c r="K395" s="90"/>
      <c r="L395" s="90"/>
      <c r="M395" s="90"/>
      <c r="N395" s="90"/>
      <c r="O395" s="90"/>
      <c r="P395" s="90"/>
      <c r="Q395" s="90"/>
      <c r="R395" s="90"/>
      <c r="S395" s="90"/>
      <c r="T395" s="90"/>
      <c r="U395" s="90"/>
      <c r="V395" s="90"/>
      <c r="W395" s="90"/>
      <c r="X395" s="90"/>
      <c r="Y395" s="90"/>
      <c r="Z395" s="90"/>
      <c r="AA395" s="90"/>
      <c r="AB395" s="90"/>
      <c r="AC395" s="90"/>
      <c r="AD395" s="90"/>
      <c r="AE395" s="90"/>
      <c r="AF395" s="90"/>
      <c r="AG395" s="90"/>
      <c r="AH395" s="90"/>
      <c r="AI395" s="90"/>
      <c r="AJ395" s="90"/>
      <c r="AK395" s="90"/>
      <c r="AL395" s="90"/>
      <c r="AM395" s="91"/>
      <c r="BG395" s="13" t="s">
        <v>432</v>
      </c>
      <c r="BH395" s="13" t="s">
        <v>432</v>
      </c>
    </row>
    <row r="396" spans="1:61" ht="9.75" hidden="1" customHeight="1" x14ac:dyDescent="0.15">
      <c r="A396" s="269"/>
      <c r="B396" s="270"/>
      <c r="C396" s="96" t="s">
        <v>109</v>
      </c>
      <c r="D396" s="97"/>
      <c r="E396" s="97"/>
      <c r="F396" s="97"/>
      <c r="G396" s="97"/>
      <c r="H396" s="97"/>
      <c r="I396" s="98"/>
      <c r="J396" s="86"/>
      <c r="K396" s="87"/>
      <c r="L396" s="87"/>
      <c r="M396" s="87"/>
      <c r="N396" s="87"/>
      <c r="O396" s="87"/>
      <c r="P396" s="87"/>
      <c r="Q396" s="87"/>
      <c r="R396" s="87"/>
      <c r="S396" s="87"/>
      <c r="T396" s="87"/>
      <c r="U396" s="87"/>
      <c r="V396" s="87"/>
      <c r="W396" s="87"/>
      <c r="X396" s="87"/>
      <c r="Y396" s="87"/>
      <c r="Z396" s="87"/>
      <c r="AA396" s="87"/>
      <c r="AB396" s="87"/>
      <c r="AC396" s="87"/>
      <c r="AD396" s="87"/>
      <c r="AE396" s="87"/>
      <c r="AF396" s="87"/>
      <c r="AG396" s="87"/>
      <c r="AH396" s="87"/>
      <c r="AI396" s="87"/>
      <c r="AJ396" s="87"/>
      <c r="AK396" s="87"/>
      <c r="AL396" s="87"/>
      <c r="AM396" s="88"/>
      <c r="BG396" s="13" t="s">
        <v>476</v>
      </c>
      <c r="BH396" s="13">
        <v>64</v>
      </c>
      <c r="BI396" s="13" t="str">
        <f>"ITEM" &amp; BH396 &amp; BG396 &amp; "="&amp; IF(TRIM($J396)="","",$J396)</f>
        <v>ITEM64#KBN2_13=</v>
      </c>
    </row>
    <row r="397" spans="1:61" ht="9.75" hidden="1" customHeight="1" x14ac:dyDescent="0.15">
      <c r="A397" s="269"/>
      <c r="B397" s="270"/>
      <c r="C397" s="99"/>
      <c r="D397" s="100"/>
      <c r="E397" s="100"/>
      <c r="F397" s="100"/>
      <c r="G397" s="100"/>
      <c r="H397" s="100"/>
      <c r="I397" s="101"/>
      <c r="J397" s="127"/>
      <c r="K397" s="128"/>
      <c r="L397" s="128"/>
      <c r="M397" s="128"/>
      <c r="N397" s="128"/>
      <c r="O397" s="128"/>
      <c r="P397" s="128"/>
      <c r="Q397" s="128"/>
      <c r="R397" s="128"/>
      <c r="S397" s="128"/>
      <c r="T397" s="128"/>
      <c r="U397" s="128"/>
      <c r="V397" s="128"/>
      <c r="W397" s="128"/>
      <c r="X397" s="128"/>
      <c r="Y397" s="128"/>
      <c r="Z397" s="128"/>
      <c r="AA397" s="128"/>
      <c r="AB397" s="128"/>
      <c r="AC397" s="128"/>
      <c r="AD397" s="128"/>
      <c r="AE397" s="128"/>
      <c r="AF397" s="128"/>
      <c r="AG397" s="128"/>
      <c r="AH397" s="128"/>
      <c r="AI397" s="128"/>
      <c r="AJ397" s="128"/>
      <c r="AK397" s="128"/>
      <c r="AL397" s="128"/>
      <c r="AM397" s="129"/>
      <c r="BG397" s="13" t="s">
        <v>432</v>
      </c>
      <c r="BH397" s="13" t="s">
        <v>432</v>
      </c>
    </row>
    <row r="398" spans="1:61" ht="9.75" hidden="1" customHeight="1" thickBot="1" x14ac:dyDescent="0.2">
      <c r="A398" s="271"/>
      <c r="B398" s="272"/>
      <c r="C398" s="106"/>
      <c r="D398" s="107"/>
      <c r="E398" s="107"/>
      <c r="F398" s="107"/>
      <c r="G398" s="107"/>
      <c r="H398" s="107"/>
      <c r="I398" s="108"/>
      <c r="J398" s="89"/>
      <c r="K398" s="90"/>
      <c r="L398" s="90"/>
      <c r="M398" s="90"/>
      <c r="N398" s="90"/>
      <c r="O398" s="90"/>
      <c r="P398" s="90"/>
      <c r="Q398" s="90"/>
      <c r="R398" s="90"/>
      <c r="S398" s="90"/>
      <c r="T398" s="90"/>
      <c r="U398" s="90"/>
      <c r="V398" s="90"/>
      <c r="W398" s="90"/>
      <c r="X398" s="90"/>
      <c r="Y398" s="90"/>
      <c r="Z398" s="90"/>
      <c r="AA398" s="90"/>
      <c r="AB398" s="90"/>
      <c r="AC398" s="90"/>
      <c r="AD398" s="90"/>
      <c r="AE398" s="90"/>
      <c r="AF398" s="90"/>
      <c r="AG398" s="90"/>
      <c r="AH398" s="90"/>
      <c r="AI398" s="90"/>
      <c r="AJ398" s="90"/>
      <c r="AK398" s="90"/>
      <c r="AL398" s="90"/>
      <c r="AM398" s="91"/>
      <c r="BG398" s="13" t="s">
        <v>432</v>
      </c>
      <c r="BH398" s="13" t="s">
        <v>432</v>
      </c>
    </row>
    <row r="399" spans="1:61" ht="9.75" hidden="1" customHeight="1" x14ac:dyDescent="0.15">
      <c r="A399" s="251" t="s">
        <v>355</v>
      </c>
      <c r="B399" s="252"/>
      <c r="C399" s="252"/>
      <c r="D399" s="252"/>
      <c r="E399" s="252"/>
      <c r="F399" s="252"/>
      <c r="G399" s="252"/>
      <c r="H399" s="252"/>
      <c r="I399" s="253"/>
      <c r="J399" s="276"/>
      <c r="K399" s="277"/>
      <c r="L399" s="277"/>
      <c r="M399" s="277"/>
      <c r="N399" s="277"/>
      <c r="O399" s="277"/>
      <c r="P399" s="277"/>
      <c r="Q399" s="277"/>
      <c r="R399" s="277"/>
      <c r="S399" s="277"/>
      <c r="T399" s="277"/>
      <c r="U399" s="277"/>
      <c r="V399" s="277"/>
      <c r="W399" s="277"/>
      <c r="X399" s="277"/>
      <c r="Y399" s="277"/>
      <c r="Z399" s="277"/>
      <c r="AA399" s="277"/>
      <c r="AB399" s="277"/>
      <c r="AC399" s="277"/>
      <c r="AD399" s="277"/>
      <c r="AE399" s="277"/>
      <c r="AF399" s="277"/>
      <c r="AG399" s="277"/>
      <c r="AH399" s="277"/>
      <c r="AI399" s="277"/>
      <c r="AJ399" s="277"/>
      <c r="AK399" s="277"/>
      <c r="AL399" s="277"/>
      <c r="AM399" s="278"/>
      <c r="BG399" s="13" t="s">
        <v>477</v>
      </c>
      <c r="BH399" s="13">
        <v>58</v>
      </c>
      <c r="BI399" s="13" t="str">
        <f>"ITEM"&amp;BH399 &amp; BG399 &amp; "="&amp; IF(TRIM($J399)="","",$J399)</f>
        <v>ITEM58#KBN2_14=</v>
      </c>
    </row>
    <row r="400" spans="1:61" ht="9.75" hidden="1" customHeight="1" thickBot="1" x14ac:dyDescent="0.2">
      <c r="A400" s="254"/>
      <c r="B400" s="255"/>
      <c r="C400" s="255"/>
      <c r="D400" s="255"/>
      <c r="E400" s="255"/>
      <c r="F400" s="255"/>
      <c r="G400" s="255"/>
      <c r="H400" s="255"/>
      <c r="I400" s="256"/>
      <c r="J400" s="279"/>
      <c r="K400" s="280"/>
      <c r="L400" s="280"/>
      <c r="M400" s="280"/>
      <c r="N400" s="280"/>
      <c r="O400" s="280"/>
      <c r="P400" s="280"/>
      <c r="Q400" s="280"/>
      <c r="R400" s="280"/>
      <c r="S400" s="280"/>
      <c r="T400" s="280"/>
      <c r="U400" s="280"/>
      <c r="V400" s="280"/>
      <c r="W400" s="280"/>
      <c r="X400" s="280"/>
      <c r="Y400" s="280"/>
      <c r="Z400" s="280"/>
      <c r="AA400" s="280"/>
      <c r="AB400" s="280"/>
      <c r="AC400" s="280"/>
      <c r="AD400" s="280"/>
      <c r="AE400" s="280"/>
      <c r="AF400" s="280"/>
      <c r="AG400" s="280"/>
      <c r="AH400" s="280"/>
      <c r="AI400" s="280"/>
      <c r="AJ400" s="280"/>
      <c r="AK400" s="280"/>
      <c r="AL400" s="280"/>
      <c r="AM400" s="281"/>
      <c r="BG400" s="13" t="s">
        <v>432</v>
      </c>
      <c r="BH400" s="13" t="s">
        <v>432</v>
      </c>
    </row>
    <row r="401" spans="1:61" ht="9.75" hidden="1" customHeight="1" x14ac:dyDescent="0.15">
      <c r="A401" s="263" t="s">
        <v>93</v>
      </c>
      <c r="B401" s="264"/>
      <c r="C401" s="264"/>
      <c r="D401" s="264"/>
      <c r="E401" s="264"/>
      <c r="F401" s="264"/>
      <c r="G401" s="264"/>
      <c r="H401" s="264"/>
      <c r="I401" s="265"/>
      <c r="J401" s="282"/>
      <c r="K401" s="283"/>
      <c r="L401" s="283"/>
      <c r="M401" s="283"/>
      <c r="N401" s="283"/>
      <c r="O401" s="283"/>
      <c r="P401" s="283"/>
      <c r="Q401" s="283"/>
      <c r="R401" s="283"/>
      <c r="S401" s="283"/>
      <c r="T401" s="283"/>
      <c r="U401" s="283"/>
      <c r="V401" s="283"/>
      <c r="W401" s="283"/>
      <c r="X401" s="283"/>
      <c r="Y401" s="283"/>
      <c r="Z401" s="283"/>
      <c r="AA401" s="283"/>
      <c r="AB401" s="283"/>
      <c r="AC401" s="283"/>
      <c r="AD401" s="283"/>
      <c r="AE401" s="283"/>
      <c r="AF401" s="283"/>
      <c r="AG401" s="283"/>
      <c r="AH401" s="283"/>
      <c r="AI401" s="283"/>
      <c r="AJ401" s="283"/>
      <c r="AK401" s="283"/>
      <c r="AL401" s="283"/>
      <c r="AM401" s="284"/>
      <c r="BG401" s="13" t="s">
        <v>477</v>
      </c>
      <c r="BH401" s="13">
        <v>59</v>
      </c>
      <c r="BI401" s="13" t="str">
        <f>"ITEM"&amp; BH401  &amp; BG401 &amp; "="&amp; IF(TRIM($J401)="","",$J401)</f>
        <v>ITEM59#KBN2_14=</v>
      </c>
    </row>
    <row r="402" spans="1:61" ht="9.75" hidden="1" customHeight="1" x14ac:dyDescent="0.15">
      <c r="A402" s="106"/>
      <c r="B402" s="107"/>
      <c r="C402" s="107"/>
      <c r="D402" s="107"/>
      <c r="E402" s="107"/>
      <c r="F402" s="107"/>
      <c r="G402" s="107"/>
      <c r="H402" s="107"/>
      <c r="I402" s="108"/>
      <c r="J402" s="89"/>
      <c r="K402" s="90"/>
      <c r="L402" s="90"/>
      <c r="M402" s="90"/>
      <c r="N402" s="90"/>
      <c r="O402" s="90"/>
      <c r="P402" s="90"/>
      <c r="Q402" s="90"/>
      <c r="R402" s="90"/>
      <c r="S402" s="90"/>
      <c r="T402" s="90"/>
      <c r="U402" s="90"/>
      <c r="V402" s="90"/>
      <c r="W402" s="90"/>
      <c r="X402" s="90"/>
      <c r="Y402" s="90"/>
      <c r="Z402" s="90"/>
      <c r="AA402" s="90"/>
      <c r="AB402" s="90"/>
      <c r="AC402" s="90"/>
      <c r="AD402" s="90"/>
      <c r="AE402" s="90"/>
      <c r="AF402" s="90"/>
      <c r="AG402" s="90"/>
      <c r="AH402" s="90"/>
      <c r="AI402" s="90"/>
      <c r="AJ402" s="90"/>
      <c r="AK402" s="90"/>
      <c r="AL402" s="90"/>
      <c r="AM402" s="91"/>
      <c r="BG402" s="13" t="s">
        <v>432</v>
      </c>
      <c r="BH402" s="13" t="s">
        <v>432</v>
      </c>
    </row>
    <row r="403" spans="1:61" ht="9.75" hidden="1" customHeight="1" x14ac:dyDescent="0.15">
      <c r="A403" s="96" t="s">
        <v>106</v>
      </c>
      <c r="B403" s="97"/>
      <c r="C403" s="97"/>
      <c r="D403" s="97"/>
      <c r="E403" s="97"/>
      <c r="F403" s="97"/>
      <c r="G403" s="97"/>
      <c r="H403" s="97"/>
      <c r="I403" s="98"/>
      <c r="J403" s="266"/>
      <c r="K403" s="170"/>
      <c r="L403" s="170"/>
      <c r="M403" s="170"/>
      <c r="N403" s="170"/>
      <c r="O403" s="170"/>
      <c r="P403" s="170"/>
      <c r="Q403" s="170"/>
      <c r="R403" s="170"/>
      <c r="S403" s="170"/>
      <c r="T403" s="170"/>
      <c r="U403" s="170"/>
      <c r="V403" s="170" t="s">
        <v>116</v>
      </c>
      <c r="W403" s="170"/>
      <c r="X403" s="170"/>
      <c r="Y403" s="170"/>
      <c r="Z403" s="170"/>
      <c r="AA403" s="170"/>
      <c r="AB403" s="170"/>
      <c r="AC403" s="170"/>
      <c r="AD403" s="170"/>
      <c r="AE403" s="170"/>
      <c r="AF403" s="170"/>
      <c r="AG403" s="170"/>
      <c r="AH403" s="170"/>
      <c r="AI403" s="170"/>
      <c r="AJ403" s="170"/>
      <c r="AK403" s="170"/>
      <c r="AL403" s="170"/>
      <c r="AM403" s="171"/>
      <c r="BE403" s="13" t="str">
        <f ca="1">MID(CELL("address",$CH$2),2,2)</f>
        <v>CH</v>
      </c>
      <c r="BF403" s="13" t="str">
        <f>IF(TRIM($K404)="","",IF(ISERROR(MATCH($K404,$CH$3:$CH$8,0)),"INPUT_ERROR",MATCH($K404,$CH$3:$CH$8,0)))</f>
        <v/>
      </c>
      <c r="BG403" s="13" t="s">
        <v>477</v>
      </c>
      <c r="BH403" s="13">
        <v>60</v>
      </c>
      <c r="BI403" s="13" t="str">
        <f>"ITEM"&amp; BH403 &amp; BG403 &amp;  "="&amp; $BF403</f>
        <v>ITEM60#KBN2_14=</v>
      </c>
    </row>
    <row r="404" spans="1:61" ht="9.75" hidden="1" customHeight="1" x14ac:dyDescent="0.15">
      <c r="A404" s="99"/>
      <c r="B404" s="100"/>
      <c r="C404" s="100"/>
      <c r="D404" s="100"/>
      <c r="E404" s="100"/>
      <c r="F404" s="100"/>
      <c r="G404" s="100"/>
      <c r="H404" s="100"/>
      <c r="I404" s="101"/>
      <c r="J404" s="130" t="s">
        <v>127</v>
      </c>
      <c r="K404" s="131"/>
      <c r="L404" s="131"/>
      <c r="M404" s="131"/>
      <c r="N404" s="131"/>
      <c r="O404" s="131"/>
      <c r="P404" s="131"/>
      <c r="Q404" s="131"/>
      <c r="R404" s="131"/>
      <c r="S404" s="131"/>
      <c r="T404" s="169" t="s">
        <v>443</v>
      </c>
      <c r="U404" s="169"/>
      <c r="V404" s="169" t="s">
        <v>230</v>
      </c>
      <c r="W404" s="169"/>
      <c r="X404" s="169"/>
      <c r="Y404" s="169"/>
      <c r="Z404" s="169"/>
      <c r="AA404" s="169"/>
      <c r="AB404" s="169"/>
      <c r="AC404" s="169"/>
      <c r="AD404" s="169"/>
      <c r="AE404" s="169" t="s">
        <v>231</v>
      </c>
      <c r="AF404" s="169"/>
      <c r="AG404" s="169"/>
      <c r="AH404" s="169"/>
      <c r="AI404" s="169"/>
      <c r="AJ404" s="169"/>
      <c r="AK404" s="169"/>
      <c r="AL404" s="169"/>
      <c r="AM404" s="172"/>
      <c r="BG404" s="13" t="s">
        <v>432</v>
      </c>
      <c r="BH404" s="13" t="s">
        <v>432</v>
      </c>
    </row>
    <row r="405" spans="1:61" ht="9.75" hidden="1" customHeight="1" x14ac:dyDescent="0.15">
      <c r="A405" s="99"/>
      <c r="B405" s="100"/>
      <c r="C405" s="100"/>
      <c r="D405" s="100"/>
      <c r="E405" s="100"/>
      <c r="F405" s="100"/>
      <c r="G405" s="100"/>
      <c r="H405" s="100"/>
      <c r="I405" s="101"/>
      <c r="J405" s="130"/>
      <c r="K405" s="131"/>
      <c r="L405" s="131"/>
      <c r="M405" s="131"/>
      <c r="N405" s="131"/>
      <c r="O405" s="131"/>
      <c r="P405" s="131"/>
      <c r="Q405" s="131"/>
      <c r="R405" s="131"/>
      <c r="S405" s="131"/>
      <c r="T405" s="169"/>
      <c r="U405" s="169"/>
      <c r="V405" s="169" t="s">
        <v>232</v>
      </c>
      <c r="W405" s="169"/>
      <c r="X405" s="169"/>
      <c r="Y405" s="169"/>
      <c r="Z405" s="169"/>
      <c r="AA405" s="169"/>
      <c r="AB405" s="169"/>
      <c r="AC405" s="169"/>
      <c r="AD405" s="169"/>
      <c r="AE405" s="169" t="s">
        <v>233</v>
      </c>
      <c r="AF405" s="169"/>
      <c r="AG405" s="169"/>
      <c r="AH405" s="169"/>
      <c r="AI405" s="169"/>
      <c r="AJ405" s="169"/>
      <c r="AK405" s="169"/>
      <c r="AL405" s="169"/>
      <c r="AM405" s="172"/>
      <c r="BG405" s="13" t="s">
        <v>432</v>
      </c>
      <c r="BH405" s="13" t="s">
        <v>432</v>
      </c>
    </row>
    <row r="406" spans="1:61" ht="9.75" hidden="1" customHeight="1" x14ac:dyDescent="0.15">
      <c r="A406" s="106"/>
      <c r="B406" s="107"/>
      <c r="C406" s="107"/>
      <c r="D406" s="107"/>
      <c r="E406" s="107"/>
      <c r="F406" s="107"/>
      <c r="G406" s="107"/>
      <c r="H406" s="107"/>
      <c r="I406" s="108"/>
      <c r="J406" s="168"/>
      <c r="K406" s="137"/>
      <c r="L406" s="137"/>
      <c r="M406" s="137"/>
      <c r="N406" s="137"/>
      <c r="O406" s="137"/>
      <c r="P406" s="137"/>
      <c r="Q406" s="137"/>
      <c r="R406" s="137"/>
      <c r="S406" s="137"/>
      <c r="T406" s="137"/>
      <c r="U406" s="137"/>
      <c r="V406" s="174" t="s">
        <v>223</v>
      </c>
      <c r="W406" s="174"/>
      <c r="X406" s="174"/>
      <c r="Y406" s="174"/>
      <c r="Z406" s="174"/>
      <c r="AA406" s="174"/>
      <c r="AB406" s="174"/>
      <c r="AC406" s="174"/>
      <c r="AD406" s="174"/>
      <c r="AE406" s="174" t="s">
        <v>224</v>
      </c>
      <c r="AF406" s="174"/>
      <c r="AG406" s="174"/>
      <c r="AH406" s="174"/>
      <c r="AI406" s="174"/>
      <c r="AJ406" s="174"/>
      <c r="AK406" s="174"/>
      <c r="AL406" s="174"/>
      <c r="AM406" s="175"/>
      <c r="BG406" s="13" t="s">
        <v>432</v>
      </c>
      <c r="BH406" s="13" t="s">
        <v>432</v>
      </c>
    </row>
    <row r="407" spans="1:61" ht="9.75" hidden="1" customHeight="1" x14ac:dyDescent="0.15">
      <c r="A407" s="96" t="s">
        <v>304</v>
      </c>
      <c r="B407" s="97"/>
      <c r="C407" s="97"/>
      <c r="D407" s="97"/>
      <c r="E407" s="97"/>
      <c r="F407" s="97"/>
      <c r="G407" s="97"/>
      <c r="H407" s="97"/>
      <c r="I407" s="98"/>
      <c r="J407" s="86"/>
      <c r="K407" s="87"/>
      <c r="L407" s="87"/>
      <c r="M407" s="87"/>
      <c r="N407" s="87"/>
      <c r="O407" s="87"/>
      <c r="P407" s="87"/>
      <c r="Q407" s="87"/>
      <c r="R407" s="87"/>
      <c r="S407" s="87"/>
      <c r="T407" s="87"/>
      <c r="U407" s="87"/>
      <c r="V407" s="87"/>
      <c r="W407" s="87"/>
      <c r="X407" s="87"/>
      <c r="Y407" s="87"/>
      <c r="Z407" s="87"/>
      <c r="AA407" s="87"/>
      <c r="AB407" s="87"/>
      <c r="AC407" s="87"/>
      <c r="AD407" s="87"/>
      <c r="AE407" s="87"/>
      <c r="AF407" s="87"/>
      <c r="AG407" s="87"/>
      <c r="AH407" s="87"/>
      <c r="AI407" s="87"/>
      <c r="AJ407" s="87"/>
      <c r="AK407" s="87"/>
      <c r="AL407" s="87"/>
      <c r="AM407" s="88"/>
      <c r="BG407" s="13" t="s">
        <v>477</v>
      </c>
      <c r="BH407" s="13">
        <v>61</v>
      </c>
      <c r="BI407" s="13" t="str">
        <f>"ITEM"&amp; BH407 &amp; BG407 &amp; "="&amp; IF(TRIM($J407)="","",$J407)</f>
        <v>ITEM61#KBN2_14=</v>
      </c>
    </row>
    <row r="408" spans="1:61" ht="9.75" hidden="1" customHeight="1" x14ac:dyDescent="0.15">
      <c r="A408" s="99"/>
      <c r="B408" s="100"/>
      <c r="C408" s="100"/>
      <c r="D408" s="100"/>
      <c r="E408" s="100"/>
      <c r="F408" s="100"/>
      <c r="G408" s="100"/>
      <c r="H408" s="100"/>
      <c r="I408" s="101"/>
      <c r="J408" s="127"/>
      <c r="K408" s="128"/>
      <c r="L408" s="128"/>
      <c r="M408" s="128"/>
      <c r="N408" s="128"/>
      <c r="O408" s="128"/>
      <c r="P408" s="128"/>
      <c r="Q408" s="128"/>
      <c r="R408" s="128"/>
      <c r="S408" s="128"/>
      <c r="T408" s="128"/>
      <c r="U408" s="128"/>
      <c r="V408" s="128"/>
      <c r="W408" s="128"/>
      <c r="X408" s="128"/>
      <c r="Y408" s="128"/>
      <c r="Z408" s="128"/>
      <c r="AA408" s="128"/>
      <c r="AB408" s="128"/>
      <c r="AC408" s="128"/>
      <c r="AD408" s="128"/>
      <c r="AE408" s="128"/>
      <c r="AF408" s="128"/>
      <c r="AG408" s="128"/>
      <c r="AH408" s="128"/>
      <c r="AI408" s="128"/>
      <c r="AJ408" s="128"/>
      <c r="AK408" s="128"/>
      <c r="AL408" s="128"/>
      <c r="AM408" s="129"/>
      <c r="BG408" s="13" t="s">
        <v>432</v>
      </c>
      <c r="BH408" s="13" t="s">
        <v>432</v>
      </c>
    </row>
    <row r="409" spans="1:61" ht="9.75" hidden="1" customHeight="1" x14ac:dyDescent="0.15">
      <c r="A409" s="106"/>
      <c r="B409" s="107"/>
      <c r="C409" s="107"/>
      <c r="D409" s="107"/>
      <c r="E409" s="107"/>
      <c r="F409" s="107"/>
      <c r="G409" s="107"/>
      <c r="H409" s="107"/>
      <c r="I409" s="108"/>
      <c r="J409" s="89"/>
      <c r="K409" s="90"/>
      <c r="L409" s="90"/>
      <c r="M409" s="90"/>
      <c r="N409" s="90"/>
      <c r="O409" s="90"/>
      <c r="P409" s="90"/>
      <c r="Q409" s="90"/>
      <c r="R409" s="90"/>
      <c r="S409" s="90"/>
      <c r="T409" s="90"/>
      <c r="U409" s="90"/>
      <c r="V409" s="90"/>
      <c r="W409" s="90"/>
      <c r="X409" s="90"/>
      <c r="Y409" s="90"/>
      <c r="Z409" s="90"/>
      <c r="AA409" s="90"/>
      <c r="AB409" s="90"/>
      <c r="AC409" s="90"/>
      <c r="AD409" s="90"/>
      <c r="AE409" s="90"/>
      <c r="AF409" s="90"/>
      <c r="AG409" s="90"/>
      <c r="AH409" s="90"/>
      <c r="AI409" s="90"/>
      <c r="AJ409" s="90"/>
      <c r="AK409" s="90"/>
      <c r="AL409" s="90"/>
      <c r="AM409" s="91"/>
      <c r="BG409" s="13" t="s">
        <v>432</v>
      </c>
      <c r="BH409" s="13" t="s">
        <v>432</v>
      </c>
    </row>
    <row r="410" spans="1:61" ht="9.75" hidden="1" customHeight="1" x14ac:dyDescent="0.15">
      <c r="A410" s="267" t="s">
        <v>0</v>
      </c>
      <c r="B410" s="268"/>
      <c r="C410" s="96" t="s">
        <v>107</v>
      </c>
      <c r="D410" s="97"/>
      <c r="E410" s="97"/>
      <c r="F410" s="97"/>
      <c r="G410" s="97"/>
      <c r="H410" s="97"/>
      <c r="I410" s="98"/>
      <c r="J410" s="167"/>
      <c r="K410" s="162"/>
      <c r="L410" s="162"/>
      <c r="M410" s="162"/>
      <c r="N410" s="162"/>
      <c r="O410" s="162"/>
      <c r="P410" s="162"/>
      <c r="Q410" s="162"/>
      <c r="R410" s="162"/>
      <c r="S410" s="162"/>
      <c r="T410" s="162"/>
      <c r="U410" s="162"/>
      <c r="V410" s="170" t="s">
        <v>116</v>
      </c>
      <c r="W410" s="170"/>
      <c r="X410" s="170"/>
      <c r="Y410" s="170"/>
      <c r="Z410" s="170"/>
      <c r="AA410" s="170"/>
      <c r="AB410" s="170"/>
      <c r="AC410" s="170"/>
      <c r="AD410" s="170"/>
      <c r="AE410" s="170"/>
      <c r="AF410" s="170"/>
      <c r="AG410" s="170"/>
      <c r="AH410" s="170"/>
      <c r="AI410" s="170"/>
      <c r="AJ410" s="170"/>
      <c r="AK410" s="170"/>
      <c r="AL410" s="170"/>
      <c r="AM410" s="171"/>
      <c r="BE410" s="13" t="str">
        <f ca="1">MID(CELL("address",$CI$2),2,2)</f>
        <v>CI</v>
      </c>
      <c r="BF410" s="13" t="str">
        <f>IF(TRIM($K411)="","",IF(ISERROR(MATCH($K411,$CI$3:$CI$4,0)),"INPUT_ERROR",MATCH($K411,$CI$3:$CI$4,0)))</f>
        <v/>
      </c>
      <c r="BG410" s="13" t="s">
        <v>477</v>
      </c>
      <c r="BH410" s="13">
        <v>62</v>
      </c>
      <c r="BI410" s="13" t="str">
        <f>"ITEM"&amp; BH410&amp; BG410 &amp; "="&amp; $BF410</f>
        <v>ITEM62#KBN2_14=</v>
      </c>
    </row>
    <row r="411" spans="1:61" ht="9.75" hidden="1" customHeight="1" x14ac:dyDescent="0.15">
      <c r="A411" s="269"/>
      <c r="B411" s="270"/>
      <c r="C411" s="99"/>
      <c r="D411" s="100"/>
      <c r="E411" s="100"/>
      <c r="F411" s="100"/>
      <c r="G411" s="100"/>
      <c r="H411" s="100"/>
      <c r="I411" s="101"/>
      <c r="J411" s="130" t="s">
        <v>167</v>
      </c>
      <c r="K411" s="131"/>
      <c r="L411" s="131"/>
      <c r="M411" s="131"/>
      <c r="N411" s="131"/>
      <c r="O411" s="131"/>
      <c r="P411" s="131"/>
      <c r="Q411" s="131"/>
      <c r="R411" s="133" t="s">
        <v>168</v>
      </c>
      <c r="S411" s="133"/>
      <c r="T411" s="133"/>
      <c r="U411" s="133"/>
      <c r="V411" s="169" t="s">
        <v>234</v>
      </c>
      <c r="W411" s="169"/>
      <c r="X411" s="169"/>
      <c r="Y411" s="169"/>
      <c r="Z411" s="169"/>
      <c r="AA411" s="169" t="s">
        <v>235</v>
      </c>
      <c r="AB411" s="169"/>
      <c r="AC411" s="169"/>
      <c r="AD411" s="169"/>
      <c r="AE411" s="169"/>
      <c r="AF411" s="169"/>
      <c r="AG411" s="169"/>
      <c r="AH411" s="169"/>
      <c r="AI411" s="169"/>
      <c r="AJ411" s="169"/>
      <c r="AK411" s="169"/>
      <c r="AL411" s="169"/>
      <c r="AM411" s="172"/>
      <c r="BG411" s="13" t="s">
        <v>432</v>
      </c>
      <c r="BH411" s="13" t="s">
        <v>432</v>
      </c>
    </row>
    <row r="412" spans="1:61" ht="9.75" hidden="1" customHeight="1" x14ac:dyDescent="0.15">
      <c r="A412" s="269"/>
      <c r="B412" s="270"/>
      <c r="C412" s="99"/>
      <c r="D412" s="100"/>
      <c r="E412" s="100"/>
      <c r="F412" s="100"/>
      <c r="G412" s="100"/>
      <c r="H412" s="100"/>
      <c r="I412" s="101"/>
      <c r="J412" s="130"/>
      <c r="K412" s="131"/>
      <c r="L412" s="131"/>
      <c r="M412" s="131"/>
      <c r="N412" s="131"/>
      <c r="O412" s="131"/>
      <c r="P412" s="131"/>
      <c r="Q412" s="131"/>
      <c r="R412" s="133"/>
      <c r="S412" s="133"/>
      <c r="T412" s="133"/>
      <c r="U412" s="133"/>
      <c r="V412" s="169"/>
      <c r="W412" s="169"/>
      <c r="X412" s="169"/>
      <c r="Y412" s="169"/>
      <c r="Z412" s="169"/>
      <c r="AA412" s="169"/>
      <c r="AB412" s="169"/>
      <c r="AC412" s="169"/>
      <c r="AD412" s="169"/>
      <c r="AE412" s="169"/>
      <c r="AF412" s="169"/>
      <c r="AG412" s="169"/>
      <c r="AH412" s="169"/>
      <c r="AI412" s="169"/>
      <c r="AJ412" s="169"/>
      <c r="AK412" s="169"/>
      <c r="AL412" s="169"/>
      <c r="AM412" s="172"/>
      <c r="BG412" s="13" t="s">
        <v>432</v>
      </c>
      <c r="BH412" s="13" t="s">
        <v>432</v>
      </c>
    </row>
    <row r="413" spans="1:61" ht="9.75" hidden="1" customHeight="1" x14ac:dyDescent="0.15">
      <c r="A413" s="269"/>
      <c r="B413" s="270"/>
      <c r="C413" s="106"/>
      <c r="D413" s="107"/>
      <c r="E413" s="107"/>
      <c r="F413" s="107"/>
      <c r="G413" s="107"/>
      <c r="H413" s="107"/>
      <c r="I413" s="108"/>
      <c r="J413" s="173"/>
      <c r="K413" s="174"/>
      <c r="L413" s="174"/>
      <c r="M413" s="174"/>
      <c r="N413" s="174"/>
      <c r="O413" s="174"/>
      <c r="P413" s="174"/>
      <c r="Q413" s="174"/>
      <c r="R413" s="174"/>
      <c r="S413" s="174"/>
      <c r="T413" s="174"/>
      <c r="U413" s="174"/>
      <c r="V413" s="174"/>
      <c r="W413" s="174"/>
      <c r="X413" s="174"/>
      <c r="Y413" s="174"/>
      <c r="Z413" s="174"/>
      <c r="AA413" s="174"/>
      <c r="AB413" s="174"/>
      <c r="AC413" s="174"/>
      <c r="AD413" s="174"/>
      <c r="AE413" s="174"/>
      <c r="AF413" s="174"/>
      <c r="AG413" s="174"/>
      <c r="AH413" s="174"/>
      <c r="AI413" s="174"/>
      <c r="AJ413" s="174"/>
      <c r="AK413" s="174"/>
      <c r="AL413" s="174"/>
      <c r="AM413" s="175"/>
      <c r="BG413" s="13" t="s">
        <v>432</v>
      </c>
      <c r="BH413" s="13" t="s">
        <v>432</v>
      </c>
    </row>
    <row r="414" spans="1:61" ht="9.75" hidden="1" customHeight="1" x14ac:dyDescent="0.15">
      <c r="A414" s="269"/>
      <c r="B414" s="270"/>
      <c r="C414" s="96" t="s">
        <v>108</v>
      </c>
      <c r="D414" s="97"/>
      <c r="E414" s="97"/>
      <c r="F414" s="97"/>
      <c r="G414" s="97"/>
      <c r="H414" s="97"/>
      <c r="I414" s="98"/>
      <c r="J414" s="86"/>
      <c r="K414" s="87"/>
      <c r="L414" s="87"/>
      <c r="M414" s="87"/>
      <c r="N414" s="87"/>
      <c r="O414" s="87"/>
      <c r="P414" s="87"/>
      <c r="Q414" s="87"/>
      <c r="R414" s="87"/>
      <c r="S414" s="87"/>
      <c r="T414" s="87"/>
      <c r="U414" s="87"/>
      <c r="V414" s="87"/>
      <c r="W414" s="87"/>
      <c r="X414" s="87"/>
      <c r="Y414" s="87"/>
      <c r="Z414" s="87"/>
      <c r="AA414" s="87"/>
      <c r="AB414" s="87"/>
      <c r="AC414" s="87"/>
      <c r="AD414" s="87"/>
      <c r="AE414" s="87"/>
      <c r="AF414" s="87"/>
      <c r="AG414" s="87"/>
      <c r="AH414" s="87"/>
      <c r="AI414" s="87"/>
      <c r="AJ414" s="87"/>
      <c r="AK414" s="87"/>
      <c r="AL414" s="87"/>
      <c r="AM414" s="88"/>
      <c r="BG414" s="13" t="s">
        <v>477</v>
      </c>
      <c r="BH414" s="13">
        <v>63</v>
      </c>
      <c r="BI414" s="13" t="str">
        <f>"ITEM" &amp; BH414 &amp; BG414 &amp; "="&amp; IF(TRIM($J414)="","",$J414)</f>
        <v>ITEM63#KBN2_14=</v>
      </c>
    </row>
    <row r="415" spans="1:61" ht="9.75" hidden="1" customHeight="1" x14ac:dyDescent="0.15">
      <c r="A415" s="269"/>
      <c r="B415" s="270"/>
      <c r="C415" s="99"/>
      <c r="D415" s="100"/>
      <c r="E415" s="100"/>
      <c r="F415" s="100"/>
      <c r="G415" s="100"/>
      <c r="H415" s="100"/>
      <c r="I415" s="101"/>
      <c r="J415" s="127"/>
      <c r="K415" s="128"/>
      <c r="L415" s="128"/>
      <c r="M415" s="128"/>
      <c r="N415" s="128"/>
      <c r="O415" s="128"/>
      <c r="P415" s="128"/>
      <c r="Q415" s="128"/>
      <c r="R415" s="128"/>
      <c r="S415" s="128"/>
      <c r="T415" s="128"/>
      <c r="U415" s="128"/>
      <c r="V415" s="128"/>
      <c r="W415" s="128"/>
      <c r="X415" s="128"/>
      <c r="Y415" s="128"/>
      <c r="Z415" s="128"/>
      <c r="AA415" s="128"/>
      <c r="AB415" s="128"/>
      <c r="AC415" s="128"/>
      <c r="AD415" s="128"/>
      <c r="AE415" s="128"/>
      <c r="AF415" s="128"/>
      <c r="AG415" s="128"/>
      <c r="AH415" s="128"/>
      <c r="AI415" s="128"/>
      <c r="AJ415" s="128"/>
      <c r="AK415" s="128"/>
      <c r="AL415" s="128"/>
      <c r="AM415" s="129"/>
      <c r="BG415" s="13" t="s">
        <v>432</v>
      </c>
      <c r="BH415" s="13" t="s">
        <v>432</v>
      </c>
    </row>
    <row r="416" spans="1:61" ht="9.75" hidden="1" customHeight="1" x14ac:dyDescent="0.15">
      <c r="A416" s="269"/>
      <c r="B416" s="270"/>
      <c r="C416" s="106"/>
      <c r="D416" s="107"/>
      <c r="E416" s="107"/>
      <c r="F416" s="107"/>
      <c r="G416" s="107"/>
      <c r="H416" s="107"/>
      <c r="I416" s="108"/>
      <c r="J416" s="89"/>
      <c r="K416" s="90"/>
      <c r="L416" s="90"/>
      <c r="M416" s="90"/>
      <c r="N416" s="90"/>
      <c r="O416" s="90"/>
      <c r="P416" s="90"/>
      <c r="Q416" s="90"/>
      <c r="R416" s="90"/>
      <c r="S416" s="90"/>
      <c r="T416" s="90"/>
      <c r="U416" s="90"/>
      <c r="V416" s="90"/>
      <c r="W416" s="90"/>
      <c r="X416" s="90"/>
      <c r="Y416" s="90"/>
      <c r="Z416" s="90"/>
      <c r="AA416" s="90"/>
      <c r="AB416" s="90"/>
      <c r="AC416" s="90"/>
      <c r="AD416" s="90"/>
      <c r="AE416" s="90"/>
      <c r="AF416" s="90"/>
      <c r="AG416" s="90"/>
      <c r="AH416" s="90"/>
      <c r="AI416" s="90"/>
      <c r="AJ416" s="90"/>
      <c r="AK416" s="90"/>
      <c r="AL416" s="90"/>
      <c r="AM416" s="91"/>
      <c r="BG416" s="13" t="s">
        <v>432</v>
      </c>
      <c r="BH416" s="13" t="s">
        <v>432</v>
      </c>
    </row>
    <row r="417" spans="1:61" ht="9.75" hidden="1" customHeight="1" x14ac:dyDescent="0.15">
      <c r="A417" s="269"/>
      <c r="B417" s="270"/>
      <c r="C417" s="96" t="s">
        <v>109</v>
      </c>
      <c r="D417" s="97"/>
      <c r="E417" s="97"/>
      <c r="F417" s="97"/>
      <c r="G417" s="97"/>
      <c r="H417" s="97"/>
      <c r="I417" s="98"/>
      <c r="J417" s="86"/>
      <c r="K417" s="87"/>
      <c r="L417" s="87"/>
      <c r="M417" s="87"/>
      <c r="N417" s="87"/>
      <c r="O417" s="87"/>
      <c r="P417" s="87"/>
      <c r="Q417" s="87"/>
      <c r="R417" s="87"/>
      <c r="S417" s="87"/>
      <c r="T417" s="87"/>
      <c r="U417" s="87"/>
      <c r="V417" s="87"/>
      <c r="W417" s="87"/>
      <c r="X417" s="87"/>
      <c r="Y417" s="87"/>
      <c r="Z417" s="87"/>
      <c r="AA417" s="87"/>
      <c r="AB417" s="87"/>
      <c r="AC417" s="87"/>
      <c r="AD417" s="87"/>
      <c r="AE417" s="87"/>
      <c r="AF417" s="87"/>
      <c r="AG417" s="87"/>
      <c r="AH417" s="87"/>
      <c r="AI417" s="87"/>
      <c r="AJ417" s="87"/>
      <c r="AK417" s="87"/>
      <c r="AL417" s="87"/>
      <c r="AM417" s="88"/>
      <c r="BG417" s="13" t="s">
        <v>477</v>
      </c>
      <c r="BH417" s="13">
        <v>64</v>
      </c>
      <c r="BI417" s="13" t="str">
        <f>"ITEM" &amp; BH417 &amp; BG417 &amp; "="&amp; IF(TRIM($J417)="","",$J417)</f>
        <v>ITEM64#KBN2_14=</v>
      </c>
    </row>
    <row r="418" spans="1:61" ht="9.75" hidden="1" customHeight="1" x14ac:dyDescent="0.15">
      <c r="A418" s="269"/>
      <c r="B418" s="270"/>
      <c r="C418" s="99"/>
      <c r="D418" s="100"/>
      <c r="E418" s="100"/>
      <c r="F418" s="100"/>
      <c r="G418" s="100"/>
      <c r="H418" s="100"/>
      <c r="I418" s="101"/>
      <c r="J418" s="127"/>
      <c r="K418" s="128"/>
      <c r="L418" s="128"/>
      <c r="M418" s="128"/>
      <c r="N418" s="128"/>
      <c r="O418" s="128"/>
      <c r="P418" s="128"/>
      <c r="Q418" s="128"/>
      <c r="R418" s="128"/>
      <c r="S418" s="128"/>
      <c r="T418" s="128"/>
      <c r="U418" s="128"/>
      <c r="V418" s="128"/>
      <c r="W418" s="128"/>
      <c r="X418" s="128"/>
      <c r="Y418" s="128"/>
      <c r="Z418" s="128"/>
      <c r="AA418" s="128"/>
      <c r="AB418" s="128"/>
      <c r="AC418" s="128"/>
      <c r="AD418" s="128"/>
      <c r="AE418" s="128"/>
      <c r="AF418" s="128"/>
      <c r="AG418" s="128"/>
      <c r="AH418" s="128"/>
      <c r="AI418" s="128"/>
      <c r="AJ418" s="128"/>
      <c r="AK418" s="128"/>
      <c r="AL418" s="128"/>
      <c r="AM418" s="129"/>
      <c r="BG418" s="13" t="s">
        <v>432</v>
      </c>
      <c r="BH418" s="13" t="s">
        <v>432</v>
      </c>
    </row>
    <row r="419" spans="1:61" ht="9.75" hidden="1" customHeight="1" thickBot="1" x14ac:dyDescent="0.2">
      <c r="A419" s="271"/>
      <c r="B419" s="272"/>
      <c r="C419" s="106"/>
      <c r="D419" s="107"/>
      <c r="E419" s="107"/>
      <c r="F419" s="107"/>
      <c r="G419" s="107"/>
      <c r="H419" s="107"/>
      <c r="I419" s="108"/>
      <c r="J419" s="89"/>
      <c r="K419" s="90"/>
      <c r="L419" s="90"/>
      <c r="M419" s="90"/>
      <c r="N419" s="90"/>
      <c r="O419" s="90"/>
      <c r="P419" s="90"/>
      <c r="Q419" s="90"/>
      <c r="R419" s="90"/>
      <c r="S419" s="90"/>
      <c r="T419" s="90"/>
      <c r="U419" s="90"/>
      <c r="V419" s="90"/>
      <c r="W419" s="90"/>
      <c r="X419" s="90"/>
      <c r="Y419" s="90"/>
      <c r="Z419" s="90"/>
      <c r="AA419" s="90"/>
      <c r="AB419" s="90"/>
      <c r="AC419" s="90"/>
      <c r="AD419" s="90"/>
      <c r="AE419" s="90"/>
      <c r="AF419" s="90"/>
      <c r="AG419" s="90"/>
      <c r="AH419" s="90"/>
      <c r="AI419" s="90"/>
      <c r="AJ419" s="90"/>
      <c r="AK419" s="90"/>
      <c r="AL419" s="90"/>
      <c r="AM419" s="91"/>
      <c r="BG419" s="13" t="s">
        <v>432</v>
      </c>
      <c r="BH419" s="13" t="s">
        <v>432</v>
      </c>
    </row>
    <row r="420" spans="1:61" ht="9.75" hidden="1" customHeight="1" x14ac:dyDescent="0.15">
      <c r="A420" s="251" t="s">
        <v>356</v>
      </c>
      <c r="B420" s="252"/>
      <c r="C420" s="252"/>
      <c r="D420" s="252"/>
      <c r="E420" s="252"/>
      <c r="F420" s="252"/>
      <c r="G420" s="252"/>
      <c r="H420" s="252"/>
      <c r="I420" s="253"/>
      <c r="J420" s="276"/>
      <c r="K420" s="277"/>
      <c r="L420" s="277"/>
      <c r="M420" s="277"/>
      <c r="N420" s="277"/>
      <c r="O420" s="277"/>
      <c r="P420" s="277"/>
      <c r="Q420" s="277"/>
      <c r="R420" s="277"/>
      <c r="S420" s="277"/>
      <c r="T420" s="277"/>
      <c r="U420" s="277"/>
      <c r="V420" s="277"/>
      <c r="W420" s="277"/>
      <c r="X420" s="277"/>
      <c r="Y420" s="277"/>
      <c r="Z420" s="277"/>
      <c r="AA420" s="277"/>
      <c r="AB420" s="277"/>
      <c r="AC420" s="277"/>
      <c r="AD420" s="277"/>
      <c r="AE420" s="277"/>
      <c r="AF420" s="277"/>
      <c r="AG420" s="277"/>
      <c r="AH420" s="277"/>
      <c r="AI420" s="277"/>
      <c r="AJ420" s="277"/>
      <c r="AK420" s="277"/>
      <c r="AL420" s="277"/>
      <c r="AM420" s="278"/>
      <c r="BG420" s="13" t="s">
        <v>478</v>
      </c>
      <c r="BH420" s="13">
        <v>58</v>
      </c>
      <c r="BI420" s="13" t="str">
        <f>"ITEM"&amp;BH420 &amp; BG420 &amp; "="&amp; IF(TRIM($J420)="","",$J420)</f>
        <v>ITEM58#KBN2_15=</v>
      </c>
    </row>
    <row r="421" spans="1:61" ht="9.75" hidden="1" customHeight="1" thickBot="1" x14ac:dyDescent="0.2">
      <c r="A421" s="254"/>
      <c r="B421" s="255"/>
      <c r="C421" s="255"/>
      <c r="D421" s="255"/>
      <c r="E421" s="255"/>
      <c r="F421" s="255"/>
      <c r="G421" s="255"/>
      <c r="H421" s="255"/>
      <c r="I421" s="256"/>
      <c r="J421" s="279"/>
      <c r="K421" s="280"/>
      <c r="L421" s="280"/>
      <c r="M421" s="280"/>
      <c r="N421" s="280"/>
      <c r="O421" s="280"/>
      <c r="P421" s="280"/>
      <c r="Q421" s="280"/>
      <c r="R421" s="280"/>
      <c r="S421" s="280"/>
      <c r="T421" s="280"/>
      <c r="U421" s="280"/>
      <c r="V421" s="280"/>
      <c r="W421" s="280"/>
      <c r="X421" s="280"/>
      <c r="Y421" s="280"/>
      <c r="Z421" s="280"/>
      <c r="AA421" s="280"/>
      <c r="AB421" s="280"/>
      <c r="AC421" s="280"/>
      <c r="AD421" s="280"/>
      <c r="AE421" s="280"/>
      <c r="AF421" s="280"/>
      <c r="AG421" s="280"/>
      <c r="AH421" s="280"/>
      <c r="AI421" s="280"/>
      <c r="AJ421" s="280"/>
      <c r="AK421" s="280"/>
      <c r="AL421" s="280"/>
      <c r="AM421" s="281"/>
      <c r="BG421" s="13" t="s">
        <v>432</v>
      </c>
      <c r="BH421" s="13" t="s">
        <v>432</v>
      </c>
    </row>
    <row r="422" spans="1:61" ht="9.75" hidden="1" customHeight="1" x14ac:dyDescent="0.15">
      <c r="A422" s="263" t="s">
        <v>93</v>
      </c>
      <c r="B422" s="264"/>
      <c r="C422" s="264"/>
      <c r="D422" s="264"/>
      <c r="E422" s="264"/>
      <c r="F422" s="264"/>
      <c r="G422" s="264"/>
      <c r="H422" s="264"/>
      <c r="I422" s="265"/>
      <c r="J422" s="282"/>
      <c r="K422" s="283"/>
      <c r="L422" s="283"/>
      <c r="M422" s="283"/>
      <c r="N422" s="283"/>
      <c r="O422" s="283"/>
      <c r="P422" s="283"/>
      <c r="Q422" s="283"/>
      <c r="R422" s="283"/>
      <c r="S422" s="283"/>
      <c r="T422" s="283"/>
      <c r="U422" s="283"/>
      <c r="V422" s="283"/>
      <c r="W422" s="283"/>
      <c r="X422" s="283"/>
      <c r="Y422" s="283"/>
      <c r="Z422" s="283"/>
      <c r="AA422" s="283"/>
      <c r="AB422" s="283"/>
      <c r="AC422" s="283"/>
      <c r="AD422" s="283"/>
      <c r="AE422" s="283"/>
      <c r="AF422" s="283"/>
      <c r="AG422" s="283"/>
      <c r="AH422" s="283"/>
      <c r="AI422" s="283"/>
      <c r="AJ422" s="283"/>
      <c r="AK422" s="283"/>
      <c r="AL422" s="283"/>
      <c r="AM422" s="284"/>
      <c r="BG422" s="13" t="s">
        <v>478</v>
      </c>
      <c r="BH422" s="13">
        <v>59</v>
      </c>
      <c r="BI422" s="13" t="str">
        <f>"ITEM"&amp; BH422  &amp; BG422 &amp; "="&amp; IF(TRIM($J422)="","",$J422)</f>
        <v>ITEM59#KBN2_15=</v>
      </c>
    </row>
    <row r="423" spans="1:61" ht="9.75" hidden="1" customHeight="1" x14ac:dyDescent="0.15">
      <c r="A423" s="106"/>
      <c r="B423" s="107"/>
      <c r="C423" s="107"/>
      <c r="D423" s="107"/>
      <c r="E423" s="107"/>
      <c r="F423" s="107"/>
      <c r="G423" s="107"/>
      <c r="H423" s="107"/>
      <c r="I423" s="108"/>
      <c r="J423" s="89"/>
      <c r="K423" s="90"/>
      <c r="L423" s="90"/>
      <c r="M423" s="90"/>
      <c r="N423" s="90"/>
      <c r="O423" s="90"/>
      <c r="P423" s="90"/>
      <c r="Q423" s="90"/>
      <c r="R423" s="90"/>
      <c r="S423" s="90"/>
      <c r="T423" s="90"/>
      <c r="U423" s="90"/>
      <c r="V423" s="90"/>
      <c r="W423" s="90"/>
      <c r="X423" s="90"/>
      <c r="Y423" s="90"/>
      <c r="Z423" s="90"/>
      <c r="AA423" s="90"/>
      <c r="AB423" s="90"/>
      <c r="AC423" s="90"/>
      <c r="AD423" s="90"/>
      <c r="AE423" s="90"/>
      <c r="AF423" s="90"/>
      <c r="AG423" s="90"/>
      <c r="AH423" s="90"/>
      <c r="AI423" s="90"/>
      <c r="AJ423" s="90"/>
      <c r="AK423" s="90"/>
      <c r="AL423" s="90"/>
      <c r="AM423" s="91"/>
      <c r="BG423" s="13" t="s">
        <v>432</v>
      </c>
      <c r="BH423" s="13" t="s">
        <v>432</v>
      </c>
    </row>
    <row r="424" spans="1:61" ht="9.75" hidden="1" customHeight="1" x14ac:dyDescent="0.15">
      <c r="A424" s="96" t="s">
        <v>106</v>
      </c>
      <c r="B424" s="97"/>
      <c r="C424" s="97"/>
      <c r="D424" s="97"/>
      <c r="E424" s="97"/>
      <c r="F424" s="97"/>
      <c r="G424" s="97"/>
      <c r="H424" s="97"/>
      <c r="I424" s="98"/>
      <c r="J424" s="266"/>
      <c r="K424" s="170"/>
      <c r="L424" s="170"/>
      <c r="M424" s="170"/>
      <c r="N424" s="170"/>
      <c r="O424" s="170"/>
      <c r="P424" s="170"/>
      <c r="Q424" s="170"/>
      <c r="R424" s="170"/>
      <c r="S424" s="170"/>
      <c r="T424" s="170"/>
      <c r="U424" s="170"/>
      <c r="V424" s="170" t="s">
        <v>116</v>
      </c>
      <c r="W424" s="170"/>
      <c r="X424" s="170"/>
      <c r="Y424" s="170"/>
      <c r="Z424" s="170"/>
      <c r="AA424" s="170"/>
      <c r="AB424" s="170"/>
      <c r="AC424" s="170"/>
      <c r="AD424" s="170"/>
      <c r="AE424" s="170"/>
      <c r="AF424" s="170"/>
      <c r="AG424" s="170"/>
      <c r="AH424" s="170"/>
      <c r="AI424" s="170"/>
      <c r="AJ424" s="170"/>
      <c r="AK424" s="170"/>
      <c r="AL424" s="170"/>
      <c r="AM424" s="171"/>
      <c r="BE424" s="13" t="str">
        <f ca="1">MID(CELL("address",$CH$2),2,2)</f>
        <v>CH</v>
      </c>
      <c r="BF424" s="13" t="str">
        <f>IF(TRIM($K425)="","",IF(ISERROR(MATCH($K425,$CH$3:$CH$8,0)),"INPUT_ERROR",MATCH($K425,$CH$3:$CH$8,0)))</f>
        <v/>
      </c>
      <c r="BG424" s="13" t="s">
        <v>478</v>
      </c>
      <c r="BH424" s="13">
        <v>60</v>
      </c>
      <c r="BI424" s="13" t="str">
        <f>"ITEM"&amp; BH424 &amp; BG424 &amp;  "="&amp; $BF424</f>
        <v>ITEM60#KBN2_15=</v>
      </c>
    </row>
    <row r="425" spans="1:61" ht="9.75" hidden="1" customHeight="1" x14ac:dyDescent="0.15">
      <c r="A425" s="99"/>
      <c r="B425" s="100"/>
      <c r="C425" s="100"/>
      <c r="D425" s="100"/>
      <c r="E425" s="100"/>
      <c r="F425" s="100"/>
      <c r="G425" s="100"/>
      <c r="H425" s="100"/>
      <c r="I425" s="101"/>
      <c r="J425" s="130" t="s">
        <v>127</v>
      </c>
      <c r="K425" s="131"/>
      <c r="L425" s="131"/>
      <c r="M425" s="131"/>
      <c r="N425" s="131"/>
      <c r="O425" s="131"/>
      <c r="P425" s="131"/>
      <c r="Q425" s="131"/>
      <c r="R425" s="131"/>
      <c r="S425" s="131"/>
      <c r="T425" s="169" t="s">
        <v>443</v>
      </c>
      <c r="U425" s="169"/>
      <c r="V425" s="169" t="s">
        <v>230</v>
      </c>
      <c r="W425" s="169"/>
      <c r="X425" s="169"/>
      <c r="Y425" s="169"/>
      <c r="Z425" s="169"/>
      <c r="AA425" s="169"/>
      <c r="AB425" s="169"/>
      <c r="AC425" s="169"/>
      <c r="AD425" s="169"/>
      <c r="AE425" s="169" t="s">
        <v>231</v>
      </c>
      <c r="AF425" s="169"/>
      <c r="AG425" s="169"/>
      <c r="AH425" s="169"/>
      <c r="AI425" s="169"/>
      <c r="AJ425" s="169"/>
      <c r="AK425" s="169"/>
      <c r="AL425" s="169"/>
      <c r="AM425" s="172"/>
      <c r="BG425" s="13" t="s">
        <v>432</v>
      </c>
      <c r="BH425" s="13" t="s">
        <v>432</v>
      </c>
    </row>
    <row r="426" spans="1:61" ht="9.75" hidden="1" customHeight="1" x14ac:dyDescent="0.15">
      <c r="A426" s="99"/>
      <c r="B426" s="100"/>
      <c r="C426" s="100"/>
      <c r="D426" s="100"/>
      <c r="E426" s="100"/>
      <c r="F426" s="100"/>
      <c r="G426" s="100"/>
      <c r="H426" s="100"/>
      <c r="I426" s="101"/>
      <c r="J426" s="130"/>
      <c r="K426" s="131"/>
      <c r="L426" s="131"/>
      <c r="M426" s="131"/>
      <c r="N426" s="131"/>
      <c r="O426" s="131"/>
      <c r="P426" s="131"/>
      <c r="Q426" s="131"/>
      <c r="R426" s="131"/>
      <c r="S426" s="131"/>
      <c r="T426" s="169"/>
      <c r="U426" s="169"/>
      <c r="V426" s="169" t="s">
        <v>232</v>
      </c>
      <c r="W426" s="169"/>
      <c r="X426" s="169"/>
      <c r="Y426" s="169"/>
      <c r="Z426" s="169"/>
      <c r="AA426" s="169"/>
      <c r="AB426" s="169"/>
      <c r="AC426" s="169"/>
      <c r="AD426" s="169"/>
      <c r="AE426" s="169" t="s">
        <v>233</v>
      </c>
      <c r="AF426" s="169"/>
      <c r="AG426" s="169"/>
      <c r="AH426" s="169"/>
      <c r="AI426" s="169"/>
      <c r="AJ426" s="169"/>
      <c r="AK426" s="169"/>
      <c r="AL426" s="169"/>
      <c r="AM426" s="172"/>
      <c r="BG426" s="13" t="s">
        <v>432</v>
      </c>
      <c r="BH426" s="13" t="s">
        <v>432</v>
      </c>
    </row>
    <row r="427" spans="1:61" ht="9.75" hidden="1" customHeight="1" x14ac:dyDescent="0.15">
      <c r="A427" s="106"/>
      <c r="B427" s="107"/>
      <c r="C427" s="107"/>
      <c r="D427" s="107"/>
      <c r="E427" s="107"/>
      <c r="F427" s="107"/>
      <c r="G427" s="107"/>
      <c r="H427" s="107"/>
      <c r="I427" s="108"/>
      <c r="J427" s="168"/>
      <c r="K427" s="137"/>
      <c r="L427" s="137"/>
      <c r="M427" s="137"/>
      <c r="N427" s="137"/>
      <c r="O427" s="137"/>
      <c r="P427" s="137"/>
      <c r="Q427" s="137"/>
      <c r="R427" s="137"/>
      <c r="S427" s="137"/>
      <c r="T427" s="137"/>
      <c r="U427" s="137"/>
      <c r="V427" s="174" t="s">
        <v>223</v>
      </c>
      <c r="W427" s="174"/>
      <c r="X427" s="174"/>
      <c r="Y427" s="174"/>
      <c r="Z427" s="174"/>
      <c r="AA427" s="174"/>
      <c r="AB427" s="174"/>
      <c r="AC427" s="174"/>
      <c r="AD427" s="174"/>
      <c r="AE427" s="174" t="s">
        <v>224</v>
      </c>
      <c r="AF427" s="174"/>
      <c r="AG427" s="174"/>
      <c r="AH427" s="174"/>
      <c r="AI427" s="174"/>
      <c r="AJ427" s="174"/>
      <c r="AK427" s="174"/>
      <c r="AL427" s="174"/>
      <c r="AM427" s="175"/>
      <c r="BG427" s="13" t="s">
        <v>432</v>
      </c>
      <c r="BH427" s="13" t="s">
        <v>432</v>
      </c>
    </row>
    <row r="428" spans="1:61" ht="9.75" hidden="1" customHeight="1" x14ac:dyDescent="0.15">
      <c r="A428" s="96" t="s">
        <v>304</v>
      </c>
      <c r="B428" s="97"/>
      <c r="C428" s="97"/>
      <c r="D428" s="97"/>
      <c r="E428" s="97"/>
      <c r="F428" s="97"/>
      <c r="G428" s="97"/>
      <c r="H428" s="97"/>
      <c r="I428" s="98"/>
      <c r="J428" s="86"/>
      <c r="K428" s="87"/>
      <c r="L428" s="87"/>
      <c r="M428" s="87"/>
      <c r="N428" s="87"/>
      <c r="O428" s="87"/>
      <c r="P428" s="87"/>
      <c r="Q428" s="87"/>
      <c r="R428" s="87"/>
      <c r="S428" s="87"/>
      <c r="T428" s="87"/>
      <c r="U428" s="87"/>
      <c r="V428" s="87"/>
      <c r="W428" s="87"/>
      <c r="X428" s="87"/>
      <c r="Y428" s="87"/>
      <c r="Z428" s="87"/>
      <c r="AA428" s="87"/>
      <c r="AB428" s="87"/>
      <c r="AC428" s="87"/>
      <c r="AD428" s="87"/>
      <c r="AE428" s="87"/>
      <c r="AF428" s="87"/>
      <c r="AG428" s="87"/>
      <c r="AH428" s="87"/>
      <c r="AI428" s="87"/>
      <c r="AJ428" s="87"/>
      <c r="AK428" s="87"/>
      <c r="AL428" s="87"/>
      <c r="AM428" s="88"/>
      <c r="BG428" s="13" t="s">
        <v>478</v>
      </c>
      <c r="BH428" s="13">
        <v>61</v>
      </c>
      <c r="BI428" s="13" t="str">
        <f>"ITEM"&amp; BH428 &amp; BG428 &amp; "="&amp; IF(TRIM($J428)="","",$J428)</f>
        <v>ITEM61#KBN2_15=</v>
      </c>
    </row>
    <row r="429" spans="1:61" ht="9.75" hidden="1" customHeight="1" x14ac:dyDescent="0.15">
      <c r="A429" s="99"/>
      <c r="B429" s="100"/>
      <c r="C429" s="100"/>
      <c r="D429" s="100"/>
      <c r="E429" s="100"/>
      <c r="F429" s="100"/>
      <c r="G429" s="100"/>
      <c r="H429" s="100"/>
      <c r="I429" s="101"/>
      <c r="J429" s="127"/>
      <c r="K429" s="128"/>
      <c r="L429" s="128"/>
      <c r="M429" s="128"/>
      <c r="N429" s="128"/>
      <c r="O429" s="128"/>
      <c r="P429" s="128"/>
      <c r="Q429" s="128"/>
      <c r="R429" s="128"/>
      <c r="S429" s="128"/>
      <c r="T429" s="128"/>
      <c r="U429" s="128"/>
      <c r="V429" s="128"/>
      <c r="W429" s="128"/>
      <c r="X429" s="128"/>
      <c r="Y429" s="128"/>
      <c r="Z429" s="128"/>
      <c r="AA429" s="128"/>
      <c r="AB429" s="128"/>
      <c r="AC429" s="128"/>
      <c r="AD429" s="128"/>
      <c r="AE429" s="128"/>
      <c r="AF429" s="128"/>
      <c r="AG429" s="128"/>
      <c r="AH429" s="128"/>
      <c r="AI429" s="128"/>
      <c r="AJ429" s="128"/>
      <c r="AK429" s="128"/>
      <c r="AL429" s="128"/>
      <c r="AM429" s="129"/>
      <c r="BG429" s="13" t="s">
        <v>432</v>
      </c>
      <c r="BH429" s="13" t="s">
        <v>432</v>
      </c>
    </row>
    <row r="430" spans="1:61" ht="9.75" hidden="1" customHeight="1" x14ac:dyDescent="0.15">
      <c r="A430" s="106"/>
      <c r="B430" s="107"/>
      <c r="C430" s="107"/>
      <c r="D430" s="107"/>
      <c r="E430" s="107"/>
      <c r="F430" s="107"/>
      <c r="G430" s="107"/>
      <c r="H430" s="107"/>
      <c r="I430" s="108"/>
      <c r="J430" s="89"/>
      <c r="K430" s="90"/>
      <c r="L430" s="90"/>
      <c r="M430" s="90"/>
      <c r="N430" s="90"/>
      <c r="O430" s="90"/>
      <c r="P430" s="90"/>
      <c r="Q430" s="90"/>
      <c r="R430" s="90"/>
      <c r="S430" s="90"/>
      <c r="T430" s="90"/>
      <c r="U430" s="90"/>
      <c r="V430" s="90"/>
      <c r="W430" s="90"/>
      <c r="X430" s="90"/>
      <c r="Y430" s="90"/>
      <c r="Z430" s="90"/>
      <c r="AA430" s="90"/>
      <c r="AB430" s="90"/>
      <c r="AC430" s="90"/>
      <c r="AD430" s="90"/>
      <c r="AE430" s="90"/>
      <c r="AF430" s="90"/>
      <c r="AG430" s="90"/>
      <c r="AH430" s="90"/>
      <c r="AI430" s="90"/>
      <c r="AJ430" s="90"/>
      <c r="AK430" s="90"/>
      <c r="AL430" s="90"/>
      <c r="AM430" s="91"/>
      <c r="BG430" s="13" t="s">
        <v>432</v>
      </c>
      <c r="BH430" s="13" t="s">
        <v>432</v>
      </c>
    </row>
    <row r="431" spans="1:61" ht="9.75" hidden="1" customHeight="1" x14ac:dyDescent="0.15">
      <c r="A431" s="267" t="s">
        <v>0</v>
      </c>
      <c r="B431" s="268"/>
      <c r="C431" s="96" t="s">
        <v>107</v>
      </c>
      <c r="D431" s="97"/>
      <c r="E431" s="97"/>
      <c r="F431" s="97"/>
      <c r="G431" s="97"/>
      <c r="H431" s="97"/>
      <c r="I431" s="98"/>
      <c r="J431" s="167"/>
      <c r="K431" s="162"/>
      <c r="L431" s="162"/>
      <c r="M431" s="162"/>
      <c r="N431" s="162"/>
      <c r="O431" s="162"/>
      <c r="P431" s="162"/>
      <c r="Q431" s="162"/>
      <c r="R431" s="162"/>
      <c r="S431" s="162"/>
      <c r="T431" s="162"/>
      <c r="U431" s="162"/>
      <c r="V431" s="170" t="s">
        <v>116</v>
      </c>
      <c r="W431" s="170"/>
      <c r="X431" s="170"/>
      <c r="Y431" s="170"/>
      <c r="Z431" s="170"/>
      <c r="AA431" s="170"/>
      <c r="AB431" s="170"/>
      <c r="AC431" s="170"/>
      <c r="AD431" s="170"/>
      <c r="AE431" s="170"/>
      <c r="AF431" s="170"/>
      <c r="AG431" s="170"/>
      <c r="AH431" s="170"/>
      <c r="AI431" s="170"/>
      <c r="AJ431" s="170"/>
      <c r="AK431" s="170"/>
      <c r="AL431" s="170"/>
      <c r="AM431" s="171"/>
      <c r="BE431" s="13" t="str">
        <f ca="1">MID(CELL("address",$CI$2),2,2)</f>
        <v>CI</v>
      </c>
      <c r="BF431" s="13" t="str">
        <f>IF(TRIM($K432)="","",IF(ISERROR(MATCH($K432,$CI$3:$CI$4,0)),"INPUT_ERROR",MATCH($K432,$CI$3:$CI$4,0)))</f>
        <v/>
      </c>
      <c r="BG431" s="13" t="s">
        <v>478</v>
      </c>
      <c r="BH431" s="13">
        <v>62</v>
      </c>
      <c r="BI431" s="13" t="str">
        <f>"ITEM"&amp; BH431&amp; BG431 &amp; "="&amp; $BF431</f>
        <v>ITEM62#KBN2_15=</v>
      </c>
    </row>
    <row r="432" spans="1:61" ht="9.75" hidden="1" customHeight="1" x14ac:dyDescent="0.15">
      <c r="A432" s="269"/>
      <c r="B432" s="270"/>
      <c r="C432" s="99"/>
      <c r="D432" s="100"/>
      <c r="E432" s="100"/>
      <c r="F432" s="100"/>
      <c r="G432" s="100"/>
      <c r="H432" s="100"/>
      <c r="I432" s="101"/>
      <c r="J432" s="130" t="s">
        <v>167</v>
      </c>
      <c r="K432" s="131"/>
      <c r="L432" s="131"/>
      <c r="M432" s="131"/>
      <c r="N432" s="131"/>
      <c r="O432" s="131"/>
      <c r="P432" s="131"/>
      <c r="Q432" s="131"/>
      <c r="R432" s="133" t="s">
        <v>168</v>
      </c>
      <c r="S432" s="133"/>
      <c r="T432" s="133"/>
      <c r="U432" s="133"/>
      <c r="V432" s="169" t="s">
        <v>234</v>
      </c>
      <c r="W432" s="169"/>
      <c r="X432" s="169"/>
      <c r="Y432" s="169"/>
      <c r="Z432" s="169"/>
      <c r="AA432" s="169" t="s">
        <v>235</v>
      </c>
      <c r="AB432" s="169"/>
      <c r="AC432" s="169"/>
      <c r="AD432" s="169"/>
      <c r="AE432" s="169"/>
      <c r="AF432" s="169"/>
      <c r="AG432" s="169"/>
      <c r="AH432" s="169"/>
      <c r="AI432" s="169"/>
      <c r="AJ432" s="169"/>
      <c r="AK432" s="169"/>
      <c r="AL432" s="169"/>
      <c r="AM432" s="172"/>
      <c r="BG432" s="13" t="s">
        <v>432</v>
      </c>
      <c r="BH432" s="13" t="s">
        <v>432</v>
      </c>
    </row>
    <row r="433" spans="1:61" ht="9.75" hidden="1" customHeight="1" x14ac:dyDescent="0.15">
      <c r="A433" s="269"/>
      <c r="B433" s="270"/>
      <c r="C433" s="99"/>
      <c r="D433" s="100"/>
      <c r="E433" s="100"/>
      <c r="F433" s="100"/>
      <c r="G433" s="100"/>
      <c r="H433" s="100"/>
      <c r="I433" s="101"/>
      <c r="J433" s="130"/>
      <c r="K433" s="131"/>
      <c r="L433" s="131"/>
      <c r="M433" s="131"/>
      <c r="N433" s="131"/>
      <c r="O433" s="131"/>
      <c r="P433" s="131"/>
      <c r="Q433" s="131"/>
      <c r="R433" s="133"/>
      <c r="S433" s="133"/>
      <c r="T433" s="133"/>
      <c r="U433" s="133"/>
      <c r="V433" s="169"/>
      <c r="W433" s="169"/>
      <c r="X433" s="169"/>
      <c r="Y433" s="169"/>
      <c r="Z433" s="169"/>
      <c r="AA433" s="169"/>
      <c r="AB433" s="169"/>
      <c r="AC433" s="169"/>
      <c r="AD433" s="169"/>
      <c r="AE433" s="169"/>
      <c r="AF433" s="169"/>
      <c r="AG433" s="169"/>
      <c r="AH433" s="169"/>
      <c r="AI433" s="169"/>
      <c r="AJ433" s="169"/>
      <c r="AK433" s="169"/>
      <c r="AL433" s="169"/>
      <c r="AM433" s="172"/>
      <c r="BG433" s="13" t="s">
        <v>432</v>
      </c>
      <c r="BH433" s="13" t="s">
        <v>432</v>
      </c>
    </row>
    <row r="434" spans="1:61" ht="9.75" hidden="1" customHeight="1" x14ac:dyDescent="0.15">
      <c r="A434" s="269"/>
      <c r="B434" s="270"/>
      <c r="C434" s="106"/>
      <c r="D434" s="107"/>
      <c r="E434" s="107"/>
      <c r="F434" s="107"/>
      <c r="G434" s="107"/>
      <c r="H434" s="107"/>
      <c r="I434" s="108"/>
      <c r="J434" s="173"/>
      <c r="K434" s="174"/>
      <c r="L434" s="174"/>
      <c r="M434" s="174"/>
      <c r="N434" s="174"/>
      <c r="O434" s="174"/>
      <c r="P434" s="174"/>
      <c r="Q434" s="174"/>
      <c r="R434" s="174"/>
      <c r="S434" s="174"/>
      <c r="T434" s="174"/>
      <c r="U434" s="174"/>
      <c r="V434" s="174"/>
      <c r="W434" s="174"/>
      <c r="X434" s="174"/>
      <c r="Y434" s="174"/>
      <c r="Z434" s="174"/>
      <c r="AA434" s="174"/>
      <c r="AB434" s="174"/>
      <c r="AC434" s="174"/>
      <c r="AD434" s="174"/>
      <c r="AE434" s="174"/>
      <c r="AF434" s="174"/>
      <c r="AG434" s="174"/>
      <c r="AH434" s="174"/>
      <c r="AI434" s="174"/>
      <c r="AJ434" s="174"/>
      <c r="AK434" s="174"/>
      <c r="AL434" s="174"/>
      <c r="AM434" s="175"/>
      <c r="BG434" s="13" t="s">
        <v>432</v>
      </c>
      <c r="BH434" s="13" t="s">
        <v>432</v>
      </c>
    </row>
    <row r="435" spans="1:61" ht="9.75" hidden="1" customHeight="1" x14ac:dyDescent="0.15">
      <c r="A435" s="269"/>
      <c r="B435" s="270"/>
      <c r="C435" s="96" t="s">
        <v>108</v>
      </c>
      <c r="D435" s="97"/>
      <c r="E435" s="97"/>
      <c r="F435" s="97"/>
      <c r="G435" s="97"/>
      <c r="H435" s="97"/>
      <c r="I435" s="98"/>
      <c r="J435" s="86"/>
      <c r="K435" s="87"/>
      <c r="L435" s="87"/>
      <c r="M435" s="87"/>
      <c r="N435" s="87"/>
      <c r="O435" s="87"/>
      <c r="P435" s="87"/>
      <c r="Q435" s="87"/>
      <c r="R435" s="87"/>
      <c r="S435" s="87"/>
      <c r="T435" s="87"/>
      <c r="U435" s="87"/>
      <c r="V435" s="87"/>
      <c r="W435" s="87"/>
      <c r="X435" s="87"/>
      <c r="Y435" s="87"/>
      <c r="Z435" s="87"/>
      <c r="AA435" s="87"/>
      <c r="AB435" s="87"/>
      <c r="AC435" s="87"/>
      <c r="AD435" s="87"/>
      <c r="AE435" s="87"/>
      <c r="AF435" s="87"/>
      <c r="AG435" s="87"/>
      <c r="AH435" s="87"/>
      <c r="AI435" s="87"/>
      <c r="AJ435" s="87"/>
      <c r="AK435" s="87"/>
      <c r="AL435" s="87"/>
      <c r="AM435" s="88"/>
      <c r="BG435" s="13" t="s">
        <v>478</v>
      </c>
      <c r="BH435" s="13">
        <v>63</v>
      </c>
      <c r="BI435" s="13" t="str">
        <f>"ITEM" &amp; BH435 &amp; BG435 &amp; "="&amp; IF(TRIM($J435)="","",$J435)</f>
        <v>ITEM63#KBN2_15=</v>
      </c>
    </row>
    <row r="436" spans="1:61" ht="9.75" hidden="1" customHeight="1" x14ac:dyDescent="0.15">
      <c r="A436" s="269"/>
      <c r="B436" s="270"/>
      <c r="C436" s="99"/>
      <c r="D436" s="100"/>
      <c r="E436" s="100"/>
      <c r="F436" s="100"/>
      <c r="G436" s="100"/>
      <c r="H436" s="100"/>
      <c r="I436" s="101"/>
      <c r="J436" s="127"/>
      <c r="K436" s="128"/>
      <c r="L436" s="128"/>
      <c r="M436" s="128"/>
      <c r="N436" s="128"/>
      <c r="O436" s="128"/>
      <c r="P436" s="128"/>
      <c r="Q436" s="128"/>
      <c r="R436" s="128"/>
      <c r="S436" s="128"/>
      <c r="T436" s="128"/>
      <c r="U436" s="128"/>
      <c r="V436" s="128"/>
      <c r="W436" s="128"/>
      <c r="X436" s="128"/>
      <c r="Y436" s="128"/>
      <c r="Z436" s="128"/>
      <c r="AA436" s="128"/>
      <c r="AB436" s="128"/>
      <c r="AC436" s="128"/>
      <c r="AD436" s="128"/>
      <c r="AE436" s="128"/>
      <c r="AF436" s="128"/>
      <c r="AG436" s="128"/>
      <c r="AH436" s="128"/>
      <c r="AI436" s="128"/>
      <c r="AJ436" s="128"/>
      <c r="AK436" s="128"/>
      <c r="AL436" s="128"/>
      <c r="AM436" s="129"/>
      <c r="BG436" s="13" t="s">
        <v>432</v>
      </c>
      <c r="BH436" s="13" t="s">
        <v>432</v>
      </c>
    </row>
    <row r="437" spans="1:61" ht="9.75" hidden="1" customHeight="1" x14ac:dyDescent="0.15">
      <c r="A437" s="269"/>
      <c r="B437" s="270"/>
      <c r="C437" s="106"/>
      <c r="D437" s="107"/>
      <c r="E437" s="107"/>
      <c r="F437" s="107"/>
      <c r="G437" s="107"/>
      <c r="H437" s="107"/>
      <c r="I437" s="108"/>
      <c r="J437" s="89"/>
      <c r="K437" s="90"/>
      <c r="L437" s="90"/>
      <c r="M437" s="90"/>
      <c r="N437" s="90"/>
      <c r="O437" s="90"/>
      <c r="P437" s="90"/>
      <c r="Q437" s="90"/>
      <c r="R437" s="90"/>
      <c r="S437" s="90"/>
      <c r="T437" s="90"/>
      <c r="U437" s="90"/>
      <c r="V437" s="90"/>
      <c r="W437" s="90"/>
      <c r="X437" s="90"/>
      <c r="Y437" s="90"/>
      <c r="Z437" s="90"/>
      <c r="AA437" s="90"/>
      <c r="AB437" s="90"/>
      <c r="AC437" s="90"/>
      <c r="AD437" s="90"/>
      <c r="AE437" s="90"/>
      <c r="AF437" s="90"/>
      <c r="AG437" s="90"/>
      <c r="AH437" s="90"/>
      <c r="AI437" s="90"/>
      <c r="AJ437" s="90"/>
      <c r="AK437" s="90"/>
      <c r="AL437" s="90"/>
      <c r="AM437" s="91"/>
      <c r="BG437" s="13" t="s">
        <v>432</v>
      </c>
      <c r="BH437" s="13" t="s">
        <v>432</v>
      </c>
    </row>
    <row r="438" spans="1:61" ht="9.75" hidden="1" customHeight="1" x14ac:dyDescent="0.15">
      <c r="A438" s="269"/>
      <c r="B438" s="270"/>
      <c r="C438" s="96" t="s">
        <v>109</v>
      </c>
      <c r="D438" s="97"/>
      <c r="E438" s="97"/>
      <c r="F438" s="97"/>
      <c r="G438" s="97"/>
      <c r="H438" s="97"/>
      <c r="I438" s="98"/>
      <c r="J438" s="86"/>
      <c r="K438" s="87"/>
      <c r="L438" s="87"/>
      <c r="M438" s="87"/>
      <c r="N438" s="87"/>
      <c r="O438" s="87"/>
      <c r="P438" s="87"/>
      <c r="Q438" s="87"/>
      <c r="R438" s="87"/>
      <c r="S438" s="87"/>
      <c r="T438" s="87"/>
      <c r="U438" s="87"/>
      <c r="V438" s="87"/>
      <c r="W438" s="87"/>
      <c r="X438" s="87"/>
      <c r="Y438" s="87"/>
      <c r="Z438" s="87"/>
      <c r="AA438" s="87"/>
      <c r="AB438" s="87"/>
      <c r="AC438" s="87"/>
      <c r="AD438" s="87"/>
      <c r="AE438" s="87"/>
      <c r="AF438" s="87"/>
      <c r="AG438" s="87"/>
      <c r="AH438" s="87"/>
      <c r="AI438" s="87"/>
      <c r="AJ438" s="87"/>
      <c r="AK438" s="87"/>
      <c r="AL438" s="87"/>
      <c r="AM438" s="88"/>
      <c r="BG438" s="13" t="s">
        <v>478</v>
      </c>
      <c r="BH438" s="13">
        <v>64</v>
      </c>
      <c r="BI438" s="13" t="str">
        <f>"ITEM" &amp; BH438 &amp; BG438 &amp; "="&amp; IF(TRIM($J438)="","",$J438)</f>
        <v>ITEM64#KBN2_15=</v>
      </c>
    </row>
    <row r="439" spans="1:61" ht="9.75" hidden="1" customHeight="1" x14ac:dyDescent="0.15">
      <c r="A439" s="269"/>
      <c r="B439" s="270"/>
      <c r="C439" s="99"/>
      <c r="D439" s="100"/>
      <c r="E439" s="100"/>
      <c r="F439" s="100"/>
      <c r="G439" s="100"/>
      <c r="H439" s="100"/>
      <c r="I439" s="101"/>
      <c r="J439" s="127"/>
      <c r="K439" s="128"/>
      <c r="L439" s="128"/>
      <c r="M439" s="128"/>
      <c r="N439" s="128"/>
      <c r="O439" s="128"/>
      <c r="P439" s="128"/>
      <c r="Q439" s="128"/>
      <c r="R439" s="128"/>
      <c r="S439" s="128"/>
      <c r="T439" s="128"/>
      <c r="U439" s="128"/>
      <c r="V439" s="128"/>
      <c r="W439" s="128"/>
      <c r="X439" s="128"/>
      <c r="Y439" s="128"/>
      <c r="Z439" s="128"/>
      <c r="AA439" s="128"/>
      <c r="AB439" s="128"/>
      <c r="AC439" s="128"/>
      <c r="AD439" s="128"/>
      <c r="AE439" s="128"/>
      <c r="AF439" s="128"/>
      <c r="AG439" s="128"/>
      <c r="AH439" s="128"/>
      <c r="AI439" s="128"/>
      <c r="AJ439" s="128"/>
      <c r="AK439" s="128"/>
      <c r="AL439" s="128"/>
      <c r="AM439" s="129"/>
      <c r="BG439" s="13" t="s">
        <v>432</v>
      </c>
      <c r="BH439" s="13" t="s">
        <v>432</v>
      </c>
    </row>
    <row r="440" spans="1:61" ht="9.75" hidden="1" customHeight="1" x14ac:dyDescent="0.15">
      <c r="A440" s="271"/>
      <c r="B440" s="272"/>
      <c r="C440" s="106"/>
      <c r="D440" s="107"/>
      <c r="E440" s="107"/>
      <c r="F440" s="107"/>
      <c r="G440" s="107"/>
      <c r="H440" s="107"/>
      <c r="I440" s="108"/>
      <c r="J440" s="89"/>
      <c r="K440" s="90"/>
      <c r="L440" s="90"/>
      <c r="M440" s="90"/>
      <c r="N440" s="90"/>
      <c r="O440" s="90"/>
      <c r="P440" s="90"/>
      <c r="Q440" s="90"/>
      <c r="R440" s="90"/>
      <c r="S440" s="90"/>
      <c r="T440" s="90"/>
      <c r="U440" s="90"/>
      <c r="V440" s="90"/>
      <c r="W440" s="90"/>
      <c r="X440" s="90"/>
      <c r="Y440" s="90"/>
      <c r="Z440" s="90"/>
      <c r="AA440" s="90"/>
      <c r="AB440" s="90"/>
      <c r="AC440" s="90"/>
      <c r="AD440" s="90"/>
      <c r="AE440" s="90"/>
      <c r="AF440" s="90"/>
      <c r="AG440" s="90"/>
      <c r="AH440" s="90"/>
      <c r="AI440" s="90"/>
      <c r="AJ440" s="90"/>
      <c r="AK440" s="90"/>
      <c r="AL440" s="90"/>
      <c r="AM440" s="91"/>
      <c r="BG440" s="13" t="s">
        <v>432</v>
      </c>
      <c r="BH440" s="13" t="s">
        <v>432</v>
      </c>
    </row>
    <row r="441" spans="1:61" ht="9.75" customHeight="1" x14ac:dyDescent="0.15">
      <c r="A441" s="141" t="s">
        <v>357</v>
      </c>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c r="AA441" s="142"/>
      <c r="AB441" s="142"/>
      <c r="AC441" s="142"/>
      <c r="AD441" s="142"/>
      <c r="AE441" s="142"/>
      <c r="AF441" s="142"/>
      <c r="AG441" s="142"/>
      <c r="AH441" s="142"/>
      <c r="AI441" s="142"/>
      <c r="AJ441" s="142"/>
      <c r="AK441" s="142"/>
      <c r="AL441" s="142"/>
      <c r="AM441" s="143"/>
      <c r="BG441" s="13" t="s">
        <v>432</v>
      </c>
      <c r="BH441" s="13" t="s">
        <v>432</v>
      </c>
    </row>
    <row r="442" spans="1:61" ht="9.75" customHeight="1" x14ac:dyDescent="0.15">
      <c r="A442" s="164"/>
      <c r="B442" s="165"/>
      <c r="C442" s="165"/>
      <c r="D442" s="165"/>
      <c r="E442" s="165"/>
      <c r="F442" s="165"/>
      <c r="G442" s="165"/>
      <c r="H442" s="165"/>
      <c r="I442" s="165"/>
      <c r="J442" s="165"/>
      <c r="K442" s="165"/>
      <c r="L442" s="165"/>
      <c r="M442" s="165"/>
      <c r="N442" s="165"/>
      <c r="O442" s="165"/>
      <c r="P442" s="165"/>
      <c r="Q442" s="165"/>
      <c r="R442" s="165"/>
      <c r="S442" s="165"/>
      <c r="T442" s="165"/>
      <c r="U442" s="165"/>
      <c r="V442" s="165"/>
      <c r="W442" s="165"/>
      <c r="X442" s="165"/>
      <c r="Y442" s="165"/>
      <c r="Z442" s="165"/>
      <c r="AA442" s="165"/>
      <c r="AB442" s="165"/>
      <c r="AC442" s="165"/>
      <c r="AD442" s="165"/>
      <c r="AE442" s="165"/>
      <c r="AF442" s="165"/>
      <c r="AG442" s="165"/>
      <c r="AH442" s="165"/>
      <c r="AI442" s="165"/>
      <c r="AJ442" s="165"/>
      <c r="AK442" s="165"/>
      <c r="AL442" s="165"/>
      <c r="AM442" s="166"/>
      <c r="BG442" s="13" t="s">
        <v>432</v>
      </c>
      <c r="BH442" s="13" t="s">
        <v>432</v>
      </c>
    </row>
    <row r="443" spans="1:61" ht="9.75" hidden="1" customHeight="1" x14ac:dyDescent="0.15">
      <c r="A443" s="251" t="s">
        <v>358</v>
      </c>
      <c r="B443" s="252"/>
      <c r="C443" s="252"/>
      <c r="D443" s="252"/>
      <c r="E443" s="252"/>
      <c r="F443" s="252"/>
      <c r="G443" s="252"/>
      <c r="H443" s="252"/>
      <c r="I443" s="253"/>
      <c r="J443" s="276"/>
      <c r="K443" s="277"/>
      <c r="L443" s="277"/>
      <c r="M443" s="277"/>
      <c r="N443" s="277"/>
      <c r="O443" s="277"/>
      <c r="P443" s="277"/>
      <c r="Q443" s="277"/>
      <c r="R443" s="277"/>
      <c r="S443" s="277"/>
      <c r="T443" s="277"/>
      <c r="U443" s="277"/>
      <c r="V443" s="277"/>
      <c r="W443" s="277"/>
      <c r="X443" s="277"/>
      <c r="Y443" s="277"/>
      <c r="Z443" s="277"/>
      <c r="AA443" s="277"/>
      <c r="AB443" s="277"/>
      <c r="AC443" s="277"/>
      <c r="AD443" s="277"/>
      <c r="AE443" s="277"/>
      <c r="AF443" s="277"/>
      <c r="AG443" s="277"/>
      <c r="AH443" s="277"/>
      <c r="AI443" s="277"/>
      <c r="AJ443" s="277"/>
      <c r="AK443" s="277"/>
      <c r="AL443" s="277"/>
      <c r="AM443" s="278"/>
      <c r="BG443" s="13" t="s">
        <v>479</v>
      </c>
      <c r="BH443" s="13">
        <v>58</v>
      </c>
      <c r="BI443" s="13" t="str">
        <f>"ITEM"&amp;BH443 &amp; BG443 &amp; "="&amp; IF(TRIM($J443)="","",$J443)</f>
        <v>ITEM58#KBN2_16=</v>
      </c>
    </row>
    <row r="444" spans="1:61" ht="9.75" hidden="1" customHeight="1" thickBot="1" x14ac:dyDescent="0.2">
      <c r="A444" s="254"/>
      <c r="B444" s="255"/>
      <c r="C444" s="255"/>
      <c r="D444" s="255"/>
      <c r="E444" s="255"/>
      <c r="F444" s="255"/>
      <c r="G444" s="255"/>
      <c r="H444" s="255"/>
      <c r="I444" s="256"/>
      <c r="J444" s="279"/>
      <c r="K444" s="280"/>
      <c r="L444" s="280"/>
      <c r="M444" s="280"/>
      <c r="N444" s="280"/>
      <c r="O444" s="280"/>
      <c r="P444" s="280"/>
      <c r="Q444" s="280"/>
      <c r="R444" s="280"/>
      <c r="S444" s="280"/>
      <c r="T444" s="280"/>
      <c r="U444" s="280"/>
      <c r="V444" s="280"/>
      <c r="W444" s="280"/>
      <c r="X444" s="280"/>
      <c r="Y444" s="280"/>
      <c r="Z444" s="280"/>
      <c r="AA444" s="280"/>
      <c r="AB444" s="280"/>
      <c r="AC444" s="280"/>
      <c r="AD444" s="280"/>
      <c r="AE444" s="280"/>
      <c r="AF444" s="280"/>
      <c r="AG444" s="280"/>
      <c r="AH444" s="280"/>
      <c r="AI444" s="280"/>
      <c r="AJ444" s="280"/>
      <c r="AK444" s="280"/>
      <c r="AL444" s="280"/>
      <c r="AM444" s="281"/>
      <c r="BG444" s="13" t="s">
        <v>432</v>
      </c>
      <c r="BH444" s="13" t="s">
        <v>432</v>
      </c>
    </row>
    <row r="445" spans="1:61" ht="9.75" hidden="1" customHeight="1" x14ac:dyDescent="0.15">
      <c r="A445" s="263" t="s">
        <v>93</v>
      </c>
      <c r="B445" s="264"/>
      <c r="C445" s="264"/>
      <c r="D445" s="264"/>
      <c r="E445" s="264"/>
      <c r="F445" s="264"/>
      <c r="G445" s="264"/>
      <c r="H445" s="264"/>
      <c r="I445" s="265"/>
      <c r="J445" s="282"/>
      <c r="K445" s="283"/>
      <c r="L445" s="283"/>
      <c r="M445" s="283"/>
      <c r="N445" s="283"/>
      <c r="O445" s="283"/>
      <c r="P445" s="283"/>
      <c r="Q445" s="283"/>
      <c r="R445" s="283"/>
      <c r="S445" s="283"/>
      <c r="T445" s="283"/>
      <c r="U445" s="283"/>
      <c r="V445" s="283"/>
      <c r="W445" s="283"/>
      <c r="X445" s="283"/>
      <c r="Y445" s="283"/>
      <c r="Z445" s="283"/>
      <c r="AA445" s="283"/>
      <c r="AB445" s="283"/>
      <c r="AC445" s="283"/>
      <c r="AD445" s="283"/>
      <c r="AE445" s="283"/>
      <c r="AF445" s="283"/>
      <c r="AG445" s="283"/>
      <c r="AH445" s="283"/>
      <c r="AI445" s="283"/>
      <c r="AJ445" s="283"/>
      <c r="AK445" s="283"/>
      <c r="AL445" s="283"/>
      <c r="AM445" s="284"/>
      <c r="BG445" s="13" t="s">
        <v>479</v>
      </c>
      <c r="BH445" s="13">
        <v>59</v>
      </c>
      <c r="BI445" s="13" t="str">
        <f>"ITEM"&amp; BH445  &amp; BG445 &amp; "="&amp; IF(TRIM($J445)="","",$J445)</f>
        <v>ITEM59#KBN2_16=</v>
      </c>
    </row>
    <row r="446" spans="1:61" ht="9.75" hidden="1" customHeight="1" x14ac:dyDescent="0.15">
      <c r="A446" s="106"/>
      <c r="B446" s="107"/>
      <c r="C446" s="107"/>
      <c r="D446" s="107"/>
      <c r="E446" s="107"/>
      <c r="F446" s="107"/>
      <c r="G446" s="107"/>
      <c r="H446" s="107"/>
      <c r="I446" s="108"/>
      <c r="J446" s="89"/>
      <c r="K446" s="90"/>
      <c r="L446" s="90"/>
      <c r="M446" s="90"/>
      <c r="N446" s="90"/>
      <c r="O446" s="90"/>
      <c r="P446" s="90"/>
      <c r="Q446" s="90"/>
      <c r="R446" s="90"/>
      <c r="S446" s="90"/>
      <c r="T446" s="90"/>
      <c r="U446" s="90"/>
      <c r="V446" s="90"/>
      <c r="W446" s="90"/>
      <c r="X446" s="90"/>
      <c r="Y446" s="90"/>
      <c r="Z446" s="90"/>
      <c r="AA446" s="90"/>
      <c r="AB446" s="90"/>
      <c r="AC446" s="90"/>
      <c r="AD446" s="90"/>
      <c r="AE446" s="90"/>
      <c r="AF446" s="90"/>
      <c r="AG446" s="90"/>
      <c r="AH446" s="90"/>
      <c r="AI446" s="90"/>
      <c r="AJ446" s="90"/>
      <c r="AK446" s="90"/>
      <c r="AL446" s="90"/>
      <c r="AM446" s="91"/>
      <c r="BG446" s="13" t="s">
        <v>432</v>
      </c>
      <c r="BH446" s="13" t="s">
        <v>432</v>
      </c>
    </row>
    <row r="447" spans="1:61" ht="9.75" hidden="1" customHeight="1" x14ac:dyDescent="0.15">
      <c r="A447" s="96" t="s">
        <v>106</v>
      </c>
      <c r="B447" s="97"/>
      <c r="C447" s="97"/>
      <c r="D447" s="97"/>
      <c r="E447" s="97"/>
      <c r="F447" s="97"/>
      <c r="G447" s="97"/>
      <c r="H447" s="97"/>
      <c r="I447" s="98"/>
      <c r="J447" s="266"/>
      <c r="K447" s="170"/>
      <c r="L447" s="170"/>
      <c r="M447" s="170"/>
      <c r="N447" s="170"/>
      <c r="O447" s="170"/>
      <c r="P447" s="170"/>
      <c r="Q447" s="170"/>
      <c r="R447" s="170"/>
      <c r="S447" s="170"/>
      <c r="T447" s="170"/>
      <c r="U447" s="170"/>
      <c r="V447" s="170" t="s">
        <v>116</v>
      </c>
      <c r="W447" s="170"/>
      <c r="X447" s="170"/>
      <c r="Y447" s="170"/>
      <c r="Z447" s="170"/>
      <c r="AA447" s="170"/>
      <c r="AB447" s="170"/>
      <c r="AC447" s="170"/>
      <c r="AD447" s="170"/>
      <c r="AE447" s="170"/>
      <c r="AF447" s="170"/>
      <c r="AG447" s="170"/>
      <c r="AH447" s="170"/>
      <c r="AI447" s="170"/>
      <c r="AJ447" s="170"/>
      <c r="AK447" s="170"/>
      <c r="AL447" s="170"/>
      <c r="AM447" s="171"/>
      <c r="BE447" s="13" t="str">
        <f ca="1">MID(CELL("address",$CH$2),2,2)</f>
        <v>CH</v>
      </c>
      <c r="BF447" s="13" t="str">
        <f>IF(TRIM($K448)="","",IF(ISERROR(MATCH($K448,$CH$3:$CH$8,0)),"INPUT_ERROR",MATCH($K448,$CH$3:$CH$8,0)))</f>
        <v/>
      </c>
      <c r="BG447" s="13" t="s">
        <v>479</v>
      </c>
      <c r="BH447" s="13">
        <v>60</v>
      </c>
      <c r="BI447" s="13" t="str">
        <f>"ITEM"&amp; BH447 &amp; BG447 &amp;  "="&amp; $BF447</f>
        <v>ITEM60#KBN2_16=</v>
      </c>
    </row>
    <row r="448" spans="1:61" ht="9.75" hidden="1" customHeight="1" x14ac:dyDescent="0.15">
      <c r="A448" s="99"/>
      <c r="B448" s="100"/>
      <c r="C448" s="100"/>
      <c r="D448" s="100"/>
      <c r="E448" s="100"/>
      <c r="F448" s="100"/>
      <c r="G448" s="100"/>
      <c r="H448" s="100"/>
      <c r="I448" s="101"/>
      <c r="J448" s="130" t="s">
        <v>127</v>
      </c>
      <c r="K448" s="131"/>
      <c r="L448" s="131"/>
      <c r="M448" s="131"/>
      <c r="N448" s="131"/>
      <c r="O448" s="131"/>
      <c r="P448" s="131"/>
      <c r="Q448" s="131"/>
      <c r="R448" s="131"/>
      <c r="S448" s="131"/>
      <c r="T448" s="169" t="s">
        <v>443</v>
      </c>
      <c r="U448" s="169"/>
      <c r="V448" s="169" t="s">
        <v>230</v>
      </c>
      <c r="W448" s="169"/>
      <c r="X448" s="169"/>
      <c r="Y448" s="169"/>
      <c r="Z448" s="169"/>
      <c r="AA448" s="169"/>
      <c r="AB448" s="169"/>
      <c r="AC448" s="169"/>
      <c r="AD448" s="169"/>
      <c r="AE448" s="169" t="s">
        <v>231</v>
      </c>
      <c r="AF448" s="169"/>
      <c r="AG448" s="169"/>
      <c r="AH448" s="169"/>
      <c r="AI448" s="169"/>
      <c r="AJ448" s="169"/>
      <c r="AK448" s="169"/>
      <c r="AL448" s="169"/>
      <c r="AM448" s="172"/>
      <c r="BG448" s="13" t="s">
        <v>432</v>
      </c>
      <c r="BH448" s="13" t="s">
        <v>432</v>
      </c>
    </row>
    <row r="449" spans="1:61" ht="9.75" hidden="1" customHeight="1" x14ac:dyDescent="0.15">
      <c r="A449" s="99"/>
      <c r="B449" s="100"/>
      <c r="C449" s="100"/>
      <c r="D449" s="100"/>
      <c r="E449" s="100"/>
      <c r="F449" s="100"/>
      <c r="G449" s="100"/>
      <c r="H449" s="100"/>
      <c r="I449" s="101"/>
      <c r="J449" s="130"/>
      <c r="K449" s="131"/>
      <c r="L449" s="131"/>
      <c r="M449" s="131"/>
      <c r="N449" s="131"/>
      <c r="O449" s="131"/>
      <c r="P449" s="131"/>
      <c r="Q449" s="131"/>
      <c r="R449" s="131"/>
      <c r="S449" s="131"/>
      <c r="T449" s="169"/>
      <c r="U449" s="169"/>
      <c r="V449" s="169" t="s">
        <v>232</v>
      </c>
      <c r="W449" s="169"/>
      <c r="X449" s="169"/>
      <c r="Y449" s="169"/>
      <c r="Z449" s="169"/>
      <c r="AA449" s="169"/>
      <c r="AB449" s="169"/>
      <c r="AC449" s="169"/>
      <c r="AD449" s="169"/>
      <c r="AE449" s="169" t="s">
        <v>233</v>
      </c>
      <c r="AF449" s="169"/>
      <c r="AG449" s="169"/>
      <c r="AH449" s="169"/>
      <c r="AI449" s="169"/>
      <c r="AJ449" s="169"/>
      <c r="AK449" s="169"/>
      <c r="AL449" s="169"/>
      <c r="AM449" s="172"/>
      <c r="BG449" s="13" t="s">
        <v>432</v>
      </c>
      <c r="BH449" s="13" t="s">
        <v>432</v>
      </c>
    </row>
    <row r="450" spans="1:61" ht="9.75" hidden="1" customHeight="1" x14ac:dyDescent="0.15">
      <c r="A450" s="106"/>
      <c r="B450" s="107"/>
      <c r="C450" s="107"/>
      <c r="D450" s="107"/>
      <c r="E450" s="107"/>
      <c r="F450" s="107"/>
      <c r="G450" s="107"/>
      <c r="H450" s="107"/>
      <c r="I450" s="108"/>
      <c r="J450" s="168"/>
      <c r="K450" s="137"/>
      <c r="L450" s="137"/>
      <c r="M450" s="137"/>
      <c r="N450" s="137"/>
      <c r="O450" s="137"/>
      <c r="P450" s="137"/>
      <c r="Q450" s="137"/>
      <c r="R450" s="137"/>
      <c r="S450" s="137"/>
      <c r="T450" s="137"/>
      <c r="U450" s="137"/>
      <c r="V450" s="174" t="s">
        <v>223</v>
      </c>
      <c r="W450" s="174"/>
      <c r="X450" s="174"/>
      <c r="Y450" s="174"/>
      <c r="Z450" s="174"/>
      <c r="AA450" s="174"/>
      <c r="AB450" s="174"/>
      <c r="AC450" s="174"/>
      <c r="AD450" s="174"/>
      <c r="AE450" s="174" t="s">
        <v>224</v>
      </c>
      <c r="AF450" s="174"/>
      <c r="AG450" s="174"/>
      <c r="AH450" s="174"/>
      <c r="AI450" s="174"/>
      <c r="AJ450" s="174"/>
      <c r="AK450" s="174"/>
      <c r="AL450" s="174"/>
      <c r="AM450" s="175"/>
      <c r="BG450" s="13" t="s">
        <v>432</v>
      </c>
      <c r="BH450" s="13" t="s">
        <v>432</v>
      </c>
    </row>
    <row r="451" spans="1:61" ht="9.75" hidden="1" customHeight="1" x14ac:dyDescent="0.15">
      <c r="A451" s="96" t="s">
        <v>304</v>
      </c>
      <c r="B451" s="97"/>
      <c r="C451" s="97"/>
      <c r="D451" s="97"/>
      <c r="E451" s="97"/>
      <c r="F451" s="97"/>
      <c r="G451" s="97"/>
      <c r="H451" s="97"/>
      <c r="I451" s="98"/>
      <c r="J451" s="86"/>
      <c r="K451" s="87"/>
      <c r="L451" s="87"/>
      <c r="M451" s="87"/>
      <c r="N451" s="87"/>
      <c r="O451" s="87"/>
      <c r="P451" s="87"/>
      <c r="Q451" s="87"/>
      <c r="R451" s="87"/>
      <c r="S451" s="87"/>
      <c r="T451" s="87"/>
      <c r="U451" s="87"/>
      <c r="V451" s="87"/>
      <c r="W451" s="87"/>
      <c r="X451" s="87"/>
      <c r="Y451" s="87"/>
      <c r="Z451" s="87"/>
      <c r="AA451" s="87"/>
      <c r="AB451" s="87"/>
      <c r="AC451" s="87"/>
      <c r="AD451" s="87"/>
      <c r="AE451" s="87"/>
      <c r="AF451" s="87"/>
      <c r="AG451" s="87"/>
      <c r="AH451" s="87"/>
      <c r="AI451" s="87"/>
      <c r="AJ451" s="87"/>
      <c r="AK451" s="87"/>
      <c r="AL451" s="87"/>
      <c r="AM451" s="88"/>
      <c r="BG451" s="13" t="s">
        <v>479</v>
      </c>
      <c r="BH451" s="13">
        <v>61</v>
      </c>
      <c r="BI451" s="13" t="str">
        <f>"ITEM"&amp; BH451 &amp; BG451 &amp; "="&amp; IF(TRIM($J451)="","",$J451)</f>
        <v>ITEM61#KBN2_16=</v>
      </c>
    </row>
    <row r="452" spans="1:61" ht="9.75" hidden="1" customHeight="1" x14ac:dyDescent="0.15">
      <c r="A452" s="99"/>
      <c r="B452" s="100"/>
      <c r="C452" s="100"/>
      <c r="D452" s="100"/>
      <c r="E452" s="100"/>
      <c r="F452" s="100"/>
      <c r="G452" s="100"/>
      <c r="H452" s="100"/>
      <c r="I452" s="101"/>
      <c r="J452" s="127"/>
      <c r="K452" s="128"/>
      <c r="L452" s="128"/>
      <c r="M452" s="128"/>
      <c r="N452" s="128"/>
      <c r="O452" s="128"/>
      <c r="P452" s="128"/>
      <c r="Q452" s="128"/>
      <c r="R452" s="128"/>
      <c r="S452" s="128"/>
      <c r="T452" s="128"/>
      <c r="U452" s="128"/>
      <c r="V452" s="128"/>
      <c r="W452" s="128"/>
      <c r="X452" s="128"/>
      <c r="Y452" s="128"/>
      <c r="Z452" s="128"/>
      <c r="AA452" s="128"/>
      <c r="AB452" s="128"/>
      <c r="AC452" s="128"/>
      <c r="AD452" s="128"/>
      <c r="AE452" s="128"/>
      <c r="AF452" s="128"/>
      <c r="AG452" s="128"/>
      <c r="AH452" s="128"/>
      <c r="AI452" s="128"/>
      <c r="AJ452" s="128"/>
      <c r="AK452" s="128"/>
      <c r="AL452" s="128"/>
      <c r="AM452" s="129"/>
      <c r="BG452" s="13" t="s">
        <v>432</v>
      </c>
      <c r="BH452" s="13" t="s">
        <v>432</v>
      </c>
    </row>
    <row r="453" spans="1:61" ht="9.75" hidden="1" customHeight="1" x14ac:dyDescent="0.15">
      <c r="A453" s="106"/>
      <c r="B453" s="107"/>
      <c r="C453" s="107"/>
      <c r="D453" s="107"/>
      <c r="E453" s="107"/>
      <c r="F453" s="107"/>
      <c r="G453" s="107"/>
      <c r="H453" s="107"/>
      <c r="I453" s="108"/>
      <c r="J453" s="89"/>
      <c r="K453" s="90"/>
      <c r="L453" s="90"/>
      <c r="M453" s="90"/>
      <c r="N453" s="90"/>
      <c r="O453" s="90"/>
      <c r="P453" s="90"/>
      <c r="Q453" s="90"/>
      <c r="R453" s="90"/>
      <c r="S453" s="90"/>
      <c r="T453" s="90"/>
      <c r="U453" s="90"/>
      <c r="V453" s="90"/>
      <c r="W453" s="90"/>
      <c r="X453" s="90"/>
      <c r="Y453" s="90"/>
      <c r="Z453" s="90"/>
      <c r="AA453" s="90"/>
      <c r="AB453" s="90"/>
      <c r="AC453" s="90"/>
      <c r="AD453" s="90"/>
      <c r="AE453" s="90"/>
      <c r="AF453" s="90"/>
      <c r="AG453" s="90"/>
      <c r="AH453" s="90"/>
      <c r="AI453" s="90"/>
      <c r="AJ453" s="90"/>
      <c r="AK453" s="90"/>
      <c r="AL453" s="90"/>
      <c r="AM453" s="91"/>
      <c r="BG453" s="13" t="s">
        <v>432</v>
      </c>
      <c r="BH453" s="13" t="s">
        <v>432</v>
      </c>
    </row>
    <row r="454" spans="1:61" ht="9.75" hidden="1" customHeight="1" x14ac:dyDescent="0.15">
      <c r="A454" s="267" t="s">
        <v>0</v>
      </c>
      <c r="B454" s="268"/>
      <c r="C454" s="96" t="s">
        <v>107</v>
      </c>
      <c r="D454" s="97"/>
      <c r="E454" s="97"/>
      <c r="F454" s="97"/>
      <c r="G454" s="97"/>
      <c r="H454" s="97"/>
      <c r="I454" s="98"/>
      <c r="J454" s="167"/>
      <c r="K454" s="162"/>
      <c r="L454" s="162"/>
      <c r="M454" s="162"/>
      <c r="N454" s="162"/>
      <c r="O454" s="162"/>
      <c r="P454" s="162"/>
      <c r="Q454" s="162"/>
      <c r="R454" s="162"/>
      <c r="S454" s="162"/>
      <c r="T454" s="162"/>
      <c r="U454" s="162"/>
      <c r="V454" s="170" t="s">
        <v>116</v>
      </c>
      <c r="W454" s="170"/>
      <c r="X454" s="170"/>
      <c r="Y454" s="170"/>
      <c r="Z454" s="170"/>
      <c r="AA454" s="170"/>
      <c r="AB454" s="170"/>
      <c r="AC454" s="170"/>
      <c r="AD454" s="170"/>
      <c r="AE454" s="170"/>
      <c r="AF454" s="170"/>
      <c r="AG454" s="170"/>
      <c r="AH454" s="170"/>
      <c r="AI454" s="170"/>
      <c r="AJ454" s="170"/>
      <c r="AK454" s="170"/>
      <c r="AL454" s="170"/>
      <c r="AM454" s="171"/>
      <c r="BE454" s="13" t="str">
        <f ca="1">MID(CELL("address",$CI$2),2,2)</f>
        <v>CI</v>
      </c>
      <c r="BF454" s="13" t="str">
        <f>IF(TRIM($K455)="","",IF(ISERROR(MATCH($K455,$CI$3:$CI$4,0)),"INPUT_ERROR",MATCH($K455,$CI$3:$CI$4,0)))</f>
        <v/>
      </c>
      <c r="BG454" s="13" t="s">
        <v>479</v>
      </c>
      <c r="BH454" s="13">
        <v>62</v>
      </c>
      <c r="BI454" s="13" t="str">
        <f>"ITEM"&amp; BH454&amp; BG454 &amp; "="&amp; $BF454</f>
        <v>ITEM62#KBN2_16=</v>
      </c>
    </row>
    <row r="455" spans="1:61" ht="9.75" hidden="1" customHeight="1" x14ac:dyDescent="0.15">
      <c r="A455" s="269"/>
      <c r="B455" s="270"/>
      <c r="C455" s="99"/>
      <c r="D455" s="100"/>
      <c r="E455" s="100"/>
      <c r="F455" s="100"/>
      <c r="G455" s="100"/>
      <c r="H455" s="100"/>
      <c r="I455" s="101"/>
      <c r="J455" s="130" t="s">
        <v>167</v>
      </c>
      <c r="K455" s="131"/>
      <c r="L455" s="131"/>
      <c r="M455" s="131"/>
      <c r="N455" s="131"/>
      <c r="O455" s="131"/>
      <c r="P455" s="131"/>
      <c r="Q455" s="131"/>
      <c r="R455" s="133" t="s">
        <v>168</v>
      </c>
      <c r="S455" s="133"/>
      <c r="T455" s="133"/>
      <c r="U455" s="133"/>
      <c r="V455" s="169" t="s">
        <v>234</v>
      </c>
      <c r="W455" s="169"/>
      <c r="X455" s="169"/>
      <c r="Y455" s="169"/>
      <c r="Z455" s="169"/>
      <c r="AA455" s="169" t="s">
        <v>235</v>
      </c>
      <c r="AB455" s="169"/>
      <c r="AC455" s="169"/>
      <c r="AD455" s="169"/>
      <c r="AE455" s="169"/>
      <c r="AF455" s="169"/>
      <c r="AG455" s="169"/>
      <c r="AH455" s="169"/>
      <c r="AI455" s="169"/>
      <c r="AJ455" s="169"/>
      <c r="AK455" s="169"/>
      <c r="AL455" s="169"/>
      <c r="AM455" s="172"/>
      <c r="BG455" s="13" t="s">
        <v>432</v>
      </c>
      <c r="BH455" s="13" t="s">
        <v>432</v>
      </c>
    </row>
    <row r="456" spans="1:61" ht="9.75" hidden="1" customHeight="1" x14ac:dyDescent="0.15">
      <c r="A456" s="269"/>
      <c r="B456" s="270"/>
      <c r="C456" s="99"/>
      <c r="D456" s="100"/>
      <c r="E456" s="100"/>
      <c r="F456" s="100"/>
      <c r="G456" s="100"/>
      <c r="H456" s="100"/>
      <c r="I456" s="101"/>
      <c r="J456" s="130"/>
      <c r="K456" s="131"/>
      <c r="L456" s="131"/>
      <c r="M456" s="131"/>
      <c r="N456" s="131"/>
      <c r="O456" s="131"/>
      <c r="P456" s="131"/>
      <c r="Q456" s="131"/>
      <c r="R456" s="133"/>
      <c r="S456" s="133"/>
      <c r="T456" s="133"/>
      <c r="U456" s="133"/>
      <c r="V456" s="169"/>
      <c r="W456" s="169"/>
      <c r="X456" s="169"/>
      <c r="Y456" s="169"/>
      <c r="Z456" s="169"/>
      <c r="AA456" s="169"/>
      <c r="AB456" s="169"/>
      <c r="AC456" s="169"/>
      <c r="AD456" s="169"/>
      <c r="AE456" s="169"/>
      <c r="AF456" s="169"/>
      <c r="AG456" s="169"/>
      <c r="AH456" s="169"/>
      <c r="AI456" s="169"/>
      <c r="AJ456" s="169"/>
      <c r="AK456" s="169"/>
      <c r="AL456" s="169"/>
      <c r="AM456" s="172"/>
      <c r="BG456" s="13" t="s">
        <v>432</v>
      </c>
      <c r="BH456" s="13" t="s">
        <v>432</v>
      </c>
    </row>
    <row r="457" spans="1:61" ht="9.75" hidden="1" customHeight="1" x14ac:dyDescent="0.15">
      <c r="A457" s="269"/>
      <c r="B457" s="270"/>
      <c r="C457" s="106"/>
      <c r="D457" s="107"/>
      <c r="E457" s="107"/>
      <c r="F457" s="107"/>
      <c r="G457" s="107"/>
      <c r="H457" s="107"/>
      <c r="I457" s="108"/>
      <c r="J457" s="173"/>
      <c r="K457" s="174"/>
      <c r="L457" s="174"/>
      <c r="M457" s="174"/>
      <c r="N457" s="174"/>
      <c r="O457" s="174"/>
      <c r="P457" s="174"/>
      <c r="Q457" s="174"/>
      <c r="R457" s="174"/>
      <c r="S457" s="174"/>
      <c r="T457" s="174"/>
      <c r="U457" s="174"/>
      <c r="V457" s="174"/>
      <c r="W457" s="174"/>
      <c r="X457" s="174"/>
      <c r="Y457" s="174"/>
      <c r="Z457" s="174"/>
      <c r="AA457" s="174"/>
      <c r="AB457" s="174"/>
      <c r="AC457" s="174"/>
      <c r="AD457" s="174"/>
      <c r="AE457" s="174"/>
      <c r="AF457" s="174"/>
      <c r="AG457" s="174"/>
      <c r="AH457" s="174"/>
      <c r="AI457" s="174"/>
      <c r="AJ457" s="174"/>
      <c r="AK457" s="174"/>
      <c r="AL457" s="174"/>
      <c r="AM457" s="175"/>
      <c r="BG457" s="13" t="s">
        <v>432</v>
      </c>
      <c r="BH457" s="13" t="s">
        <v>432</v>
      </c>
    </row>
    <row r="458" spans="1:61" ht="9.75" hidden="1" customHeight="1" x14ac:dyDescent="0.15">
      <c r="A458" s="269"/>
      <c r="B458" s="270"/>
      <c r="C458" s="96" t="s">
        <v>108</v>
      </c>
      <c r="D458" s="97"/>
      <c r="E458" s="97"/>
      <c r="F458" s="97"/>
      <c r="G458" s="97"/>
      <c r="H458" s="97"/>
      <c r="I458" s="98"/>
      <c r="J458" s="86"/>
      <c r="K458" s="87"/>
      <c r="L458" s="87"/>
      <c r="M458" s="87"/>
      <c r="N458" s="87"/>
      <c r="O458" s="87"/>
      <c r="P458" s="87"/>
      <c r="Q458" s="87"/>
      <c r="R458" s="87"/>
      <c r="S458" s="87"/>
      <c r="T458" s="87"/>
      <c r="U458" s="87"/>
      <c r="V458" s="87"/>
      <c r="W458" s="87"/>
      <c r="X458" s="87"/>
      <c r="Y458" s="87"/>
      <c r="Z458" s="87"/>
      <c r="AA458" s="87"/>
      <c r="AB458" s="87"/>
      <c r="AC458" s="87"/>
      <c r="AD458" s="87"/>
      <c r="AE458" s="87"/>
      <c r="AF458" s="87"/>
      <c r="AG458" s="87"/>
      <c r="AH458" s="87"/>
      <c r="AI458" s="87"/>
      <c r="AJ458" s="87"/>
      <c r="AK458" s="87"/>
      <c r="AL458" s="87"/>
      <c r="AM458" s="88"/>
      <c r="BG458" s="13" t="s">
        <v>479</v>
      </c>
      <c r="BH458" s="13">
        <v>63</v>
      </c>
      <c r="BI458" s="13" t="str">
        <f>"ITEM" &amp; BH458 &amp; BG458 &amp; "="&amp; IF(TRIM($J458)="","",$J458)</f>
        <v>ITEM63#KBN2_16=</v>
      </c>
    </row>
    <row r="459" spans="1:61" ht="9.75" hidden="1" customHeight="1" x14ac:dyDescent="0.15">
      <c r="A459" s="269"/>
      <c r="B459" s="270"/>
      <c r="C459" s="99"/>
      <c r="D459" s="100"/>
      <c r="E459" s="100"/>
      <c r="F459" s="100"/>
      <c r="G459" s="100"/>
      <c r="H459" s="100"/>
      <c r="I459" s="101"/>
      <c r="J459" s="127"/>
      <c r="K459" s="128"/>
      <c r="L459" s="128"/>
      <c r="M459" s="128"/>
      <c r="N459" s="128"/>
      <c r="O459" s="128"/>
      <c r="P459" s="128"/>
      <c r="Q459" s="128"/>
      <c r="R459" s="128"/>
      <c r="S459" s="128"/>
      <c r="T459" s="128"/>
      <c r="U459" s="128"/>
      <c r="V459" s="128"/>
      <c r="W459" s="128"/>
      <c r="X459" s="128"/>
      <c r="Y459" s="128"/>
      <c r="Z459" s="128"/>
      <c r="AA459" s="128"/>
      <c r="AB459" s="128"/>
      <c r="AC459" s="128"/>
      <c r="AD459" s="128"/>
      <c r="AE459" s="128"/>
      <c r="AF459" s="128"/>
      <c r="AG459" s="128"/>
      <c r="AH459" s="128"/>
      <c r="AI459" s="128"/>
      <c r="AJ459" s="128"/>
      <c r="AK459" s="128"/>
      <c r="AL459" s="128"/>
      <c r="AM459" s="129"/>
      <c r="BG459" s="13" t="s">
        <v>432</v>
      </c>
      <c r="BH459" s="13" t="s">
        <v>432</v>
      </c>
    </row>
    <row r="460" spans="1:61" ht="9.75" hidden="1" customHeight="1" x14ac:dyDescent="0.15">
      <c r="A460" s="269"/>
      <c r="B460" s="270"/>
      <c r="C460" s="106"/>
      <c r="D460" s="107"/>
      <c r="E460" s="107"/>
      <c r="F460" s="107"/>
      <c r="G460" s="107"/>
      <c r="H460" s="107"/>
      <c r="I460" s="108"/>
      <c r="J460" s="89"/>
      <c r="K460" s="90"/>
      <c r="L460" s="90"/>
      <c r="M460" s="90"/>
      <c r="N460" s="90"/>
      <c r="O460" s="90"/>
      <c r="P460" s="90"/>
      <c r="Q460" s="90"/>
      <c r="R460" s="90"/>
      <c r="S460" s="90"/>
      <c r="T460" s="90"/>
      <c r="U460" s="90"/>
      <c r="V460" s="90"/>
      <c r="W460" s="90"/>
      <c r="X460" s="90"/>
      <c r="Y460" s="90"/>
      <c r="Z460" s="90"/>
      <c r="AA460" s="90"/>
      <c r="AB460" s="90"/>
      <c r="AC460" s="90"/>
      <c r="AD460" s="90"/>
      <c r="AE460" s="90"/>
      <c r="AF460" s="90"/>
      <c r="AG460" s="90"/>
      <c r="AH460" s="90"/>
      <c r="AI460" s="90"/>
      <c r="AJ460" s="90"/>
      <c r="AK460" s="90"/>
      <c r="AL460" s="90"/>
      <c r="AM460" s="91"/>
      <c r="BG460" s="13" t="s">
        <v>432</v>
      </c>
      <c r="BH460" s="13" t="s">
        <v>432</v>
      </c>
    </row>
    <row r="461" spans="1:61" ht="9.75" hidden="1" customHeight="1" x14ac:dyDescent="0.15">
      <c r="A461" s="269"/>
      <c r="B461" s="270"/>
      <c r="C461" s="96" t="s">
        <v>109</v>
      </c>
      <c r="D461" s="97"/>
      <c r="E461" s="97"/>
      <c r="F461" s="97"/>
      <c r="G461" s="97"/>
      <c r="H461" s="97"/>
      <c r="I461" s="98"/>
      <c r="J461" s="86"/>
      <c r="K461" s="87"/>
      <c r="L461" s="87"/>
      <c r="M461" s="87"/>
      <c r="N461" s="87"/>
      <c r="O461" s="87"/>
      <c r="P461" s="87"/>
      <c r="Q461" s="87"/>
      <c r="R461" s="87"/>
      <c r="S461" s="87"/>
      <c r="T461" s="87"/>
      <c r="U461" s="87"/>
      <c r="V461" s="87"/>
      <c r="W461" s="87"/>
      <c r="X461" s="87"/>
      <c r="Y461" s="87"/>
      <c r="Z461" s="87"/>
      <c r="AA461" s="87"/>
      <c r="AB461" s="87"/>
      <c r="AC461" s="87"/>
      <c r="AD461" s="87"/>
      <c r="AE461" s="87"/>
      <c r="AF461" s="87"/>
      <c r="AG461" s="87"/>
      <c r="AH461" s="87"/>
      <c r="AI461" s="87"/>
      <c r="AJ461" s="87"/>
      <c r="AK461" s="87"/>
      <c r="AL461" s="87"/>
      <c r="AM461" s="88"/>
      <c r="BG461" s="13" t="s">
        <v>479</v>
      </c>
      <c r="BH461" s="13">
        <v>64</v>
      </c>
      <c r="BI461" s="13" t="str">
        <f>"ITEM" &amp; BH461 &amp; BG461 &amp; "="&amp; IF(TRIM($J461)="","",$J461)</f>
        <v>ITEM64#KBN2_16=</v>
      </c>
    </row>
    <row r="462" spans="1:61" ht="9.75" hidden="1" customHeight="1" x14ac:dyDescent="0.15">
      <c r="A462" s="269"/>
      <c r="B462" s="270"/>
      <c r="C462" s="99"/>
      <c r="D462" s="100"/>
      <c r="E462" s="100"/>
      <c r="F462" s="100"/>
      <c r="G462" s="100"/>
      <c r="H462" s="100"/>
      <c r="I462" s="101"/>
      <c r="J462" s="127"/>
      <c r="K462" s="128"/>
      <c r="L462" s="128"/>
      <c r="M462" s="128"/>
      <c r="N462" s="128"/>
      <c r="O462" s="128"/>
      <c r="P462" s="128"/>
      <c r="Q462" s="128"/>
      <c r="R462" s="128"/>
      <c r="S462" s="128"/>
      <c r="T462" s="128"/>
      <c r="U462" s="128"/>
      <c r="V462" s="128"/>
      <c r="W462" s="128"/>
      <c r="X462" s="128"/>
      <c r="Y462" s="128"/>
      <c r="Z462" s="128"/>
      <c r="AA462" s="128"/>
      <c r="AB462" s="128"/>
      <c r="AC462" s="128"/>
      <c r="AD462" s="128"/>
      <c r="AE462" s="128"/>
      <c r="AF462" s="128"/>
      <c r="AG462" s="128"/>
      <c r="AH462" s="128"/>
      <c r="AI462" s="128"/>
      <c r="AJ462" s="128"/>
      <c r="AK462" s="128"/>
      <c r="AL462" s="128"/>
      <c r="AM462" s="129"/>
      <c r="BG462" s="13" t="s">
        <v>432</v>
      </c>
      <c r="BH462" s="13" t="s">
        <v>432</v>
      </c>
    </row>
    <row r="463" spans="1:61" ht="9.75" hidden="1" customHeight="1" thickBot="1" x14ac:dyDescent="0.2">
      <c r="A463" s="271"/>
      <c r="B463" s="272"/>
      <c r="C463" s="106"/>
      <c r="D463" s="107"/>
      <c r="E463" s="107"/>
      <c r="F463" s="107"/>
      <c r="G463" s="107"/>
      <c r="H463" s="107"/>
      <c r="I463" s="108"/>
      <c r="J463" s="89"/>
      <c r="K463" s="90"/>
      <c r="L463" s="90"/>
      <c r="M463" s="90"/>
      <c r="N463" s="90"/>
      <c r="O463" s="90"/>
      <c r="P463" s="90"/>
      <c r="Q463" s="90"/>
      <c r="R463" s="90"/>
      <c r="S463" s="90"/>
      <c r="T463" s="90"/>
      <c r="U463" s="90"/>
      <c r="V463" s="90"/>
      <c r="W463" s="90"/>
      <c r="X463" s="90"/>
      <c r="Y463" s="90"/>
      <c r="Z463" s="90"/>
      <c r="AA463" s="90"/>
      <c r="AB463" s="90"/>
      <c r="AC463" s="90"/>
      <c r="AD463" s="90"/>
      <c r="AE463" s="90"/>
      <c r="AF463" s="90"/>
      <c r="AG463" s="90"/>
      <c r="AH463" s="90"/>
      <c r="AI463" s="90"/>
      <c r="AJ463" s="90"/>
      <c r="AK463" s="90"/>
      <c r="AL463" s="90"/>
      <c r="AM463" s="91"/>
      <c r="BG463" s="13" t="s">
        <v>432</v>
      </c>
      <c r="BH463" s="13" t="s">
        <v>432</v>
      </c>
    </row>
    <row r="464" spans="1:61" ht="9.75" hidden="1" customHeight="1" x14ac:dyDescent="0.15">
      <c r="A464" s="251" t="s">
        <v>359</v>
      </c>
      <c r="B464" s="252"/>
      <c r="C464" s="252"/>
      <c r="D464" s="252"/>
      <c r="E464" s="252"/>
      <c r="F464" s="252"/>
      <c r="G464" s="252"/>
      <c r="H464" s="252"/>
      <c r="I464" s="253"/>
      <c r="J464" s="276"/>
      <c r="K464" s="277"/>
      <c r="L464" s="277"/>
      <c r="M464" s="277"/>
      <c r="N464" s="277"/>
      <c r="O464" s="277"/>
      <c r="P464" s="277"/>
      <c r="Q464" s="277"/>
      <c r="R464" s="277"/>
      <c r="S464" s="277"/>
      <c r="T464" s="277"/>
      <c r="U464" s="277"/>
      <c r="V464" s="277"/>
      <c r="W464" s="277"/>
      <c r="X464" s="277"/>
      <c r="Y464" s="277"/>
      <c r="Z464" s="277"/>
      <c r="AA464" s="277"/>
      <c r="AB464" s="277"/>
      <c r="AC464" s="277"/>
      <c r="AD464" s="277"/>
      <c r="AE464" s="277"/>
      <c r="AF464" s="277"/>
      <c r="AG464" s="277"/>
      <c r="AH464" s="277"/>
      <c r="AI464" s="277"/>
      <c r="AJ464" s="277"/>
      <c r="AK464" s="277"/>
      <c r="AL464" s="277"/>
      <c r="AM464" s="278"/>
      <c r="BG464" s="13" t="s">
        <v>480</v>
      </c>
      <c r="BH464" s="13">
        <v>58</v>
      </c>
      <c r="BI464" s="13" t="str">
        <f>"ITEM"&amp;BH464 &amp; BG464 &amp; "="&amp; IF(TRIM($J464)="","",$J464)</f>
        <v>ITEM58#KBN2_17=</v>
      </c>
    </row>
    <row r="465" spans="1:61" ht="9.75" hidden="1" customHeight="1" thickBot="1" x14ac:dyDescent="0.2">
      <c r="A465" s="254"/>
      <c r="B465" s="255"/>
      <c r="C465" s="255"/>
      <c r="D465" s="255"/>
      <c r="E465" s="255"/>
      <c r="F465" s="255"/>
      <c r="G465" s="255"/>
      <c r="H465" s="255"/>
      <c r="I465" s="256"/>
      <c r="J465" s="279"/>
      <c r="K465" s="280"/>
      <c r="L465" s="280"/>
      <c r="M465" s="280"/>
      <c r="N465" s="280"/>
      <c r="O465" s="280"/>
      <c r="P465" s="280"/>
      <c r="Q465" s="280"/>
      <c r="R465" s="280"/>
      <c r="S465" s="280"/>
      <c r="T465" s="280"/>
      <c r="U465" s="280"/>
      <c r="V465" s="280"/>
      <c r="W465" s="280"/>
      <c r="X465" s="280"/>
      <c r="Y465" s="280"/>
      <c r="Z465" s="280"/>
      <c r="AA465" s="280"/>
      <c r="AB465" s="280"/>
      <c r="AC465" s="280"/>
      <c r="AD465" s="280"/>
      <c r="AE465" s="280"/>
      <c r="AF465" s="280"/>
      <c r="AG465" s="280"/>
      <c r="AH465" s="280"/>
      <c r="AI465" s="280"/>
      <c r="AJ465" s="280"/>
      <c r="AK465" s="280"/>
      <c r="AL465" s="280"/>
      <c r="AM465" s="281"/>
      <c r="BG465" s="13" t="s">
        <v>432</v>
      </c>
      <c r="BH465" s="13" t="s">
        <v>432</v>
      </c>
    </row>
    <row r="466" spans="1:61" ht="9.75" hidden="1" customHeight="1" x14ac:dyDescent="0.15">
      <c r="A466" s="263" t="s">
        <v>93</v>
      </c>
      <c r="B466" s="264"/>
      <c r="C466" s="264"/>
      <c r="D466" s="264"/>
      <c r="E466" s="264"/>
      <c r="F466" s="264"/>
      <c r="G466" s="264"/>
      <c r="H466" s="264"/>
      <c r="I466" s="265"/>
      <c r="J466" s="282"/>
      <c r="K466" s="283"/>
      <c r="L466" s="283"/>
      <c r="M466" s="283"/>
      <c r="N466" s="283"/>
      <c r="O466" s="283"/>
      <c r="P466" s="283"/>
      <c r="Q466" s="283"/>
      <c r="R466" s="283"/>
      <c r="S466" s="283"/>
      <c r="T466" s="283"/>
      <c r="U466" s="283"/>
      <c r="V466" s="283"/>
      <c r="W466" s="283"/>
      <c r="X466" s="283"/>
      <c r="Y466" s="283"/>
      <c r="Z466" s="283"/>
      <c r="AA466" s="283"/>
      <c r="AB466" s="283"/>
      <c r="AC466" s="283"/>
      <c r="AD466" s="283"/>
      <c r="AE466" s="283"/>
      <c r="AF466" s="283"/>
      <c r="AG466" s="283"/>
      <c r="AH466" s="283"/>
      <c r="AI466" s="283"/>
      <c r="AJ466" s="283"/>
      <c r="AK466" s="283"/>
      <c r="AL466" s="283"/>
      <c r="AM466" s="284"/>
      <c r="BG466" s="13" t="s">
        <v>480</v>
      </c>
      <c r="BH466" s="13">
        <v>59</v>
      </c>
      <c r="BI466" s="13" t="str">
        <f>"ITEM"&amp; BH466  &amp; BG466 &amp; "="&amp; IF(TRIM($J466)="","",$J466)</f>
        <v>ITEM59#KBN2_17=</v>
      </c>
    </row>
    <row r="467" spans="1:61" ht="9.75" hidden="1" customHeight="1" x14ac:dyDescent="0.15">
      <c r="A467" s="106"/>
      <c r="B467" s="107"/>
      <c r="C467" s="107"/>
      <c r="D467" s="107"/>
      <c r="E467" s="107"/>
      <c r="F467" s="107"/>
      <c r="G467" s="107"/>
      <c r="H467" s="107"/>
      <c r="I467" s="108"/>
      <c r="J467" s="89"/>
      <c r="K467" s="90"/>
      <c r="L467" s="90"/>
      <c r="M467" s="90"/>
      <c r="N467" s="90"/>
      <c r="O467" s="90"/>
      <c r="P467" s="90"/>
      <c r="Q467" s="90"/>
      <c r="R467" s="90"/>
      <c r="S467" s="90"/>
      <c r="T467" s="90"/>
      <c r="U467" s="90"/>
      <c r="V467" s="90"/>
      <c r="W467" s="90"/>
      <c r="X467" s="90"/>
      <c r="Y467" s="90"/>
      <c r="Z467" s="90"/>
      <c r="AA467" s="90"/>
      <c r="AB467" s="90"/>
      <c r="AC467" s="90"/>
      <c r="AD467" s="90"/>
      <c r="AE467" s="90"/>
      <c r="AF467" s="90"/>
      <c r="AG467" s="90"/>
      <c r="AH467" s="90"/>
      <c r="AI467" s="90"/>
      <c r="AJ467" s="90"/>
      <c r="AK467" s="90"/>
      <c r="AL467" s="90"/>
      <c r="AM467" s="91"/>
      <c r="BG467" s="13" t="s">
        <v>432</v>
      </c>
      <c r="BH467" s="13" t="s">
        <v>432</v>
      </c>
    </row>
    <row r="468" spans="1:61" ht="9.75" hidden="1" customHeight="1" x14ac:dyDescent="0.15">
      <c r="A468" s="96" t="s">
        <v>106</v>
      </c>
      <c r="B468" s="97"/>
      <c r="C468" s="97"/>
      <c r="D468" s="97"/>
      <c r="E468" s="97"/>
      <c r="F468" s="97"/>
      <c r="G468" s="97"/>
      <c r="H468" s="97"/>
      <c r="I468" s="98"/>
      <c r="J468" s="266"/>
      <c r="K468" s="170"/>
      <c r="L468" s="170"/>
      <c r="M468" s="170"/>
      <c r="N468" s="170"/>
      <c r="O468" s="170"/>
      <c r="P468" s="170"/>
      <c r="Q468" s="170"/>
      <c r="R468" s="170"/>
      <c r="S468" s="170"/>
      <c r="T468" s="170"/>
      <c r="U468" s="170"/>
      <c r="V468" s="170" t="s">
        <v>116</v>
      </c>
      <c r="W468" s="170"/>
      <c r="X468" s="170"/>
      <c r="Y468" s="170"/>
      <c r="Z468" s="170"/>
      <c r="AA468" s="170"/>
      <c r="AB468" s="170"/>
      <c r="AC468" s="170"/>
      <c r="AD468" s="170"/>
      <c r="AE468" s="170"/>
      <c r="AF468" s="170"/>
      <c r="AG468" s="170"/>
      <c r="AH468" s="170"/>
      <c r="AI468" s="170"/>
      <c r="AJ468" s="170"/>
      <c r="AK468" s="170"/>
      <c r="AL468" s="170"/>
      <c r="AM468" s="171"/>
      <c r="BE468" s="13" t="str">
        <f ca="1">MID(CELL("address",$CH$2),2,2)</f>
        <v>CH</v>
      </c>
      <c r="BF468" s="13" t="str">
        <f>IF(TRIM($K469)="","",IF(ISERROR(MATCH($K469,$CH$3:$CH$8,0)),"INPUT_ERROR",MATCH($K469,$CH$3:$CH$8,0)))</f>
        <v/>
      </c>
      <c r="BG468" s="13" t="s">
        <v>480</v>
      </c>
      <c r="BH468" s="13">
        <v>60</v>
      </c>
      <c r="BI468" s="13" t="str">
        <f>"ITEM"&amp; BH468 &amp; BG468 &amp;  "="&amp; $BF468</f>
        <v>ITEM60#KBN2_17=</v>
      </c>
    </row>
    <row r="469" spans="1:61" ht="9.75" hidden="1" customHeight="1" x14ac:dyDescent="0.15">
      <c r="A469" s="99"/>
      <c r="B469" s="100"/>
      <c r="C469" s="100"/>
      <c r="D469" s="100"/>
      <c r="E469" s="100"/>
      <c r="F469" s="100"/>
      <c r="G469" s="100"/>
      <c r="H469" s="100"/>
      <c r="I469" s="101"/>
      <c r="J469" s="130" t="s">
        <v>127</v>
      </c>
      <c r="K469" s="131"/>
      <c r="L469" s="131"/>
      <c r="M469" s="131"/>
      <c r="N469" s="131"/>
      <c r="O469" s="131"/>
      <c r="P469" s="131"/>
      <c r="Q469" s="131"/>
      <c r="R469" s="131"/>
      <c r="S469" s="131"/>
      <c r="T469" s="169" t="s">
        <v>443</v>
      </c>
      <c r="U469" s="169"/>
      <c r="V469" s="169" t="s">
        <v>230</v>
      </c>
      <c r="W469" s="169"/>
      <c r="X469" s="169"/>
      <c r="Y469" s="169"/>
      <c r="Z469" s="169"/>
      <c r="AA469" s="169"/>
      <c r="AB469" s="169"/>
      <c r="AC469" s="169"/>
      <c r="AD469" s="169"/>
      <c r="AE469" s="169" t="s">
        <v>231</v>
      </c>
      <c r="AF469" s="169"/>
      <c r="AG469" s="169"/>
      <c r="AH469" s="169"/>
      <c r="AI469" s="169"/>
      <c r="AJ469" s="169"/>
      <c r="AK469" s="169"/>
      <c r="AL469" s="169"/>
      <c r="AM469" s="172"/>
      <c r="BG469" s="13" t="s">
        <v>432</v>
      </c>
      <c r="BH469" s="13" t="s">
        <v>432</v>
      </c>
    </row>
    <row r="470" spans="1:61" ht="9.75" hidden="1" customHeight="1" x14ac:dyDescent="0.15">
      <c r="A470" s="99"/>
      <c r="B470" s="100"/>
      <c r="C470" s="100"/>
      <c r="D470" s="100"/>
      <c r="E470" s="100"/>
      <c r="F470" s="100"/>
      <c r="G470" s="100"/>
      <c r="H470" s="100"/>
      <c r="I470" s="101"/>
      <c r="J470" s="130"/>
      <c r="K470" s="131"/>
      <c r="L470" s="131"/>
      <c r="M470" s="131"/>
      <c r="N470" s="131"/>
      <c r="O470" s="131"/>
      <c r="P470" s="131"/>
      <c r="Q470" s="131"/>
      <c r="R470" s="131"/>
      <c r="S470" s="131"/>
      <c r="T470" s="169"/>
      <c r="U470" s="169"/>
      <c r="V470" s="169" t="s">
        <v>232</v>
      </c>
      <c r="W470" s="169"/>
      <c r="X470" s="169"/>
      <c r="Y470" s="169"/>
      <c r="Z470" s="169"/>
      <c r="AA470" s="169"/>
      <c r="AB470" s="169"/>
      <c r="AC470" s="169"/>
      <c r="AD470" s="169"/>
      <c r="AE470" s="169" t="s">
        <v>233</v>
      </c>
      <c r="AF470" s="169"/>
      <c r="AG470" s="169"/>
      <c r="AH470" s="169"/>
      <c r="AI470" s="169"/>
      <c r="AJ470" s="169"/>
      <c r="AK470" s="169"/>
      <c r="AL470" s="169"/>
      <c r="AM470" s="172"/>
      <c r="BG470" s="13" t="s">
        <v>432</v>
      </c>
      <c r="BH470" s="13" t="s">
        <v>432</v>
      </c>
    </row>
    <row r="471" spans="1:61" ht="9.75" hidden="1" customHeight="1" x14ac:dyDescent="0.15">
      <c r="A471" s="106"/>
      <c r="B471" s="107"/>
      <c r="C471" s="107"/>
      <c r="D471" s="107"/>
      <c r="E471" s="107"/>
      <c r="F471" s="107"/>
      <c r="G471" s="107"/>
      <c r="H471" s="107"/>
      <c r="I471" s="108"/>
      <c r="J471" s="168"/>
      <c r="K471" s="137"/>
      <c r="L471" s="137"/>
      <c r="M471" s="137"/>
      <c r="N471" s="137"/>
      <c r="O471" s="137"/>
      <c r="P471" s="137"/>
      <c r="Q471" s="137"/>
      <c r="R471" s="137"/>
      <c r="S471" s="137"/>
      <c r="T471" s="137"/>
      <c r="U471" s="137"/>
      <c r="V471" s="174" t="s">
        <v>223</v>
      </c>
      <c r="W471" s="174"/>
      <c r="X471" s="174"/>
      <c r="Y471" s="174"/>
      <c r="Z471" s="174"/>
      <c r="AA471" s="174"/>
      <c r="AB471" s="174"/>
      <c r="AC471" s="174"/>
      <c r="AD471" s="174"/>
      <c r="AE471" s="174" t="s">
        <v>224</v>
      </c>
      <c r="AF471" s="174"/>
      <c r="AG471" s="174"/>
      <c r="AH471" s="174"/>
      <c r="AI471" s="174"/>
      <c r="AJ471" s="174"/>
      <c r="AK471" s="174"/>
      <c r="AL471" s="174"/>
      <c r="AM471" s="175"/>
      <c r="BG471" s="13" t="s">
        <v>432</v>
      </c>
      <c r="BH471" s="13" t="s">
        <v>432</v>
      </c>
    </row>
    <row r="472" spans="1:61" ht="9.75" hidden="1" customHeight="1" x14ac:dyDescent="0.15">
      <c r="A472" s="96" t="s">
        <v>304</v>
      </c>
      <c r="B472" s="97"/>
      <c r="C472" s="97"/>
      <c r="D472" s="97"/>
      <c r="E472" s="97"/>
      <c r="F472" s="97"/>
      <c r="G472" s="97"/>
      <c r="H472" s="97"/>
      <c r="I472" s="98"/>
      <c r="J472" s="86"/>
      <c r="K472" s="87"/>
      <c r="L472" s="87"/>
      <c r="M472" s="87"/>
      <c r="N472" s="87"/>
      <c r="O472" s="87"/>
      <c r="P472" s="87"/>
      <c r="Q472" s="87"/>
      <c r="R472" s="87"/>
      <c r="S472" s="87"/>
      <c r="T472" s="87"/>
      <c r="U472" s="87"/>
      <c r="V472" s="87"/>
      <c r="W472" s="87"/>
      <c r="X472" s="87"/>
      <c r="Y472" s="87"/>
      <c r="Z472" s="87"/>
      <c r="AA472" s="87"/>
      <c r="AB472" s="87"/>
      <c r="AC472" s="87"/>
      <c r="AD472" s="87"/>
      <c r="AE472" s="87"/>
      <c r="AF472" s="87"/>
      <c r="AG472" s="87"/>
      <c r="AH472" s="87"/>
      <c r="AI472" s="87"/>
      <c r="AJ472" s="87"/>
      <c r="AK472" s="87"/>
      <c r="AL472" s="87"/>
      <c r="AM472" s="88"/>
      <c r="BG472" s="13" t="s">
        <v>480</v>
      </c>
      <c r="BH472" s="13">
        <v>61</v>
      </c>
      <c r="BI472" s="13" t="str">
        <f>"ITEM"&amp; BH472 &amp; BG472 &amp; "="&amp; IF(TRIM($J472)="","",$J472)</f>
        <v>ITEM61#KBN2_17=</v>
      </c>
    </row>
    <row r="473" spans="1:61" ht="9.75" hidden="1" customHeight="1" x14ac:dyDescent="0.15">
      <c r="A473" s="99"/>
      <c r="B473" s="100"/>
      <c r="C473" s="100"/>
      <c r="D473" s="100"/>
      <c r="E473" s="100"/>
      <c r="F473" s="100"/>
      <c r="G473" s="100"/>
      <c r="H473" s="100"/>
      <c r="I473" s="101"/>
      <c r="J473" s="127"/>
      <c r="K473" s="128"/>
      <c r="L473" s="128"/>
      <c r="M473" s="128"/>
      <c r="N473" s="128"/>
      <c r="O473" s="128"/>
      <c r="P473" s="128"/>
      <c r="Q473" s="128"/>
      <c r="R473" s="128"/>
      <c r="S473" s="128"/>
      <c r="T473" s="128"/>
      <c r="U473" s="128"/>
      <c r="V473" s="128"/>
      <c r="W473" s="128"/>
      <c r="X473" s="128"/>
      <c r="Y473" s="128"/>
      <c r="Z473" s="128"/>
      <c r="AA473" s="128"/>
      <c r="AB473" s="128"/>
      <c r="AC473" s="128"/>
      <c r="AD473" s="128"/>
      <c r="AE473" s="128"/>
      <c r="AF473" s="128"/>
      <c r="AG473" s="128"/>
      <c r="AH473" s="128"/>
      <c r="AI473" s="128"/>
      <c r="AJ473" s="128"/>
      <c r="AK473" s="128"/>
      <c r="AL473" s="128"/>
      <c r="AM473" s="129"/>
      <c r="BG473" s="13" t="s">
        <v>432</v>
      </c>
      <c r="BH473" s="13" t="s">
        <v>432</v>
      </c>
    </row>
    <row r="474" spans="1:61" ht="9.75" hidden="1" customHeight="1" x14ac:dyDescent="0.15">
      <c r="A474" s="106"/>
      <c r="B474" s="107"/>
      <c r="C474" s="107"/>
      <c r="D474" s="107"/>
      <c r="E474" s="107"/>
      <c r="F474" s="107"/>
      <c r="G474" s="107"/>
      <c r="H474" s="107"/>
      <c r="I474" s="108"/>
      <c r="J474" s="89"/>
      <c r="K474" s="90"/>
      <c r="L474" s="90"/>
      <c r="M474" s="90"/>
      <c r="N474" s="90"/>
      <c r="O474" s="90"/>
      <c r="P474" s="90"/>
      <c r="Q474" s="90"/>
      <c r="R474" s="90"/>
      <c r="S474" s="90"/>
      <c r="T474" s="90"/>
      <c r="U474" s="90"/>
      <c r="V474" s="90"/>
      <c r="W474" s="90"/>
      <c r="X474" s="90"/>
      <c r="Y474" s="90"/>
      <c r="Z474" s="90"/>
      <c r="AA474" s="90"/>
      <c r="AB474" s="90"/>
      <c r="AC474" s="90"/>
      <c r="AD474" s="90"/>
      <c r="AE474" s="90"/>
      <c r="AF474" s="90"/>
      <c r="AG474" s="90"/>
      <c r="AH474" s="90"/>
      <c r="AI474" s="90"/>
      <c r="AJ474" s="90"/>
      <c r="AK474" s="90"/>
      <c r="AL474" s="90"/>
      <c r="AM474" s="91"/>
      <c r="BG474" s="13" t="s">
        <v>432</v>
      </c>
      <c r="BH474" s="13" t="s">
        <v>432</v>
      </c>
    </row>
    <row r="475" spans="1:61" ht="9.75" hidden="1" customHeight="1" x14ac:dyDescent="0.15">
      <c r="A475" s="267" t="s">
        <v>0</v>
      </c>
      <c r="B475" s="268"/>
      <c r="C475" s="96" t="s">
        <v>107</v>
      </c>
      <c r="D475" s="97"/>
      <c r="E475" s="97"/>
      <c r="F475" s="97"/>
      <c r="G475" s="97"/>
      <c r="H475" s="97"/>
      <c r="I475" s="98"/>
      <c r="J475" s="167"/>
      <c r="K475" s="162"/>
      <c r="L475" s="162"/>
      <c r="M475" s="162"/>
      <c r="N475" s="162"/>
      <c r="O475" s="162"/>
      <c r="P475" s="162"/>
      <c r="Q475" s="162"/>
      <c r="R475" s="162"/>
      <c r="S475" s="162"/>
      <c r="T475" s="162"/>
      <c r="U475" s="162"/>
      <c r="V475" s="170" t="s">
        <v>116</v>
      </c>
      <c r="W475" s="170"/>
      <c r="X475" s="170"/>
      <c r="Y475" s="170"/>
      <c r="Z475" s="170"/>
      <c r="AA475" s="170"/>
      <c r="AB475" s="170"/>
      <c r="AC475" s="170"/>
      <c r="AD475" s="170"/>
      <c r="AE475" s="170"/>
      <c r="AF475" s="170"/>
      <c r="AG475" s="170"/>
      <c r="AH475" s="170"/>
      <c r="AI475" s="170"/>
      <c r="AJ475" s="170"/>
      <c r="AK475" s="170"/>
      <c r="AL475" s="170"/>
      <c r="AM475" s="171"/>
      <c r="BE475" s="13" t="str">
        <f ca="1">MID(CELL("address",$CI$2),2,2)</f>
        <v>CI</v>
      </c>
      <c r="BF475" s="13" t="str">
        <f>IF(TRIM($K476)="","",IF(ISERROR(MATCH($K476,$CI$3:$CI$4,0)),"INPUT_ERROR",MATCH($K476,$CI$3:$CI$4,0)))</f>
        <v/>
      </c>
      <c r="BG475" s="13" t="s">
        <v>480</v>
      </c>
      <c r="BH475" s="13">
        <v>62</v>
      </c>
      <c r="BI475" s="13" t="str">
        <f>"ITEM"&amp; BH475&amp; BG475 &amp; "="&amp; $BF475</f>
        <v>ITEM62#KBN2_17=</v>
      </c>
    </row>
    <row r="476" spans="1:61" ht="9.75" hidden="1" customHeight="1" x14ac:dyDescent="0.15">
      <c r="A476" s="269"/>
      <c r="B476" s="270"/>
      <c r="C476" s="99"/>
      <c r="D476" s="100"/>
      <c r="E476" s="100"/>
      <c r="F476" s="100"/>
      <c r="G476" s="100"/>
      <c r="H476" s="100"/>
      <c r="I476" s="101"/>
      <c r="J476" s="130" t="s">
        <v>167</v>
      </c>
      <c r="K476" s="131"/>
      <c r="L476" s="131"/>
      <c r="M476" s="131"/>
      <c r="N476" s="131"/>
      <c r="O476" s="131"/>
      <c r="P476" s="131"/>
      <c r="Q476" s="131"/>
      <c r="R476" s="133" t="s">
        <v>168</v>
      </c>
      <c r="S476" s="133"/>
      <c r="T476" s="133"/>
      <c r="U476" s="133"/>
      <c r="V476" s="169" t="s">
        <v>234</v>
      </c>
      <c r="W476" s="169"/>
      <c r="X476" s="169"/>
      <c r="Y476" s="169"/>
      <c r="Z476" s="169"/>
      <c r="AA476" s="169" t="s">
        <v>235</v>
      </c>
      <c r="AB476" s="169"/>
      <c r="AC476" s="169"/>
      <c r="AD476" s="169"/>
      <c r="AE476" s="169"/>
      <c r="AF476" s="169"/>
      <c r="AG476" s="169"/>
      <c r="AH476" s="169"/>
      <c r="AI476" s="169"/>
      <c r="AJ476" s="169"/>
      <c r="AK476" s="169"/>
      <c r="AL476" s="169"/>
      <c r="AM476" s="172"/>
      <c r="BG476" s="13" t="s">
        <v>432</v>
      </c>
      <c r="BH476" s="13" t="s">
        <v>432</v>
      </c>
    </row>
    <row r="477" spans="1:61" ht="9.75" hidden="1" customHeight="1" x14ac:dyDescent="0.15">
      <c r="A477" s="269"/>
      <c r="B477" s="270"/>
      <c r="C477" s="99"/>
      <c r="D477" s="100"/>
      <c r="E477" s="100"/>
      <c r="F477" s="100"/>
      <c r="G477" s="100"/>
      <c r="H477" s="100"/>
      <c r="I477" s="101"/>
      <c r="J477" s="130"/>
      <c r="K477" s="131"/>
      <c r="L477" s="131"/>
      <c r="M477" s="131"/>
      <c r="N477" s="131"/>
      <c r="O477" s="131"/>
      <c r="P477" s="131"/>
      <c r="Q477" s="131"/>
      <c r="R477" s="133"/>
      <c r="S477" s="133"/>
      <c r="T477" s="133"/>
      <c r="U477" s="133"/>
      <c r="V477" s="169"/>
      <c r="W477" s="169"/>
      <c r="X477" s="169"/>
      <c r="Y477" s="169"/>
      <c r="Z477" s="169"/>
      <c r="AA477" s="169"/>
      <c r="AB477" s="169"/>
      <c r="AC477" s="169"/>
      <c r="AD477" s="169"/>
      <c r="AE477" s="169"/>
      <c r="AF477" s="169"/>
      <c r="AG477" s="169"/>
      <c r="AH477" s="169"/>
      <c r="AI477" s="169"/>
      <c r="AJ477" s="169"/>
      <c r="AK477" s="169"/>
      <c r="AL477" s="169"/>
      <c r="AM477" s="172"/>
      <c r="BG477" s="13" t="s">
        <v>432</v>
      </c>
      <c r="BH477" s="13" t="s">
        <v>432</v>
      </c>
    </row>
    <row r="478" spans="1:61" ht="9.75" hidden="1" customHeight="1" x14ac:dyDescent="0.15">
      <c r="A478" s="269"/>
      <c r="B478" s="270"/>
      <c r="C478" s="106"/>
      <c r="D478" s="107"/>
      <c r="E478" s="107"/>
      <c r="F478" s="107"/>
      <c r="G478" s="107"/>
      <c r="H478" s="107"/>
      <c r="I478" s="108"/>
      <c r="J478" s="173"/>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74"/>
      <c r="AM478" s="175"/>
      <c r="BG478" s="13" t="s">
        <v>432</v>
      </c>
      <c r="BH478" s="13" t="s">
        <v>432</v>
      </c>
    </row>
    <row r="479" spans="1:61" ht="9.75" hidden="1" customHeight="1" x14ac:dyDescent="0.15">
      <c r="A479" s="269"/>
      <c r="B479" s="270"/>
      <c r="C479" s="96" t="s">
        <v>108</v>
      </c>
      <c r="D479" s="97"/>
      <c r="E479" s="97"/>
      <c r="F479" s="97"/>
      <c r="G479" s="97"/>
      <c r="H479" s="97"/>
      <c r="I479" s="98"/>
      <c r="J479" s="86"/>
      <c r="K479" s="87"/>
      <c r="L479" s="87"/>
      <c r="M479" s="87"/>
      <c r="N479" s="87"/>
      <c r="O479" s="87"/>
      <c r="P479" s="87"/>
      <c r="Q479" s="87"/>
      <c r="R479" s="87"/>
      <c r="S479" s="87"/>
      <c r="T479" s="87"/>
      <c r="U479" s="87"/>
      <c r="V479" s="87"/>
      <c r="W479" s="87"/>
      <c r="X479" s="87"/>
      <c r="Y479" s="87"/>
      <c r="Z479" s="87"/>
      <c r="AA479" s="87"/>
      <c r="AB479" s="87"/>
      <c r="AC479" s="87"/>
      <c r="AD479" s="87"/>
      <c r="AE479" s="87"/>
      <c r="AF479" s="87"/>
      <c r="AG479" s="87"/>
      <c r="AH479" s="87"/>
      <c r="AI479" s="87"/>
      <c r="AJ479" s="87"/>
      <c r="AK479" s="87"/>
      <c r="AL479" s="87"/>
      <c r="AM479" s="88"/>
      <c r="BG479" s="13" t="s">
        <v>480</v>
      </c>
      <c r="BH479" s="13">
        <v>63</v>
      </c>
      <c r="BI479" s="13" t="str">
        <f>"ITEM" &amp; BH479 &amp; BG479 &amp; "="&amp; IF(TRIM($J479)="","",$J479)</f>
        <v>ITEM63#KBN2_17=</v>
      </c>
    </row>
    <row r="480" spans="1:61" ht="9.75" hidden="1" customHeight="1" x14ac:dyDescent="0.15">
      <c r="A480" s="269"/>
      <c r="B480" s="270"/>
      <c r="C480" s="99"/>
      <c r="D480" s="100"/>
      <c r="E480" s="100"/>
      <c r="F480" s="100"/>
      <c r="G480" s="100"/>
      <c r="H480" s="100"/>
      <c r="I480" s="101"/>
      <c r="J480" s="127"/>
      <c r="K480" s="128"/>
      <c r="L480" s="128"/>
      <c r="M480" s="128"/>
      <c r="N480" s="128"/>
      <c r="O480" s="128"/>
      <c r="P480" s="128"/>
      <c r="Q480" s="128"/>
      <c r="R480" s="128"/>
      <c r="S480" s="128"/>
      <c r="T480" s="128"/>
      <c r="U480" s="128"/>
      <c r="V480" s="128"/>
      <c r="W480" s="128"/>
      <c r="X480" s="128"/>
      <c r="Y480" s="128"/>
      <c r="Z480" s="128"/>
      <c r="AA480" s="128"/>
      <c r="AB480" s="128"/>
      <c r="AC480" s="128"/>
      <c r="AD480" s="128"/>
      <c r="AE480" s="128"/>
      <c r="AF480" s="128"/>
      <c r="AG480" s="128"/>
      <c r="AH480" s="128"/>
      <c r="AI480" s="128"/>
      <c r="AJ480" s="128"/>
      <c r="AK480" s="128"/>
      <c r="AL480" s="128"/>
      <c r="AM480" s="129"/>
      <c r="BG480" s="13" t="s">
        <v>432</v>
      </c>
      <c r="BH480" s="13" t="s">
        <v>432</v>
      </c>
    </row>
    <row r="481" spans="1:61" ht="9.75" hidden="1" customHeight="1" x14ac:dyDescent="0.15">
      <c r="A481" s="269"/>
      <c r="B481" s="270"/>
      <c r="C481" s="106"/>
      <c r="D481" s="107"/>
      <c r="E481" s="107"/>
      <c r="F481" s="107"/>
      <c r="G481" s="107"/>
      <c r="H481" s="107"/>
      <c r="I481" s="108"/>
      <c r="J481" s="89"/>
      <c r="K481" s="90"/>
      <c r="L481" s="90"/>
      <c r="M481" s="90"/>
      <c r="N481" s="90"/>
      <c r="O481" s="90"/>
      <c r="P481" s="90"/>
      <c r="Q481" s="90"/>
      <c r="R481" s="90"/>
      <c r="S481" s="90"/>
      <c r="T481" s="90"/>
      <c r="U481" s="90"/>
      <c r="V481" s="90"/>
      <c r="W481" s="90"/>
      <c r="X481" s="90"/>
      <c r="Y481" s="90"/>
      <c r="Z481" s="90"/>
      <c r="AA481" s="90"/>
      <c r="AB481" s="90"/>
      <c r="AC481" s="90"/>
      <c r="AD481" s="90"/>
      <c r="AE481" s="90"/>
      <c r="AF481" s="90"/>
      <c r="AG481" s="90"/>
      <c r="AH481" s="90"/>
      <c r="AI481" s="90"/>
      <c r="AJ481" s="90"/>
      <c r="AK481" s="90"/>
      <c r="AL481" s="90"/>
      <c r="AM481" s="91"/>
      <c r="BG481" s="13" t="s">
        <v>432</v>
      </c>
      <c r="BH481" s="13" t="s">
        <v>432</v>
      </c>
    </row>
    <row r="482" spans="1:61" ht="9.75" hidden="1" customHeight="1" x14ac:dyDescent="0.15">
      <c r="A482" s="269"/>
      <c r="B482" s="270"/>
      <c r="C482" s="96" t="s">
        <v>109</v>
      </c>
      <c r="D482" s="97"/>
      <c r="E482" s="97"/>
      <c r="F482" s="97"/>
      <c r="G482" s="97"/>
      <c r="H482" s="97"/>
      <c r="I482" s="98"/>
      <c r="J482" s="86"/>
      <c r="K482" s="87"/>
      <c r="L482" s="87"/>
      <c r="M482" s="87"/>
      <c r="N482" s="87"/>
      <c r="O482" s="87"/>
      <c r="P482" s="87"/>
      <c r="Q482" s="87"/>
      <c r="R482" s="87"/>
      <c r="S482" s="87"/>
      <c r="T482" s="87"/>
      <c r="U482" s="87"/>
      <c r="V482" s="87"/>
      <c r="W482" s="87"/>
      <c r="X482" s="87"/>
      <c r="Y482" s="87"/>
      <c r="Z482" s="87"/>
      <c r="AA482" s="87"/>
      <c r="AB482" s="87"/>
      <c r="AC482" s="87"/>
      <c r="AD482" s="87"/>
      <c r="AE482" s="87"/>
      <c r="AF482" s="87"/>
      <c r="AG482" s="87"/>
      <c r="AH482" s="87"/>
      <c r="AI482" s="87"/>
      <c r="AJ482" s="87"/>
      <c r="AK482" s="87"/>
      <c r="AL482" s="87"/>
      <c r="AM482" s="88"/>
      <c r="BG482" s="13" t="s">
        <v>480</v>
      </c>
      <c r="BH482" s="13">
        <v>64</v>
      </c>
      <c r="BI482" s="13" t="str">
        <f>"ITEM" &amp; BH482 &amp; BG482 &amp; "="&amp; IF(TRIM($J482)="","",$J482)</f>
        <v>ITEM64#KBN2_17=</v>
      </c>
    </row>
    <row r="483" spans="1:61" ht="9.75" hidden="1" customHeight="1" x14ac:dyDescent="0.15">
      <c r="A483" s="269"/>
      <c r="B483" s="270"/>
      <c r="C483" s="99"/>
      <c r="D483" s="100"/>
      <c r="E483" s="100"/>
      <c r="F483" s="100"/>
      <c r="G483" s="100"/>
      <c r="H483" s="100"/>
      <c r="I483" s="101"/>
      <c r="J483" s="127"/>
      <c r="K483" s="128"/>
      <c r="L483" s="128"/>
      <c r="M483" s="128"/>
      <c r="N483" s="128"/>
      <c r="O483" s="128"/>
      <c r="P483" s="128"/>
      <c r="Q483" s="128"/>
      <c r="R483" s="128"/>
      <c r="S483" s="128"/>
      <c r="T483" s="128"/>
      <c r="U483" s="128"/>
      <c r="V483" s="128"/>
      <c r="W483" s="128"/>
      <c r="X483" s="128"/>
      <c r="Y483" s="128"/>
      <c r="Z483" s="128"/>
      <c r="AA483" s="128"/>
      <c r="AB483" s="128"/>
      <c r="AC483" s="128"/>
      <c r="AD483" s="128"/>
      <c r="AE483" s="128"/>
      <c r="AF483" s="128"/>
      <c r="AG483" s="128"/>
      <c r="AH483" s="128"/>
      <c r="AI483" s="128"/>
      <c r="AJ483" s="128"/>
      <c r="AK483" s="128"/>
      <c r="AL483" s="128"/>
      <c r="AM483" s="129"/>
      <c r="BG483" s="13" t="s">
        <v>432</v>
      </c>
      <c r="BH483" s="13" t="s">
        <v>432</v>
      </c>
    </row>
    <row r="484" spans="1:61" ht="9.75" hidden="1" customHeight="1" thickBot="1" x14ac:dyDescent="0.2">
      <c r="A484" s="271"/>
      <c r="B484" s="272"/>
      <c r="C484" s="106"/>
      <c r="D484" s="107"/>
      <c r="E484" s="107"/>
      <c r="F484" s="107"/>
      <c r="G484" s="107"/>
      <c r="H484" s="107"/>
      <c r="I484" s="108"/>
      <c r="J484" s="89"/>
      <c r="K484" s="90"/>
      <c r="L484" s="90"/>
      <c r="M484" s="90"/>
      <c r="N484" s="90"/>
      <c r="O484" s="90"/>
      <c r="P484" s="90"/>
      <c r="Q484" s="90"/>
      <c r="R484" s="90"/>
      <c r="S484" s="90"/>
      <c r="T484" s="90"/>
      <c r="U484" s="90"/>
      <c r="V484" s="90"/>
      <c r="W484" s="90"/>
      <c r="X484" s="90"/>
      <c r="Y484" s="90"/>
      <c r="Z484" s="90"/>
      <c r="AA484" s="90"/>
      <c r="AB484" s="90"/>
      <c r="AC484" s="90"/>
      <c r="AD484" s="90"/>
      <c r="AE484" s="90"/>
      <c r="AF484" s="90"/>
      <c r="AG484" s="90"/>
      <c r="AH484" s="90"/>
      <c r="AI484" s="90"/>
      <c r="AJ484" s="90"/>
      <c r="AK484" s="90"/>
      <c r="AL484" s="90"/>
      <c r="AM484" s="91"/>
      <c r="BG484" s="13" t="s">
        <v>432</v>
      </c>
      <c r="BH484" s="13" t="s">
        <v>432</v>
      </c>
    </row>
    <row r="485" spans="1:61" ht="9.75" hidden="1" customHeight="1" x14ac:dyDescent="0.15">
      <c r="A485" s="251" t="s">
        <v>360</v>
      </c>
      <c r="B485" s="252"/>
      <c r="C485" s="252"/>
      <c r="D485" s="252"/>
      <c r="E485" s="252"/>
      <c r="F485" s="252"/>
      <c r="G485" s="252"/>
      <c r="H485" s="252"/>
      <c r="I485" s="253"/>
      <c r="J485" s="276"/>
      <c r="K485" s="277"/>
      <c r="L485" s="277"/>
      <c r="M485" s="277"/>
      <c r="N485" s="277"/>
      <c r="O485" s="277"/>
      <c r="P485" s="277"/>
      <c r="Q485" s="277"/>
      <c r="R485" s="277"/>
      <c r="S485" s="277"/>
      <c r="T485" s="277"/>
      <c r="U485" s="277"/>
      <c r="V485" s="277"/>
      <c r="W485" s="277"/>
      <c r="X485" s="277"/>
      <c r="Y485" s="277"/>
      <c r="Z485" s="277"/>
      <c r="AA485" s="277"/>
      <c r="AB485" s="277"/>
      <c r="AC485" s="277"/>
      <c r="AD485" s="277"/>
      <c r="AE485" s="277"/>
      <c r="AF485" s="277"/>
      <c r="AG485" s="277"/>
      <c r="AH485" s="277"/>
      <c r="AI485" s="277"/>
      <c r="AJ485" s="277"/>
      <c r="AK485" s="277"/>
      <c r="AL485" s="277"/>
      <c r="AM485" s="278"/>
      <c r="BG485" s="13" t="s">
        <v>481</v>
      </c>
      <c r="BH485" s="13">
        <v>58</v>
      </c>
      <c r="BI485" s="13" t="str">
        <f>"ITEM"&amp;BH485 &amp; BG485 &amp; "="&amp; IF(TRIM($J485)="","",$J485)</f>
        <v>ITEM58#KBN2_18=</v>
      </c>
    </row>
    <row r="486" spans="1:61" ht="9.75" hidden="1" customHeight="1" thickBot="1" x14ac:dyDescent="0.2">
      <c r="A486" s="254"/>
      <c r="B486" s="255"/>
      <c r="C486" s="255"/>
      <c r="D486" s="255"/>
      <c r="E486" s="255"/>
      <c r="F486" s="255"/>
      <c r="G486" s="255"/>
      <c r="H486" s="255"/>
      <c r="I486" s="256"/>
      <c r="J486" s="279"/>
      <c r="K486" s="280"/>
      <c r="L486" s="280"/>
      <c r="M486" s="280"/>
      <c r="N486" s="280"/>
      <c r="O486" s="280"/>
      <c r="P486" s="280"/>
      <c r="Q486" s="280"/>
      <c r="R486" s="280"/>
      <c r="S486" s="280"/>
      <c r="T486" s="280"/>
      <c r="U486" s="280"/>
      <c r="V486" s="280"/>
      <c r="W486" s="280"/>
      <c r="X486" s="280"/>
      <c r="Y486" s="280"/>
      <c r="Z486" s="280"/>
      <c r="AA486" s="280"/>
      <c r="AB486" s="280"/>
      <c r="AC486" s="280"/>
      <c r="AD486" s="280"/>
      <c r="AE486" s="280"/>
      <c r="AF486" s="280"/>
      <c r="AG486" s="280"/>
      <c r="AH486" s="280"/>
      <c r="AI486" s="280"/>
      <c r="AJ486" s="280"/>
      <c r="AK486" s="280"/>
      <c r="AL486" s="280"/>
      <c r="AM486" s="281"/>
      <c r="BG486" s="13" t="s">
        <v>432</v>
      </c>
      <c r="BH486" s="13" t="s">
        <v>432</v>
      </c>
    </row>
    <row r="487" spans="1:61" ht="9.75" hidden="1" customHeight="1" x14ac:dyDescent="0.15">
      <c r="A487" s="263" t="s">
        <v>93</v>
      </c>
      <c r="B487" s="264"/>
      <c r="C487" s="264"/>
      <c r="D487" s="264"/>
      <c r="E487" s="264"/>
      <c r="F487" s="264"/>
      <c r="G487" s="264"/>
      <c r="H487" s="264"/>
      <c r="I487" s="265"/>
      <c r="J487" s="282"/>
      <c r="K487" s="283"/>
      <c r="L487" s="283"/>
      <c r="M487" s="283"/>
      <c r="N487" s="283"/>
      <c r="O487" s="283"/>
      <c r="P487" s="283"/>
      <c r="Q487" s="283"/>
      <c r="R487" s="283"/>
      <c r="S487" s="283"/>
      <c r="T487" s="283"/>
      <c r="U487" s="283"/>
      <c r="V487" s="283"/>
      <c r="W487" s="283"/>
      <c r="X487" s="283"/>
      <c r="Y487" s="283"/>
      <c r="Z487" s="283"/>
      <c r="AA487" s="283"/>
      <c r="AB487" s="283"/>
      <c r="AC487" s="283"/>
      <c r="AD487" s="283"/>
      <c r="AE487" s="283"/>
      <c r="AF487" s="283"/>
      <c r="AG487" s="283"/>
      <c r="AH487" s="283"/>
      <c r="AI487" s="283"/>
      <c r="AJ487" s="283"/>
      <c r="AK487" s="283"/>
      <c r="AL487" s="283"/>
      <c r="AM487" s="284"/>
      <c r="BG487" s="13" t="s">
        <v>481</v>
      </c>
      <c r="BH487" s="13">
        <v>59</v>
      </c>
      <c r="BI487" s="13" t="str">
        <f>"ITEM"&amp; BH487  &amp; BG487 &amp; "="&amp; IF(TRIM($J487)="","",$J487)</f>
        <v>ITEM59#KBN2_18=</v>
      </c>
    </row>
    <row r="488" spans="1:61" ht="9.75" hidden="1" customHeight="1" x14ac:dyDescent="0.15">
      <c r="A488" s="106"/>
      <c r="B488" s="107"/>
      <c r="C488" s="107"/>
      <c r="D488" s="107"/>
      <c r="E488" s="107"/>
      <c r="F488" s="107"/>
      <c r="G488" s="107"/>
      <c r="H488" s="107"/>
      <c r="I488" s="108"/>
      <c r="J488" s="89"/>
      <c r="K488" s="90"/>
      <c r="L488" s="90"/>
      <c r="M488" s="90"/>
      <c r="N488" s="90"/>
      <c r="O488" s="90"/>
      <c r="P488" s="90"/>
      <c r="Q488" s="90"/>
      <c r="R488" s="90"/>
      <c r="S488" s="90"/>
      <c r="T488" s="90"/>
      <c r="U488" s="90"/>
      <c r="V488" s="90"/>
      <c r="W488" s="90"/>
      <c r="X488" s="90"/>
      <c r="Y488" s="90"/>
      <c r="Z488" s="90"/>
      <c r="AA488" s="90"/>
      <c r="AB488" s="90"/>
      <c r="AC488" s="90"/>
      <c r="AD488" s="90"/>
      <c r="AE488" s="90"/>
      <c r="AF488" s="90"/>
      <c r="AG488" s="90"/>
      <c r="AH488" s="90"/>
      <c r="AI488" s="90"/>
      <c r="AJ488" s="90"/>
      <c r="AK488" s="90"/>
      <c r="AL488" s="90"/>
      <c r="AM488" s="91"/>
      <c r="BG488" s="13" t="s">
        <v>432</v>
      </c>
      <c r="BH488" s="13" t="s">
        <v>432</v>
      </c>
    </row>
    <row r="489" spans="1:61" ht="9.75" hidden="1" customHeight="1" x14ac:dyDescent="0.15">
      <c r="A489" s="96" t="s">
        <v>106</v>
      </c>
      <c r="B489" s="97"/>
      <c r="C489" s="97"/>
      <c r="D489" s="97"/>
      <c r="E489" s="97"/>
      <c r="F489" s="97"/>
      <c r="G489" s="97"/>
      <c r="H489" s="97"/>
      <c r="I489" s="98"/>
      <c r="J489" s="266"/>
      <c r="K489" s="170"/>
      <c r="L489" s="170"/>
      <c r="M489" s="170"/>
      <c r="N489" s="170"/>
      <c r="O489" s="170"/>
      <c r="P489" s="170"/>
      <c r="Q489" s="170"/>
      <c r="R489" s="170"/>
      <c r="S489" s="170"/>
      <c r="T489" s="170"/>
      <c r="U489" s="170"/>
      <c r="V489" s="170" t="s">
        <v>116</v>
      </c>
      <c r="W489" s="170"/>
      <c r="X489" s="170"/>
      <c r="Y489" s="170"/>
      <c r="Z489" s="170"/>
      <c r="AA489" s="170"/>
      <c r="AB489" s="170"/>
      <c r="AC489" s="170"/>
      <c r="AD489" s="170"/>
      <c r="AE489" s="170"/>
      <c r="AF489" s="170"/>
      <c r="AG489" s="170"/>
      <c r="AH489" s="170"/>
      <c r="AI489" s="170"/>
      <c r="AJ489" s="170"/>
      <c r="AK489" s="170"/>
      <c r="AL489" s="170"/>
      <c r="AM489" s="171"/>
      <c r="BE489" s="13" t="str">
        <f ca="1">MID(CELL("address",$CH$2),2,2)</f>
        <v>CH</v>
      </c>
      <c r="BF489" s="13" t="str">
        <f>IF(TRIM($K490)="","",IF(ISERROR(MATCH($K490,$CH$3:$CH$8,0)),"INPUT_ERROR",MATCH($K490,$CH$3:$CH$8,0)))</f>
        <v/>
      </c>
      <c r="BG489" s="13" t="s">
        <v>481</v>
      </c>
      <c r="BH489" s="13">
        <v>60</v>
      </c>
      <c r="BI489" s="13" t="str">
        <f>"ITEM"&amp; BH489 &amp; BG489 &amp;  "="&amp; $BF489</f>
        <v>ITEM60#KBN2_18=</v>
      </c>
    </row>
    <row r="490" spans="1:61" ht="9.75" hidden="1" customHeight="1" x14ac:dyDescent="0.15">
      <c r="A490" s="99"/>
      <c r="B490" s="100"/>
      <c r="C490" s="100"/>
      <c r="D490" s="100"/>
      <c r="E490" s="100"/>
      <c r="F490" s="100"/>
      <c r="G490" s="100"/>
      <c r="H490" s="100"/>
      <c r="I490" s="101"/>
      <c r="J490" s="130" t="s">
        <v>127</v>
      </c>
      <c r="K490" s="131"/>
      <c r="L490" s="131"/>
      <c r="M490" s="131"/>
      <c r="N490" s="131"/>
      <c r="O490" s="131"/>
      <c r="P490" s="131"/>
      <c r="Q490" s="131"/>
      <c r="R490" s="131"/>
      <c r="S490" s="131"/>
      <c r="T490" s="169" t="s">
        <v>443</v>
      </c>
      <c r="U490" s="169"/>
      <c r="V490" s="169" t="s">
        <v>230</v>
      </c>
      <c r="W490" s="169"/>
      <c r="X490" s="169"/>
      <c r="Y490" s="169"/>
      <c r="Z490" s="169"/>
      <c r="AA490" s="169"/>
      <c r="AB490" s="169"/>
      <c r="AC490" s="169"/>
      <c r="AD490" s="169"/>
      <c r="AE490" s="169" t="s">
        <v>231</v>
      </c>
      <c r="AF490" s="169"/>
      <c r="AG490" s="169"/>
      <c r="AH490" s="169"/>
      <c r="AI490" s="169"/>
      <c r="AJ490" s="169"/>
      <c r="AK490" s="169"/>
      <c r="AL490" s="169"/>
      <c r="AM490" s="172"/>
      <c r="BG490" s="13" t="s">
        <v>432</v>
      </c>
      <c r="BH490" s="13" t="s">
        <v>432</v>
      </c>
    </row>
    <row r="491" spans="1:61" ht="9.75" hidden="1" customHeight="1" x14ac:dyDescent="0.15">
      <c r="A491" s="99"/>
      <c r="B491" s="100"/>
      <c r="C491" s="100"/>
      <c r="D491" s="100"/>
      <c r="E491" s="100"/>
      <c r="F491" s="100"/>
      <c r="G491" s="100"/>
      <c r="H491" s="100"/>
      <c r="I491" s="101"/>
      <c r="J491" s="130"/>
      <c r="K491" s="131"/>
      <c r="L491" s="131"/>
      <c r="M491" s="131"/>
      <c r="N491" s="131"/>
      <c r="O491" s="131"/>
      <c r="P491" s="131"/>
      <c r="Q491" s="131"/>
      <c r="R491" s="131"/>
      <c r="S491" s="131"/>
      <c r="T491" s="169"/>
      <c r="U491" s="169"/>
      <c r="V491" s="169" t="s">
        <v>232</v>
      </c>
      <c r="W491" s="169"/>
      <c r="X491" s="169"/>
      <c r="Y491" s="169"/>
      <c r="Z491" s="169"/>
      <c r="AA491" s="169"/>
      <c r="AB491" s="169"/>
      <c r="AC491" s="169"/>
      <c r="AD491" s="169"/>
      <c r="AE491" s="169" t="s">
        <v>233</v>
      </c>
      <c r="AF491" s="169"/>
      <c r="AG491" s="169"/>
      <c r="AH491" s="169"/>
      <c r="AI491" s="169"/>
      <c r="AJ491" s="169"/>
      <c r="AK491" s="169"/>
      <c r="AL491" s="169"/>
      <c r="AM491" s="172"/>
      <c r="BG491" s="13" t="s">
        <v>432</v>
      </c>
      <c r="BH491" s="13" t="s">
        <v>432</v>
      </c>
    </row>
    <row r="492" spans="1:61" ht="9.75" hidden="1" customHeight="1" x14ac:dyDescent="0.15">
      <c r="A492" s="106"/>
      <c r="B492" s="107"/>
      <c r="C492" s="107"/>
      <c r="D492" s="107"/>
      <c r="E492" s="107"/>
      <c r="F492" s="107"/>
      <c r="G492" s="107"/>
      <c r="H492" s="107"/>
      <c r="I492" s="108"/>
      <c r="J492" s="168"/>
      <c r="K492" s="137"/>
      <c r="L492" s="137"/>
      <c r="M492" s="137"/>
      <c r="N492" s="137"/>
      <c r="O492" s="137"/>
      <c r="P492" s="137"/>
      <c r="Q492" s="137"/>
      <c r="R492" s="137"/>
      <c r="S492" s="137"/>
      <c r="T492" s="137"/>
      <c r="U492" s="137"/>
      <c r="V492" s="174" t="s">
        <v>223</v>
      </c>
      <c r="W492" s="174"/>
      <c r="X492" s="174"/>
      <c r="Y492" s="174"/>
      <c r="Z492" s="174"/>
      <c r="AA492" s="174"/>
      <c r="AB492" s="174"/>
      <c r="AC492" s="174"/>
      <c r="AD492" s="174"/>
      <c r="AE492" s="174" t="s">
        <v>224</v>
      </c>
      <c r="AF492" s="174"/>
      <c r="AG492" s="174"/>
      <c r="AH492" s="174"/>
      <c r="AI492" s="174"/>
      <c r="AJ492" s="174"/>
      <c r="AK492" s="174"/>
      <c r="AL492" s="174"/>
      <c r="AM492" s="175"/>
      <c r="BG492" s="13" t="s">
        <v>432</v>
      </c>
      <c r="BH492" s="13" t="s">
        <v>432</v>
      </c>
    </row>
    <row r="493" spans="1:61" ht="9.75" hidden="1" customHeight="1" x14ac:dyDescent="0.15">
      <c r="A493" s="96" t="s">
        <v>304</v>
      </c>
      <c r="B493" s="97"/>
      <c r="C493" s="97"/>
      <c r="D493" s="97"/>
      <c r="E493" s="97"/>
      <c r="F493" s="97"/>
      <c r="G493" s="97"/>
      <c r="H493" s="97"/>
      <c r="I493" s="98"/>
      <c r="J493" s="86"/>
      <c r="K493" s="87"/>
      <c r="L493" s="87"/>
      <c r="M493" s="87"/>
      <c r="N493" s="87"/>
      <c r="O493" s="87"/>
      <c r="P493" s="87"/>
      <c r="Q493" s="87"/>
      <c r="R493" s="87"/>
      <c r="S493" s="87"/>
      <c r="T493" s="87"/>
      <c r="U493" s="87"/>
      <c r="V493" s="87"/>
      <c r="W493" s="87"/>
      <c r="X493" s="87"/>
      <c r="Y493" s="87"/>
      <c r="Z493" s="87"/>
      <c r="AA493" s="87"/>
      <c r="AB493" s="87"/>
      <c r="AC493" s="87"/>
      <c r="AD493" s="87"/>
      <c r="AE493" s="87"/>
      <c r="AF493" s="87"/>
      <c r="AG493" s="87"/>
      <c r="AH493" s="87"/>
      <c r="AI493" s="87"/>
      <c r="AJ493" s="87"/>
      <c r="AK493" s="87"/>
      <c r="AL493" s="87"/>
      <c r="AM493" s="88"/>
      <c r="BG493" s="13" t="s">
        <v>481</v>
      </c>
      <c r="BH493" s="13">
        <v>61</v>
      </c>
      <c r="BI493" s="13" t="str">
        <f>"ITEM"&amp; BH493 &amp; BG493 &amp; "="&amp; IF(TRIM($J493)="","",$J493)</f>
        <v>ITEM61#KBN2_18=</v>
      </c>
    </row>
    <row r="494" spans="1:61" ht="9.75" hidden="1" customHeight="1" x14ac:dyDescent="0.15">
      <c r="A494" s="99"/>
      <c r="B494" s="100"/>
      <c r="C494" s="100"/>
      <c r="D494" s="100"/>
      <c r="E494" s="100"/>
      <c r="F494" s="100"/>
      <c r="G494" s="100"/>
      <c r="H494" s="100"/>
      <c r="I494" s="101"/>
      <c r="J494" s="127"/>
      <c r="K494" s="128"/>
      <c r="L494" s="128"/>
      <c r="M494" s="128"/>
      <c r="N494" s="128"/>
      <c r="O494" s="128"/>
      <c r="P494" s="128"/>
      <c r="Q494" s="128"/>
      <c r="R494" s="128"/>
      <c r="S494" s="128"/>
      <c r="T494" s="128"/>
      <c r="U494" s="128"/>
      <c r="V494" s="128"/>
      <c r="W494" s="128"/>
      <c r="X494" s="128"/>
      <c r="Y494" s="128"/>
      <c r="Z494" s="128"/>
      <c r="AA494" s="128"/>
      <c r="AB494" s="128"/>
      <c r="AC494" s="128"/>
      <c r="AD494" s="128"/>
      <c r="AE494" s="128"/>
      <c r="AF494" s="128"/>
      <c r="AG494" s="128"/>
      <c r="AH494" s="128"/>
      <c r="AI494" s="128"/>
      <c r="AJ494" s="128"/>
      <c r="AK494" s="128"/>
      <c r="AL494" s="128"/>
      <c r="AM494" s="129"/>
      <c r="BG494" s="13" t="s">
        <v>432</v>
      </c>
      <c r="BH494" s="13" t="s">
        <v>432</v>
      </c>
    </row>
    <row r="495" spans="1:61" ht="9.75" hidden="1" customHeight="1" x14ac:dyDescent="0.15">
      <c r="A495" s="106"/>
      <c r="B495" s="107"/>
      <c r="C495" s="107"/>
      <c r="D495" s="107"/>
      <c r="E495" s="107"/>
      <c r="F495" s="107"/>
      <c r="G495" s="107"/>
      <c r="H495" s="107"/>
      <c r="I495" s="108"/>
      <c r="J495" s="89"/>
      <c r="K495" s="90"/>
      <c r="L495" s="90"/>
      <c r="M495" s="90"/>
      <c r="N495" s="90"/>
      <c r="O495" s="90"/>
      <c r="P495" s="90"/>
      <c r="Q495" s="90"/>
      <c r="R495" s="90"/>
      <c r="S495" s="90"/>
      <c r="T495" s="90"/>
      <c r="U495" s="90"/>
      <c r="V495" s="90"/>
      <c r="W495" s="90"/>
      <c r="X495" s="90"/>
      <c r="Y495" s="90"/>
      <c r="Z495" s="90"/>
      <c r="AA495" s="90"/>
      <c r="AB495" s="90"/>
      <c r="AC495" s="90"/>
      <c r="AD495" s="90"/>
      <c r="AE495" s="90"/>
      <c r="AF495" s="90"/>
      <c r="AG495" s="90"/>
      <c r="AH495" s="90"/>
      <c r="AI495" s="90"/>
      <c r="AJ495" s="90"/>
      <c r="AK495" s="90"/>
      <c r="AL495" s="90"/>
      <c r="AM495" s="91"/>
      <c r="BG495" s="13" t="s">
        <v>432</v>
      </c>
      <c r="BH495" s="13" t="s">
        <v>432</v>
      </c>
    </row>
    <row r="496" spans="1:61" ht="9.75" hidden="1" customHeight="1" x14ac:dyDescent="0.15">
      <c r="A496" s="267" t="s">
        <v>0</v>
      </c>
      <c r="B496" s="268"/>
      <c r="C496" s="96" t="s">
        <v>107</v>
      </c>
      <c r="D496" s="97"/>
      <c r="E496" s="97"/>
      <c r="F496" s="97"/>
      <c r="G496" s="97"/>
      <c r="H496" s="97"/>
      <c r="I496" s="98"/>
      <c r="J496" s="167"/>
      <c r="K496" s="162"/>
      <c r="L496" s="162"/>
      <c r="M496" s="162"/>
      <c r="N496" s="162"/>
      <c r="O496" s="162"/>
      <c r="P496" s="162"/>
      <c r="Q496" s="162"/>
      <c r="R496" s="162"/>
      <c r="S496" s="162"/>
      <c r="T496" s="162"/>
      <c r="U496" s="162"/>
      <c r="V496" s="170" t="s">
        <v>116</v>
      </c>
      <c r="W496" s="170"/>
      <c r="X496" s="170"/>
      <c r="Y496" s="170"/>
      <c r="Z496" s="170"/>
      <c r="AA496" s="170"/>
      <c r="AB496" s="170"/>
      <c r="AC496" s="170"/>
      <c r="AD496" s="170"/>
      <c r="AE496" s="170"/>
      <c r="AF496" s="170"/>
      <c r="AG496" s="170"/>
      <c r="AH496" s="170"/>
      <c r="AI496" s="170"/>
      <c r="AJ496" s="170"/>
      <c r="AK496" s="170"/>
      <c r="AL496" s="170"/>
      <c r="AM496" s="171"/>
      <c r="BE496" s="13" t="str">
        <f ca="1">MID(CELL("address",$CI$2),2,2)</f>
        <v>CI</v>
      </c>
      <c r="BF496" s="13" t="str">
        <f>IF(TRIM($K497)="","",IF(ISERROR(MATCH($K497,$CI$3:$CI$4,0)),"INPUT_ERROR",MATCH($K497,$CI$3:$CI$4,0)))</f>
        <v/>
      </c>
      <c r="BG496" s="13" t="s">
        <v>481</v>
      </c>
      <c r="BH496" s="13">
        <v>62</v>
      </c>
      <c r="BI496" s="13" t="str">
        <f>"ITEM"&amp; BH496&amp; BG496 &amp; "="&amp; $BF496</f>
        <v>ITEM62#KBN2_18=</v>
      </c>
    </row>
    <row r="497" spans="1:61" ht="9.75" hidden="1" customHeight="1" x14ac:dyDescent="0.15">
      <c r="A497" s="269"/>
      <c r="B497" s="270"/>
      <c r="C497" s="99"/>
      <c r="D497" s="100"/>
      <c r="E497" s="100"/>
      <c r="F497" s="100"/>
      <c r="G497" s="100"/>
      <c r="H497" s="100"/>
      <c r="I497" s="101"/>
      <c r="J497" s="130" t="s">
        <v>167</v>
      </c>
      <c r="K497" s="131"/>
      <c r="L497" s="131"/>
      <c r="M497" s="131"/>
      <c r="N497" s="131"/>
      <c r="O497" s="131"/>
      <c r="P497" s="131"/>
      <c r="Q497" s="131"/>
      <c r="R497" s="133" t="s">
        <v>168</v>
      </c>
      <c r="S497" s="133"/>
      <c r="T497" s="133"/>
      <c r="U497" s="133"/>
      <c r="V497" s="169" t="s">
        <v>234</v>
      </c>
      <c r="W497" s="169"/>
      <c r="X497" s="169"/>
      <c r="Y497" s="169"/>
      <c r="Z497" s="169"/>
      <c r="AA497" s="169" t="s">
        <v>235</v>
      </c>
      <c r="AB497" s="169"/>
      <c r="AC497" s="169"/>
      <c r="AD497" s="169"/>
      <c r="AE497" s="169"/>
      <c r="AF497" s="169"/>
      <c r="AG497" s="169"/>
      <c r="AH497" s="169"/>
      <c r="AI497" s="169"/>
      <c r="AJ497" s="169"/>
      <c r="AK497" s="169"/>
      <c r="AL497" s="169"/>
      <c r="AM497" s="172"/>
      <c r="BG497" s="13" t="s">
        <v>432</v>
      </c>
      <c r="BH497" s="13" t="s">
        <v>432</v>
      </c>
    </row>
    <row r="498" spans="1:61" ht="9.75" hidden="1" customHeight="1" x14ac:dyDescent="0.15">
      <c r="A498" s="269"/>
      <c r="B498" s="270"/>
      <c r="C498" s="99"/>
      <c r="D498" s="100"/>
      <c r="E498" s="100"/>
      <c r="F498" s="100"/>
      <c r="G498" s="100"/>
      <c r="H498" s="100"/>
      <c r="I498" s="101"/>
      <c r="J498" s="130"/>
      <c r="K498" s="131"/>
      <c r="L498" s="131"/>
      <c r="M498" s="131"/>
      <c r="N498" s="131"/>
      <c r="O498" s="131"/>
      <c r="P498" s="131"/>
      <c r="Q498" s="131"/>
      <c r="R498" s="133"/>
      <c r="S498" s="133"/>
      <c r="T498" s="133"/>
      <c r="U498" s="133"/>
      <c r="V498" s="169"/>
      <c r="W498" s="169"/>
      <c r="X498" s="169"/>
      <c r="Y498" s="169"/>
      <c r="Z498" s="169"/>
      <c r="AA498" s="169"/>
      <c r="AB498" s="169"/>
      <c r="AC498" s="169"/>
      <c r="AD498" s="169"/>
      <c r="AE498" s="169"/>
      <c r="AF498" s="169"/>
      <c r="AG498" s="169"/>
      <c r="AH498" s="169"/>
      <c r="AI498" s="169"/>
      <c r="AJ498" s="169"/>
      <c r="AK498" s="169"/>
      <c r="AL498" s="169"/>
      <c r="AM498" s="172"/>
      <c r="BG498" s="13" t="s">
        <v>432</v>
      </c>
      <c r="BH498" s="13" t="s">
        <v>432</v>
      </c>
    </row>
    <row r="499" spans="1:61" ht="9.75" hidden="1" customHeight="1" x14ac:dyDescent="0.15">
      <c r="A499" s="269"/>
      <c r="B499" s="270"/>
      <c r="C499" s="106"/>
      <c r="D499" s="107"/>
      <c r="E499" s="107"/>
      <c r="F499" s="107"/>
      <c r="G499" s="107"/>
      <c r="H499" s="107"/>
      <c r="I499" s="108"/>
      <c r="J499" s="173"/>
      <c r="K499" s="174"/>
      <c r="L499" s="174"/>
      <c r="M499" s="174"/>
      <c r="N499" s="174"/>
      <c r="O499" s="174"/>
      <c r="P499" s="174"/>
      <c r="Q499" s="174"/>
      <c r="R499" s="174"/>
      <c r="S499" s="174"/>
      <c r="T499" s="174"/>
      <c r="U499" s="174"/>
      <c r="V499" s="174"/>
      <c r="W499" s="174"/>
      <c r="X499" s="174"/>
      <c r="Y499" s="174"/>
      <c r="Z499" s="174"/>
      <c r="AA499" s="174"/>
      <c r="AB499" s="174"/>
      <c r="AC499" s="174"/>
      <c r="AD499" s="174"/>
      <c r="AE499" s="174"/>
      <c r="AF499" s="174"/>
      <c r="AG499" s="174"/>
      <c r="AH499" s="174"/>
      <c r="AI499" s="174"/>
      <c r="AJ499" s="174"/>
      <c r="AK499" s="174"/>
      <c r="AL499" s="174"/>
      <c r="AM499" s="175"/>
      <c r="BG499" s="13" t="s">
        <v>432</v>
      </c>
      <c r="BH499" s="13" t="s">
        <v>432</v>
      </c>
    </row>
    <row r="500" spans="1:61" ht="9.75" hidden="1" customHeight="1" x14ac:dyDescent="0.15">
      <c r="A500" s="269"/>
      <c r="B500" s="270"/>
      <c r="C500" s="96" t="s">
        <v>108</v>
      </c>
      <c r="D500" s="97"/>
      <c r="E500" s="97"/>
      <c r="F500" s="97"/>
      <c r="G500" s="97"/>
      <c r="H500" s="97"/>
      <c r="I500" s="98"/>
      <c r="J500" s="86"/>
      <c r="K500" s="87"/>
      <c r="L500" s="87"/>
      <c r="M500" s="87"/>
      <c r="N500" s="87"/>
      <c r="O500" s="87"/>
      <c r="P500" s="87"/>
      <c r="Q500" s="87"/>
      <c r="R500" s="87"/>
      <c r="S500" s="87"/>
      <c r="T500" s="87"/>
      <c r="U500" s="87"/>
      <c r="V500" s="87"/>
      <c r="W500" s="87"/>
      <c r="X500" s="87"/>
      <c r="Y500" s="87"/>
      <c r="Z500" s="87"/>
      <c r="AA500" s="87"/>
      <c r="AB500" s="87"/>
      <c r="AC500" s="87"/>
      <c r="AD500" s="87"/>
      <c r="AE500" s="87"/>
      <c r="AF500" s="87"/>
      <c r="AG500" s="87"/>
      <c r="AH500" s="87"/>
      <c r="AI500" s="87"/>
      <c r="AJ500" s="87"/>
      <c r="AK500" s="87"/>
      <c r="AL500" s="87"/>
      <c r="AM500" s="88"/>
      <c r="BG500" s="13" t="s">
        <v>481</v>
      </c>
      <c r="BH500" s="13">
        <v>63</v>
      </c>
      <c r="BI500" s="13" t="str">
        <f>"ITEM" &amp; BH500 &amp; BG500 &amp; "="&amp; IF(TRIM($J500)="","",$J500)</f>
        <v>ITEM63#KBN2_18=</v>
      </c>
    </row>
    <row r="501" spans="1:61" ht="9.75" hidden="1" customHeight="1" x14ac:dyDescent="0.15">
      <c r="A501" s="269"/>
      <c r="B501" s="270"/>
      <c r="C501" s="99"/>
      <c r="D501" s="100"/>
      <c r="E501" s="100"/>
      <c r="F501" s="100"/>
      <c r="G501" s="100"/>
      <c r="H501" s="100"/>
      <c r="I501" s="101"/>
      <c r="J501" s="127"/>
      <c r="K501" s="128"/>
      <c r="L501" s="128"/>
      <c r="M501" s="128"/>
      <c r="N501" s="128"/>
      <c r="O501" s="128"/>
      <c r="P501" s="128"/>
      <c r="Q501" s="128"/>
      <c r="R501" s="128"/>
      <c r="S501" s="128"/>
      <c r="T501" s="128"/>
      <c r="U501" s="128"/>
      <c r="V501" s="128"/>
      <c r="W501" s="128"/>
      <c r="X501" s="128"/>
      <c r="Y501" s="128"/>
      <c r="Z501" s="128"/>
      <c r="AA501" s="128"/>
      <c r="AB501" s="128"/>
      <c r="AC501" s="128"/>
      <c r="AD501" s="128"/>
      <c r="AE501" s="128"/>
      <c r="AF501" s="128"/>
      <c r="AG501" s="128"/>
      <c r="AH501" s="128"/>
      <c r="AI501" s="128"/>
      <c r="AJ501" s="128"/>
      <c r="AK501" s="128"/>
      <c r="AL501" s="128"/>
      <c r="AM501" s="129"/>
      <c r="BG501" s="13" t="s">
        <v>432</v>
      </c>
      <c r="BH501" s="13" t="s">
        <v>432</v>
      </c>
    </row>
    <row r="502" spans="1:61" ht="9.75" hidden="1" customHeight="1" x14ac:dyDescent="0.15">
      <c r="A502" s="269"/>
      <c r="B502" s="270"/>
      <c r="C502" s="106"/>
      <c r="D502" s="107"/>
      <c r="E502" s="107"/>
      <c r="F502" s="107"/>
      <c r="G502" s="107"/>
      <c r="H502" s="107"/>
      <c r="I502" s="108"/>
      <c r="J502" s="89"/>
      <c r="K502" s="90"/>
      <c r="L502" s="90"/>
      <c r="M502" s="90"/>
      <c r="N502" s="90"/>
      <c r="O502" s="90"/>
      <c r="P502" s="90"/>
      <c r="Q502" s="90"/>
      <c r="R502" s="90"/>
      <c r="S502" s="90"/>
      <c r="T502" s="90"/>
      <c r="U502" s="90"/>
      <c r="V502" s="90"/>
      <c r="W502" s="90"/>
      <c r="X502" s="90"/>
      <c r="Y502" s="90"/>
      <c r="Z502" s="90"/>
      <c r="AA502" s="90"/>
      <c r="AB502" s="90"/>
      <c r="AC502" s="90"/>
      <c r="AD502" s="90"/>
      <c r="AE502" s="90"/>
      <c r="AF502" s="90"/>
      <c r="AG502" s="90"/>
      <c r="AH502" s="90"/>
      <c r="AI502" s="90"/>
      <c r="AJ502" s="90"/>
      <c r="AK502" s="90"/>
      <c r="AL502" s="90"/>
      <c r="AM502" s="91"/>
      <c r="BG502" s="13" t="s">
        <v>432</v>
      </c>
      <c r="BH502" s="13" t="s">
        <v>432</v>
      </c>
    </row>
    <row r="503" spans="1:61" ht="9.75" hidden="1" customHeight="1" x14ac:dyDescent="0.15">
      <c r="A503" s="269"/>
      <c r="B503" s="270"/>
      <c r="C503" s="96" t="s">
        <v>109</v>
      </c>
      <c r="D503" s="97"/>
      <c r="E503" s="97"/>
      <c r="F503" s="97"/>
      <c r="G503" s="97"/>
      <c r="H503" s="97"/>
      <c r="I503" s="98"/>
      <c r="J503" s="86"/>
      <c r="K503" s="87"/>
      <c r="L503" s="87"/>
      <c r="M503" s="87"/>
      <c r="N503" s="87"/>
      <c r="O503" s="87"/>
      <c r="P503" s="87"/>
      <c r="Q503" s="87"/>
      <c r="R503" s="87"/>
      <c r="S503" s="87"/>
      <c r="T503" s="87"/>
      <c r="U503" s="87"/>
      <c r="V503" s="87"/>
      <c r="W503" s="87"/>
      <c r="X503" s="87"/>
      <c r="Y503" s="87"/>
      <c r="Z503" s="87"/>
      <c r="AA503" s="87"/>
      <c r="AB503" s="87"/>
      <c r="AC503" s="87"/>
      <c r="AD503" s="87"/>
      <c r="AE503" s="87"/>
      <c r="AF503" s="87"/>
      <c r="AG503" s="87"/>
      <c r="AH503" s="87"/>
      <c r="AI503" s="87"/>
      <c r="AJ503" s="87"/>
      <c r="AK503" s="87"/>
      <c r="AL503" s="87"/>
      <c r="AM503" s="88"/>
      <c r="BG503" s="13" t="s">
        <v>481</v>
      </c>
      <c r="BH503" s="13">
        <v>64</v>
      </c>
      <c r="BI503" s="13" t="str">
        <f>"ITEM" &amp; BH503 &amp; BG503 &amp; "="&amp; IF(TRIM($J503)="","",$J503)</f>
        <v>ITEM64#KBN2_18=</v>
      </c>
    </row>
    <row r="504" spans="1:61" ht="9.75" hidden="1" customHeight="1" x14ac:dyDescent="0.15">
      <c r="A504" s="269"/>
      <c r="B504" s="270"/>
      <c r="C504" s="99"/>
      <c r="D504" s="100"/>
      <c r="E504" s="100"/>
      <c r="F504" s="100"/>
      <c r="G504" s="100"/>
      <c r="H504" s="100"/>
      <c r="I504" s="101"/>
      <c r="J504" s="127"/>
      <c r="K504" s="128"/>
      <c r="L504" s="128"/>
      <c r="M504" s="128"/>
      <c r="N504" s="128"/>
      <c r="O504" s="128"/>
      <c r="P504" s="128"/>
      <c r="Q504" s="128"/>
      <c r="R504" s="128"/>
      <c r="S504" s="128"/>
      <c r="T504" s="128"/>
      <c r="U504" s="128"/>
      <c r="V504" s="128"/>
      <c r="W504" s="128"/>
      <c r="X504" s="128"/>
      <c r="Y504" s="128"/>
      <c r="Z504" s="128"/>
      <c r="AA504" s="128"/>
      <c r="AB504" s="128"/>
      <c r="AC504" s="128"/>
      <c r="AD504" s="128"/>
      <c r="AE504" s="128"/>
      <c r="AF504" s="128"/>
      <c r="AG504" s="128"/>
      <c r="AH504" s="128"/>
      <c r="AI504" s="128"/>
      <c r="AJ504" s="128"/>
      <c r="AK504" s="128"/>
      <c r="AL504" s="128"/>
      <c r="AM504" s="129"/>
      <c r="BG504" s="13" t="s">
        <v>432</v>
      </c>
      <c r="BH504" s="13" t="s">
        <v>432</v>
      </c>
    </row>
    <row r="505" spans="1:61" ht="9.75" hidden="1" customHeight="1" thickBot="1" x14ac:dyDescent="0.2">
      <c r="A505" s="271"/>
      <c r="B505" s="272"/>
      <c r="C505" s="106"/>
      <c r="D505" s="107"/>
      <c r="E505" s="107"/>
      <c r="F505" s="107"/>
      <c r="G505" s="107"/>
      <c r="H505" s="107"/>
      <c r="I505" s="108"/>
      <c r="J505" s="89"/>
      <c r="K505" s="90"/>
      <c r="L505" s="90"/>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90"/>
      <c r="AK505" s="90"/>
      <c r="AL505" s="90"/>
      <c r="AM505" s="91"/>
      <c r="BG505" s="13" t="s">
        <v>432</v>
      </c>
      <c r="BH505" s="13" t="s">
        <v>432</v>
      </c>
    </row>
    <row r="506" spans="1:61" ht="9.75" hidden="1" customHeight="1" x14ac:dyDescent="0.15">
      <c r="A506" s="251" t="s">
        <v>361</v>
      </c>
      <c r="B506" s="252"/>
      <c r="C506" s="252"/>
      <c r="D506" s="252"/>
      <c r="E506" s="252"/>
      <c r="F506" s="252"/>
      <c r="G506" s="252"/>
      <c r="H506" s="252"/>
      <c r="I506" s="253"/>
      <c r="J506" s="276"/>
      <c r="K506" s="277"/>
      <c r="L506" s="277"/>
      <c r="M506" s="277"/>
      <c r="N506" s="277"/>
      <c r="O506" s="277"/>
      <c r="P506" s="277"/>
      <c r="Q506" s="277"/>
      <c r="R506" s="277"/>
      <c r="S506" s="277"/>
      <c r="T506" s="277"/>
      <c r="U506" s="277"/>
      <c r="V506" s="277"/>
      <c r="W506" s="277"/>
      <c r="X506" s="277"/>
      <c r="Y506" s="277"/>
      <c r="Z506" s="277"/>
      <c r="AA506" s="277"/>
      <c r="AB506" s="277"/>
      <c r="AC506" s="277"/>
      <c r="AD506" s="277"/>
      <c r="AE506" s="277"/>
      <c r="AF506" s="277"/>
      <c r="AG506" s="277"/>
      <c r="AH506" s="277"/>
      <c r="AI506" s="277"/>
      <c r="AJ506" s="277"/>
      <c r="AK506" s="277"/>
      <c r="AL506" s="277"/>
      <c r="AM506" s="278"/>
      <c r="BG506" s="13" t="s">
        <v>482</v>
      </c>
      <c r="BH506" s="13">
        <v>58</v>
      </c>
      <c r="BI506" s="13" t="str">
        <f>"ITEM"&amp;BH506 &amp; BG506 &amp; "="&amp; IF(TRIM($J506)="","",$J506)</f>
        <v>ITEM58#KBN2_19=</v>
      </c>
    </row>
    <row r="507" spans="1:61" ht="9.75" hidden="1" customHeight="1" thickBot="1" x14ac:dyDescent="0.2">
      <c r="A507" s="254"/>
      <c r="B507" s="255"/>
      <c r="C507" s="255"/>
      <c r="D507" s="255"/>
      <c r="E507" s="255"/>
      <c r="F507" s="255"/>
      <c r="G507" s="255"/>
      <c r="H507" s="255"/>
      <c r="I507" s="256"/>
      <c r="J507" s="279"/>
      <c r="K507" s="280"/>
      <c r="L507" s="280"/>
      <c r="M507" s="280"/>
      <c r="N507" s="280"/>
      <c r="O507" s="280"/>
      <c r="P507" s="280"/>
      <c r="Q507" s="280"/>
      <c r="R507" s="280"/>
      <c r="S507" s="280"/>
      <c r="T507" s="280"/>
      <c r="U507" s="280"/>
      <c r="V507" s="280"/>
      <c r="W507" s="280"/>
      <c r="X507" s="280"/>
      <c r="Y507" s="280"/>
      <c r="Z507" s="280"/>
      <c r="AA507" s="280"/>
      <c r="AB507" s="280"/>
      <c r="AC507" s="280"/>
      <c r="AD507" s="280"/>
      <c r="AE507" s="280"/>
      <c r="AF507" s="280"/>
      <c r="AG507" s="280"/>
      <c r="AH507" s="280"/>
      <c r="AI507" s="280"/>
      <c r="AJ507" s="280"/>
      <c r="AK507" s="280"/>
      <c r="AL507" s="280"/>
      <c r="AM507" s="281"/>
      <c r="BG507" s="13" t="s">
        <v>432</v>
      </c>
      <c r="BH507" s="13" t="s">
        <v>432</v>
      </c>
    </row>
    <row r="508" spans="1:61" ht="9.75" hidden="1" customHeight="1" x14ac:dyDescent="0.15">
      <c r="A508" s="263" t="s">
        <v>93</v>
      </c>
      <c r="B508" s="264"/>
      <c r="C508" s="264"/>
      <c r="D508" s="264"/>
      <c r="E508" s="264"/>
      <c r="F508" s="264"/>
      <c r="G508" s="264"/>
      <c r="H508" s="264"/>
      <c r="I508" s="265"/>
      <c r="J508" s="282"/>
      <c r="K508" s="283"/>
      <c r="L508" s="283"/>
      <c r="M508" s="283"/>
      <c r="N508" s="283"/>
      <c r="O508" s="283"/>
      <c r="P508" s="283"/>
      <c r="Q508" s="283"/>
      <c r="R508" s="283"/>
      <c r="S508" s="283"/>
      <c r="T508" s="283"/>
      <c r="U508" s="283"/>
      <c r="V508" s="283"/>
      <c r="W508" s="283"/>
      <c r="X508" s="283"/>
      <c r="Y508" s="283"/>
      <c r="Z508" s="283"/>
      <c r="AA508" s="283"/>
      <c r="AB508" s="283"/>
      <c r="AC508" s="283"/>
      <c r="AD508" s="283"/>
      <c r="AE508" s="283"/>
      <c r="AF508" s="283"/>
      <c r="AG508" s="283"/>
      <c r="AH508" s="283"/>
      <c r="AI508" s="283"/>
      <c r="AJ508" s="283"/>
      <c r="AK508" s="283"/>
      <c r="AL508" s="283"/>
      <c r="AM508" s="284"/>
      <c r="BG508" s="13" t="s">
        <v>482</v>
      </c>
      <c r="BH508" s="13">
        <v>59</v>
      </c>
      <c r="BI508" s="13" t="str">
        <f>"ITEM"&amp; BH508  &amp; BG508 &amp; "="&amp; IF(TRIM($J508)="","",$J508)</f>
        <v>ITEM59#KBN2_19=</v>
      </c>
    </row>
    <row r="509" spans="1:61" ht="9.75" hidden="1" customHeight="1" x14ac:dyDescent="0.15">
      <c r="A509" s="106"/>
      <c r="B509" s="107"/>
      <c r="C509" s="107"/>
      <c r="D509" s="107"/>
      <c r="E509" s="107"/>
      <c r="F509" s="107"/>
      <c r="G509" s="107"/>
      <c r="H509" s="107"/>
      <c r="I509" s="108"/>
      <c r="J509" s="89"/>
      <c r="K509" s="90"/>
      <c r="L509" s="90"/>
      <c r="M509" s="90"/>
      <c r="N509" s="90"/>
      <c r="O509" s="90"/>
      <c r="P509" s="90"/>
      <c r="Q509" s="90"/>
      <c r="R509" s="90"/>
      <c r="S509" s="90"/>
      <c r="T509" s="90"/>
      <c r="U509" s="90"/>
      <c r="V509" s="90"/>
      <c r="W509" s="90"/>
      <c r="X509" s="90"/>
      <c r="Y509" s="90"/>
      <c r="Z509" s="90"/>
      <c r="AA509" s="90"/>
      <c r="AB509" s="90"/>
      <c r="AC509" s="90"/>
      <c r="AD509" s="90"/>
      <c r="AE509" s="90"/>
      <c r="AF509" s="90"/>
      <c r="AG509" s="90"/>
      <c r="AH509" s="90"/>
      <c r="AI509" s="90"/>
      <c r="AJ509" s="90"/>
      <c r="AK509" s="90"/>
      <c r="AL509" s="90"/>
      <c r="AM509" s="91"/>
      <c r="BG509" s="13" t="s">
        <v>432</v>
      </c>
      <c r="BH509" s="13" t="s">
        <v>432</v>
      </c>
    </row>
    <row r="510" spans="1:61" ht="9.75" hidden="1" customHeight="1" x14ac:dyDescent="0.15">
      <c r="A510" s="96" t="s">
        <v>106</v>
      </c>
      <c r="B510" s="97"/>
      <c r="C510" s="97"/>
      <c r="D510" s="97"/>
      <c r="E510" s="97"/>
      <c r="F510" s="97"/>
      <c r="G510" s="97"/>
      <c r="H510" s="97"/>
      <c r="I510" s="98"/>
      <c r="J510" s="266"/>
      <c r="K510" s="170"/>
      <c r="L510" s="170"/>
      <c r="M510" s="170"/>
      <c r="N510" s="170"/>
      <c r="O510" s="170"/>
      <c r="P510" s="170"/>
      <c r="Q510" s="170"/>
      <c r="R510" s="170"/>
      <c r="S510" s="170"/>
      <c r="T510" s="170"/>
      <c r="U510" s="170"/>
      <c r="V510" s="170" t="s">
        <v>116</v>
      </c>
      <c r="W510" s="170"/>
      <c r="X510" s="170"/>
      <c r="Y510" s="170"/>
      <c r="Z510" s="170"/>
      <c r="AA510" s="170"/>
      <c r="AB510" s="170"/>
      <c r="AC510" s="170"/>
      <c r="AD510" s="170"/>
      <c r="AE510" s="170"/>
      <c r="AF510" s="170"/>
      <c r="AG510" s="170"/>
      <c r="AH510" s="170"/>
      <c r="AI510" s="170"/>
      <c r="AJ510" s="170"/>
      <c r="AK510" s="170"/>
      <c r="AL510" s="170"/>
      <c r="AM510" s="171"/>
      <c r="BE510" s="13" t="str">
        <f ca="1">MID(CELL("address",$CH$2),2,2)</f>
        <v>CH</v>
      </c>
      <c r="BF510" s="13" t="str">
        <f>IF(TRIM($K511)="","",IF(ISERROR(MATCH($K511,$CH$3:$CH$8,0)),"INPUT_ERROR",MATCH($K511,$CH$3:$CH$8,0)))</f>
        <v/>
      </c>
      <c r="BG510" s="13" t="s">
        <v>482</v>
      </c>
      <c r="BH510" s="13">
        <v>60</v>
      </c>
      <c r="BI510" s="13" t="str">
        <f>"ITEM"&amp; BH510 &amp; BG510 &amp;  "="&amp; $BF510</f>
        <v>ITEM60#KBN2_19=</v>
      </c>
    </row>
    <row r="511" spans="1:61" ht="9.75" hidden="1" customHeight="1" x14ac:dyDescent="0.15">
      <c r="A511" s="99"/>
      <c r="B511" s="100"/>
      <c r="C511" s="100"/>
      <c r="D511" s="100"/>
      <c r="E511" s="100"/>
      <c r="F511" s="100"/>
      <c r="G511" s="100"/>
      <c r="H511" s="100"/>
      <c r="I511" s="101"/>
      <c r="J511" s="130" t="s">
        <v>127</v>
      </c>
      <c r="K511" s="131"/>
      <c r="L511" s="131"/>
      <c r="M511" s="131"/>
      <c r="N511" s="131"/>
      <c r="O511" s="131"/>
      <c r="P511" s="131"/>
      <c r="Q511" s="131"/>
      <c r="R511" s="131"/>
      <c r="S511" s="131"/>
      <c r="T511" s="169" t="s">
        <v>443</v>
      </c>
      <c r="U511" s="169"/>
      <c r="V511" s="169" t="s">
        <v>230</v>
      </c>
      <c r="W511" s="169"/>
      <c r="X511" s="169"/>
      <c r="Y511" s="169"/>
      <c r="Z511" s="169"/>
      <c r="AA511" s="169"/>
      <c r="AB511" s="169"/>
      <c r="AC511" s="169"/>
      <c r="AD511" s="169"/>
      <c r="AE511" s="169" t="s">
        <v>231</v>
      </c>
      <c r="AF511" s="169"/>
      <c r="AG511" s="169"/>
      <c r="AH511" s="169"/>
      <c r="AI511" s="169"/>
      <c r="AJ511" s="169"/>
      <c r="AK511" s="169"/>
      <c r="AL511" s="169"/>
      <c r="AM511" s="172"/>
      <c r="BG511" s="13" t="s">
        <v>432</v>
      </c>
      <c r="BH511" s="13" t="s">
        <v>432</v>
      </c>
    </row>
    <row r="512" spans="1:61" ht="9.75" hidden="1" customHeight="1" x14ac:dyDescent="0.15">
      <c r="A512" s="99"/>
      <c r="B512" s="100"/>
      <c r="C512" s="100"/>
      <c r="D512" s="100"/>
      <c r="E512" s="100"/>
      <c r="F512" s="100"/>
      <c r="G512" s="100"/>
      <c r="H512" s="100"/>
      <c r="I512" s="101"/>
      <c r="J512" s="130"/>
      <c r="K512" s="131"/>
      <c r="L512" s="131"/>
      <c r="M512" s="131"/>
      <c r="N512" s="131"/>
      <c r="O512" s="131"/>
      <c r="P512" s="131"/>
      <c r="Q512" s="131"/>
      <c r="R512" s="131"/>
      <c r="S512" s="131"/>
      <c r="T512" s="169"/>
      <c r="U512" s="169"/>
      <c r="V512" s="169" t="s">
        <v>232</v>
      </c>
      <c r="W512" s="169"/>
      <c r="X512" s="169"/>
      <c r="Y512" s="169"/>
      <c r="Z512" s="169"/>
      <c r="AA512" s="169"/>
      <c r="AB512" s="169"/>
      <c r="AC512" s="169"/>
      <c r="AD512" s="169"/>
      <c r="AE512" s="169" t="s">
        <v>233</v>
      </c>
      <c r="AF512" s="169"/>
      <c r="AG512" s="169"/>
      <c r="AH512" s="169"/>
      <c r="AI512" s="169"/>
      <c r="AJ512" s="169"/>
      <c r="AK512" s="169"/>
      <c r="AL512" s="169"/>
      <c r="AM512" s="172"/>
      <c r="BG512" s="13" t="s">
        <v>432</v>
      </c>
      <c r="BH512" s="13" t="s">
        <v>432</v>
      </c>
    </row>
    <row r="513" spans="1:61" ht="9.75" hidden="1" customHeight="1" x14ac:dyDescent="0.15">
      <c r="A513" s="106"/>
      <c r="B513" s="107"/>
      <c r="C513" s="107"/>
      <c r="D513" s="107"/>
      <c r="E513" s="107"/>
      <c r="F513" s="107"/>
      <c r="G513" s="107"/>
      <c r="H513" s="107"/>
      <c r="I513" s="108"/>
      <c r="J513" s="168"/>
      <c r="K513" s="137"/>
      <c r="L513" s="137"/>
      <c r="M513" s="137"/>
      <c r="N513" s="137"/>
      <c r="O513" s="137"/>
      <c r="P513" s="137"/>
      <c r="Q513" s="137"/>
      <c r="R513" s="137"/>
      <c r="S513" s="137"/>
      <c r="T513" s="137"/>
      <c r="U513" s="137"/>
      <c r="V513" s="174" t="s">
        <v>223</v>
      </c>
      <c r="W513" s="174"/>
      <c r="X513" s="174"/>
      <c r="Y513" s="174"/>
      <c r="Z513" s="174"/>
      <c r="AA513" s="174"/>
      <c r="AB513" s="174"/>
      <c r="AC513" s="174"/>
      <c r="AD513" s="174"/>
      <c r="AE513" s="174" t="s">
        <v>224</v>
      </c>
      <c r="AF513" s="174"/>
      <c r="AG513" s="174"/>
      <c r="AH513" s="174"/>
      <c r="AI513" s="174"/>
      <c r="AJ513" s="174"/>
      <c r="AK513" s="174"/>
      <c r="AL513" s="174"/>
      <c r="AM513" s="175"/>
      <c r="BG513" s="13" t="s">
        <v>432</v>
      </c>
      <c r="BH513" s="13" t="s">
        <v>432</v>
      </c>
    </row>
    <row r="514" spans="1:61" ht="9.75" hidden="1" customHeight="1" x14ac:dyDescent="0.15">
      <c r="A514" s="96" t="s">
        <v>304</v>
      </c>
      <c r="B514" s="97"/>
      <c r="C514" s="97"/>
      <c r="D514" s="97"/>
      <c r="E514" s="97"/>
      <c r="F514" s="97"/>
      <c r="G514" s="97"/>
      <c r="H514" s="97"/>
      <c r="I514" s="98"/>
      <c r="J514" s="86"/>
      <c r="K514" s="87"/>
      <c r="L514" s="87"/>
      <c r="M514" s="87"/>
      <c r="N514" s="87"/>
      <c r="O514" s="87"/>
      <c r="P514" s="87"/>
      <c r="Q514" s="87"/>
      <c r="R514" s="87"/>
      <c r="S514" s="87"/>
      <c r="T514" s="87"/>
      <c r="U514" s="87"/>
      <c r="V514" s="87"/>
      <c r="W514" s="87"/>
      <c r="X514" s="87"/>
      <c r="Y514" s="87"/>
      <c r="Z514" s="87"/>
      <c r="AA514" s="87"/>
      <c r="AB514" s="87"/>
      <c r="AC514" s="87"/>
      <c r="AD514" s="87"/>
      <c r="AE514" s="87"/>
      <c r="AF514" s="87"/>
      <c r="AG514" s="87"/>
      <c r="AH514" s="87"/>
      <c r="AI514" s="87"/>
      <c r="AJ514" s="87"/>
      <c r="AK514" s="87"/>
      <c r="AL514" s="87"/>
      <c r="AM514" s="88"/>
      <c r="BG514" s="13" t="s">
        <v>482</v>
      </c>
      <c r="BH514" s="13">
        <v>61</v>
      </c>
      <c r="BI514" s="13" t="str">
        <f>"ITEM"&amp; BH514 &amp; BG514 &amp; "="&amp; IF(TRIM($J514)="","",$J514)</f>
        <v>ITEM61#KBN2_19=</v>
      </c>
    </row>
    <row r="515" spans="1:61" ht="9.75" hidden="1" customHeight="1" x14ac:dyDescent="0.15">
      <c r="A515" s="99"/>
      <c r="B515" s="100"/>
      <c r="C515" s="100"/>
      <c r="D515" s="100"/>
      <c r="E515" s="100"/>
      <c r="F515" s="100"/>
      <c r="G515" s="100"/>
      <c r="H515" s="100"/>
      <c r="I515" s="101"/>
      <c r="J515" s="127"/>
      <c r="K515" s="128"/>
      <c r="L515" s="128"/>
      <c r="M515" s="128"/>
      <c r="N515" s="128"/>
      <c r="O515" s="128"/>
      <c r="P515" s="128"/>
      <c r="Q515" s="128"/>
      <c r="R515" s="128"/>
      <c r="S515" s="128"/>
      <c r="T515" s="128"/>
      <c r="U515" s="128"/>
      <c r="V515" s="128"/>
      <c r="W515" s="128"/>
      <c r="X515" s="128"/>
      <c r="Y515" s="128"/>
      <c r="Z515" s="128"/>
      <c r="AA515" s="128"/>
      <c r="AB515" s="128"/>
      <c r="AC515" s="128"/>
      <c r="AD515" s="128"/>
      <c r="AE515" s="128"/>
      <c r="AF515" s="128"/>
      <c r="AG515" s="128"/>
      <c r="AH515" s="128"/>
      <c r="AI515" s="128"/>
      <c r="AJ515" s="128"/>
      <c r="AK515" s="128"/>
      <c r="AL515" s="128"/>
      <c r="AM515" s="129"/>
      <c r="BG515" s="13" t="s">
        <v>432</v>
      </c>
      <c r="BH515" s="13" t="s">
        <v>432</v>
      </c>
    </row>
    <row r="516" spans="1:61" ht="9.75" hidden="1" customHeight="1" x14ac:dyDescent="0.15">
      <c r="A516" s="106"/>
      <c r="B516" s="107"/>
      <c r="C516" s="107"/>
      <c r="D516" s="107"/>
      <c r="E516" s="107"/>
      <c r="F516" s="107"/>
      <c r="G516" s="107"/>
      <c r="H516" s="107"/>
      <c r="I516" s="108"/>
      <c r="J516" s="89"/>
      <c r="K516" s="90"/>
      <c r="L516" s="90"/>
      <c r="M516" s="90"/>
      <c r="N516" s="90"/>
      <c r="O516" s="90"/>
      <c r="P516" s="90"/>
      <c r="Q516" s="90"/>
      <c r="R516" s="90"/>
      <c r="S516" s="90"/>
      <c r="T516" s="90"/>
      <c r="U516" s="90"/>
      <c r="V516" s="90"/>
      <c r="W516" s="90"/>
      <c r="X516" s="90"/>
      <c r="Y516" s="90"/>
      <c r="Z516" s="90"/>
      <c r="AA516" s="90"/>
      <c r="AB516" s="90"/>
      <c r="AC516" s="90"/>
      <c r="AD516" s="90"/>
      <c r="AE516" s="90"/>
      <c r="AF516" s="90"/>
      <c r="AG516" s="90"/>
      <c r="AH516" s="90"/>
      <c r="AI516" s="90"/>
      <c r="AJ516" s="90"/>
      <c r="AK516" s="90"/>
      <c r="AL516" s="90"/>
      <c r="AM516" s="91"/>
      <c r="BG516" s="13" t="s">
        <v>432</v>
      </c>
      <c r="BH516" s="13" t="s">
        <v>432</v>
      </c>
    </row>
    <row r="517" spans="1:61" ht="9.75" hidden="1" customHeight="1" x14ac:dyDescent="0.15">
      <c r="A517" s="267" t="s">
        <v>0</v>
      </c>
      <c r="B517" s="268"/>
      <c r="C517" s="96" t="s">
        <v>107</v>
      </c>
      <c r="D517" s="97"/>
      <c r="E517" s="97"/>
      <c r="F517" s="97"/>
      <c r="G517" s="97"/>
      <c r="H517" s="97"/>
      <c r="I517" s="98"/>
      <c r="J517" s="167"/>
      <c r="K517" s="162"/>
      <c r="L517" s="162"/>
      <c r="M517" s="162"/>
      <c r="N517" s="162"/>
      <c r="O517" s="162"/>
      <c r="P517" s="162"/>
      <c r="Q517" s="162"/>
      <c r="R517" s="162"/>
      <c r="S517" s="162"/>
      <c r="T517" s="162"/>
      <c r="U517" s="162"/>
      <c r="V517" s="170" t="s">
        <v>116</v>
      </c>
      <c r="W517" s="170"/>
      <c r="X517" s="170"/>
      <c r="Y517" s="170"/>
      <c r="Z517" s="170"/>
      <c r="AA517" s="170"/>
      <c r="AB517" s="170"/>
      <c r="AC517" s="170"/>
      <c r="AD517" s="170"/>
      <c r="AE517" s="170"/>
      <c r="AF517" s="170"/>
      <c r="AG517" s="170"/>
      <c r="AH517" s="170"/>
      <c r="AI517" s="170"/>
      <c r="AJ517" s="170"/>
      <c r="AK517" s="170"/>
      <c r="AL517" s="170"/>
      <c r="AM517" s="171"/>
      <c r="BE517" s="13" t="str">
        <f ca="1">MID(CELL("address",$CI$2),2,2)</f>
        <v>CI</v>
      </c>
      <c r="BF517" s="13" t="str">
        <f>IF(TRIM($K518)="","",IF(ISERROR(MATCH($K518,$CI$3:$CI$4,0)),"INPUT_ERROR",MATCH($K518,$CI$3:$CI$4,0)))</f>
        <v/>
      </c>
      <c r="BG517" s="13" t="s">
        <v>482</v>
      </c>
      <c r="BH517" s="13">
        <v>62</v>
      </c>
      <c r="BI517" s="13" t="str">
        <f>"ITEM"&amp; BH517&amp; BG517 &amp; "="&amp; $BF517</f>
        <v>ITEM62#KBN2_19=</v>
      </c>
    </row>
    <row r="518" spans="1:61" ht="9.75" hidden="1" customHeight="1" x14ac:dyDescent="0.15">
      <c r="A518" s="269"/>
      <c r="B518" s="270"/>
      <c r="C518" s="99"/>
      <c r="D518" s="100"/>
      <c r="E518" s="100"/>
      <c r="F518" s="100"/>
      <c r="G518" s="100"/>
      <c r="H518" s="100"/>
      <c r="I518" s="101"/>
      <c r="J518" s="130" t="s">
        <v>167</v>
      </c>
      <c r="K518" s="131"/>
      <c r="L518" s="131"/>
      <c r="M518" s="131"/>
      <c r="N518" s="131"/>
      <c r="O518" s="131"/>
      <c r="P518" s="131"/>
      <c r="Q518" s="131"/>
      <c r="R518" s="133" t="s">
        <v>168</v>
      </c>
      <c r="S518" s="133"/>
      <c r="T518" s="133"/>
      <c r="U518" s="133"/>
      <c r="V518" s="169" t="s">
        <v>234</v>
      </c>
      <c r="W518" s="169"/>
      <c r="X518" s="169"/>
      <c r="Y518" s="169"/>
      <c r="Z518" s="169"/>
      <c r="AA518" s="169" t="s">
        <v>235</v>
      </c>
      <c r="AB518" s="169"/>
      <c r="AC518" s="169"/>
      <c r="AD518" s="169"/>
      <c r="AE518" s="169"/>
      <c r="AF518" s="169"/>
      <c r="AG518" s="169"/>
      <c r="AH518" s="169"/>
      <c r="AI518" s="169"/>
      <c r="AJ518" s="169"/>
      <c r="AK518" s="169"/>
      <c r="AL518" s="169"/>
      <c r="AM518" s="172"/>
      <c r="BG518" s="13" t="s">
        <v>432</v>
      </c>
      <c r="BH518" s="13" t="s">
        <v>432</v>
      </c>
    </row>
    <row r="519" spans="1:61" ht="9.75" hidden="1" customHeight="1" x14ac:dyDescent="0.15">
      <c r="A519" s="269"/>
      <c r="B519" s="270"/>
      <c r="C519" s="99"/>
      <c r="D519" s="100"/>
      <c r="E519" s="100"/>
      <c r="F519" s="100"/>
      <c r="G519" s="100"/>
      <c r="H519" s="100"/>
      <c r="I519" s="101"/>
      <c r="J519" s="130"/>
      <c r="K519" s="131"/>
      <c r="L519" s="131"/>
      <c r="M519" s="131"/>
      <c r="N519" s="131"/>
      <c r="O519" s="131"/>
      <c r="P519" s="131"/>
      <c r="Q519" s="131"/>
      <c r="R519" s="133"/>
      <c r="S519" s="133"/>
      <c r="T519" s="133"/>
      <c r="U519" s="133"/>
      <c r="V519" s="169"/>
      <c r="W519" s="169"/>
      <c r="X519" s="169"/>
      <c r="Y519" s="169"/>
      <c r="Z519" s="169"/>
      <c r="AA519" s="169"/>
      <c r="AB519" s="169"/>
      <c r="AC519" s="169"/>
      <c r="AD519" s="169"/>
      <c r="AE519" s="169"/>
      <c r="AF519" s="169"/>
      <c r="AG519" s="169"/>
      <c r="AH519" s="169"/>
      <c r="AI519" s="169"/>
      <c r="AJ519" s="169"/>
      <c r="AK519" s="169"/>
      <c r="AL519" s="169"/>
      <c r="AM519" s="172"/>
      <c r="BG519" s="13" t="s">
        <v>432</v>
      </c>
      <c r="BH519" s="13" t="s">
        <v>432</v>
      </c>
    </row>
    <row r="520" spans="1:61" ht="9.75" hidden="1" customHeight="1" x14ac:dyDescent="0.15">
      <c r="A520" s="269"/>
      <c r="B520" s="270"/>
      <c r="C520" s="106"/>
      <c r="D520" s="107"/>
      <c r="E520" s="107"/>
      <c r="F520" s="107"/>
      <c r="G520" s="107"/>
      <c r="H520" s="107"/>
      <c r="I520" s="108"/>
      <c r="J520" s="173"/>
      <c r="K520" s="174"/>
      <c r="L520" s="174"/>
      <c r="M520" s="174"/>
      <c r="N520" s="174"/>
      <c r="O520" s="174"/>
      <c r="P520" s="174"/>
      <c r="Q520" s="174"/>
      <c r="R520" s="174"/>
      <c r="S520" s="174"/>
      <c r="T520" s="174"/>
      <c r="U520" s="174"/>
      <c r="V520" s="174"/>
      <c r="W520" s="174"/>
      <c r="X520" s="174"/>
      <c r="Y520" s="174"/>
      <c r="Z520" s="174"/>
      <c r="AA520" s="174"/>
      <c r="AB520" s="174"/>
      <c r="AC520" s="174"/>
      <c r="AD520" s="174"/>
      <c r="AE520" s="174"/>
      <c r="AF520" s="174"/>
      <c r="AG520" s="174"/>
      <c r="AH520" s="174"/>
      <c r="AI520" s="174"/>
      <c r="AJ520" s="174"/>
      <c r="AK520" s="174"/>
      <c r="AL520" s="174"/>
      <c r="AM520" s="175"/>
      <c r="BG520" s="13" t="s">
        <v>432</v>
      </c>
      <c r="BH520" s="13" t="s">
        <v>432</v>
      </c>
    </row>
    <row r="521" spans="1:61" ht="9.75" hidden="1" customHeight="1" x14ac:dyDescent="0.15">
      <c r="A521" s="269"/>
      <c r="B521" s="270"/>
      <c r="C521" s="96" t="s">
        <v>108</v>
      </c>
      <c r="D521" s="97"/>
      <c r="E521" s="97"/>
      <c r="F521" s="97"/>
      <c r="G521" s="97"/>
      <c r="H521" s="97"/>
      <c r="I521" s="98"/>
      <c r="J521" s="86"/>
      <c r="K521" s="87"/>
      <c r="L521" s="87"/>
      <c r="M521" s="87"/>
      <c r="N521" s="87"/>
      <c r="O521" s="87"/>
      <c r="P521" s="87"/>
      <c r="Q521" s="87"/>
      <c r="R521" s="87"/>
      <c r="S521" s="87"/>
      <c r="T521" s="87"/>
      <c r="U521" s="87"/>
      <c r="V521" s="87"/>
      <c r="W521" s="87"/>
      <c r="X521" s="87"/>
      <c r="Y521" s="87"/>
      <c r="Z521" s="87"/>
      <c r="AA521" s="87"/>
      <c r="AB521" s="87"/>
      <c r="AC521" s="87"/>
      <c r="AD521" s="87"/>
      <c r="AE521" s="87"/>
      <c r="AF521" s="87"/>
      <c r="AG521" s="87"/>
      <c r="AH521" s="87"/>
      <c r="AI521" s="87"/>
      <c r="AJ521" s="87"/>
      <c r="AK521" s="87"/>
      <c r="AL521" s="87"/>
      <c r="AM521" s="88"/>
      <c r="BG521" s="13" t="s">
        <v>482</v>
      </c>
      <c r="BH521" s="13">
        <v>63</v>
      </c>
      <c r="BI521" s="13" t="str">
        <f>"ITEM" &amp; BH521 &amp; BG521 &amp; "="&amp; IF(TRIM($J521)="","",$J521)</f>
        <v>ITEM63#KBN2_19=</v>
      </c>
    </row>
    <row r="522" spans="1:61" ht="9.75" hidden="1" customHeight="1" x14ac:dyDescent="0.15">
      <c r="A522" s="269"/>
      <c r="B522" s="270"/>
      <c r="C522" s="99"/>
      <c r="D522" s="100"/>
      <c r="E522" s="100"/>
      <c r="F522" s="100"/>
      <c r="G522" s="100"/>
      <c r="H522" s="100"/>
      <c r="I522" s="101"/>
      <c r="J522" s="127"/>
      <c r="K522" s="128"/>
      <c r="L522" s="128"/>
      <c r="M522" s="128"/>
      <c r="N522" s="128"/>
      <c r="O522" s="128"/>
      <c r="P522" s="128"/>
      <c r="Q522" s="128"/>
      <c r="R522" s="128"/>
      <c r="S522" s="128"/>
      <c r="T522" s="128"/>
      <c r="U522" s="128"/>
      <c r="V522" s="128"/>
      <c r="W522" s="128"/>
      <c r="X522" s="128"/>
      <c r="Y522" s="128"/>
      <c r="Z522" s="128"/>
      <c r="AA522" s="128"/>
      <c r="AB522" s="128"/>
      <c r="AC522" s="128"/>
      <c r="AD522" s="128"/>
      <c r="AE522" s="128"/>
      <c r="AF522" s="128"/>
      <c r="AG522" s="128"/>
      <c r="AH522" s="128"/>
      <c r="AI522" s="128"/>
      <c r="AJ522" s="128"/>
      <c r="AK522" s="128"/>
      <c r="AL522" s="128"/>
      <c r="AM522" s="129"/>
      <c r="BG522" s="13" t="s">
        <v>432</v>
      </c>
      <c r="BH522" s="13" t="s">
        <v>432</v>
      </c>
    </row>
    <row r="523" spans="1:61" ht="9.75" hidden="1" customHeight="1" x14ac:dyDescent="0.15">
      <c r="A523" s="269"/>
      <c r="B523" s="270"/>
      <c r="C523" s="106"/>
      <c r="D523" s="107"/>
      <c r="E523" s="107"/>
      <c r="F523" s="107"/>
      <c r="G523" s="107"/>
      <c r="H523" s="107"/>
      <c r="I523" s="108"/>
      <c r="J523" s="89"/>
      <c r="K523" s="90"/>
      <c r="L523" s="90"/>
      <c r="M523" s="90"/>
      <c r="N523" s="90"/>
      <c r="O523" s="90"/>
      <c r="P523" s="90"/>
      <c r="Q523" s="90"/>
      <c r="R523" s="90"/>
      <c r="S523" s="90"/>
      <c r="T523" s="90"/>
      <c r="U523" s="90"/>
      <c r="V523" s="90"/>
      <c r="W523" s="90"/>
      <c r="X523" s="90"/>
      <c r="Y523" s="90"/>
      <c r="Z523" s="90"/>
      <c r="AA523" s="90"/>
      <c r="AB523" s="90"/>
      <c r="AC523" s="90"/>
      <c r="AD523" s="90"/>
      <c r="AE523" s="90"/>
      <c r="AF523" s="90"/>
      <c r="AG523" s="90"/>
      <c r="AH523" s="90"/>
      <c r="AI523" s="90"/>
      <c r="AJ523" s="90"/>
      <c r="AK523" s="90"/>
      <c r="AL523" s="90"/>
      <c r="AM523" s="91"/>
      <c r="BG523" s="13" t="s">
        <v>432</v>
      </c>
      <c r="BH523" s="13" t="s">
        <v>432</v>
      </c>
    </row>
    <row r="524" spans="1:61" ht="9.75" hidden="1" customHeight="1" x14ac:dyDescent="0.15">
      <c r="A524" s="269"/>
      <c r="B524" s="270"/>
      <c r="C524" s="96" t="s">
        <v>109</v>
      </c>
      <c r="D524" s="97"/>
      <c r="E524" s="97"/>
      <c r="F524" s="97"/>
      <c r="G524" s="97"/>
      <c r="H524" s="97"/>
      <c r="I524" s="98"/>
      <c r="J524" s="86"/>
      <c r="K524" s="87"/>
      <c r="L524" s="87"/>
      <c r="M524" s="87"/>
      <c r="N524" s="87"/>
      <c r="O524" s="87"/>
      <c r="P524" s="87"/>
      <c r="Q524" s="87"/>
      <c r="R524" s="87"/>
      <c r="S524" s="87"/>
      <c r="T524" s="87"/>
      <c r="U524" s="87"/>
      <c r="V524" s="87"/>
      <c r="W524" s="87"/>
      <c r="X524" s="87"/>
      <c r="Y524" s="87"/>
      <c r="Z524" s="87"/>
      <c r="AA524" s="87"/>
      <c r="AB524" s="87"/>
      <c r="AC524" s="87"/>
      <c r="AD524" s="87"/>
      <c r="AE524" s="87"/>
      <c r="AF524" s="87"/>
      <c r="AG524" s="87"/>
      <c r="AH524" s="87"/>
      <c r="AI524" s="87"/>
      <c r="AJ524" s="87"/>
      <c r="AK524" s="87"/>
      <c r="AL524" s="87"/>
      <c r="AM524" s="88"/>
      <c r="BG524" s="13" t="s">
        <v>482</v>
      </c>
      <c r="BH524" s="13">
        <v>64</v>
      </c>
      <c r="BI524" s="13" t="str">
        <f>"ITEM" &amp; BH524 &amp; BG524 &amp; "="&amp; IF(TRIM($J524)="","",$J524)</f>
        <v>ITEM64#KBN2_19=</v>
      </c>
    </row>
    <row r="525" spans="1:61" ht="9.75" hidden="1" customHeight="1" x14ac:dyDescent="0.15">
      <c r="A525" s="269"/>
      <c r="B525" s="270"/>
      <c r="C525" s="99"/>
      <c r="D525" s="100"/>
      <c r="E525" s="100"/>
      <c r="F525" s="100"/>
      <c r="G525" s="100"/>
      <c r="H525" s="100"/>
      <c r="I525" s="101"/>
      <c r="J525" s="127"/>
      <c r="K525" s="128"/>
      <c r="L525" s="128"/>
      <c r="M525" s="128"/>
      <c r="N525" s="128"/>
      <c r="O525" s="128"/>
      <c r="P525" s="128"/>
      <c r="Q525" s="128"/>
      <c r="R525" s="128"/>
      <c r="S525" s="128"/>
      <c r="T525" s="128"/>
      <c r="U525" s="128"/>
      <c r="V525" s="128"/>
      <c r="W525" s="128"/>
      <c r="X525" s="128"/>
      <c r="Y525" s="128"/>
      <c r="Z525" s="128"/>
      <c r="AA525" s="128"/>
      <c r="AB525" s="128"/>
      <c r="AC525" s="128"/>
      <c r="AD525" s="128"/>
      <c r="AE525" s="128"/>
      <c r="AF525" s="128"/>
      <c r="AG525" s="128"/>
      <c r="AH525" s="128"/>
      <c r="AI525" s="128"/>
      <c r="AJ525" s="128"/>
      <c r="AK525" s="128"/>
      <c r="AL525" s="128"/>
      <c r="AM525" s="129"/>
      <c r="BG525" s="13" t="s">
        <v>432</v>
      </c>
      <c r="BH525" s="13" t="s">
        <v>432</v>
      </c>
    </row>
    <row r="526" spans="1:61" ht="9.75" hidden="1" customHeight="1" thickBot="1" x14ac:dyDescent="0.2">
      <c r="A526" s="271"/>
      <c r="B526" s="272"/>
      <c r="C526" s="106"/>
      <c r="D526" s="107"/>
      <c r="E526" s="107"/>
      <c r="F526" s="107"/>
      <c r="G526" s="107"/>
      <c r="H526" s="107"/>
      <c r="I526" s="108"/>
      <c r="J526" s="89"/>
      <c r="K526" s="90"/>
      <c r="L526" s="90"/>
      <c r="M526" s="90"/>
      <c r="N526" s="90"/>
      <c r="O526" s="90"/>
      <c r="P526" s="90"/>
      <c r="Q526" s="90"/>
      <c r="R526" s="90"/>
      <c r="S526" s="90"/>
      <c r="T526" s="90"/>
      <c r="U526" s="90"/>
      <c r="V526" s="90"/>
      <c r="W526" s="90"/>
      <c r="X526" s="90"/>
      <c r="Y526" s="90"/>
      <c r="Z526" s="90"/>
      <c r="AA526" s="90"/>
      <c r="AB526" s="90"/>
      <c r="AC526" s="90"/>
      <c r="AD526" s="90"/>
      <c r="AE526" s="90"/>
      <c r="AF526" s="90"/>
      <c r="AG526" s="90"/>
      <c r="AH526" s="90"/>
      <c r="AI526" s="90"/>
      <c r="AJ526" s="90"/>
      <c r="AK526" s="90"/>
      <c r="AL526" s="90"/>
      <c r="AM526" s="91"/>
      <c r="BG526" s="13" t="s">
        <v>432</v>
      </c>
      <c r="BH526" s="13" t="s">
        <v>432</v>
      </c>
    </row>
    <row r="527" spans="1:61" ht="9.75" hidden="1" customHeight="1" x14ac:dyDescent="0.15">
      <c r="A527" s="251" t="s">
        <v>362</v>
      </c>
      <c r="B527" s="252"/>
      <c r="C527" s="252"/>
      <c r="D527" s="252"/>
      <c r="E527" s="252"/>
      <c r="F527" s="252"/>
      <c r="G527" s="252"/>
      <c r="H527" s="252"/>
      <c r="I527" s="253"/>
      <c r="J527" s="276"/>
      <c r="K527" s="277"/>
      <c r="L527" s="277"/>
      <c r="M527" s="277"/>
      <c r="N527" s="277"/>
      <c r="O527" s="277"/>
      <c r="P527" s="277"/>
      <c r="Q527" s="277"/>
      <c r="R527" s="277"/>
      <c r="S527" s="277"/>
      <c r="T527" s="277"/>
      <c r="U527" s="277"/>
      <c r="V527" s="277"/>
      <c r="W527" s="277"/>
      <c r="X527" s="277"/>
      <c r="Y527" s="277"/>
      <c r="Z527" s="277"/>
      <c r="AA527" s="277"/>
      <c r="AB527" s="277"/>
      <c r="AC527" s="277"/>
      <c r="AD527" s="277"/>
      <c r="AE527" s="277"/>
      <c r="AF527" s="277"/>
      <c r="AG527" s="277"/>
      <c r="AH527" s="277"/>
      <c r="AI527" s="277"/>
      <c r="AJ527" s="277"/>
      <c r="AK527" s="277"/>
      <c r="AL527" s="277"/>
      <c r="AM527" s="278"/>
      <c r="BG527" s="13" t="s">
        <v>483</v>
      </c>
      <c r="BH527" s="13">
        <v>58</v>
      </c>
      <c r="BI527" s="13" t="str">
        <f>"ITEM"&amp;BH527 &amp; BG527 &amp; "="&amp; IF(TRIM($J527)="","",$J527)</f>
        <v>ITEM58#KBN2_20=</v>
      </c>
    </row>
    <row r="528" spans="1:61" ht="9.75" hidden="1" customHeight="1" thickBot="1" x14ac:dyDescent="0.2">
      <c r="A528" s="254"/>
      <c r="B528" s="255"/>
      <c r="C528" s="255"/>
      <c r="D528" s="255"/>
      <c r="E528" s="255"/>
      <c r="F528" s="255"/>
      <c r="G528" s="255"/>
      <c r="H528" s="255"/>
      <c r="I528" s="256"/>
      <c r="J528" s="279"/>
      <c r="K528" s="280"/>
      <c r="L528" s="280"/>
      <c r="M528" s="280"/>
      <c r="N528" s="280"/>
      <c r="O528" s="280"/>
      <c r="P528" s="280"/>
      <c r="Q528" s="280"/>
      <c r="R528" s="280"/>
      <c r="S528" s="280"/>
      <c r="T528" s="280"/>
      <c r="U528" s="280"/>
      <c r="V528" s="280"/>
      <c r="W528" s="280"/>
      <c r="X528" s="280"/>
      <c r="Y528" s="280"/>
      <c r="Z528" s="280"/>
      <c r="AA528" s="280"/>
      <c r="AB528" s="280"/>
      <c r="AC528" s="280"/>
      <c r="AD528" s="280"/>
      <c r="AE528" s="280"/>
      <c r="AF528" s="280"/>
      <c r="AG528" s="280"/>
      <c r="AH528" s="280"/>
      <c r="AI528" s="280"/>
      <c r="AJ528" s="280"/>
      <c r="AK528" s="280"/>
      <c r="AL528" s="280"/>
      <c r="AM528" s="281"/>
      <c r="BG528" s="13" t="s">
        <v>432</v>
      </c>
      <c r="BH528" s="13" t="s">
        <v>432</v>
      </c>
    </row>
    <row r="529" spans="1:61" ht="9.75" hidden="1" customHeight="1" x14ac:dyDescent="0.15">
      <c r="A529" s="263" t="s">
        <v>93</v>
      </c>
      <c r="B529" s="264"/>
      <c r="C529" s="264"/>
      <c r="D529" s="264"/>
      <c r="E529" s="264"/>
      <c r="F529" s="264"/>
      <c r="G529" s="264"/>
      <c r="H529" s="264"/>
      <c r="I529" s="265"/>
      <c r="J529" s="282"/>
      <c r="K529" s="283"/>
      <c r="L529" s="283"/>
      <c r="M529" s="283"/>
      <c r="N529" s="283"/>
      <c r="O529" s="283"/>
      <c r="P529" s="283"/>
      <c r="Q529" s="283"/>
      <c r="R529" s="283"/>
      <c r="S529" s="283"/>
      <c r="T529" s="283"/>
      <c r="U529" s="283"/>
      <c r="V529" s="283"/>
      <c r="W529" s="283"/>
      <c r="X529" s="283"/>
      <c r="Y529" s="283"/>
      <c r="Z529" s="283"/>
      <c r="AA529" s="283"/>
      <c r="AB529" s="283"/>
      <c r="AC529" s="283"/>
      <c r="AD529" s="283"/>
      <c r="AE529" s="283"/>
      <c r="AF529" s="283"/>
      <c r="AG529" s="283"/>
      <c r="AH529" s="283"/>
      <c r="AI529" s="283"/>
      <c r="AJ529" s="283"/>
      <c r="AK529" s="283"/>
      <c r="AL529" s="283"/>
      <c r="AM529" s="284"/>
      <c r="BG529" s="13" t="s">
        <v>483</v>
      </c>
      <c r="BH529" s="13">
        <v>59</v>
      </c>
      <c r="BI529" s="13" t="str">
        <f>"ITEM"&amp; BH529  &amp; BG529 &amp; "="&amp; IF(TRIM($J529)="","",$J529)</f>
        <v>ITEM59#KBN2_20=</v>
      </c>
    </row>
    <row r="530" spans="1:61" ht="9.75" hidden="1" customHeight="1" x14ac:dyDescent="0.15">
      <c r="A530" s="106"/>
      <c r="B530" s="107"/>
      <c r="C530" s="107"/>
      <c r="D530" s="107"/>
      <c r="E530" s="107"/>
      <c r="F530" s="107"/>
      <c r="G530" s="107"/>
      <c r="H530" s="107"/>
      <c r="I530" s="108"/>
      <c r="J530" s="89"/>
      <c r="K530" s="90"/>
      <c r="L530" s="90"/>
      <c r="M530" s="90"/>
      <c r="N530" s="90"/>
      <c r="O530" s="90"/>
      <c r="P530" s="90"/>
      <c r="Q530" s="90"/>
      <c r="R530" s="90"/>
      <c r="S530" s="90"/>
      <c r="T530" s="90"/>
      <c r="U530" s="90"/>
      <c r="V530" s="90"/>
      <c r="W530" s="90"/>
      <c r="X530" s="90"/>
      <c r="Y530" s="90"/>
      <c r="Z530" s="90"/>
      <c r="AA530" s="90"/>
      <c r="AB530" s="90"/>
      <c r="AC530" s="90"/>
      <c r="AD530" s="90"/>
      <c r="AE530" s="90"/>
      <c r="AF530" s="90"/>
      <c r="AG530" s="90"/>
      <c r="AH530" s="90"/>
      <c r="AI530" s="90"/>
      <c r="AJ530" s="90"/>
      <c r="AK530" s="90"/>
      <c r="AL530" s="90"/>
      <c r="AM530" s="91"/>
      <c r="BG530" s="13" t="s">
        <v>432</v>
      </c>
      <c r="BH530" s="13" t="s">
        <v>432</v>
      </c>
    </row>
    <row r="531" spans="1:61" ht="9.75" hidden="1" customHeight="1" x14ac:dyDescent="0.15">
      <c r="A531" s="96" t="s">
        <v>106</v>
      </c>
      <c r="B531" s="97"/>
      <c r="C531" s="97"/>
      <c r="D531" s="97"/>
      <c r="E531" s="97"/>
      <c r="F531" s="97"/>
      <c r="G531" s="97"/>
      <c r="H531" s="97"/>
      <c r="I531" s="98"/>
      <c r="J531" s="266"/>
      <c r="K531" s="170"/>
      <c r="L531" s="170"/>
      <c r="M531" s="170"/>
      <c r="N531" s="170"/>
      <c r="O531" s="170"/>
      <c r="P531" s="170"/>
      <c r="Q531" s="170"/>
      <c r="R531" s="170"/>
      <c r="S531" s="170"/>
      <c r="T531" s="170"/>
      <c r="U531" s="170"/>
      <c r="V531" s="170" t="s">
        <v>116</v>
      </c>
      <c r="W531" s="170"/>
      <c r="X531" s="170"/>
      <c r="Y531" s="170"/>
      <c r="Z531" s="170"/>
      <c r="AA531" s="170"/>
      <c r="AB531" s="170"/>
      <c r="AC531" s="170"/>
      <c r="AD531" s="170"/>
      <c r="AE531" s="170"/>
      <c r="AF531" s="170"/>
      <c r="AG531" s="170"/>
      <c r="AH531" s="170"/>
      <c r="AI531" s="170"/>
      <c r="AJ531" s="170"/>
      <c r="AK531" s="170"/>
      <c r="AL531" s="170"/>
      <c r="AM531" s="171"/>
      <c r="BE531" s="13" t="str">
        <f ca="1">MID(CELL("address",$CH$2),2,2)</f>
        <v>CH</v>
      </c>
      <c r="BF531" s="13" t="str">
        <f>IF(TRIM($K532)="","",IF(ISERROR(MATCH($K532,$CH$3:$CH$8,0)),"INPUT_ERROR",MATCH($K532,$CH$3:$CH$8,0)))</f>
        <v/>
      </c>
      <c r="BG531" s="13" t="s">
        <v>483</v>
      </c>
      <c r="BH531" s="13">
        <v>60</v>
      </c>
      <c r="BI531" s="13" t="str">
        <f>"ITEM"&amp; BH531 &amp; BG531 &amp;  "="&amp; $BF531</f>
        <v>ITEM60#KBN2_20=</v>
      </c>
    </row>
    <row r="532" spans="1:61" ht="9.75" hidden="1" customHeight="1" x14ac:dyDescent="0.15">
      <c r="A532" s="99"/>
      <c r="B532" s="100"/>
      <c r="C532" s="100"/>
      <c r="D532" s="100"/>
      <c r="E532" s="100"/>
      <c r="F532" s="100"/>
      <c r="G532" s="100"/>
      <c r="H532" s="100"/>
      <c r="I532" s="101"/>
      <c r="J532" s="130" t="s">
        <v>127</v>
      </c>
      <c r="K532" s="131"/>
      <c r="L532" s="131"/>
      <c r="M532" s="131"/>
      <c r="N532" s="131"/>
      <c r="O532" s="131"/>
      <c r="P532" s="131"/>
      <c r="Q532" s="131"/>
      <c r="R532" s="131"/>
      <c r="S532" s="131"/>
      <c r="T532" s="169" t="s">
        <v>443</v>
      </c>
      <c r="U532" s="169"/>
      <c r="V532" s="169" t="s">
        <v>230</v>
      </c>
      <c r="W532" s="169"/>
      <c r="X532" s="169"/>
      <c r="Y532" s="169"/>
      <c r="Z532" s="169"/>
      <c r="AA532" s="169"/>
      <c r="AB532" s="169"/>
      <c r="AC532" s="169"/>
      <c r="AD532" s="169"/>
      <c r="AE532" s="169" t="s">
        <v>231</v>
      </c>
      <c r="AF532" s="169"/>
      <c r="AG532" s="169"/>
      <c r="AH532" s="169"/>
      <c r="AI532" s="169"/>
      <c r="AJ532" s="169"/>
      <c r="AK532" s="169"/>
      <c r="AL532" s="169"/>
      <c r="AM532" s="172"/>
      <c r="BG532" s="13" t="s">
        <v>432</v>
      </c>
      <c r="BH532" s="13" t="s">
        <v>432</v>
      </c>
    </row>
    <row r="533" spans="1:61" ht="9.75" hidden="1" customHeight="1" x14ac:dyDescent="0.15">
      <c r="A533" s="99"/>
      <c r="B533" s="100"/>
      <c r="C533" s="100"/>
      <c r="D533" s="100"/>
      <c r="E533" s="100"/>
      <c r="F533" s="100"/>
      <c r="G533" s="100"/>
      <c r="H533" s="100"/>
      <c r="I533" s="101"/>
      <c r="J533" s="130"/>
      <c r="K533" s="131"/>
      <c r="L533" s="131"/>
      <c r="M533" s="131"/>
      <c r="N533" s="131"/>
      <c r="O533" s="131"/>
      <c r="P533" s="131"/>
      <c r="Q533" s="131"/>
      <c r="R533" s="131"/>
      <c r="S533" s="131"/>
      <c r="T533" s="169"/>
      <c r="U533" s="169"/>
      <c r="V533" s="169" t="s">
        <v>232</v>
      </c>
      <c r="W533" s="169"/>
      <c r="X533" s="169"/>
      <c r="Y533" s="169"/>
      <c r="Z533" s="169"/>
      <c r="AA533" s="169"/>
      <c r="AB533" s="169"/>
      <c r="AC533" s="169"/>
      <c r="AD533" s="169"/>
      <c r="AE533" s="169" t="s">
        <v>233</v>
      </c>
      <c r="AF533" s="169"/>
      <c r="AG533" s="169"/>
      <c r="AH533" s="169"/>
      <c r="AI533" s="169"/>
      <c r="AJ533" s="169"/>
      <c r="AK533" s="169"/>
      <c r="AL533" s="169"/>
      <c r="AM533" s="172"/>
      <c r="BG533" s="13" t="s">
        <v>432</v>
      </c>
      <c r="BH533" s="13" t="s">
        <v>432</v>
      </c>
    </row>
    <row r="534" spans="1:61" ht="9.75" hidden="1" customHeight="1" x14ac:dyDescent="0.15">
      <c r="A534" s="106"/>
      <c r="B534" s="107"/>
      <c r="C534" s="107"/>
      <c r="D534" s="107"/>
      <c r="E534" s="107"/>
      <c r="F534" s="107"/>
      <c r="G534" s="107"/>
      <c r="H534" s="107"/>
      <c r="I534" s="108"/>
      <c r="J534" s="168"/>
      <c r="K534" s="137"/>
      <c r="L534" s="137"/>
      <c r="M534" s="137"/>
      <c r="N534" s="137"/>
      <c r="O534" s="137"/>
      <c r="P534" s="137"/>
      <c r="Q534" s="137"/>
      <c r="R534" s="137"/>
      <c r="S534" s="137"/>
      <c r="T534" s="137"/>
      <c r="U534" s="137"/>
      <c r="V534" s="174" t="s">
        <v>223</v>
      </c>
      <c r="W534" s="174"/>
      <c r="X534" s="174"/>
      <c r="Y534" s="174"/>
      <c r="Z534" s="174"/>
      <c r="AA534" s="174"/>
      <c r="AB534" s="174"/>
      <c r="AC534" s="174"/>
      <c r="AD534" s="174"/>
      <c r="AE534" s="174" t="s">
        <v>224</v>
      </c>
      <c r="AF534" s="174"/>
      <c r="AG534" s="174"/>
      <c r="AH534" s="174"/>
      <c r="AI534" s="174"/>
      <c r="AJ534" s="174"/>
      <c r="AK534" s="174"/>
      <c r="AL534" s="174"/>
      <c r="AM534" s="175"/>
      <c r="BG534" s="13" t="s">
        <v>432</v>
      </c>
      <c r="BH534" s="13" t="s">
        <v>432</v>
      </c>
    </row>
    <row r="535" spans="1:61" ht="9.75" hidden="1" customHeight="1" x14ac:dyDescent="0.15">
      <c r="A535" s="96" t="s">
        <v>304</v>
      </c>
      <c r="B535" s="97"/>
      <c r="C535" s="97"/>
      <c r="D535" s="97"/>
      <c r="E535" s="97"/>
      <c r="F535" s="97"/>
      <c r="G535" s="97"/>
      <c r="H535" s="97"/>
      <c r="I535" s="98"/>
      <c r="J535" s="86"/>
      <c r="K535" s="87"/>
      <c r="L535" s="87"/>
      <c r="M535" s="87"/>
      <c r="N535" s="87"/>
      <c r="O535" s="87"/>
      <c r="P535" s="87"/>
      <c r="Q535" s="87"/>
      <c r="R535" s="87"/>
      <c r="S535" s="87"/>
      <c r="T535" s="87"/>
      <c r="U535" s="87"/>
      <c r="V535" s="87"/>
      <c r="W535" s="87"/>
      <c r="X535" s="87"/>
      <c r="Y535" s="87"/>
      <c r="Z535" s="87"/>
      <c r="AA535" s="87"/>
      <c r="AB535" s="87"/>
      <c r="AC535" s="87"/>
      <c r="AD535" s="87"/>
      <c r="AE535" s="87"/>
      <c r="AF535" s="87"/>
      <c r="AG535" s="87"/>
      <c r="AH535" s="87"/>
      <c r="AI535" s="87"/>
      <c r="AJ535" s="87"/>
      <c r="AK535" s="87"/>
      <c r="AL535" s="87"/>
      <c r="AM535" s="88"/>
      <c r="BG535" s="13" t="s">
        <v>483</v>
      </c>
      <c r="BH535" s="13">
        <v>61</v>
      </c>
      <c r="BI535" s="13" t="str">
        <f>"ITEM"&amp; BH535 &amp; BG535 &amp; "="&amp; IF(TRIM($J535)="","",$J535)</f>
        <v>ITEM61#KBN2_20=</v>
      </c>
    </row>
    <row r="536" spans="1:61" ht="9.75" hidden="1" customHeight="1" x14ac:dyDescent="0.15">
      <c r="A536" s="99"/>
      <c r="B536" s="100"/>
      <c r="C536" s="100"/>
      <c r="D536" s="100"/>
      <c r="E536" s="100"/>
      <c r="F536" s="100"/>
      <c r="G536" s="100"/>
      <c r="H536" s="100"/>
      <c r="I536" s="101"/>
      <c r="J536" s="127"/>
      <c r="K536" s="128"/>
      <c r="L536" s="128"/>
      <c r="M536" s="128"/>
      <c r="N536" s="128"/>
      <c r="O536" s="128"/>
      <c r="P536" s="128"/>
      <c r="Q536" s="128"/>
      <c r="R536" s="128"/>
      <c r="S536" s="128"/>
      <c r="T536" s="128"/>
      <c r="U536" s="128"/>
      <c r="V536" s="128"/>
      <c r="W536" s="128"/>
      <c r="X536" s="128"/>
      <c r="Y536" s="128"/>
      <c r="Z536" s="128"/>
      <c r="AA536" s="128"/>
      <c r="AB536" s="128"/>
      <c r="AC536" s="128"/>
      <c r="AD536" s="128"/>
      <c r="AE536" s="128"/>
      <c r="AF536" s="128"/>
      <c r="AG536" s="128"/>
      <c r="AH536" s="128"/>
      <c r="AI536" s="128"/>
      <c r="AJ536" s="128"/>
      <c r="AK536" s="128"/>
      <c r="AL536" s="128"/>
      <c r="AM536" s="129"/>
      <c r="BG536" s="13" t="s">
        <v>432</v>
      </c>
      <c r="BH536" s="13" t="s">
        <v>432</v>
      </c>
    </row>
    <row r="537" spans="1:61" ht="9.75" hidden="1" customHeight="1" x14ac:dyDescent="0.15">
      <c r="A537" s="106"/>
      <c r="B537" s="107"/>
      <c r="C537" s="107"/>
      <c r="D537" s="107"/>
      <c r="E537" s="107"/>
      <c r="F537" s="107"/>
      <c r="G537" s="107"/>
      <c r="H537" s="107"/>
      <c r="I537" s="108"/>
      <c r="J537" s="89"/>
      <c r="K537" s="90"/>
      <c r="L537" s="90"/>
      <c r="M537" s="90"/>
      <c r="N537" s="90"/>
      <c r="O537" s="90"/>
      <c r="P537" s="90"/>
      <c r="Q537" s="90"/>
      <c r="R537" s="90"/>
      <c r="S537" s="90"/>
      <c r="T537" s="90"/>
      <c r="U537" s="90"/>
      <c r="V537" s="90"/>
      <c r="W537" s="90"/>
      <c r="X537" s="90"/>
      <c r="Y537" s="90"/>
      <c r="Z537" s="90"/>
      <c r="AA537" s="90"/>
      <c r="AB537" s="90"/>
      <c r="AC537" s="90"/>
      <c r="AD537" s="90"/>
      <c r="AE537" s="90"/>
      <c r="AF537" s="90"/>
      <c r="AG537" s="90"/>
      <c r="AH537" s="90"/>
      <c r="AI537" s="90"/>
      <c r="AJ537" s="90"/>
      <c r="AK537" s="90"/>
      <c r="AL537" s="90"/>
      <c r="AM537" s="91"/>
      <c r="BG537" s="13" t="s">
        <v>432</v>
      </c>
      <c r="BH537" s="13" t="s">
        <v>432</v>
      </c>
    </row>
    <row r="538" spans="1:61" ht="9.75" hidden="1" customHeight="1" x14ac:dyDescent="0.15">
      <c r="A538" s="267" t="s">
        <v>0</v>
      </c>
      <c r="B538" s="268"/>
      <c r="C538" s="96" t="s">
        <v>107</v>
      </c>
      <c r="D538" s="97"/>
      <c r="E538" s="97"/>
      <c r="F538" s="97"/>
      <c r="G538" s="97"/>
      <c r="H538" s="97"/>
      <c r="I538" s="98"/>
      <c r="J538" s="167"/>
      <c r="K538" s="162"/>
      <c r="L538" s="162"/>
      <c r="M538" s="162"/>
      <c r="N538" s="162"/>
      <c r="O538" s="162"/>
      <c r="P538" s="162"/>
      <c r="Q538" s="162"/>
      <c r="R538" s="162"/>
      <c r="S538" s="162"/>
      <c r="T538" s="162"/>
      <c r="U538" s="162"/>
      <c r="V538" s="170" t="s">
        <v>116</v>
      </c>
      <c r="W538" s="170"/>
      <c r="X538" s="170"/>
      <c r="Y538" s="170"/>
      <c r="Z538" s="170"/>
      <c r="AA538" s="170"/>
      <c r="AB538" s="170"/>
      <c r="AC538" s="170"/>
      <c r="AD538" s="170"/>
      <c r="AE538" s="170"/>
      <c r="AF538" s="170"/>
      <c r="AG538" s="170"/>
      <c r="AH538" s="170"/>
      <c r="AI538" s="170"/>
      <c r="AJ538" s="170"/>
      <c r="AK538" s="170"/>
      <c r="AL538" s="170"/>
      <c r="AM538" s="171"/>
      <c r="BE538" s="13" t="str">
        <f ca="1">MID(CELL("address",$CI$2),2,2)</f>
        <v>CI</v>
      </c>
      <c r="BF538" s="13" t="str">
        <f>IF(TRIM($K539)="","",IF(ISERROR(MATCH($K539,$CI$3:$CI$4,0)),"INPUT_ERROR",MATCH($K539,$CI$3:$CI$4,0)))</f>
        <v/>
      </c>
      <c r="BG538" s="13" t="s">
        <v>483</v>
      </c>
      <c r="BH538" s="13">
        <v>62</v>
      </c>
      <c r="BI538" s="13" t="str">
        <f>"ITEM"&amp; BH538&amp; BG538 &amp; "="&amp; $BF538</f>
        <v>ITEM62#KBN2_20=</v>
      </c>
    </row>
    <row r="539" spans="1:61" ht="9.75" hidden="1" customHeight="1" x14ac:dyDescent="0.15">
      <c r="A539" s="269"/>
      <c r="B539" s="270"/>
      <c r="C539" s="99"/>
      <c r="D539" s="100"/>
      <c r="E539" s="100"/>
      <c r="F539" s="100"/>
      <c r="G539" s="100"/>
      <c r="H539" s="100"/>
      <c r="I539" s="101"/>
      <c r="J539" s="130" t="s">
        <v>167</v>
      </c>
      <c r="K539" s="131"/>
      <c r="L539" s="131"/>
      <c r="M539" s="131"/>
      <c r="N539" s="131"/>
      <c r="O539" s="131"/>
      <c r="P539" s="131"/>
      <c r="Q539" s="131"/>
      <c r="R539" s="133" t="s">
        <v>168</v>
      </c>
      <c r="S539" s="133"/>
      <c r="T539" s="133"/>
      <c r="U539" s="133"/>
      <c r="V539" s="169" t="s">
        <v>234</v>
      </c>
      <c r="W539" s="169"/>
      <c r="X539" s="169"/>
      <c r="Y539" s="169"/>
      <c r="Z539" s="169"/>
      <c r="AA539" s="169" t="s">
        <v>235</v>
      </c>
      <c r="AB539" s="169"/>
      <c r="AC539" s="169"/>
      <c r="AD539" s="169"/>
      <c r="AE539" s="169"/>
      <c r="AF539" s="169"/>
      <c r="AG539" s="169"/>
      <c r="AH539" s="169"/>
      <c r="AI539" s="169"/>
      <c r="AJ539" s="169"/>
      <c r="AK539" s="169"/>
      <c r="AL539" s="169"/>
      <c r="AM539" s="172"/>
      <c r="BG539" s="13" t="s">
        <v>432</v>
      </c>
      <c r="BH539" s="13" t="s">
        <v>432</v>
      </c>
    </row>
    <row r="540" spans="1:61" ht="9.75" hidden="1" customHeight="1" x14ac:dyDescent="0.15">
      <c r="A540" s="269"/>
      <c r="B540" s="270"/>
      <c r="C540" s="99"/>
      <c r="D540" s="100"/>
      <c r="E540" s="100"/>
      <c r="F540" s="100"/>
      <c r="G540" s="100"/>
      <c r="H540" s="100"/>
      <c r="I540" s="101"/>
      <c r="J540" s="130"/>
      <c r="K540" s="131"/>
      <c r="L540" s="131"/>
      <c r="M540" s="131"/>
      <c r="N540" s="131"/>
      <c r="O540" s="131"/>
      <c r="P540" s="131"/>
      <c r="Q540" s="131"/>
      <c r="R540" s="133"/>
      <c r="S540" s="133"/>
      <c r="T540" s="133"/>
      <c r="U540" s="133"/>
      <c r="V540" s="169"/>
      <c r="W540" s="169"/>
      <c r="X540" s="169"/>
      <c r="Y540" s="169"/>
      <c r="Z540" s="169"/>
      <c r="AA540" s="169"/>
      <c r="AB540" s="169"/>
      <c r="AC540" s="169"/>
      <c r="AD540" s="169"/>
      <c r="AE540" s="169"/>
      <c r="AF540" s="169"/>
      <c r="AG540" s="169"/>
      <c r="AH540" s="169"/>
      <c r="AI540" s="169"/>
      <c r="AJ540" s="169"/>
      <c r="AK540" s="169"/>
      <c r="AL540" s="169"/>
      <c r="AM540" s="172"/>
      <c r="BG540" s="13" t="s">
        <v>432</v>
      </c>
      <c r="BH540" s="13" t="s">
        <v>432</v>
      </c>
    </row>
    <row r="541" spans="1:61" ht="9.75" hidden="1" customHeight="1" x14ac:dyDescent="0.15">
      <c r="A541" s="269"/>
      <c r="B541" s="270"/>
      <c r="C541" s="106"/>
      <c r="D541" s="107"/>
      <c r="E541" s="107"/>
      <c r="F541" s="107"/>
      <c r="G541" s="107"/>
      <c r="H541" s="107"/>
      <c r="I541" s="108"/>
      <c r="J541" s="173"/>
      <c r="K541" s="174"/>
      <c r="L541" s="174"/>
      <c r="M541" s="174"/>
      <c r="N541" s="174"/>
      <c r="O541" s="174"/>
      <c r="P541" s="174"/>
      <c r="Q541" s="174"/>
      <c r="R541" s="174"/>
      <c r="S541" s="174"/>
      <c r="T541" s="174"/>
      <c r="U541" s="174"/>
      <c r="V541" s="174"/>
      <c r="W541" s="174"/>
      <c r="X541" s="174"/>
      <c r="Y541" s="174"/>
      <c r="Z541" s="174"/>
      <c r="AA541" s="174"/>
      <c r="AB541" s="174"/>
      <c r="AC541" s="174"/>
      <c r="AD541" s="174"/>
      <c r="AE541" s="174"/>
      <c r="AF541" s="174"/>
      <c r="AG541" s="174"/>
      <c r="AH541" s="174"/>
      <c r="AI541" s="174"/>
      <c r="AJ541" s="174"/>
      <c r="AK541" s="174"/>
      <c r="AL541" s="174"/>
      <c r="AM541" s="175"/>
      <c r="BG541" s="13" t="s">
        <v>432</v>
      </c>
      <c r="BH541" s="13" t="s">
        <v>432</v>
      </c>
    </row>
    <row r="542" spans="1:61" ht="9.75" hidden="1" customHeight="1" x14ac:dyDescent="0.15">
      <c r="A542" s="269"/>
      <c r="B542" s="270"/>
      <c r="C542" s="96" t="s">
        <v>108</v>
      </c>
      <c r="D542" s="97"/>
      <c r="E542" s="97"/>
      <c r="F542" s="97"/>
      <c r="G542" s="97"/>
      <c r="H542" s="97"/>
      <c r="I542" s="98"/>
      <c r="J542" s="86"/>
      <c r="K542" s="87"/>
      <c r="L542" s="87"/>
      <c r="M542" s="87"/>
      <c r="N542" s="87"/>
      <c r="O542" s="87"/>
      <c r="P542" s="87"/>
      <c r="Q542" s="87"/>
      <c r="R542" s="87"/>
      <c r="S542" s="87"/>
      <c r="T542" s="87"/>
      <c r="U542" s="87"/>
      <c r="V542" s="87"/>
      <c r="W542" s="87"/>
      <c r="X542" s="87"/>
      <c r="Y542" s="87"/>
      <c r="Z542" s="87"/>
      <c r="AA542" s="87"/>
      <c r="AB542" s="87"/>
      <c r="AC542" s="87"/>
      <c r="AD542" s="87"/>
      <c r="AE542" s="87"/>
      <c r="AF542" s="87"/>
      <c r="AG542" s="87"/>
      <c r="AH542" s="87"/>
      <c r="AI542" s="87"/>
      <c r="AJ542" s="87"/>
      <c r="AK542" s="87"/>
      <c r="AL542" s="87"/>
      <c r="AM542" s="88"/>
      <c r="BG542" s="13" t="s">
        <v>483</v>
      </c>
      <c r="BH542" s="13">
        <v>63</v>
      </c>
      <c r="BI542" s="13" t="str">
        <f>"ITEM" &amp; BH542 &amp; BG542 &amp; "="&amp; IF(TRIM($J542)="","",$J542)</f>
        <v>ITEM63#KBN2_20=</v>
      </c>
    </row>
    <row r="543" spans="1:61" ht="9.75" hidden="1" customHeight="1" x14ac:dyDescent="0.15">
      <c r="A543" s="269"/>
      <c r="B543" s="270"/>
      <c r="C543" s="99"/>
      <c r="D543" s="100"/>
      <c r="E543" s="100"/>
      <c r="F543" s="100"/>
      <c r="G543" s="100"/>
      <c r="H543" s="100"/>
      <c r="I543" s="101"/>
      <c r="J543" s="127"/>
      <c r="K543" s="128"/>
      <c r="L543" s="128"/>
      <c r="M543" s="128"/>
      <c r="N543" s="128"/>
      <c r="O543" s="128"/>
      <c r="P543" s="128"/>
      <c r="Q543" s="128"/>
      <c r="R543" s="128"/>
      <c r="S543" s="128"/>
      <c r="T543" s="128"/>
      <c r="U543" s="128"/>
      <c r="V543" s="128"/>
      <c r="W543" s="128"/>
      <c r="X543" s="128"/>
      <c r="Y543" s="128"/>
      <c r="Z543" s="128"/>
      <c r="AA543" s="128"/>
      <c r="AB543" s="128"/>
      <c r="AC543" s="128"/>
      <c r="AD543" s="128"/>
      <c r="AE543" s="128"/>
      <c r="AF543" s="128"/>
      <c r="AG543" s="128"/>
      <c r="AH543" s="128"/>
      <c r="AI543" s="128"/>
      <c r="AJ543" s="128"/>
      <c r="AK543" s="128"/>
      <c r="AL543" s="128"/>
      <c r="AM543" s="129"/>
      <c r="BG543" s="13" t="s">
        <v>432</v>
      </c>
      <c r="BH543" s="13" t="s">
        <v>432</v>
      </c>
    </row>
    <row r="544" spans="1:61" ht="9.75" hidden="1" customHeight="1" x14ac:dyDescent="0.15">
      <c r="A544" s="269"/>
      <c r="B544" s="270"/>
      <c r="C544" s="106"/>
      <c r="D544" s="107"/>
      <c r="E544" s="107"/>
      <c r="F544" s="107"/>
      <c r="G544" s="107"/>
      <c r="H544" s="107"/>
      <c r="I544" s="108"/>
      <c r="J544" s="89"/>
      <c r="K544" s="90"/>
      <c r="L544" s="90"/>
      <c r="M544" s="90"/>
      <c r="N544" s="90"/>
      <c r="O544" s="90"/>
      <c r="P544" s="90"/>
      <c r="Q544" s="90"/>
      <c r="R544" s="90"/>
      <c r="S544" s="90"/>
      <c r="T544" s="90"/>
      <c r="U544" s="90"/>
      <c r="V544" s="90"/>
      <c r="W544" s="90"/>
      <c r="X544" s="90"/>
      <c r="Y544" s="90"/>
      <c r="Z544" s="90"/>
      <c r="AA544" s="90"/>
      <c r="AB544" s="90"/>
      <c r="AC544" s="90"/>
      <c r="AD544" s="90"/>
      <c r="AE544" s="90"/>
      <c r="AF544" s="90"/>
      <c r="AG544" s="90"/>
      <c r="AH544" s="90"/>
      <c r="AI544" s="90"/>
      <c r="AJ544" s="90"/>
      <c r="AK544" s="90"/>
      <c r="AL544" s="90"/>
      <c r="AM544" s="91"/>
      <c r="BG544" s="13" t="s">
        <v>432</v>
      </c>
      <c r="BH544" s="13" t="s">
        <v>432</v>
      </c>
    </row>
    <row r="545" spans="1:61" ht="9.75" hidden="1" customHeight="1" x14ac:dyDescent="0.15">
      <c r="A545" s="269"/>
      <c r="B545" s="270"/>
      <c r="C545" s="96" t="s">
        <v>109</v>
      </c>
      <c r="D545" s="97"/>
      <c r="E545" s="97"/>
      <c r="F545" s="97"/>
      <c r="G545" s="97"/>
      <c r="H545" s="97"/>
      <c r="I545" s="98"/>
      <c r="J545" s="86"/>
      <c r="K545" s="87"/>
      <c r="L545" s="87"/>
      <c r="M545" s="87"/>
      <c r="N545" s="87"/>
      <c r="O545" s="87"/>
      <c r="P545" s="87"/>
      <c r="Q545" s="87"/>
      <c r="R545" s="87"/>
      <c r="S545" s="87"/>
      <c r="T545" s="87"/>
      <c r="U545" s="87"/>
      <c r="V545" s="87"/>
      <c r="W545" s="87"/>
      <c r="X545" s="87"/>
      <c r="Y545" s="87"/>
      <c r="Z545" s="87"/>
      <c r="AA545" s="87"/>
      <c r="AB545" s="87"/>
      <c r="AC545" s="87"/>
      <c r="AD545" s="87"/>
      <c r="AE545" s="87"/>
      <c r="AF545" s="87"/>
      <c r="AG545" s="87"/>
      <c r="AH545" s="87"/>
      <c r="AI545" s="87"/>
      <c r="AJ545" s="87"/>
      <c r="AK545" s="87"/>
      <c r="AL545" s="87"/>
      <c r="AM545" s="88"/>
      <c r="BG545" s="13" t="s">
        <v>483</v>
      </c>
      <c r="BH545" s="13">
        <v>64</v>
      </c>
      <c r="BI545" s="13" t="str">
        <f>"ITEM" &amp; BH545 &amp; BG545 &amp; "="&amp; IF(TRIM($J545)="","",$J545)</f>
        <v>ITEM64#KBN2_20=</v>
      </c>
    </row>
    <row r="546" spans="1:61" ht="9.75" hidden="1" customHeight="1" x14ac:dyDescent="0.15">
      <c r="A546" s="269"/>
      <c r="B546" s="270"/>
      <c r="C546" s="99"/>
      <c r="D546" s="100"/>
      <c r="E546" s="100"/>
      <c r="F546" s="100"/>
      <c r="G546" s="100"/>
      <c r="H546" s="100"/>
      <c r="I546" s="101"/>
      <c r="J546" s="127"/>
      <c r="K546" s="128"/>
      <c r="L546" s="128"/>
      <c r="M546" s="128"/>
      <c r="N546" s="128"/>
      <c r="O546" s="128"/>
      <c r="P546" s="128"/>
      <c r="Q546" s="128"/>
      <c r="R546" s="128"/>
      <c r="S546" s="128"/>
      <c r="T546" s="128"/>
      <c r="U546" s="128"/>
      <c r="V546" s="128"/>
      <c r="W546" s="128"/>
      <c r="X546" s="128"/>
      <c r="Y546" s="128"/>
      <c r="Z546" s="128"/>
      <c r="AA546" s="128"/>
      <c r="AB546" s="128"/>
      <c r="AC546" s="128"/>
      <c r="AD546" s="128"/>
      <c r="AE546" s="128"/>
      <c r="AF546" s="128"/>
      <c r="AG546" s="128"/>
      <c r="AH546" s="128"/>
      <c r="AI546" s="128"/>
      <c r="AJ546" s="128"/>
      <c r="AK546" s="128"/>
      <c r="AL546" s="128"/>
      <c r="AM546" s="129"/>
      <c r="BH546" s="13" t="s">
        <v>432</v>
      </c>
    </row>
    <row r="547" spans="1:61" ht="9.75" hidden="1" customHeight="1" x14ac:dyDescent="0.15">
      <c r="A547" s="271"/>
      <c r="B547" s="272"/>
      <c r="C547" s="106"/>
      <c r="D547" s="107"/>
      <c r="E547" s="107"/>
      <c r="F547" s="107"/>
      <c r="G547" s="107"/>
      <c r="H547" s="107"/>
      <c r="I547" s="108"/>
      <c r="J547" s="89"/>
      <c r="K547" s="90"/>
      <c r="L547" s="90"/>
      <c r="M547" s="90"/>
      <c r="N547" s="90"/>
      <c r="O547" s="90"/>
      <c r="P547" s="90"/>
      <c r="Q547" s="90"/>
      <c r="R547" s="90"/>
      <c r="S547" s="90"/>
      <c r="T547" s="90"/>
      <c r="U547" s="90"/>
      <c r="V547" s="90"/>
      <c r="W547" s="90"/>
      <c r="X547" s="90"/>
      <c r="Y547" s="90"/>
      <c r="Z547" s="90"/>
      <c r="AA547" s="90"/>
      <c r="AB547" s="90"/>
      <c r="AC547" s="90"/>
      <c r="AD547" s="90"/>
      <c r="AE547" s="90"/>
      <c r="AF547" s="90"/>
      <c r="AG547" s="90"/>
      <c r="AH547" s="90"/>
      <c r="AI547" s="90"/>
      <c r="AJ547" s="90"/>
      <c r="AK547" s="90"/>
      <c r="AL547" s="90"/>
      <c r="AM547" s="91"/>
      <c r="BH547" s="13" t="s">
        <v>432</v>
      </c>
    </row>
    <row r="548" spans="1:61" ht="9.75" customHeight="1" x14ac:dyDescent="0.15">
      <c r="A548" s="79" t="s">
        <v>94</v>
      </c>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1"/>
      <c r="BH548" s="13" t="s">
        <v>432</v>
      </c>
    </row>
    <row r="549" spans="1:61" ht="9.75" customHeight="1" x14ac:dyDescent="0.15">
      <c r="A549" s="82"/>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c r="AA549" s="83"/>
      <c r="AB549" s="83"/>
      <c r="AC549" s="83"/>
      <c r="AD549" s="83"/>
      <c r="AE549" s="83"/>
      <c r="AF549" s="83"/>
      <c r="AG549" s="83"/>
      <c r="AH549" s="83"/>
      <c r="AI549" s="83"/>
      <c r="AJ549" s="83"/>
      <c r="AK549" s="83"/>
      <c r="AL549" s="83"/>
      <c r="AM549" s="85"/>
      <c r="BH549" s="13" t="s">
        <v>432</v>
      </c>
    </row>
    <row r="550" spans="1:61" ht="9.75" customHeight="1" x14ac:dyDescent="0.15">
      <c r="A550" s="96" t="s">
        <v>95</v>
      </c>
      <c r="B550" s="97"/>
      <c r="C550" s="97"/>
      <c r="D550" s="97"/>
      <c r="E550" s="97"/>
      <c r="F550" s="97"/>
      <c r="G550" s="97"/>
      <c r="H550" s="97"/>
      <c r="I550" s="97"/>
      <c r="J550" s="289" t="s">
        <v>156</v>
      </c>
      <c r="K550" s="291" t="s">
        <v>610</v>
      </c>
      <c r="L550" s="285" t="s">
        <v>157</v>
      </c>
      <c r="M550" s="285"/>
      <c r="N550" s="285"/>
      <c r="O550" s="285"/>
      <c r="P550" s="285"/>
      <c r="Q550" s="285"/>
      <c r="R550" s="286" t="s">
        <v>98</v>
      </c>
      <c r="S550" s="235">
        <v>1</v>
      </c>
      <c r="T550" s="235"/>
      <c r="U550" s="235"/>
      <c r="V550" s="235"/>
      <c r="W550" s="287" t="s">
        <v>92</v>
      </c>
      <c r="X550" s="287"/>
      <c r="Y550" s="294" t="s">
        <v>156</v>
      </c>
      <c r="Z550" s="291"/>
      <c r="AA550" s="285" t="s">
        <v>158</v>
      </c>
      <c r="AB550" s="285"/>
      <c r="AC550" s="285"/>
      <c r="AD550" s="285"/>
      <c r="AE550" s="285"/>
      <c r="AF550" s="285"/>
      <c r="AG550" s="286" t="s">
        <v>98</v>
      </c>
      <c r="AH550" s="235"/>
      <c r="AI550" s="235"/>
      <c r="AJ550" s="235"/>
      <c r="AK550" s="235"/>
      <c r="AL550" s="287" t="s">
        <v>92</v>
      </c>
      <c r="AM550" s="288"/>
      <c r="BF550" s="13" t="b">
        <f>IF($K550="○",TRUE,IF($K550="",FALSE,"INPUT_ERROR"))</f>
        <v>1</v>
      </c>
      <c r="BH550" s="13">
        <v>65</v>
      </c>
      <c r="BI550" s="13" t="str">
        <f>"ITEM"&amp;BH550&amp; BG550 &amp;"="&amp; BF550</f>
        <v>ITEM65=TRUE</v>
      </c>
    </row>
    <row r="551" spans="1:61" ht="9.75" customHeight="1" x14ac:dyDescent="0.15">
      <c r="A551" s="99"/>
      <c r="B551" s="100"/>
      <c r="C551" s="100"/>
      <c r="D551" s="100"/>
      <c r="E551" s="100"/>
      <c r="F551" s="100"/>
      <c r="G551" s="100"/>
      <c r="H551" s="100"/>
      <c r="I551" s="100"/>
      <c r="J551" s="289"/>
      <c r="K551" s="291"/>
      <c r="L551" s="285"/>
      <c r="M551" s="285"/>
      <c r="N551" s="285"/>
      <c r="O551" s="285"/>
      <c r="P551" s="285"/>
      <c r="Q551" s="285"/>
      <c r="R551" s="286"/>
      <c r="S551" s="235"/>
      <c r="T551" s="235"/>
      <c r="U551" s="235"/>
      <c r="V551" s="235"/>
      <c r="W551" s="287"/>
      <c r="X551" s="287"/>
      <c r="Y551" s="294"/>
      <c r="Z551" s="291"/>
      <c r="AA551" s="285"/>
      <c r="AB551" s="285"/>
      <c r="AC551" s="285"/>
      <c r="AD551" s="285"/>
      <c r="AE551" s="285"/>
      <c r="AF551" s="285"/>
      <c r="AG551" s="286"/>
      <c r="AH551" s="235"/>
      <c r="AI551" s="235"/>
      <c r="AJ551" s="235"/>
      <c r="AK551" s="235"/>
      <c r="AL551" s="287"/>
      <c r="AM551" s="288"/>
      <c r="BH551" s="13">
        <v>66</v>
      </c>
      <c r="BI551" s="13" t="str">
        <f>"ITEM"&amp;BH551&amp; BG551 &amp;"="&amp;  IF(TRIM($S550)="","",$S550)</f>
        <v>ITEM66=1</v>
      </c>
    </row>
    <row r="552" spans="1:61" ht="9.75" customHeight="1" x14ac:dyDescent="0.15">
      <c r="A552" s="99"/>
      <c r="B552" s="100"/>
      <c r="C552" s="100"/>
      <c r="D552" s="100"/>
      <c r="E552" s="100"/>
      <c r="F552" s="100"/>
      <c r="G552" s="100"/>
      <c r="H552" s="100"/>
      <c r="I552" s="100"/>
      <c r="J552" s="289" t="s">
        <v>438</v>
      </c>
      <c r="K552" s="291"/>
      <c r="L552" s="287" t="s">
        <v>159</v>
      </c>
      <c r="M552" s="287"/>
      <c r="N552" s="287"/>
      <c r="O552" s="287"/>
      <c r="P552" s="287"/>
      <c r="Q552" s="287"/>
      <c r="R552" s="287"/>
      <c r="S552" s="287"/>
      <c r="T552" s="287"/>
      <c r="U552" s="287"/>
      <c r="V552" s="287"/>
      <c r="W552" s="287"/>
      <c r="X552" s="287"/>
      <c r="Y552" s="287"/>
      <c r="Z552" s="287"/>
      <c r="AA552" s="287"/>
      <c r="AB552" s="287"/>
      <c r="AC552" s="287"/>
      <c r="AD552" s="287"/>
      <c r="AE552" s="287"/>
      <c r="AF552" s="287"/>
      <c r="AG552" s="287"/>
      <c r="AH552" s="287"/>
      <c r="AI552" s="287"/>
      <c r="AJ552" s="287"/>
      <c r="AK552" s="287"/>
      <c r="AL552" s="287"/>
      <c r="AM552" s="288"/>
      <c r="BF552" s="13" t="b">
        <f>IF($Z550="○",TRUE,IF($Z550="",FALSE,"INPUT_ERROR"))</f>
        <v>0</v>
      </c>
      <c r="BH552" s="13">
        <v>67</v>
      </c>
      <c r="BI552" s="13" t="str">
        <f>"ITEM"&amp;BH552&amp; BG552 &amp;"="&amp; BF552</f>
        <v>ITEM67=FALSE</v>
      </c>
    </row>
    <row r="553" spans="1:61" ht="9.75" customHeight="1" thickBot="1" x14ac:dyDescent="0.2">
      <c r="A553" s="99"/>
      <c r="B553" s="100"/>
      <c r="C553" s="100"/>
      <c r="D553" s="100"/>
      <c r="E553" s="100"/>
      <c r="F553" s="100"/>
      <c r="G553" s="100"/>
      <c r="H553" s="100"/>
      <c r="I553" s="100"/>
      <c r="J553" s="290"/>
      <c r="K553" s="291"/>
      <c r="L553" s="292"/>
      <c r="M553" s="292"/>
      <c r="N553" s="292"/>
      <c r="O553" s="292"/>
      <c r="P553" s="292"/>
      <c r="Q553" s="292"/>
      <c r="R553" s="292"/>
      <c r="S553" s="292"/>
      <c r="T553" s="292"/>
      <c r="U553" s="292"/>
      <c r="V553" s="292"/>
      <c r="W553" s="292"/>
      <c r="X553" s="292"/>
      <c r="Y553" s="292"/>
      <c r="Z553" s="292"/>
      <c r="AA553" s="292"/>
      <c r="AB553" s="292"/>
      <c r="AC553" s="292"/>
      <c r="AD553" s="292"/>
      <c r="AE553" s="292"/>
      <c r="AF553" s="292"/>
      <c r="AG553" s="292"/>
      <c r="AH553" s="292"/>
      <c r="AI553" s="292"/>
      <c r="AJ553" s="292"/>
      <c r="AK553" s="292"/>
      <c r="AL553" s="292"/>
      <c r="AM553" s="293"/>
      <c r="BH553" s="13">
        <v>68</v>
      </c>
      <c r="BI553" s="13" t="str">
        <f>"ITEM"&amp;BH553&amp; BG553 &amp;"="&amp; IF(TRIM($AH550)="","",$AH550)</f>
        <v>ITEM68=</v>
      </c>
    </row>
    <row r="554" spans="1:61" ht="9.75" customHeight="1" x14ac:dyDescent="0.15">
      <c r="A554" s="295" t="s">
        <v>323</v>
      </c>
      <c r="B554" s="296"/>
      <c r="C554" s="296"/>
      <c r="D554" s="296"/>
      <c r="E554" s="296"/>
      <c r="F554" s="296"/>
      <c r="G554" s="296"/>
      <c r="H554" s="296"/>
      <c r="I554" s="297"/>
      <c r="J554" s="273" t="s">
        <v>741</v>
      </c>
      <c r="K554" s="274"/>
      <c r="L554" s="274"/>
      <c r="M554" s="274"/>
      <c r="N554" s="274"/>
      <c r="O554" s="274"/>
      <c r="P554" s="274"/>
      <c r="Q554" s="274"/>
      <c r="R554" s="274"/>
      <c r="S554" s="274"/>
      <c r="T554" s="274"/>
      <c r="U554" s="274"/>
      <c r="V554" s="274"/>
      <c r="W554" s="274"/>
      <c r="X554" s="274"/>
      <c r="Y554" s="274"/>
      <c r="Z554" s="274"/>
      <c r="AA554" s="274"/>
      <c r="AB554" s="274"/>
      <c r="AC554" s="274"/>
      <c r="AD554" s="274"/>
      <c r="AE554" s="274"/>
      <c r="AF554" s="274"/>
      <c r="AG554" s="274"/>
      <c r="AH554" s="274"/>
      <c r="AI554" s="274"/>
      <c r="AJ554" s="274"/>
      <c r="AK554" s="274"/>
      <c r="AL554" s="274"/>
      <c r="AM554" s="275"/>
      <c r="BF554" s="13" t="b">
        <f>IF($K552="○",TRUE,IF($K552="",FALSE,"INPUT_ERROR"))</f>
        <v>0</v>
      </c>
      <c r="BH554" s="13">
        <v>69</v>
      </c>
      <c r="BI554" s="13" t="str">
        <f>"ITEM"&amp;BH554&amp; BG554 &amp;"="&amp; BF554</f>
        <v>ITEM69=FALSE</v>
      </c>
    </row>
    <row r="555" spans="1:61" ht="9.75" customHeight="1" thickBot="1" x14ac:dyDescent="0.2">
      <c r="A555" s="298"/>
      <c r="B555" s="299"/>
      <c r="C555" s="299"/>
      <c r="D555" s="299"/>
      <c r="E555" s="299"/>
      <c r="F555" s="299"/>
      <c r="G555" s="299"/>
      <c r="H555" s="299"/>
      <c r="I555" s="300"/>
      <c r="J555" s="301"/>
      <c r="K555" s="302"/>
      <c r="L555" s="302"/>
      <c r="M555" s="302"/>
      <c r="N555" s="302"/>
      <c r="O555" s="302"/>
      <c r="P555" s="302"/>
      <c r="Q555" s="302"/>
      <c r="R555" s="302"/>
      <c r="S555" s="302"/>
      <c r="T555" s="302"/>
      <c r="U555" s="302"/>
      <c r="V555" s="302"/>
      <c r="W555" s="302"/>
      <c r="X555" s="302"/>
      <c r="Y555" s="302"/>
      <c r="Z555" s="302"/>
      <c r="AA555" s="302"/>
      <c r="AB555" s="302"/>
      <c r="AC555" s="302"/>
      <c r="AD555" s="302"/>
      <c r="AE555" s="302"/>
      <c r="AF555" s="302"/>
      <c r="AG555" s="302"/>
      <c r="AH555" s="302"/>
      <c r="AI555" s="302"/>
      <c r="AJ555" s="302"/>
      <c r="AK555" s="302"/>
      <c r="AL555" s="302"/>
      <c r="AM555" s="303"/>
      <c r="BG555" s="13" t="s">
        <v>504</v>
      </c>
      <c r="BH555" s="13">
        <v>70</v>
      </c>
      <c r="BI555" s="13" t="str">
        <f>"ITEM"&amp;BH555&amp; BG555 &amp;"="&amp; IF(TRIM($J554)="","",$J554)</f>
        <v>ITEM70#KBN3_1=地方公共団体情報システム機構</v>
      </c>
    </row>
    <row r="556" spans="1:61" ht="9.75" customHeight="1" x14ac:dyDescent="0.15">
      <c r="A556" s="99" t="s">
        <v>96</v>
      </c>
      <c r="B556" s="100"/>
      <c r="C556" s="100"/>
      <c r="D556" s="100"/>
      <c r="E556" s="100"/>
      <c r="F556" s="100"/>
      <c r="G556" s="100"/>
      <c r="H556" s="100"/>
      <c r="I556" s="100"/>
      <c r="J556" s="102" t="s">
        <v>742</v>
      </c>
      <c r="K556" s="102"/>
      <c r="L556" s="102"/>
      <c r="M556" s="102"/>
      <c r="N556" s="102"/>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c r="AJ556" s="102"/>
      <c r="AK556" s="102"/>
      <c r="AL556" s="102"/>
      <c r="AM556" s="102"/>
      <c r="BG556" s="13" t="s">
        <v>504</v>
      </c>
      <c r="BH556" s="13">
        <v>71</v>
      </c>
      <c r="BI556" s="13" t="str">
        <f>"ITEM"&amp;BH556&amp; BG556 &amp;"="&amp; IF(TRIM($J556)="","",$J556)</f>
        <v>ITEM71#KBN3_1=総務省令に記載予定</v>
      </c>
    </row>
    <row r="557" spans="1:61" ht="9.75" customHeight="1" x14ac:dyDescent="0.15">
      <c r="A557" s="106"/>
      <c r="B557" s="107"/>
      <c r="C557" s="107"/>
      <c r="D557" s="107"/>
      <c r="E557" s="107"/>
      <c r="F557" s="107"/>
      <c r="G557" s="107"/>
      <c r="H557" s="107"/>
      <c r="I557" s="107"/>
      <c r="J557" s="102"/>
      <c r="K557" s="102"/>
      <c r="L557" s="102"/>
      <c r="M557" s="102"/>
      <c r="N557" s="102"/>
      <c r="O557" s="102"/>
      <c r="P557" s="102"/>
      <c r="Q557" s="102"/>
      <c r="R557" s="102"/>
      <c r="S557" s="102"/>
      <c r="T557" s="102"/>
      <c r="U557" s="102"/>
      <c r="V557" s="102"/>
      <c r="W557" s="102"/>
      <c r="X557" s="102"/>
      <c r="Y557" s="102"/>
      <c r="Z557" s="102"/>
      <c r="AA557" s="102"/>
      <c r="AB557" s="102"/>
      <c r="AC557" s="102"/>
      <c r="AD557" s="102"/>
      <c r="AE557" s="102"/>
      <c r="AF557" s="102"/>
      <c r="AG557" s="102"/>
      <c r="AH557" s="102"/>
      <c r="AI557" s="102"/>
      <c r="AJ557" s="102"/>
      <c r="AK557" s="102"/>
      <c r="AL557" s="102"/>
      <c r="AM557" s="102"/>
    </row>
    <row r="558" spans="1:61" ht="9.75" customHeight="1" x14ac:dyDescent="0.15">
      <c r="A558" s="96" t="s">
        <v>285</v>
      </c>
      <c r="B558" s="97"/>
      <c r="C558" s="97"/>
      <c r="D558" s="97"/>
      <c r="E558" s="97"/>
      <c r="F558" s="97"/>
      <c r="G558" s="97"/>
      <c r="H558" s="97"/>
      <c r="I558" s="97"/>
      <c r="J558" s="102" t="s">
        <v>766</v>
      </c>
      <c r="K558" s="102"/>
      <c r="L558" s="102"/>
      <c r="M558" s="102"/>
      <c r="N558" s="102"/>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BG558" s="13" t="s">
        <v>504</v>
      </c>
      <c r="BH558" s="13">
        <v>72</v>
      </c>
      <c r="BI558" s="13" t="str">
        <f>"ITEM"&amp;BH558&amp; BG558 &amp;"="&amp; IF(TRIM($J558)="","",$J558)</f>
        <v>ITEM72#KBN3_1=市町村からの法令に基づく委任を受け、個人番号通知書及び交付申請書を印刷し、送付する。</v>
      </c>
    </row>
    <row r="559" spans="1:61" ht="9.75" customHeight="1" x14ac:dyDescent="0.15">
      <c r="A559" s="99"/>
      <c r="B559" s="100"/>
      <c r="C559" s="100"/>
      <c r="D559" s="100"/>
      <c r="E559" s="100"/>
      <c r="F559" s="100"/>
      <c r="G559" s="100"/>
      <c r="H559" s="100"/>
      <c r="I559" s="100"/>
      <c r="J559" s="102"/>
      <c r="K559" s="102"/>
      <c r="L559" s="102"/>
      <c r="M559" s="102"/>
      <c r="N559" s="102"/>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BG559" s="13" t="s">
        <v>432</v>
      </c>
      <c r="BH559" s="13" t="s">
        <v>432</v>
      </c>
    </row>
    <row r="560" spans="1:61" ht="9.75" customHeight="1" x14ac:dyDescent="0.15">
      <c r="A560" s="106"/>
      <c r="B560" s="107"/>
      <c r="C560" s="107"/>
      <c r="D560" s="107"/>
      <c r="E560" s="107"/>
      <c r="F560" s="107"/>
      <c r="G560" s="107"/>
      <c r="H560" s="107"/>
      <c r="I560" s="107"/>
      <c r="J560" s="102"/>
      <c r="K560" s="102"/>
      <c r="L560" s="102"/>
      <c r="M560" s="102"/>
      <c r="N560" s="102"/>
      <c r="O560" s="102"/>
      <c r="P560" s="102"/>
      <c r="Q560" s="102"/>
      <c r="R560" s="102"/>
      <c r="S560" s="102"/>
      <c r="T560" s="102"/>
      <c r="U560" s="102"/>
      <c r="V560" s="102"/>
      <c r="W560" s="102"/>
      <c r="X560" s="102"/>
      <c r="Y560" s="102"/>
      <c r="Z560" s="102"/>
      <c r="AA560" s="102"/>
      <c r="AB560" s="102"/>
      <c r="AC560" s="102"/>
      <c r="AD560" s="102"/>
      <c r="AE560" s="102"/>
      <c r="AF560" s="102"/>
      <c r="AG560" s="102"/>
      <c r="AH560" s="102"/>
      <c r="AI560" s="102"/>
      <c r="AJ560" s="102"/>
      <c r="AK560" s="102"/>
      <c r="AL560" s="102"/>
      <c r="AM560" s="102"/>
      <c r="BG560" s="13" t="s">
        <v>432</v>
      </c>
      <c r="BH560" s="13" t="s">
        <v>432</v>
      </c>
    </row>
    <row r="561" spans="1:61" ht="9.75" customHeight="1" x14ac:dyDescent="0.15">
      <c r="A561" s="96" t="s">
        <v>286</v>
      </c>
      <c r="B561" s="97"/>
      <c r="C561" s="97"/>
      <c r="D561" s="97"/>
      <c r="E561" s="97"/>
      <c r="F561" s="97"/>
      <c r="G561" s="97"/>
      <c r="H561" s="97"/>
      <c r="I561" s="97"/>
      <c r="J561" s="102" t="s">
        <v>743</v>
      </c>
      <c r="K561" s="102"/>
      <c r="L561" s="102"/>
      <c r="M561" s="102"/>
      <c r="N561" s="102"/>
      <c r="O561" s="102"/>
      <c r="P561" s="102"/>
      <c r="Q561" s="102"/>
      <c r="R561" s="102"/>
      <c r="S561" s="102"/>
      <c r="T561" s="102"/>
      <c r="U561" s="102"/>
      <c r="V561" s="102"/>
      <c r="W561" s="102"/>
      <c r="X561" s="102"/>
      <c r="Y561" s="102"/>
      <c r="Z561" s="102"/>
      <c r="AA561" s="102"/>
      <c r="AB561" s="102"/>
      <c r="AC561" s="102"/>
      <c r="AD561" s="102"/>
      <c r="AE561" s="102"/>
      <c r="AF561" s="102"/>
      <c r="AG561" s="102"/>
      <c r="AH561" s="102"/>
      <c r="AI561" s="102"/>
      <c r="AJ561" s="102"/>
      <c r="AK561" s="102"/>
      <c r="AL561" s="102"/>
      <c r="AM561" s="102"/>
      <c r="BG561" s="13" t="s">
        <v>504</v>
      </c>
      <c r="BH561" s="13">
        <v>73</v>
      </c>
      <c r="BI561" s="13" t="str">
        <f>"ITEM"&amp;BH561&amp; BG561 &amp;"="&amp; IF(TRIM($J561)="","",$J561)</f>
        <v>ITEM73#KBN3_1=「２．④記録される項目」と同上。</v>
      </c>
    </row>
    <row r="562" spans="1:61" ht="9.75" customHeight="1" x14ac:dyDescent="0.15">
      <c r="A562" s="106"/>
      <c r="B562" s="107"/>
      <c r="C562" s="107"/>
      <c r="D562" s="107"/>
      <c r="E562" s="107"/>
      <c r="F562" s="107"/>
      <c r="G562" s="107"/>
      <c r="H562" s="107"/>
      <c r="I562" s="107"/>
      <c r="J562" s="102"/>
      <c r="K562" s="102"/>
      <c r="L562" s="102"/>
      <c r="M562" s="102"/>
      <c r="N562" s="102"/>
      <c r="O562" s="102"/>
      <c r="P562" s="102"/>
      <c r="Q562" s="102"/>
      <c r="R562" s="102"/>
      <c r="S562" s="102"/>
      <c r="T562" s="102"/>
      <c r="U562" s="102"/>
      <c r="V562" s="102"/>
      <c r="W562" s="102"/>
      <c r="X562" s="102"/>
      <c r="Y562" s="102"/>
      <c r="Z562" s="102"/>
      <c r="AA562" s="102"/>
      <c r="AB562" s="102"/>
      <c r="AC562" s="102"/>
      <c r="AD562" s="102"/>
      <c r="AE562" s="102"/>
      <c r="AF562" s="102"/>
      <c r="AG562" s="102"/>
      <c r="AH562" s="102"/>
      <c r="AI562" s="102"/>
      <c r="AJ562" s="102"/>
      <c r="AK562" s="102"/>
      <c r="AL562" s="102"/>
      <c r="AM562" s="102"/>
      <c r="BG562" s="13" t="s">
        <v>432</v>
      </c>
      <c r="BH562" s="13" t="s">
        <v>432</v>
      </c>
    </row>
    <row r="563" spans="1:61" ht="9.75" customHeight="1" x14ac:dyDescent="0.15">
      <c r="A563" s="96" t="s">
        <v>287</v>
      </c>
      <c r="B563" s="97"/>
      <c r="C563" s="97"/>
      <c r="D563" s="97"/>
      <c r="E563" s="97"/>
      <c r="F563" s="97"/>
      <c r="G563" s="97"/>
      <c r="H563" s="97"/>
      <c r="I563" s="97"/>
      <c r="J563" s="167"/>
      <c r="K563" s="162"/>
      <c r="L563" s="162"/>
      <c r="M563" s="162"/>
      <c r="N563" s="162"/>
      <c r="O563" s="162"/>
      <c r="P563" s="162"/>
      <c r="Q563" s="162"/>
      <c r="R563" s="162"/>
      <c r="S563" s="162"/>
      <c r="T563" s="162"/>
      <c r="U563" s="162"/>
      <c r="V563" s="170" t="s">
        <v>116</v>
      </c>
      <c r="W563" s="170"/>
      <c r="X563" s="170"/>
      <c r="Y563" s="170"/>
      <c r="Z563" s="170"/>
      <c r="AA563" s="170"/>
      <c r="AB563" s="170"/>
      <c r="AC563" s="170"/>
      <c r="AD563" s="170"/>
      <c r="AE563" s="170"/>
      <c r="AF563" s="170"/>
      <c r="AG563" s="170"/>
      <c r="AH563" s="170"/>
      <c r="AI563" s="170"/>
      <c r="AJ563" s="170"/>
      <c r="AK563" s="170"/>
      <c r="AL563" s="170"/>
      <c r="AM563" s="171"/>
      <c r="BE563" s="13" t="str">
        <f ca="1">MID(CELL("address",$CB$2),2,2)</f>
        <v>CB</v>
      </c>
      <c r="BF563" s="13">
        <f>IF(TRIM($K565)="","",IF(ISERROR(MATCH($K565,$CB$3:$CB$7,0)),"INPUT_ERROR",MATCH($K565,$CB$3:$CB$7,0)))</f>
        <v>3</v>
      </c>
      <c r="BG563" s="13" t="s">
        <v>504</v>
      </c>
      <c r="BH563" s="13">
        <v>74</v>
      </c>
      <c r="BI563" s="13" t="str">
        <f>"ITEM"&amp; BH563&amp; BG563 &amp;"="&amp; $BF563</f>
        <v>ITEM74#KBN3_1=3</v>
      </c>
    </row>
    <row r="564" spans="1:61" ht="9.75" customHeight="1" x14ac:dyDescent="0.15">
      <c r="A564" s="99"/>
      <c r="B564" s="100"/>
      <c r="C564" s="100"/>
      <c r="D564" s="100"/>
      <c r="E564" s="100"/>
      <c r="F564" s="100"/>
      <c r="G564" s="100"/>
      <c r="H564" s="100"/>
      <c r="I564" s="100"/>
      <c r="J564" s="186"/>
      <c r="K564" s="133"/>
      <c r="L564" s="133"/>
      <c r="M564" s="133"/>
      <c r="N564" s="133"/>
      <c r="O564" s="133"/>
      <c r="P564" s="133"/>
      <c r="Q564" s="133"/>
      <c r="R564" s="133"/>
      <c r="S564" s="133"/>
      <c r="T564" s="133"/>
      <c r="U564" s="133"/>
      <c r="V564" s="169" t="s">
        <v>180</v>
      </c>
      <c r="W564" s="169"/>
      <c r="X564" s="169"/>
      <c r="Y564" s="169"/>
      <c r="Z564" s="169"/>
      <c r="AA564" s="169"/>
      <c r="AB564" s="169"/>
      <c r="AC564" s="169"/>
      <c r="AD564" s="169"/>
      <c r="AE564" s="169"/>
      <c r="AF564" s="169"/>
      <c r="AG564" s="169"/>
      <c r="AH564" s="169"/>
      <c r="AI564" s="169"/>
      <c r="AJ564" s="169"/>
      <c r="AK564" s="169"/>
      <c r="AL564" s="169"/>
      <c r="AM564" s="172"/>
      <c r="BG564" s="13" t="s">
        <v>432</v>
      </c>
      <c r="BH564" s="13" t="s">
        <v>432</v>
      </c>
    </row>
    <row r="565" spans="1:61" ht="9.75" customHeight="1" x14ac:dyDescent="0.15">
      <c r="A565" s="99"/>
      <c r="B565" s="100"/>
      <c r="C565" s="100"/>
      <c r="D565" s="100"/>
      <c r="E565" s="100"/>
      <c r="F565" s="100"/>
      <c r="G565" s="100"/>
      <c r="H565" s="100"/>
      <c r="I565" s="100"/>
      <c r="J565" s="130" t="s">
        <v>444</v>
      </c>
      <c r="K565" s="131" t="s">
        <v>136</v>
      </c>
      <c r="L565" s="131"/>
      <c r="M565" s="131"/>
      <c r="N565" s="131"/>
      <c r="O565" s="131"/>
      <c r="P565" s="131"/>
      <c r="Q565" s="131"/>
      <c r="R565" s="131"/>
      <c r="S565" s="131"/>
      <c r="T565" s="133" t="s">
        <v>442</v>
      </c>
      <c r="U565" s="133"/>
      <c r="V565" s="169" t="s">
        <v>236</v>
      </c>
      <c r="W565" s="169"/>
      <c r="X565" s="169"/>
      <c r="Y565" s="169"/>
      <c r="Z565" s="169"/>
      <c r="AA565" s="169"/>
      <c r="AB565" s="169"/>
      <c r="AC565" s="169"/>
      <c r="AD565" s="169"/>
      <c r="AE565" s="169"/>
      <c r="AF565" s="169"/>
      <c r="AG565" s="169"/>
      <c r="AH565" s="169"/>
      <c r="AI565" s="169"/>
      <c r="AJ565" s="169"/>
      <c r="AK565" s="169"/>
      <c r="AL565" s="169"/>
      <c r="AM565" s="172"/>
      <c r="BG565" s="13" t="s">
        <v>432</v>
      </c>
      <c r="BH565" s="13" t="s">
        <v>432</v>
      </c>
    </row>
    <row r="566" spans="1:61" ht="9.75" customHeight="1" x14ac:dyDescent="0.15">
      <c r="A566" s="99"/>
      <c r="B566" s="100"/>
      <c r="C566" s="100"/>
      <c r="D566" s="100"/>
      <c r="E566" s="100"/>
      <c r="F566" s="100"/>
      <c r="G566" s="100"/>
      <c r="H566" s="100"/>
      <c r="I566" s="100"/>
      <c r="J566" s="130"/>
      <c r="K566" s="131"/>
      <c r="L566" s="131"/>
      <c r="M566" s="131"/>
      <c r="N566" s="131"/>
      <c r="O566" s="131"/>
      <c r="P566" s="131"/>
      <c r="Q566" s="131"/>
      <c r="R566" s="131"/>
      <c r="S566" s="131"/>
      <c r="T566" s="133"/>
      <c r="U566" s="133"/>
      <c r="V566" s="169" t="s">
        <v>237</v>
      </c>
      <c r="W566" s="169"/>
      <c r="X566" s="169"/>
      <c r="Y566" s="169"/>
      <c r="Z566" s="169"/>
      <c r="AA566" s="169"/>
      <c r="AB566" s="169"/>
      <c r="AC566" s="169"/>
      <c r="AD566" s="169"/>
      <c r="AE566" s="169"/>
      <c r="AF566" s="169"/>
      <c r="AG566" s="169"/>
      <c r="AH566" s="169"/>
      <c r="AI566" s="169"/>
      <c r="AJ566" s="169"/>
      <c r="AK566" s="169"/>
      <c r="AL566" s="169"/>
      <c r="AM566" s="172"/>
      <c r="BG566" s="13" t="s">
        <v>432</v>
      </c>
      <c r="BH566" s="13" t="s">
        <v>432</v>
      </c>
    </row>
    <row r="567" spans="1:61" ht="9.75" customHeight="1" x14ac:dyDescent="0.15">
      <c r="A567" s="99"/>
      <c r="B567" s="100"/>
      <c r="C567" s="100"/>
      <c r="D567" s="100"/>
      <c r="E567" s="100"/>
      <c r="F567" s="100"/>
      <c r="G567" s="100"/>
      <c r="H567" s="100"/>
      <c r="I567" s="100"/>
      <c r="J567" s="186"/>
      <c r="K567" s="133"/>
      <c r="L567" s="133"/>
      <c r="M567" s="133"/>
      <c r="N567" s="133"/>
      <c r="O567" s="133"/>
      <c r="P567" s="133"/>
      <c r="Q567" s="133"/>
      <c r="R567" s="133"/>
      <c r="S567" s="133"/>
      <c r="T567" s="133"/>
      <c r="U567" s="133"/>
      <c r="V567" s="169" t="s">
        <v>445</v>
      </c>
      <c r="W567" s="169"/>
      <c r="X567" s="169"/>
      <c r="Y567" s="169"/>
      <c r="Z567" s="169"/>
      <c r="AA567" s="169"/>
      <c r="AB567" s="169"/>
      <c r="AC567" s="169"/>
      <c r="AD567" s="169"/>
      <c r="AE567" s="169"/>
      <c r="AF567" s="169"/>
      <c r="AG567" s="169"/>
      <c r="AH567" s="169"/>
      <c r="AI567" s="169"/>
      <c r="AJ567" s="169"/>
      <c r="AK567" s="169"/>
      <c r="AL567" s="169"/>
      <c r="AM567" s="172"/>
      <c r="BG567" s="13" t="s">
        <v>432</v>
      </c>
      <c r="BH567" s="13" t="s">
        <v>432</v>
      </c>
    </row>
    <row r="568" spans="1:61" ht="9.75" customHeight="1" x14ac:dyDescent="0.15">
      <c r="A568" s="106"/>
      <c r="B568" s="107"/>
      <c r="C568" s="107"/>
      <c r="D568" s="107"/>
      <c r="E568" s="107"/>
      <c r="F568" s="107"/>
      <c r="G568" s="107"/>
      <c r="H568" s="107"/>
      <c r="I568" s="107"/>
      <c r="J568" s="168"/>
      <c r="K568" s="137"/>
      <c r="L568" s="137"/>
      <c r="M568" s="137"/>
      <c r="N568" s="137"/>
      <c r="O568" s="137"/>
      <c r="P568" s="137"/>
      <c r="Q568" s="137"/>
      <c r="R568" s="137"/>
      <c r="S568" s="137"/>
      <c r="T568" s="137"/>
      <c r="U568" s="137"/>
      <c r="V568" s="174" t="s">
        <v>238</v>
      </c>
      <c r="W568" s="174"/>
      <c r="X568" s="174"/>
      <c r="Y568" s="174"/>
      <c r="Z568" s="174"/>
      <c r="AA568" s="174"/>
      <c r="AB568" s="174"/>
      <c r="AC568" s="174"/>
      <c r="AD568" s="174"/>
      <c r="AE568" s="174"/>
      <c r="AF568" s="174"/>
      <c r="AG568" s="174"/>
      <c r="AH568" s="174"/>
      <c r="AI568" s="174"/>
      <c r="AJ568" s="174"/>
      <c r="AK568" s="174"/>
      <c r="AL568" s="174"/>
      <c r="AM568" s="175"/>
      <c r="BG568" s="13" t="s">
        <v>432</v>
      </c>
      <c r="BH568" s="13" t="s">
        <v>432</v>
      </c>
    </row>
    <row r="569" spans="1:61" ht="9.75" customHeight="1" x14ac:dyDescent="0.15">
      <c r="A569" s="96" t="s">
        <v>288</v>
      </c>
      <c r="B569" s="97"/>
      <c r="C569" s="97"/>
      <c r="D569" s="97"/>
      <c r="E569" s="97"/>
      <c r="F569" s="97"/>
      <c r="G569" s="97"/>
      <c r="H569" s="97"/>
      <c r="I569" s="97"/>
      <c r="J569" s="115" t="s">
        <v>744</v>
      </c>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7"/>
      <c r="BG569" s="13" t="s">
        <v>504</v>
      </c>
      <c r="BH569" s="13">
        <v>75</v>
      </c>
      <c r="BI569" s="13" t="str">
        <f>"ITEM"&amp;BH569&amp; BG569 &amp;"="&amp; IF(TRIM($J569)="","",$J569)</f>
        <v>ITEM75#KBN3_1=区域内の住民</v>
      </c>
    </row>
    <row r="570" spans="1:61" ht="9.75" customHeight="1" x14ac:dyDescent="0.15">
      <c r="A570" s="99"/>
      <c r="B570" s="100"/>
      <c r="C570" s="100"/>
      <c r="D570" s="100"/>
      <c r="E570" s="100"/>
      <c r="F570" s="100"/>
      <c r="G570" s="100"/>
      <c r="H570" s="100"/>
      <c r="I570" s="100"/>
      <c r="J570" s="109"/>
      <c r="K570" s="110"/>
      <c r="L570" s="110"/>
      <c r="M570" s="110"/>
      <c r="N570" s="110"/>
      <c r="O570" s="110"/>
      <c r="P570" s="110"/>
      <c r="Q570" s="110"/>
      <c r="R570" s="110"/>
      <c r="S570" s="110"/>
      <c r="T570" s="110"/>
      <c r="U570" s="110"/>
      <c r="V570" s="110"/>
      <c r="W570" s="110"/>
      <c r="X570" s="110"/>
      <c r="Y570" s="110"/>
      <c r="Z570" s="110"/>
      <c r="AA570" s="110"/>
      <c r="AB570" s="110"/>
      <c r="AC570" s="110"/>
      <c r="AD570" s="110"/>
      <c r="AE570" s="110"/>
      <c r="AF570" s="110"/>
      <c r="AG570" s="110"/>
      <c r="AH570" s="110"/>
      <c r="AI570" s="110"/>
      <c r="AJ570" s="110"/>
      <c r="AK570" s="110"/>
      <c r="AL570" s="110"/>
      <c r="AM570" s="111"/>
      <c r="BG570" s="13" t="s">
        <v>432</v>
      </c>
      <c r="BH570" s="13" t="s">
        <v>432</v>
      </c>
    </row>
    <row r="571" spans="1:61" ht="9.75" customHeight="1" x14ac:dyDescent="0.15">
      <c r="A571" s="106"/>
      <c r="B571" s="107"/>
      <c r="C571" s="107"/>
      <c r="D571" s="107"/>
      <c r="E571" s="107"/>
      <c r="F571" s="107"/>
      <c r="G571" s="107"/>
      <c r="H571" s="107"/>
      <c r="I571" s="107"/>
      <c r="J571" s="112"/>
      <c r="K571" s="113"/>
      <c r="L571" s="113"/>
      <c r="M571" s="113"/>
      <c r="N571" s="113"/>
      <c r="O571" s="113"/>
      <c r="P571" s="113"/>
      <c r="Q571" s="113"/>
      <c r="R571" s="113"/>
      <c r="S571" s="113"/>
      <c r="T571" s="113"/>
      <c r="U571" s="113"/>
      <c r="V571" s="113"/>
      <c r="W571" s="113"/>
      <c r="X571" s="113"/>
      <c r="Y571" s="113"/>
      <c r="Z571" s="113"/>
      <c r="AA571" s="113"/>
      <c r="AB571" s="113"/>
      <c r="AC571" s="113"/>
      <c r="AD571" s="113"/>
      <c r="AE571" s="113"/>
      <c r="AF571" s="113"/>
      <c r="AG571" s="113"/>
      <c r="AH571" s="113"/>
      <c r="AI571" s="113"/>
      <c r="AJ571" s="113"/>
      <c r="AK571" s="113"/>
      <c r="AL571" s="113"/>
      <c r="AM571" s="114"/>
      <c r="BG571" s="13" t="s">
        <v>432</v>
      </c>
      <c r="BH571" s="13" t="s">
        <v>432</v>
      </c>
    </row>
    <row r="572" spans="1:61" ht="9.75" customHeight="1" x14ac:dyDescent="0.15">
      <c r="A572" s="96" t="s">
        <v>289</v>
      </c>
      <c r="B572" s="97"/>
      <c r="C572" s="97"/>
      <c r="D572" s="97"/>
      <c r="E572" s="97"/>
      <c r="F572" s="97"/>
      <c r="G572" s="97"/>
      <c r="H572" s="97"/>
      <c r="I572" s="97"/>
      <c r="J572" s="224" t="s">
        <v>127</v>
      </c>
      <c r="K572" s="225"/>
      <c r="L572" s="162" t="s">
        <v>121</v>
      </c>
      <c r="M572" s="162"/>
      <c r="N572" s="162"/>
      <c r="O572" s="162"/>
      <c r="P572" s="162"/>
      <c r="Q572" s="162"/>
      <c r="R572" s="162"/>
      <c r="S572" s="162"/>
      <c r="T572" s="162"/>
      <c r="U572" s="162"/>
      <c r="V572" s="162"/>
      <c r="W572" s="162"/>
      <c r="X572" s="227" t="s">
        <v>127</v>
      </c>
      <c r="Y572" s="225"/>
      <c r="Z572" s="162" t="s">
        <v>160</v>
      </c>
      <c r="AA572" s="162"/>
      <c r="AB572" s="162"/>
      <c r="AC572" s="162"/>
      <c r="AD572" s="162"/>
      <c r="AE572" s="162"/>
      <c r="AF572" s="162"/>
      <c r="AG572" s="162"/>
      <c r="AH572" s="162"/>
      <c r="AI572" s="162"/>
      <c r="AJ572" s="162"/>
      <c r="AK572" s="162"/>
      <c r="AL572" s="162"/>
      <c r="AM572" s="163"/>
      <c r="BF572" s="13" t="b">
        <f>IF($K572="○",TRUE,IF($K572="",FALSE,"INPUT_ERROR"))</f>
        <v>0</v>
      </c>
      <c r="BG572" s="13" t="s">
        <v>504</v>
      </c>
      <c r="BH572" s="13">
        <v>76</v>
      </c>
      <c r="BI572" s="13" t="str">
        <f t="shared" ref="BI572:BI578" si="2">"ITEM"&amp;BH572&amp; BG572 &amp;"="&amp; BF572</f>
        <v>ITEM76#KBN3_1=FALSE</v>
      </c>
    </row>
    <row r="573" spans="1:61" ht="9.75" customHeight="1" x14ac:dyDescent="0.15">
      <c r="A573" s="99"/>
      <c r="B573" s="100"/>
      <c r="C573" s="100"/>
      <c r="D573" s="100"/>
      <c r="E573" s="100"/>
      <c r="F573" s="100"/>
      <c r="G573" s="100"/>
      <c r="H573" s="100"/>
      <c r="I573" s="100"/>
      <c r="J573" s="130"/>
      <c r="K573" s="132"/>
      <c r="L573" s="133"/>
      <c r="M573" s="133"/>
      <c r="N573" s="133"/>
      <c r="O573" s="133"/>
      <c r="P573" s="133"/>
      <c r="Q573" s="133"/>
      <c r="R573" s="133"/>
      <c r="S573" s="133"/>
      <c r="T573" s="133"/>
      <c r="U573" s="133"/>
      <c r="V573" s="133"/>
      <c r="W573" s="133"/>
      <c r="X573" s="134"/>
      <c r="Y573" s="132"/>
      <c r="Z573" s="133"/>
      <c r="AA573" s="133"/>
      <c r="AB573" s="133"/>
      <c r="AC573" s="133"/>
      <c r="AD573" s="133"/>
      <c r="AE573" s="133"/>
      <c r="AF573" s="133"/>
      <c r="AG573" s="133"/>
      <c r="AH573" s="133"/>
      <c r="AI573" s="133"/>
      <c r="AJ573" s="133"/>
      <c r="AK573" s="133"/>
      <c r="AL573" s="133"/>
      <c r="AM573" s="139"/>
      <c r="BF573" s="13" t="b">
        <f>IF($Y572="○",TRUE,IF($Y572="",FALSE,"INPUT_ERROR"))</f>
        <v>0</v>
      </c>
      <c r="BG573" s="13" t="s">
        <v>504</v>
      </c>
      <c r="BH573" s="13">
        <v>77</v>
      </c>
      <c r="BI573" s="13" t="str">
        <f t="shared" si="2"/>
        <v>ITEM77#KBN3_1=FALSE</v>
      </c>
    </row>
    <row r="574" spans="1:61" ht="9.75" customHeight="1" x14ac:dyDescent="0.15">
      <c r="A574" s="99"/>
      <c r="B574" s="100"/>
      <c r="C574" s="100"/>
      <c r="D574" s="100"/>
      <c r="E574" s="100"/>
      <c r="F574" s="100"/>
      <c r="G574" s="100"/>
      <c r="H574" s="100"/>
      <c r="I574" s="100"/>
      <c r="J574" s="130" t="s">
        <v>127</v>
      </c>
      <c r="K574" s="132"/>
      <c r="L574" s="133" t="s">
        <v>161</v>
      </c>
      <c r="M574" s="133"/>
      <c r="N574" s="133"/>
      <c r="O574" s="133"/>
      <c r="P574" s="133"/>
      <c r="Q574" s="133"/>
      <c r="R574" s="133"/>
      <c r="S574" s="133"/>
      <c r="T574" s="133"/>
      <c r="U574" s="133"/>
      <c r="V574" s="133"/>
      <c r="W574" s="133"/>
      <c r="X574" s="134" t="s">
        <v>127</v>
      </c>
      <c r="Y574" s="132"/>
      <c r="Z574" s="133" t="s">
        <v>332</v>
      </c>
      <c r="AA574" s="133"/>
      <c r="AB574" s="133"/>
      <c r="AC574" s="133"/>
      <c r="AD574" s="133"/>
      <c r="AE574" s="133"/>
      <c r="AF574" s="133"/>
      <c r="AG574" s="133"/>
      <c r="AH574" s="133"/>
      <c r="AI574" s="133"/>
      <c r="AJ574" s="133"/>
      <c r="AK574" s="133"/>
      <c r="AL574" s="133"/>
      <c r="AM574" s="139"/>
      <c r="BF574" s="13" t="b">
        <f>IF($K574="○",TRUE,IF($K574="",FALSE,"INPUT_ERROR"))</f>
        <v>0</v>
      </c>
      <c r="BG574" s="13" t="s">
        <v>504</v>
      </c>
      <c r="BH574" s="13">
        <v>78</v>
      </c>
      <c r="BI574" s="13" t="str">
        <f t="shared" si="2"/>
        <v>ITEM78#KBN3_1=FALSE</v>
      </c>
    </row>
    <row r="575" spans="1:61" ht="9.75" customHeight="1" x14ac:dyDescent="0.15">
      <c r="A575" s="99"/>
      <c r="B575" s="100"/>
      <c r="C575" s="100"/>
      <c r="D575" s="100"/>
      <c r="E575" s="100"/>
      <c r="F575" s="100"/>
      <c r="G575" s="100"/>
      <c r="H575" s="100"/>
      <c r="I575" s="100"/>
      <c r="J575" s="130"/>
      <c r="K575" s="132"/>
      <c r="L575" s="133"/>
      <c r="M575" s="133"/>
      <c r="N575" s="133"/>
      <c r="O575" s="133"/>
      <c r="P575" s="133"/>
      <c r="Q575" s="133"/>
      <c r="R575" s="133"/>
      <c r="S575" s="133"/>
      <c r="T575" s="133"/>
      <c r="U575" s="133"/>
      <c r="V575" s="133"/>
      <c r="W575" s="133"/>
      <c r="X575" s="134"/>
      <c r="Y575" s="132"/>
      <c r="Z575" s="133"/>
      <c r="AA575" s="133"/>
      <c r="AB575" s="133"/>
      <c r="AC575" s="133"/>
      <c r="AD575" s="133"/>
      <c r="AE575" s="133"/>
      <c r="AF575" s="133"/>
      <c r="AG575" s="133"/>
      <c r="AH575" s="133"/>
      <c r="AI575" s="133"/>
      <c r="AJ575" s="133"/>
      <c r="AK575" s="133"/>
      <c r="AL575" s="133"/>
      <c r="AM575" s="139"/>
      <c r="BF575" s="13" t="b">
        <f>IF($Y574="○",TRUE,IF($Y574="",FALSE,"INPUT_ERROR"))</f>
        <v>0</v>
      </c>
      <c r="BG575" s="13" t="s">
        <v>504</v>
      </c>
      <c r="BH575" s="13">
        <v>79</v>
      </c>
      <c r="BI575" s="13" t="str">
        <f t="shared" si="2"/>
        <v>ITEM79#KBN3_1=FALSE</v>
      </c>
    </row>
    <row r="576" spans="1:61" ht="9.75" customHeight="1" x14ac:dyDescent="0.15">
      <c r="A576" s="99"/>
      <c r="B576" s="100"/>
      <c r="C576" s="100"/>
      <c r="D576" s="100"/>
      <c r="E576" s="100"/>
      <c r="F576" s="100"/>
      <c r="G576" s="100"/>
      <c r="H576" s="100"/>
      <c r="I576" s="100"/>
      <c r="J576" s="130" t="s">
        <v>127</v>
      </c>
      <c r="K576" s="132"/>
      <c r="L576" s="133" t="s">
        <v>240</v>
      </c>
      <c r="M576" s="133"/>
      <c r="N576" s="133"/>
      <c r="O576" s="133"/>
      <c r="P576" s="133"/>
      <c r="Q576" s="133"/>
      <c r="R576" s="133"/>
      <c r="S576" s="133"/>
      <c r="T576" s="133"/>
      <c r="U576" s="133"/>
      <c r="V576" s="133"/>
      <c r="W576" s="133"/>
      <c r="X576" s="134" t="s">
        <v>127</v>
      </c>
      <c r="Y576" s="132"/>
      <c r="Z576" s="133" t="s">
        <v>241</v>
      </c>
      <c r="AA576" s="133"/>
      <c r="AB576" s="133"/>
      <c r="AC576" s="133"/>
      <c r="AD576" s="133"/>
      <c r="AE576" s="133"/>
      <c r="AF576" s="133"/>
      <c r="AG576" s="133"/>
      <c r="AH576" s="133"/>
      <c r="AI576" s="133"/>
      <c r="AJ576" s="133"/>
      <c r="AK576" s="133"/>
      <c r="AL576" s="133"/>
      <c r="AM576" s="139"/>
      <c r="BF576" s="13" t="b">
        <f>IF($K576="○",TRUE,IF($K576="",FALSE,"INPUT_ERROR"))</f>
        <v>0</v>
      </c>
      <c r="BG576" s="13" t="s">
        <v>504</v>
      </c>
      <c r="BH576" s="13">
        <v>80</v>
      </c>
      <c r="BI576" s="13" t="str">
        <f t="shared" si="2"/>
        <v>ITEM80#KBN3_1=FALSE</v>
      </c>
    </row>
    <row r="577" spans="1:61" ht="9.75" customHeight="1" x14ac:dyDescent="0.15">
      <c r="A577" s="99"/>
      <c r="B577" s="100"/>
      <c r="C577" s="100"/>
      <c r="D577" s="100"/>
      <c r="E577" s="100"/>
      <c r="F577" s="100"/>
      <c r="G577" s="100"/>
      <c r="H577" s="100"/>
      <c r="I577" s="100"/>
      <c r="J577" s="130"/>
      <c r="K577" s="132"/>
      <c r="L577" s="133"/>
      <c r="M577" s="133"/>
      <c r="N577" s="133"/>
      <c r="O577" s="133"/>
      <c r="P577" s="133"/>
      <c r="Q577" s="133"/>
      <c r="R577" s="133"/>
      <c r="S577" s="133"/>
      <c r="T577" s="133"/>
      <c r="U577" s="133"/>
      <c r="V577" s="133"/>
      <c r="W577" s="133"/>
      <c r="X577" s="134"/>
      <c r="Y577" s="132"/>
      <c r="Z577" s="133"/>
      <c r="AA577" s="133"/>
      <c r="AB577" s="133"/>
      <c r="AC577" s="133"/>
      <c r="AD577" s="133"/>
      <c r="AE577" s="133"/>
      <c r="AF577" s="133"/>
      <c r="AG577" s="133"/>
      <c r="AH577" s="133"/>
      <c r="AI577" s="133"/>
      <c r="AJ577" s="133"/>
      <c r="AK577" s="133"/>
      <c r="AL577" s="133"/>
      <c r="AM577" s="139"/>
      <c r="BF577" s="13" t="b">
        <f>IF($Y576="○",TRUE,IF($Y576="",FALSE,"INPUT_ERROR"))</f>
        <v>0</v>
      </c>
      <c r="BG577" s="13" t="s">
        <v>504</v>
      </c>
      <c r="BH577" s="13">
        <v>81</v>
      </c>
      <c r="BI577" s="13" t="str">
        <f t="shared" si="2"/>
        <v>ITEM81#KBN3_1=FALSE</v>
      </c>
    </row>
    <row r="578" spans="1:61" ht="9.75" customHeight="1" x14ac:dyDescent="0.15">
      <c r="A578" s="99"/>
      <c r="B578" s="100"/>
      <c r="C578" s="100"/>
      <c r="D578" s="100"/>
      <c r="E578" s="100"/>
      <c r="F578" s="100"/>
      <c r="G578" s="100"/>
      <c r="H578" s="100"/>
      <c r="I578" s="100"/>
      <c r="J578" s="130" t="s">
        <v>127</v>
      </c>
      <c r="K578" s="132" t="s">
        <v>610</v>
      </c>
      <c r="L578" s="133" t="s">
        <v>125</v>
      </c>
      <c r="M578" s="133"/>
      <c r="N578" s="133"/>
      <c r="O578" s="134" t="s">
        <v>98</v>
      </c>
      <c r="P578" s="128" t="s">
        <v>729</v>
      </c>
      <c r="Q578" s="128"/>
      <c r="R578" s="128"/>
      <c r="S578" s="128"/>
      <c r="T578" s="128"/>
      <c r="U578" s="128"/>
      <c r="V578" s="128"/>
      <c r="W578" s="128"/>
      <c r="X578" s="128"/>
      <c r="Y578" s="128"/>
      <c r="Z578" s="128"/>
      <c r="AA578" s="128"/>
      <c r="AB578" s="128"/>
      <c r="AC578" s="128"/>
      <c r="AD578" s="128"/>
      <c r="AE578" s="128"/>
      <c r="AF578" s="128"/>
      <c r="AG578" s="128"/>
      <c r="AH578" s="128"/>
      <c r="AI578" s="128"/>
      <c r="AJ578" s="128"/>
      <c r="AK578" s="128"/>
      <c r="AL578" s="133" t="s">
        <v>188</v>
      </c>
      <c r="AM578" s="139"/>
      <c r="BF578" s="13" t="b">
        <f>IF($K578="○",TRUE,IF($K578="",FALSE,"INPUT_ERROR"))</f>
        <v>1</v>
      </c>
      <c r="BG578" s="13" t="s">
        <v>504</v>
      </c>
      <c r="BH578" s="13">
        <v>82</v>
      </c>
      <c r="BI578" s="13" t="str">
        <f t="shared" si="2"/>
        <v>ITEM82#KBN3_1=TRUE</v>
      </c>
    </row>
    <row r="579" spans="1:61" ht="9.75" customHeight="1" x14ac:dyDescent="0.15">
      <c r="A579" s="99"/>
      <c r="B579" s="100"/>
      <c r="C579" s="100"/>
      <c r="D579" s="100"/>
      <c r="E579" s="100"/>
      <c r="F579" s="100"/>
      <c r="G579" s="100"/>
      <c r="H579" s="100"/>
      <c r="I579" s="100"/>
      <c r="J579" s="135"/>
      <c r="K579" s="136"/>
      <c r="L579" s="137"/>
      <c r="M579" s="137"/>
      <c r="N579" s="137"/>
      <c r="O579" s="138"/>
      <c r="P579" s="90"/>
      <c r="Q579" s="90"/>
      <c r="R579" s="90"/>
      <c r="S579" s="90"/>
      <c r="T579" s="90"/>
      <c r="U579" s="90"/>
      <c r="V579" s="90"/>
      <c r="W579" s="90"/>
      <c r="X579" s="90"/>
      <c r="Y579" s="90"/>
      <c r="Z579" s="90"/>
      <c r="AA579" s="90"/>
      <c r="AB579" s="90"/>
      <c r="AC579" s="90"/>
      <c r="AD579" s="90"/>
      <c r="AE579" s="90"/>
      <c r="AF579" s="90"/>
      <c r="AG579" s="90"/>
      <c r="AH579" s="90"/>
      <c r="AI579" s="90"/>
      <c r="AJ579" s="90"/>
      <c r="AK579" s="90"/>
      <c r="AL579" s="137"/>
      <c r="AM579" s="140"/>
      <c r="BG579" s="13" t="s">
        <v>504</v>
      </c>
      <c r="BH579" s="13">
        <v>83</v>
      </c>
      <c r="BI579" s="13" t="str">
        <f>"ITEM"&amp;BH579&amp; BG579 &amp;"="&amp;IF(TRIM($P578)="","",$P578)</f>
        <v>ITEM83#KBN3_1=住民基本台帳ネットワークシステム</v>
      </c>
    </row>
    <row r="580" spans="1:61" ht="9.75" customHeight="1" x14ac:dyDescent="0.15">
      <c r="A580" s="96" t="s">
        <v>290</v>
      </c>
      <c r="B580" s="97"/>
      <c r="C580" s="97"/>
      <c r="D580" s="97"/>
      <c r="E580" s="97"/>
      <c r="F580" s="97"/>
      <c r="G580" s="97"/>
      <c r="H580" s="97"/>
      <c r="I580" s="97"/>
      <c r="J580" s="102" t="s">
        <v>774</v>
      </c>
      <c r="K580" s="102"/>
      <c r="L580" s="102"/>
      <c r="M580" s="102"/>
      <c r="N580" s="102"/>
      <c r="O580" s="102"/>
      <c r="P580" s="102"/>
      <c r="Q580" s="102"/>
      <c r="R580" s="102"/>
      <c r="S580" s="102"/>
      <c r="T580" s="102"/>
      <c r="U580" s="102"/>
      <c r="V580" s="102"/>
      <c r="W580" s="102"/>
      <c r="X580" s="102"/>
      <c r="Y580" s="102"/>
      <c r="Z580" s="102"/>
      <c r="AA580" s="102"/>
      <c r="AB580" s="102"/>
      <c r="AC580" s="102"/>
      <c r="AD580" s="102"/>
      <c r="AE580" s="102"/>
      <c r="AF580" s="102"/>
      <c r="AG580" s="102"/>
      <c r="AH580" s="102"/>
      <c r="AI580" s="102"/>
      <c r="AJ580" s="102"/>
      <c r="AK580" s="102"/>
      <c r="AL580" s="102"/>
      <c r="AM580" s="102"/>
      <c r="BG580" s="13" t="s">
        <v>504</v>
      </c>
      <c r="BH580" s="13">
        <v>84</v>
      </c>
      <c r="BI580" s="13" t="str">
        <f>"ITEM"&amp;BH580&amp; BG580 &amp;"="&amp;IF(TRIM($J580)="","",TEXT(J580,"yyyymmdd"))</f>
        <v>ITEM84#KBN3_1=新たに個人番号の通知対象者が生じる都度送付先情報を提供する。</v>
      </c>
    </row>
    <row r="581" spans="1:61" ht="9.75" customHeight="1" x14ac:dyDescent="0.15">
      <c r="A581" s="99"/>
      <c r="B581" s="100"/>
      <c r="C581" s="100"/>
      <c r="D581" s="100"/>
      <c r="E581" s="100"/>
      <c r="F581" s="100"/>
      <c r="G581" s="100"/>
      <c r="H581" s="100"/>
      <c r="I581" s="100"/>
      <c r="J581" s="102"/>
      <c r="K581" s="102"/>
      <c r="L581" s="102"/>
      <c r="M581" s="102"/>
      <c r="N581" s="102"/>
      <c r="O581" s="102"/>
      <c r="P581" s="102"/>
      <c r="Q581" s="102"/>
      <c r="R581" s="102"/>
      <c r="S581" s="102"/>
      <c r="T581" s="102"/>
      <c r="U581" s="102"/>
      <c r="V581" s="102"/>
      <c r="W581" s="102"/>
      <c r="X581" s="102"/>
      <c r="Y581" s="102"/>
      <c r="Z581" s="102"/>
      <c r="AA581" s="102"/>
      <c r="AB581" s="102"/>
      <c r="AC581" s="102"/>
      <c r="AD581" s="102"/>
      <c r="AE581" s="102"/>
      <c r="AF581" s="102"/>
      <c r="AG581" s="102"/>
      <c r="AH581" s="102"/>
      <c r="AI581" s="102"/>
      <c r="AJ581" s="102"/>
      <c r="AK581" s="102"/>
      <c r="AL581" s="102"/>
      <c r="AM581" s="102"/>
      <c r="BG581" s="13" t="s">
        <v>432</v>
      </c>
      <c r="BH581" s="13" t="s">
        <v>432</v>
      </c>
    </row>
    <row r="582" spans="1:61" ht="9.75" customHeight="1" x14ac:dyDescent="0.15">
      <c r="A582" s="106"/>
      <c r="B582" s="107"/>
      <c r="C582" s="107"/>
      <c r="D582" s="107"/>
      <c r="E582" s="107"/>
      <c r="F582" s="107"/>
      <c r="G582" s="107"/>
      <c r="H582" s="107"/>
      <c r="I582" s="107"/>
      <c r="J582" s="102"/>
      <c r="K582" s="102"/>
      <c r="L582" s="102"/>
      <c r="M582" s="102"/>
      <c r="N582" s="102"/>
      <c r="O582" s="102"/>
      <c r="P582" s="102"/>
      <c r="Q582" s="102"/>
      <c r="R582" s="102"/>
      <c r="S582" s="102"/>
      <c r="T582" s="102"/>
      <c r="U582" s="102"/>
      <c r="V582" s="102"/>
      <c r="W582" s="102"/>
      <c r="X582" s="102"/>
      <c r="Y582" s="102"/>
      <c r="Z582" s="102"/>
      <c r="AA582" s="102"/>
      <c r="AB582" s="102"/>
      <c r="AC582" s="102"/>
      <c r="AD582" s="102"/>
      <c r="AE582" s="102"/>
      <c r="AF582" s="102"/>
      <c r="AG582" s="102"/>
      <c r="AH582" s="102"/>
      <c r="AI582" s="102"/>
      <c r="AJ582" s="102"/>
      <c r="AK582" s="102"/>
      <c r="AL582" s="102"/>
      <c r="AM582" s="102"/>
      <c r="BG582" s="13" t="s">
        <v>432</v>
      </c>
      <c r="BH582" s="13" t="s">
        <v>432</v>
      </c>
    </row>
    <row r="583" spans="1:61" ht="9.75" customHeight="1" x14ac:dyDescent="0.15">
      <c r="A583" s="141" t="s">
        <v>363</v>
      </c>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c r="AA583" s="142"/>
      <c r="AB583" s="142"/>
      <c r="AC583" s="142"/>
      <c r="AD583" s="142"/>
      <c r="AE583" s="142"/>
      <c r="AF583" s="142"/>
      <c r="AG583" s="142"/>
      <c r="AH583" s="142"/>
      <c r="AI583" s="142"/>
      <c r="AJ583" s="142"/>
      <c r="AK583" s="142"/>
      <c r="AL583" s="142"/>
      <c r="AM583" s="143"/>
      <c r="BG583" s="13" t="s">
        <v>432</v>
      </c>
      <c r="BH583" s="13" t="s">
        <v>432</v>
      </c>
    </row>
    <row r="584" spans="1:61" ht="9.75" customHeight="1" x14ac:dyDescent="0.15">
      <c r="A584" s="164"/>
      <c r="B584" s="165"/>
      <c r="C584" s="165"/>
      <c r="D584" s="165"/>
      <c r="E584" s="165"/>
      <c r="F584" s="165"/>
      <c r="G584" s="165"/>
      <c r="H584" s="165"/>
      <c r="I584" s="165"/>
      <c r="J584" s="165"/>
      <c r="K584" s="165"/>
      <c r="L584" s="165"/>
      <c r="M584" s="165"/>
      <c r="N584" s="165"/>
      <c r="O584" s="165"/>
      <c r="P584" s="165"/>
      <c r="Q584" s="165"/>
      <c r="R584" s="165"/>
      <c r="S584" s="165"/>
      <c r="T584" s="165"/>
      <c r="U584" s="165"/>
      <c r="V584" s="165"/>
      <c r="W584" s="165"/>
      <c r="X584" s="165"/>
      <c r="Y584" s="165"/>
      <c r="Z584" s="165"/>
      <c r="AA584" s="165"/>
      <c r="AB584" s="165"/>
      <c r="AC584" s="165"/>
      <c r="AD584" s="165"/>
      <c r="AE584" s="165"/>
      <c r="AF584" s="165"/>
      <c r="AG584" s="165"/>
      <c r="AH584" s="165"/>
      <c r="AI584" s="165"/>
      <c r="AJ584" s="165"/>
      <c r="AK584" s="165"/>
      <c r="AL584" s="165"/>
      <c r="AM584" s="166"/>
      <c r="BG584" s="13" t="s">
        <v>432</v>
      </c>
      <c r="BH584" s="13" t="s">
        <v>432</v>
      </c>
    </row>
    <row r="585" spans="1:61" ht="9.75" hidden="1" customHeight="1" x14ac:dyDescent="0.15">
      <c r="A585" s="295" t="s">
        <v>364</v>
      </c>
      <c r="B585" s="296"/>
      <c r="C585" s="296"/>
      <c r="D585" s="296"/>
      <c r="E585" s="296"/>
      <c r="F585" s="296"/>
      <c r="G585" s="296"/>
      <c r="H585" s="296"/>
      <c r="I585" s="297"/>
      <c r="J585" s="273"/>
      <c r="K585" s="274"/>
      <c r="L585" s="274"/>
      <c r="M585" s="274"/>
      <c r="N585" s="274"/>
      <c r="O585" s="274"/>
      <c r="P585" s="274"/>
      <c r="Q585" s="274"/>
      <c r="R585" s="274"/>
      <c r="S585" s="274"/>
      <c r="T585" s="274"/>
      <c r="U585" s="274"/>
      <c r="V585" s="274"/>
      <c r="W585" s="274"/>
      <c r="X585" s="274"/>
      <c r="Y585" s="274"/>
      <c r="Z585" s="274"/>
      <c r="AA585" s="274"/>
      <c r="AB585" s="274"/>
      <c r="AC585" s="274"/>
      <c r="AD585" s="274"/>
      <c r="AE585" s="274"/>
      <c r="AF585" s="274"/>
      <c r="AG585" s="274"/>
      <c r="AH585" s="274"/>
      <c r="AI585" s="274"/>
      <c r="AJ585" s="274"/>
      <c r="AK585" s="274"/>
      <c r="AL585" s="274"/>
      <c r="AM585" s="275"/>
      <c r="BG585" s="13" t="s">
        <v>505</v>
      </c>
      <c r="BH585" s="13">
        <v>70</v>
      </c>
      <c r="BI585" s="13" t="str">
        <f>"ITEM"&amp;BH585&amp;BG585&amp;"="&amp;IF(TRIM($J585)="","",$J585)</f>
        <v>ITEM70#KBN3_2=</v>
      </c>
    </row>
    <row r="586" spans="1:61" ht="9.75" hidden="1" customHeight="1" thickBot="1" x14ac:dyDescent="0.2">
      <c r="A586" s="298"/>
      <c r="B586" s="299"/>
      <c r="C586" s="299"/>
      <c r="D586" s="299"/>
      <c r="E586" s="299"/>
      <c r="F586" s="299"/>
      <c r="G586" s="299"/>
      <c r="H586" s="299"/>
      <c r="I586" s="300"/>
      <c r="J586" s="301"/>
      <c r="K586" s="302"/>
      <c r="L586" s="302"/>
      <c r="M586" s="302"/>
      <c r="N586" s="302"/>
      <c r="O586" s="302"/>
      <c r="P586" s="302"/>
      <c r="Q586" s="302"/>
      <c r="R586" s="302"/>
      <c r="S586" s="302"/>
      <c r="T586" s="302"/>
      <c r="U586" s="302"/>
      <c r="V586" s="302"/>
      <c r="W586" s="302"/>
      <c r="X586" s="302"/>
      <c r="Y586" s="302"/>
      <c r="Z586" s="302"/>
      <c r="AA586" s="302"/>
      <c r="AB586" s="302"/>
      <c r="AC586" s="302"/>
      <c r="AD586" s="302"/>
      <c r="AE586" s="302"/>
      <c r="AF586" s="302"/>
      <c r="AG586" s="302"/>
      <c r="AH586" s="302"/>
      <c r="AI586" s="302"/>
      <c r="AJ586" s="302"/>
      <c r="AK586" s="302"/>
      <c r="AL586" s="302"/>
      <c r="AM586" s="303"/>
    </row>
    <row r="587" spans="1:61" ht="9.75" hidden="1" customHeight="1" x14ac:dyDescent="0.15">
      <c r="A587" s="99" t="s">
        <v>96</v>
      </c>
      <c r="B587" s="100"/>
      <c r="C587" s="100"/>
      <c r="D587" s="100"/>
      <c r="E587" s="100"/>
      <c r="F587" s="100"/>
      <c r="G587" s="100"/>
      <c r="H587" s="100"/>
      <c r="I587" s="100"/>
      <c r="J587" s="102"/>
      <c r="K587" s="102"/>
      <c r="L587" s="102"/>
      <c r="M587" s="102"/>
      <c r="N587" s="102"/>
      <c r="O587" s="102"/>
      <c r="P587" s="102"/>
      <c r="Q587" s="102"/>
      <c r="R587" s="102"/>
      <c r="S587" s="102"/>
      <c r="T587" s="102"/>
      <c r="U587" s="102"/>
      <c r="V587" s="102"/>
      <c r="W587" s="102"/>
      <c r="X587" s="102"/>
      <c r="Y587" s="102"/>
      <c r="Z587" s="102"/>
      <c r="AA587" s="102"/>
      <c r="AB587" s="102"/>
      <c r="AC587" s="102"/>
      <c r="AD587" s="102"/>
      <c r="AE587" s="102"/>
      <c r="AF587" s="102"/>
      <c r="AG587" s="102"/>
      <c r="AH587" s="102"/>
      <c r="AI587" s="102"/>
      <c r="AJ587" s="102"/>
      <c r="AK587" s="102"/>
      <c r="AL587" s="102"/>
      <c r="AM587" s="102"/>
      <c r="BG587" s="13" t="s">
        <v>505</v>
      </c>
      <c r="BH587" s="13">
        <v>71</v>
      </c>
      <c r="BI587" s="13" t="str">
        <f>"ITEM"&amp;BH587&amp; BG587 &amp;"="&amp; IF(TRIM($J587)="","",$J587)</f>
        <v>ITEM71#KBN3_2=</v>
      </c>
    </row>
    <row r="588" spans="1:61" ht="9.75" hidden="1" customHeight="1" x14ac:dyDescent="0.15">
      <c r="A588" s="106"/>
      <c r="B588" s="107"/>
      <c r="C588" s="107"/>
      <c r="D588" s="107"/>
      <c r="E588" s="107"/>
      <c r="F588" s="107"/>
      <c r="G588" s="107"/>
      <c r="H588" s="107"/>
      <c r="I588" s="107"/>
      <c r="J588" s="102"/>
      <c r="K588" s="102"/>
      <c r="L588" s="102"/>
      <c r="M588" s="102"/>
      <c r="N588" s="102"/>
      <c r="O588" s="102"/>
      <c r="P588" s="102"/>
      <c r="Q588" s="102"/>
      <c r="R588" s="102"/>
      <c r="S588" s="102"/>
      <c r="T588" s="102"/>
      <c r="U588" s="102"/>
      <c r="V588" s="102"/>
      <c r="W588" s="102"/>
      <c r="X588" s="102"/>
      <c r="Y588" s="102"/>
      <c r="Z588" s="102"/>
      <c r="AA588" s="102"/>
      <c r="AB588" s="102"/>
      <c r="AC588" s="102"/>
      <c r="AD588" s="102"/>
      <c r="AE588" s="102"/>
      <c r="AF588" s="102"/>
      <c r="AG588" s="102"/>
      <c r="AH588" s="102"/>
      <c r="AI588" s="102"/>
      <c r="AJ588" s="102"/>
      <c r="AK588" s="102"/>
      <c r="AL588" s="102"/>
      <c r="AM588" s="102"/>
    </row>
    <row r="589" spans="1:61" ht="9.75" hidden="1" customHeight="1" x14ac:dyDescent="0.15">
      <c r="A589" s="96" t="s">
        <v>285</v>
      </c>
      <c r="B589" s="97"/>
      <c r="C589" s="97"/>
      <c r="D589" s="97"/>
      <c r="E589" s="97"/>
      <c r="F589" s="97"/>
      <c r="G589" s="97"/>
      <c r="H589" s="97"/>
      <c r="I589" s="97"/>
      <c r="J589" s="102"/>
      <c r="K589" s="102"/>
      <c r="L589" s="102"/>
      <c r="M589" s="102"/>
      <c r="N589" s="102"/>
      <c r="O589" s="102"/>
      <c r="P589" s="102"/>
      <c r="Q589" s="102"/>
      <c r="R589" s="102"/>
      <c r="S589" s="102"/>
      <c r="T589" s="102"/>
      <c r="U589" s="102"/>
      <c r="V589" s="102"/>
      <c r="W589" s="102"/>
      <c r="X589" s="102"/>
      <c r="Y589" s="102"/>
      <c r="Z589" s="102"/>
      <c r="AA589" s="102"/>
      <c r="AB589" s="102"/>
      <c r="AC589" s="102"/>
      <c r="AD589" s="102"/>
      <c r="AE589" s="102"/>
      <c r="AF589" s="102"/>
      <c r="AG589" s="102"/>
      <c r="AH589" s="102"/>
      <c r="AI589" s="102"/>
      <c r="AJ589" s="102"/>
      <c r="AK589" s="102"/>
      <c r="AL589" s="102"/>
      <c r="AM589" s="102"/>
      <c r="BG589" s="13" t="s">
        <v>505</v>
      </c>
      <c r="BH589" s="13">
        <v>72</v>
      </c>
      <c r="BI589" s="13" t="str">
        <f>"ITEM"&amp;BH589&amp; BG589 &amp;"="&amp; IF(TRIM($J589)="","",$J589)</f>
        <v>ITEM72#KBN3_2=</v>
      </c>
    </row>
    <row r="590" spans="1:61" ht="9.75" hidden="1" customHeight="1" x14ac:dyDescent="0.15">
      <c r="A590" s="99"/>
      <c r="B590" s="100"/>
      <c r="C590" s="100"/>
      <c r="D590" s="100"/>
      <c r="E590" s="100"/>
      <c r="F590" s="100"/>
      <c r="G590" s="100"/>
      <c r="H590" s="100"/>
      <c r="I590" s="100"/>
      <c r="J590" s="102"/>
      <c r="K590" s="102"/>
      <c r="L590" s="102"/>
      <c r="M590" s="102"/>
      <c r="N590" s="102"/>
      <c r="O590" s="102"/>
      <c r="P590" s="102"/>
      <c r="Q590" s="102"/>
      <c r="R590" s="102"/>
      <c r="S590" s="102"/>
      <c r="T590" s="102"/>
      <c r="U590" s="102"/>
      <c r="V590" s="102"/>
      <c r="W590" s="102"/>
      <c r="X590" s="102"/>
      <c r="Y590" s="102"/>
      <c r="Z590" s="102"/>
      <c r="AA590" s="102"/>
      <c r="AB590" s="102"/>
      <c r="AC590" s="102"/>
      <c r="AD590" s="102"/>
      <c r="AE590" s="102"/>
      <c r="AF590" s="102"/>
      <c r="AG590" s="102"/>
      <c r="AH590" s="102"/>
      <c r="AI590" s="102"/>
      <c r="AJ590" s="102"/>
      <c r="AK590" s="102"/>
      <c r="AL590" s="102"/>
      <c r="AM590" s="102"/>
      <c r="BG590" s="13" t="s">
        <v>432</v>
      </c>
      <c r="BH590" s="13" t="s">
        <v>432</v>
      </c>
    </row>
    <row r="591" spans="1:61" ht="9.75" hidden="1" customHeight="1" x14ac:dyDescent="0.15">
      <c r="A591" s="106"/>
      <c r="B591" s="107"/>
      <c r="C591" s="107"/>
      <c r="D591" s="107"/>
      <c r="E591" s="107"/>
      <c r="F591" s="107"/>
      <c r="G591" s="107"/>
      <c r="H591" s="107"/>
      <c r="I591" s="107"/>
      <c r="J591" s="102"/>
      <c r="K591" s="102"/>
      <c r="L591" s="102"/>
      <c r="M591" s="102"/>
      <c r="N591" s="102"/>
      <c r="O591" s="102"/>
      <c r="P591" s="102"/>
      <c r="Q591" s="102"/>
      <c r="R591" s="102"/>
      <c r="S591" s="102"/>
      <c r="T591" s="102"/>
      <c r="U591" s="102"/>
      <c r="V591" s="102"/>
      <c r="W591" s="102"/>
      <c r="X591" s="102"/>
      <c r="Y591" s="102"/>
      <c r="Z591" s="102"/>
      <c r="AA591" s="102"/>
      <c r="AB591" s="102"/>
      <c r="AC591" s="102"/>
      <c r="AD591" s="102"/>
      <c r="AE591" s="102"/>
      <c r="AF591" s="102"/>
      <c r="AG591" s="102"/>
      <c r="AH591" s="102"/>
      <c r="AI591" s="102"/>
      <c r="AJ591" s="102"/>
      <c r="AK591" s="102"/>
      <c r="AL591" s="102"/>
      <c r="AM591" s="102"/>
      <c r="BG591" s="13" t="s">
        <v>432</v>
      </c>
      <c r="BH591" s="13" t="s">
        <v>432</v>
      </c>
    </row>
    <row r="592" spans="1:61" ht="9.75" hidden="1" customHeight="1" x14ac:dyDescent="0.15">
      <c r="A592" s="96" t="s">
        <v>286</v>
      </c>
      <c r="B592" s="97"/>
      <c r="C592" s="97"/>
      <c r="D592" s="97"/>
      <c r="E592" s="97"/>
      <c r="F592" s="97"/>
      <c r="G592" s="97"/>
      <c r="H592" s="97"/>
      <c r="I592" s="97"/>
      <c r="J592" s="102"/>
      <c r="K592" s="102"/>
      <c r="L592" s="102"/>
      <c r="M592" s="102"/>
      <c r="N592" s="102"/>
      <c r="O592" s="102"/>
      <c r="P592" s="102"/>
      <c r="Q592" s="102"/>
      <c r="R592" s="102"/>
      <c r="S592" s="102"/>
      <c r="T592" s="102"/>
      <c r="U592" s="102"/>
      <c r="V592" s="102"/>
      <c r="W592" s="102"/>
      <c r="X592" s="102"/>
      <c r="Y592" s="102"/>
      <c r="Z592" s="102"/>
      <c r="AA592" s="102"/>
      <c r="AB592" s="102"/>
      <c r="AC592" s="102"/>
      <c r="AD592" s="102"/>
      <c r="AE592" s="102"/>
      <c r="AF592" s="102"/>
      <c r="AG592" s="102"/>
      <c r="AH592" s="102"/>
      <c r="AI592" s="102"/>
      <c r="AJ592" s="102"/>
      <c r="AK592" s="102"/>
      <c r="AL592" s="102"/>
      <c r="AM592" s="102"/>
      <c r="BG592" s="13" t="s">
        <v>505</v>
      </c>
      <c r="BH592" s="13">
        <v>73</v>
      </c>
      <c r="BI592" s="13" t="str">
        <f>"ITEM"&amp;BH592&amp; BG592 &amp;"="&amp; IF(TRIM($J592)="","",$J592)</f>
        <v>ITEM73#KBN3_2=</v>
      </c>
    </row>
    <row r="593" spans="1:61" ht="9.75" hidden="1" customHeight="1" x14ac:dyDescent="0.15">
      <c r="A593" s="106"/>
      <c r="B593" s="107"/>
      <c r="C593" s="107"/>
      <c r="D593" s="107"/>
      <c r="E593" s="107"/>
      <c r="F593" s="107"/>
      <c r="G593" s="107"/>
      <c r="H593" s="107"/>
      <c r="I593" s="107"/>
      <c r="J593" s="102"/>
      <c r="K593" s="102"/>
      <c r="L593" s="102"/>
      <c r="M593" s="102"/>
      <c r="N593" s="102"/>
      <c r="O593" s="102"/>
      <c r="P593" s="102"/>
      <c r="Q593" s="102"/>
      <c r="R593" s="102"/>
      <c r="S593" s="102"/>
      <c r="T593" s="102"/>
      <c r="U593" s="102"/>
      <c r="V593" s="102"/>
      <c r="W593" s="102"/>
      <c r="X593" s="102"/>
      <c r="Y593" s="102"/>
      <c r="Z593" s="102"/>
      <c r="AA593" s="102"/>
      <c r="AB593" s="102"/>
      <c r="AC593" s="102"/>
      <c r="AD593" s="102"/>
      <c r="AE593" s="102"/>
      <c r="AF593" s="102"/>
      <c r="AG593" s="102"/>
      <c r="AH593" s="102"/>
      <c r="AI593" s="102"/>
      <c r="AJ593" s="102"/>
      <c r="AK593" s="102"/>
      <c r="AL593" s="102"/>
      <c r="AM593" s="102"/>
      <c r="BG593" s="13" t="s">
        <v>432</v>
      </c>
      <c r="BH593" s="13" t="s">
        <v>432</v>
      </c>
    </row>
    <row r="594" spans="1:61" ht="9.75" hidden="1" customHeight="1" x14ac:dyDescent="0.15">
      <c r="A594" s="96" t="s">
        <v>287</v>
      </c>
      <c r="B594" s="97"/>
      <c r="C594" s="97"/>
      <c r="D594" s="97"/>
      <c r="E594" s="97"/>
      <c r="F594" s="97"/>
      <c r="G594" s="97"/>
      <c r="H594" s="97"/>
      <c r="I594" s="97"/>
      <c r="J594" s="167"/>
      <c r="K594" s="162"/>
      <c r="L594" s="162"/>
      <c r="M594" s="162"/>
      <c r="N594" s="162"/>
      <c r="O594" s="162"/>
      <c r="P594" s="162"/>
      <c r="Q594" s="162"/>
      <c r="R594" s="162"/>
      <c r="S594" s="162"/>
      <c r="T594" s="162"/>
      <c r="U594" s="162"/>
      <c r="V594" s="170" t="s">
        <v>116</v>
      </c>
      <c r="W594" s="170"/>
      <c r="X594" s="170"/>
      <c r="Y594" s="170"/>
      <c r="Z594" s="170"/>
      <c r="AA594" s="170"/>
      <c r="AB594" s="170"/>
      <c r="AC594" s="170"/>
      <c r="AD594" s="170"/>
      <c r="AE594" s="170"/>
      <c r="AF594" s="170"/>
      <c r="AG594" s="170"/>
      <c r="AH594" s="170"/>
      <c r="AI594" s="170"/>
      <c r="AJ594" s="170"/>
      <c r="AK594" s="170"/>
      <c r="AL594" s="170"/>
      <c r="AM594" s="171"/>
      <c r="BE594" s="13" t="str">
        <f ca="1">MID(CELL("address",$CB$2),2,2)</f>
        <v>CB</v>
      </c>
      <c r="BF594" s="13" t="str">
        <f>IF(TRIM($K596)="","",IF(ISERROR(MATCH($K596,$CB$3:$CB$7,0)),"INPUT_ERROR",MATCH($K596,$CB$3:$CB$7,0)))</f>
        <v/>
      </c>
      <c r="BG594" s="13" t="s">
        <v>505</v>
      </c>
      <c r="BH594" s="13">
        <v>74</v>
      </c>
      <c r="BI594" s="13" t="str">
        <f>"ITEM"&amp; BH594&amp; BG594 &amp;"="&amp; $BF594</f>
        <v>ITEM74#KBN3_2=</v>
      </c>
    </row>
    <row r="595" spans="1:61" ht="9.75" hidden="1" customHeight="1" x14ac:dyDescent="0.15">
      <c r="A595" s="99"/>
      <c r="B595" s="100"/>
      <c r="C595" s="100"/>
      <c r="D595" s="100"/>
      <c r="E595" s="100"/>
      <c r="F595" s="100"/>
      <c r="G595" s="100"/>
      <c r="H595" s="100"/>
      <c r="I595" s="100"/>
      <c r="J595" s="186"/>
      <c r="K595" s="133"/>
      <c r="L595" s="133"/>
      <c r="M595" s="133"/>
      <c r="N595" s="133"/>
      <c r="O595" s="133"/>
      <c r="P595" s="133"/>
      <c r="Q595" s="133"/>
      <c r="R595" s="133"/>
      <c r="S595" s="133"/>
      <c r="T595" s="133"/>
      <c r="U595" s="133"/>
      <c r="V595" s="169" t="s">
        <v>180</v>
      </c>
      <c r="W595" s="169"/>
      <c r="X595" s="169"/>
      <c r="Y595" s="169"/>
      <c r="Z595" s="169"/>
      <c r="AA595" s="169"/>
      <c r="AB595" s="169"/>
      <c r="AC595" s="169"/>
      <c r="AD595" s="169"/>
      <c r="AE595" s="169"/>
      <c r="AF595" s="169"/>
      <c r="AG595" s="169"/>
      <c r="AH595" s="169"/>
      <c r="AI595" s="169"/>
      <c r="AJ595" s="169"/>
      <c r="AK595" s="169"/>
      <c r="AL595" s="169"/>
      <c r="AM595" s="172"/>
      <c r="BG595" s="13" t="s">
        <v>432</v>
      </c>
      <c r="BH595" s="13" t="s">
        <v>432</v>
      </c>
    </row>
    <row r="596" spans="1:61" ht="9.75" hidden="1" customHeight="1" x14ac:dyDescent="0.15">
      <c r="A596" s="99"/>
      <c r="B596" s="100"/>
      <c r="C596" s="100"/>
      <c r="D596" s="100"/>
      <c r="E596" s="100"/>
      <c r="F596" s="100"/>
      <c r="G596" s="100"/>
      <c r="H596" s="100"/>
      <c r="I596" s="100"/>
      <c r="J596" s="130" t="s">
        <v>444</v>
      </c>
      <c r="K596" s="131"/>
      <c r="L596" s="131"/>
      <c r="M596" s="131"/>
      <c r="N596" s="131"/>
      <c r="O596" s="131"/>
      <c r="P596" s="131"/>
      <c r="Q596" s="131"/>
      <c r="R596" s="131"/>
      <c r="S596" s="131"/>
      <c r="T596" s="133" t="s">
        <v>442</v>
      </c>
      <c r="U596" s="133"/>
      <c r="V596" s="169" t="s">
        <v>236</v>
      </c>
      <c r="W596" s="169"/>
      <c r="X596" s="169"/>
      <c r="Y596" s="169"/>
      <c r="Z596" s="169"/>
      <c r="AA596" s="169"/>
      <c r="AB596" s="169"/>
      <c r="AC596" s="169"/>
      <c r="AD596" s="169"/>
      <c r="AE596" s="169"/>
      <c r="AF596" s="169"/>
      <c r="AG596" s="169"/>
      <c r="AH596" s="169"/>
      <c r="AI596" s="169"/>
      <c r="AJ596" s="169"/>
      <c r="AK596" s="169"/>
      <c r="AL596" s="169"/>
      <c r="AM596" s="172"/>
      <c r="BG596" s="13" t="s">
        <v>432</v>
      </c>
      <c r="BH596" s="13" t="s">
        <v>432</v>
      </c>
    </row>
    <row r="597" spans="1:61" ht="9.75" hidden="1" customHeight="1" x14ac:dyDescent="0.15">
      <c r="A597" s="99"/>
      <c r="B597" s="100"/>
      <c r="C597" s="100"/>
      <c r="D597" s="100"/>
      <c r="E597" s="100"/>
      <c r="F597" s="100"/>
      <c r="G597" s="100"/>
      <c r="H597" s="100"/>
      <c r="I597" s="100"/>
      <c r="J597" s="130"/>
      <c r="K597" s="131"/>
      <c r="L597" s="131"/>
      <c r="M597" s="131"/>
      <c r="N597" s="131"/>
      <c r="O597" s="131"/>
      <c r="P597" s="131"/>
      <c r="Q597" s="131"/>
      <c r="R597" s="131"/>
      <c r="S597" s="131"/>
      <c r="T597" s="133"/>
      <c r="U597" s="133"/>
      <c r="V597" s="169" t="s">
        <v>237</v>
      </c>
      <c r="W597" s="169"/>
      <c r="X597" s="169"/>
      <c r="Y597" s="169"/>
      <c r="Z597" s="169"/>
      <c r="AA597" s="169"/>
      <c r="AB597" s="169"/>
      <c r="AC597" s="169"/>
      <c r="AD597" s="169"/>
      <c r="AE597" s="169"/>
      <c r="AF597" s="169"/>
      <c r="AG597" s="169"/>
      <c r="AH597" s="169"/>
      <c r="AI597" s="169"/>
      <c r="AJ597" s="169"/>
      <c r="AK597" s="169"/>
      <c r="AL597" s="169"/>
      <c r="AM597" s="172"/>
      <c r="BG597" s="13" t="s">
        <v>432</v>
      </c>
      <c r="BH597" s="13" t="s">
        <v>432</v>
      </c>
    </row>
    <row r="598" spans="1:61" ht="9.75" hidden="1" customHeight="1" x14ac:dyDescent="0.15">
      <c r="A598" s="99"/>
      <c r="B598" s="100"/>
      <c r="C598" s="100"/>
      <c r="D598" s="100"/>
      <c r="E598" s="100"/>
      <c r="F598" s="100"/>
      <c r="G598" s="100"/>
      <c r="H598" s="100"/>
      <c r="I598" s="100"/>
      <c r="J598" s="186"/>
      <c r="K598" s="133"/>
      <c r="L598" s="133"/>
      <c r="M598" s="133"/>
      <c r="N598" s="133"/>
      <c r="O598" s="133"/>
      <c r="P598" s="133"/>
      <c r="Q598" s="133"/>
      <c r="R598" s="133"/>
      <c r="S598" s="133"/>
      <c r="T598" s="133"/>
      <c r="U598" s="133"/>
      <c r="V598" s="169" t="s">
        <v>445</v>
      </c>
      <c r="W598" s="169"/>
      <c r="X598" s="169"/>
      <c r="Y598" s="169"/>
      <c r="Z598" s="169"/>
      <c r="AA598" s="169"/>
      <c r="AB598" s="169"/>
      <c r="AC598" s="169"/>
      <c r="AD598" s="169"/>
      <c r="AE598" s="169"/>
      <c r="AF598" s="169"/>
      <c r="AG598" s="169"/>
      <c r="AH598" s="169"/>
      <c r="AI598" s="169"/>
      <c r="AJ598" s="169"/>
      <c r="AK598" s="169"/>
      <c r="AL598" s="169"/>
      <c r="AM598" s="172"/>
      <c r="BG598" s="13" t="s">
        <v>432</v>
      </c>
      <c r="BH598" s="13" t="s">
        <v>432</v>
      </c>
    </row>
    <row r="599" spans="1:61" ht="9.75" hidden="1" customHeight="1" x14ac:dyDescent="0.15">
      <c r="A599" s="106"/>
      <c r="B599" s="107"/>
      <c r="C599" s="107"/>
      <c r="D599" s="107"/>
      <c r="E599" s="107"/>
      <c r="F599" s="107"/>
      <c r="G599" s="107"/>
      <c r="H599" s="107"/>
      <c r="I599" s="107"/>
      <c r="J599" s="168"/>
      <c r="K599" s="137"/>
      <c r="L599" s="137"/>
      <c r="M599" s="137"/>
      <c r="N599" s="137"/>
      <c r="O599" s="137"/>
      <c r="P599" s="137"/>
      <c r="Q599" s="137"/>
      <c r="R599" s="137"/>
      <c r="S599" s="137"/>
      <c r="T599" s="137"/>
      <c r="U599" s="137"/>
      <c r="V599" s="174" t="s">
        <v>238</v>
      </c>
      <c r="W599" s="174"/>
      <c r="X599" s="174"/>
      <c r="Y599" s="174"/>
      <c r="Z599" s="174"/>
      <c r="AA599" s="174"/>
      <c r="AB599" s="174"/>
      <c r="AC599" s="174"/>
      <c r="AD599" s="174"/>
      <c r="AE599" s="174"/>
      <c r="AF599" s="174"/>
      <c r="AG599" s="174"/>
      <c r="AH599" s="174"/>
      <c r="AI599" s="174"/>
      <c r="AJ599" s="174"/>
      <c r="AK599" s="174"/>
      <c r="AL599" s="174"/>
      <c r="AM599" s="175"/>
      <c r="BG599" s="13" t="s">
        <v>432</v>
      </c>
      <c r="BH599" s="13" t="s">
        <v>432</v>
      </c>
    </row>
    <row r="600" spans="1:61" ht="9.75" hidden="1" customHeight="1" x14ac:dyDescent="0.15">
      <c r="A600" s="96" t="s">
        <v>288</v>
      </c>
      <c r="B600" s="97"/>
      <c r="C600" s="97"/>
      <c r="D600" s="97"/>
      <c r="E600" s="97"/>
      <c r="F600" s="97"/>
      <c r="G600" s="97"/>
      <c r="H600" s="97"/>
      <c r="I600" s="97"/>
      <c r="J600" s="115"/>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7"/>
      <c r="BG600" s="13" t="s">
        <v>505</v>
      </c>
      <c r="BH600" s="13">
        <v>75</v>
      </c>
      <c r="BI600" s="13" t="str">
        <f>"ITEM"&amp;BH600&amp; BG600 &amp;"="&amp; IF(TRIM($J600)="","",$J600)</f>
        <v>ITEM75#KBN3_2=</v>
      </c>
    </row>
    <row r="601" spans="1:61" ht="9.75" hidden="1" customHeight="1" x14ac:dyDescent="0.15">
      <c r="A601" s="99"/>
      <c r="B601" s="100"/>
      <c r="C601" s="100"/>
      <c r="D601" s="100"/>
      <c r="E601" s="100"/>
      <c r="F601" s="100"/>
      <c r="G601" s="100"/>
      <c r="H601" s="100"/>
      <c r="I601" s="100"/>
      <c r="J601" s="109"/>
      <c r="K601" s="110"/>
      <c r="L601" s="110"/>
      <c r="M601" s="110"/>
      <c r="N601" s="110"/>
      <c r="O601" s="110"/>
      <c r="P601" s="110"/>
      <c r="Q601" s="110"/>
      <c r="R601" s="110"/>
      <c r="S601" s="110"/>
      <c r="T601" s="110"/>
      <c r="U601" s="110"/>
      <c r="V601" s="110"/>
      <c r="W601" s="110"/>
      <c r="X601" s="110"/>
      <c r="Y601" s="110"/>
      <c r="Z601" s="110"/>
      <c r="AA601" s="110"/>
      <c r="AB601" s="110"/>
      <c r="AC601" s="110"/>
      <c r="AD601" s="110"/>
      <c r="AE601" s="110"/>
      <c r="AF601" s="110"/>
      <c r="AG601" s="110"/>
      <c r="AH601" s="110"/>
      <c r="AI601" s="110"/>
      <c r="AJ601" s="110"/>
      <c r="AK601" s="110"/>
      <c r="AL601" s="110"/>
      <c r="AM601" s="111"/>
      <c r="BG601" s="13" t="s">
        <v>432</v>
      </c>
      <c r="BH601" s="13" t="s">
        <v>432</v>
      </c>
    </row>
    <row r="602" spans="1:61" ht="9.75" hidden="1" customHeight="1" x14ac:dyDescent="0.15">
      <c r="A602" s="106"/>
      <c r="B602" s="107"/>
      <c r="C602" s="107"/>
      <c r="D602" s="107"/>
      <c r="E602" s="107"/>
      <c r="F602" s="107"/>
      <c r="G602" s="107"/>
      <c r="H602" s="107"/>
      <c r="I602" s="107"/>
      <c r="J602" s="112"/>
      <c r="K602" s="113"/>
      <c r="L602" s="113"/>
      <c r="M602" s="113"/>
      <c r="N602" s="113"/>
      <c r="O602" s="113"/>
      <c r="P602" s="113"/>
      <c r="Q602" s="113"/>
      <c r="R602" s="113"/>
      <c r="S602" s="113"/>
      <c r="T602" s="113"/>
      <c r="U602" s="113"/>
      <c r="V602" s="113"/>
      <c r="W602" s="113"/>
      <c r="X602" s="113"/>
      <c r="Y602" s="113"/>
      <c r="Z602" s="113"/>
      <c r="AA602" s="113"/>
      <c r="AB602" s="113"/>
      <c r="AC602" s="113"/>
      <c r="AD602" s="113"/>
      <c r="AE602" s="113"/>
      <c r="AF602" s="113"/>
      <c r="AG602" s="113"/>
      <c r="AH602" s="113"/>
      <c r="AI602" s="113"/>
      <c r="AJ602" s="113"/>
      <c r="AK602" s="113"/>
      <c r="AL602" s="113"/>
      <c r="AM602" s="114"/>
      <c r="BG602" s="13" t="s">
        <v>432</v>
      </c>
      <c r="BH602" s="13" t="s">
        <v>432</v>
      </c>
    </row>
    <row r="603" spans="1:61" ht="9.75" hidden="1" customHeight="1" x14ac:dyDescent="0.15">
      <c r="A603" s="96" t="s">
        <v>289</v>
      </c>
      <c r="B603" s="97"/>
      <c r="C603" s="97"/>
      <c r="D603" s="97"/>
      <c r="E603" s="97"/>
      <c r="F603" s="97"/>
      <c r="G603" s="97"/>
      <c r="H603" s="97"/>
      <c r="I603" s="97"/>
      <c r="J603" s="224" t="s">
        <v>127</v>
      </c>
      <c r="K603" s="225"/>
      <c r="L603" s="162" t="s">
        <v>121</v>
      </c>
      <c r="M603" s="162"/>
      <c r="N603" s="162"/>
      <c r="O603" s="162"/>
      <c r="P603" s="162"/>
      <c r="Q603" s="162"/>
      <c r="R603" s="162"/>
      <c r="S603" s="162"/>
      <c r="T603" s="162"/>
      <c r="U603" s="162"/>
      <c r="V603" s="162"/>
      <c r="W603" s="162"/>
      <c r="X603" s="227" t="s">
        <v>127</v>
      </c>
      <c r="Y603" s="225"/>
      <c r="Z603" s="162" t="s">
        <v>160</v>
      </c>
      <c r="AA603" s="162"/>
      <c r="AB603" s="162"/>
      <c r="AC603" s="162"/>
      <c r="AD603" s="162"/>
      <c r="AE603" s="162"/>
      <c r="AF603" s="162"/>
      <c r="AG603" s="162"/>
      <c r="AH603" s="162"/>
      <c r="AI603" s="162"/>
      <c r="AJ603" s="162"/>
      <c r="AK603" s="162"/>
      <c r="AL603" s="162"/>
      <c r="AM603" s="163"/>
      <c r="BF603" s="13" t="b">
        <f>IF($K603="○",TRUE,IF($K603="",FALSE,"INPUT_ERROR"))</f>
        <v>0</v>
      </c>
      <c r="BG603" s="13" t="s">
        <v>505</v>
      </c>
      <c r="BH603" s="13">
        <v>76</v>
      </c>
      <c r="BI603" s="13" t="str">
        <f t="shared" ref="BI603:BI609" si="3">"ITEM"&amp;BH603&amp; BG603 &amp;"="&amp; BF603</f>
        <v>ITEM76#KBN3_2=FALSE</v>
      </c>
    </row>
    <row r="604" spans="1:61" ht="9.75" hidden="1" customHeight="1" x14ac:dyDescent="0.15">
      <c r="A604" s="99"/>
      <c r="B604" s="100"/>
      <c r="C604" s="100"/>
      <c r="D604" s="100"/>
      <c r="E604" s="100"/>
      <c r="F604" s="100"/>
      <c r="G604" s="100"/>
      <c r="H604" s="100"/>
      <c r="I604" s="100"/>
      <c r="J604" s="130"/>
      <c r="K604" s="132"/>
      <c r="L604" s="133"/>
      <c r="M604" s="133"/>
      <c r="N604" s="133"/>
      <c r="O604" s="133"/>
      <c r="P604" s="133"/>
      <c r="Q604" s="133"/>
      <c r="R604" s="133"/>
      <c r="S604" s="133"/>
      <c r="T604" s="133"/>
      <c r="U604" s="133"/>
      <c r="V604" s="133"/>
      <c r="W604" s="133"/>
      <c r="X604" s="134"/>
      <c r="Y604" s="132"/>
      <c r="Z604" s="133"/>
      <c r="AA604" s="133"/>
      <c r="AB604" s="133"/>
      <c r="AC604" s="133"/>
      <c r="AD604" s="133"/>
      <c r="AE604" s="133"/>
      <c r="AF604" s="133"/>
      <c r="AG604" s="133"/>
      <c r="AH604" s="133"/>
      <c r="AI604" s="133"/>
      <c r="AJ604" s="133"/>
      <c r="AK604" s="133"/>
      <c r="AL604" s="133"/>
      <c r="AM604" s="139"/>
      <c r="BF604" s="13" t="b">
        <f>IF($Y603="○",TRUE,IF($Y603="",FALSE,"INPUT_ERROR"))</f>
        <v>0</v>
      </c>
      <c r="BG604" s="13" t="s">
        <v>505</v>
      </c>
      <c r="BH604" s="13">
        <v>77</v>
      </c>
      <c r="BI604" s="13" t="str">
        <f t="shared" si="3"/>
        <v>ITEM77#KBN3_2=FALSE</v>
      </c>
    </row>
    <row r="605" spans="1:61" ht="9.75" hidden="1" customHeight="1" x14ac:dyDescent="0.15">
      <c r="A605" s="99"/>
      <c r="B605" s="100"/>
      <c r="C605" s="100"/>
      <c r="D605" s="100"/>
      <c r="E605" s="100"/>
      <c r="F605" s="100"/>
      <c r="G605" s="100"/>
      <c r="H605" s="100"/>
      <c r="I605" s="100"/>
      <c r="J605" s="130" t="s">
        <v>127</v>
      </c>
      <c r="K605" s="132"/>
      <c r="L605" s="133" t="s">
        <v>161</v>
      </c>
      <c r="M605" s="133"/>
      <c r="N605" s="133"/>
      <c r="O605" s="133"/>
      <c r="P605" s="133"/>
      <c r="Q605" s="133"/>
      <c r="R605" s="133"/>
      <c r="S605" s="133"/>
      <c r="T605" s="133"/>
      <c r="U605" s="133"/>
      <c r="V605" s="133"/>
      <c r="W605" s="133"/>
      <c r="X605" s="134" t="s">
        <v>127</v>
      </c>
      <c r="Y605" s="132"/>
      <c r="Z605" s="133" t="s">
        <v>332</v>
      </c>
      <c r="AA605" s="133"/>
      <c r="AB605" s="133"/>
      <c r="AC605" s="133"/>
      <c r="AD605" s="133"/>
      <c r="AE605" s="133"/>
      <c r="AF605" s="133"/>
      <c r="AG605" s="133"/>
      <c r="AH605" s="133"/>
      <c r="AI605" s="133"/>
      <c r="AJ605" s="133"/>
      <c r="AK605" s="133"/>
      <c r="AL605" s="133"/>
      <c r="AM605" s="139"/>
      <c r="BF605" s="13" t="b">
        <f>IF($K605="○",TRUE,IF($K605="",FALSE,"INPUT_ERROR"))</f>
        <v>0</v>
      </c>
      <c r="BG605" s="13" t="s">
        <v>505</v>
      </c>
      <c r="BH605" s="13">
        <v>78</v>
      </c>
      <c r="BI605" s="13" t="str">
        <f t="shared" si="3"/>
        <v>ITEM78#KBN3_2=FALSE</v>
      </c>
    </row>
    <row r="606" spans="1:61" ht="9.75" hidden="1" customHeight="1" x14ac:dyDescent="0.15">
      <c r="A606" s="99"/>
      <c r="B606" s="100"/>
      <c r="C606" s="100"/>
      <c r="D606" s="100"/>
      <c r="E606" s="100"/>
      <c r="F606" s="100"/>
      <c r="G606" s="100"/>
      <c r="H606" s="100"/>
      <c r="I606" s="100"/>
      <c r="J606" s="130"/>
      <c r="K606" s="132"/>
      <c r="L606" s="133"/>
      <c r="M606" s="133"/>
      <c r="N606" s="133"/>
      <c r="O606" s="133"/>
      <c r="P606" s="133"/>
      <c r="Q606" s="133"/>
      <c r="R606" s="133"/>
      <c r="S606" s="133"/>
      <c r="T606" s="133"/>
      <c r="U606" s="133"/>
      <c r="V606" s="133"/>
      <c r="W606" s="133"/>
      <c r="X606" s="134"/>
      <c r="Y606" s="132"/>
      <c r="Z606" s="133"/>
      <c r="AA606" s="133"/>
      <c r="AB606" s="133"/>
      <c r="AC606" s="133"/>
      <c r="AD606" s="133"/>
      <c r="AE606" s="133"/>
      <c r="AF606" s="133"/>
      <c r="AG606" s="133"/>
      <c r="AH606" s="133"/>
      <c r="AI606" s="133"/>
      <c r="AJ606" s="133"/>
      <c r="AK606" s="133"/>
      <c r="AL606" s="133"/>
      <c r="AM606" s="139"/>
      <c r="BF606" s="13" t="b">
        <f>IF($Y605="○",TRUE,IF($Y605="",FALSE,"INPUT_ERROR"))</f>
        <v>0</v>
      </c>
      <c r="BG606" s="13" t="s">
        <v>505</v>
      </c>
      <c r="BH606" s="13">
        <v>79</v>
      </c>
      <c r="BI606" s="13" t="str">
        <f t="shared" si="3"/>
        <v>ITEM79#KBN3_2=FALSE</v>
      </c>
    </row>
    <row r="607" spans="1:61" ht="9.75" hidden="1" customHeight="1" x14ac:dyDescent="0.15">
      <c r="A607" s="99"/>
      <c r="B607" s="100"/>
      <c r="C607" s="100"/>
      <c r="D607" s="100"/>
      <c r="E607" s="100"/>
      <c r="F607" s="100"/>
      <c r="G607" s="100"/>
      <c r="H607" s="100"/>
      <c r="I607" s="100"/>
      <c r="J607" s="130" t="s">
        <v>127</v>
      </c>
      <c r="K607" s="132"/>
      <c r="L607" s="133" t="s">
        <v>240</v>
      </c>
      <c r="M607" s="133"/>
      <c r="N607" s="133"/>
      <c r="O607" s="133"/>
      <c r="P607" s="133"/>
      <c r="Q607" s="133"/>
      <c r="R607" s="133"/>
      <c r="S607" s="133"/>
      <c r="T607" s="133"/>
      <c r="U607" s="133"/>
      <c r="V607" s="133"/>
      <c r="W607" s="133"/>
      <c r="X607" s="134" t="s">
        <v>127</v>
      </c>
      <c r="Y607" s="132"/>
      <c r="Z607" s="133" t="s">
        <v>241</v>
      </c>
      <c r="AA607" s="133"/>
      <c r="AB607" s="133"/>
      <c r="AC607" s="133"/>
      <c r="AD607" s="133"/>
      <c r="AE607" s="133"/>
      <c r="AF607" s="133"/>
      <c r="AG607" s="133"/>
      <c r="AH607" s="133"/>
      <c r="AI607" s="133"/>
      <c r="AJ607" s="133"/>
      <c r="AK607" s="133"/>
      <c r="AL607" s="133"/>
      <c r="AM607" s="139"/>
      <c r="BF607" s="13" t="b">
        <f>IF($K607="○",TRUE,IF($K607="",FALSE,"INPUT_ERROR"))</f>
        <v>0</v>
      </c>
      <c r="BG607" s="13" t="s">
        <v>505</v>
      </c>
      <c r="BH607" s="13">
        <v>80</v>
      </c>
      <c r="BI607" s="13" t="str">
        <f t="shared" si="3"/>
        <v>ITEM80#KBN3_2=FALSE</v>
      </c>
    </row>
    <row r="608" spans="1:61" ht="9.75" hidden="1" customHeight="1" x14ac:dyDescent="0.15">
      <c r="A608" s="99"/>
      <c r="B608" s="100"/>
      <c r="C608" s="100"/>
      <c r="D608" s="100"/>
      <c r="E608" s="100"/>
      <c r="F608" s="100"/>
      <c r="G608" s="100"/>
      <c r="H608" s="100"/>
      <c r="I608" s="100"/>
      <c r="J608" s="130"/>
      <c r="K608" s="132"/>
      <c r="L608" s="133"/>
      <c r="M608" s="133"/>
      <c r="N608" s="133"/>
      <c r="O608" s="133"/>
      <c r="P608" s="133"/>
      <c r="Q608" s="133"/>
      <c r="R608" s="133"/>
      <c r="S608" s="133"/>
      <c r="T608" s="133"/>
      <c r="U608" s="133"/>
      <c r="V608" s="133"/>
      <c r="W608" s="133"/>
      <c r="X608" s="134"/>
      <c r="Y608" s="132"/>
      <c r="Z608" s="133"/>
      <c r="AA608" s="133"/>
      <c r="AB608" s="133"/>
      <c r="AC608" s="133"/>
      <c r="AD608" s="133"/>
      <c r="AE608" s="133"/>
      <c r="AF608" s="133"/>
      <c r="AG608" s="133"/>
      <c r="AH608" s="133"/>
      <c r="AI608" s="133"/>
      <c r="AJ608" s="133"/>
      <c r="AK608" s="133"/>
      <c r="AL608" s="133"/>
      <c r="AM608" s="139"/>
      <c r="BF608" s="13" t="b">
        <f>IF($Y607="○",TRUE,IF($Y607="",FALSE,"INPUT_ERROR"))</f>
        <v>0</v>
      </c>
      <c r="BG608" s="13" t="s">
        <v>505</v>
      </c>
      <c r="BH608" s="13">
        <v>81</v>
      </c>
      <c r="BI608" s="13" t="str">
        <f t="shared" si="3"/>
        <v>ITEM81#KBN3_2=FALSE</v>
      </c>
    </row>
    <row r="609" spans="1:61" ht="9.75" hidden="1" customHeight="1" x14ac:dyDescent="0.15">
      <c r="A609" s="99"/>
      <c r="B609" s="100"/>
      <c r="C609" s="100"/>
      <c r="D609" s="100"/>
      <c r="E609" s="100"/>
      <c r="F609" s="100"/>
      <c r="G609" s="100"/>
      <c r="H609" s="100"/>
      <c r="I609" s="100"/>
      <c r="J609" s="130" t="s">
        <v>127</v>
      </c>
      <c r="K609" s="132"/>
      <c r="L609" s="133" t="s">
        <v>125</v>
      </c>
      <c r="M609" s="133"/>
      <c r="N609" s="133"/>
      <c r="O609" s="134" t="s">
        <v>98</v>
      </c>
      <c r="P609" s="128"/>
      <c r="Q609" s="128"/>
      <c r="R609" s="128"/>
      <c r="S609" s="128"/>
      <c r="T609" s="128"/>
      <c r="U609" s="128"/>
      <c r="V609" s="128"/>
      <c r="W609" s="128"/>
      <c r="X609" s="128"/>
      <c r="Y609" s="128"/>
      <c r="Z609" s="128"/>
      <c r="AA609" s="128"/>
      <c r="AB609" s="128"/>
      <c r="AC609" s="128"/>
      <c r="AD609" s="128"/>
      <c r="AE609" s="128"/>
      <c r="AF609" s="128"/>
      <c r="AG609" s="128"/>
      <c r="AH609" s="128"/>
      <c r="AI609" s="128"/>
      <c r="AJ609" s="128"/>
      <c r="AK609" s="128"/>
      <c r="AL609" s="133" t="s">
        <v>188</v>
      </c>
      <c r="AM609" s="139"/>
      <c r="BF609" s="13" t="b">
        <f>IF($K609="○",TRUE,IF($K609="",FALSE,"INPUT_ERROR"))</f>
        <v>0</v>
      </c>
      <c r="BG609" s="13" t="s">
        <v>505</v>
      </c>
      <c r="BH609" s="13">
        <v>82</v>
      </c>
      <c r="BI609" s="13" t="str">
        <f t="shared" si="3"/>
        <v>ITEM82#KBN3_2=FALSE</v>
      </c>
    </row>
    <row r="610" spans="1:61" ht="9.75" hidden="1" customHeight="1" x14ac:dyDescent="0.15">
      <c r="A610" s="99"/>
      <c r="B610" s="100"/>
      <c r="C610" s="100"/>
      <c r="D610" s="100"/>
      <c r="E610" s="100"/>
      <c r="F610" s="100"/>
      <c r="G610" s="100"/>
      <c r="H610" s="100"/>
      <c r="I610" s="100"/>
      <c r="J610" s="135"/>
      <c r="K610" s="136"/>
      <c r="L610" s="137"/>
      <c r="M610" s="137"/>
      <c r="N610" s="137"/>
      <c r="O610" s="138"/>
      <c r="P610" s="90"/>
      <c r="Q610" s="90"/>
      <c r="R610" s="90"/>
      <c r="S610" s="90"/>
      <c r="T610" s="90"/>
      <c r="U610" s="90"/>
      <c r="V610" s="90"/>
      <c r="W610" s="90"/>
      <c r="X610" s="90"/>
      <c r="Y610" s="90"/>
      <c r="Z610" s="90"/>
      <c r="AA610" s="90"/>
      <c r="AB610" s="90"/>
      <c r="AC610" s="90"/>
      <c r="AD610" s="90"/>
      <c r="AE610" s="90"/>
      <c r="AF610" s="90"/>
      <c r="AG610" s="90"/>
      <c r="AH610" s="90"/>
      <c r="AI610" s="90"/>
      <c r="AJ610" s="90"/>
      <c r="AK610" s="90"/>
      <c r="AL610" s="137"/>
      <c r="AM610" s="140"/>
      <c r="BG610" s="13" t="s">
        <v>505</v>
      </c>
      <c r="BH610" s="13">
        <v>83</v>
      </c>
      <c r="BI610" s="13" t="str">
        <f>"ITEM"&amp;BH610&amp; BG610 &amp;"="&amp;IF(TRIM($P609)="","",$P609)</f>
        <v>ITEM83#KBN3_2=</v>
      </c>
    </row>
    <row r="611" spans="1:61" ht="9.75" hidden="1" customHeight="1" x14ac:dyDescent="0.15">
      <c r="A611" s="96" t="s">
        <v>290</v>
      </c>
      <c r="B611" s="97"/>
      <c r="C611" s="97"/>
      <c r="D611" s="97"/>
      <c r="E611" s="97"/>
      <c r="F611" s="97"/>
      <c r="G611" s="97"/>
      <c r="H611" s="97"/>
      <c r="I611" s="97"/>
      <c r="J611" s="102"/>
      <c r="K611" s="102"/>
      <c r="L611" s="102"/>
      <c r="M611" s="102"/>
      <c r="N611" s="102"/>
      <c r="O611" s="102"/>
      <c r="P611" s="102"/>
      <c r="Q611" s="102"/>
      <c r="R611" s="102"/>
      <c r="S611" s="102"/>
      <c r="T611" s="102"/>
      <c r="U611" s="102"/>
      <c r="V611" s="102"/>
      <c r="W611" s="102"/>
      <c r="X611" s="102"/>
      <c r="Y611" s="102"/>
      <c r="Z611" s="102"/>
      <c r="AA611" s="102"/>
      <c r="AB611" s="102"/>
      <c r="AC611" s="102"/>
      <c r="AD611" s="102"/>
      <c r="AE611" s="102"/>
      <c r="AF611" s="102"/>
      <c r="AG611" s="102"/>
      <c r="AH611" s="102"/>
      <c r="AI611" s="102"/>
      <c r="AJ611" s="102"/>
      <c r="AK611" s="102"/>
      <c r="AL611" s="102"/>
      <c r="AM611" s="102"/>
      <c r="BG611" s="13" t="s">
        <v>505</v>
      </c>
      <c r="BH611" s="13">
        <v>84</v>
      </c>
      <c r="BI611" s="13" t="str">
        <f>"ITEM"&amp;BH611&amp; BG611 &amp;"="&amp;IF(TRIM($J611)="","",TEXT(J611,"yyyymmdd"))</f>
        <v>ITEM84#KBN3_2=</v>
      </c>
    </row>
    <row r="612" spans="1:61" ht="9.75" hidden="1" customHeight="1" x14ac:dyDescent="0.15">
      <c r="A612" s="99"/>
      <c r="B612" s="100"/>
      <c r="C612" s="100"/>
      <c r="D612" s="100"/>
      <c r="E612" s="100"/>
      <c r="F612" s="100"/>
      <c r="G612" s="100"/>
      <c r="H612" s="100"/>
      <c r="I612" s="100"/>
      <c r="J612" s="102"/>
      <c r="K612" s="102"/>
      <c r="L612" s="102"/>
      <c r="M612" s="102"/>
      <c r="N612" s="102"/>
      <c r="O612" s="102"/>
      <c r="P612" s="102"/>
      <c r="Q612" s="102"/>
      <c r="R612" s="102"/>
      <c r="S612" s="102"/>
      <c r="T612" s="102"/>
      <c r="U612" s="102"/>
      <c r="V612" s="102"/>
      <c r="W612" s="102"/>
      <c r="X612" s="102"/>
      <c r="Y612" s="102"/>
      <c r="Z612" s="102"/>
      <c r="AA612" s="102"/>
      <c r="AB612" s="102"/>
      <c r="AC612" s="102"/>
      <c r="AD612" s="102"/>
      <c r="AE612" s="102"/>
      <c r="AF612" s="102"/>
      <c r="AG612" s="102"/>
      <c r="AH612" s="102"/>
      <c r="AI612" s="102"/>
      <c r="AJ612" s="102"/>
      <c r="AK612" s="102"/>
      <c r="AL612" s="102"/>
      <c r="AM612" s="102"/>
      <c r="BG612" s="13" t="s">
        <v>432</v>
      </c>
      <c r="BH612" s="13" t="s">
        <v>432</v>
      </c>
    </row>
    <row r="613" spans="1:61" ht="9.75" hidden="1" customHeight="1" thickBot="1" x14ac:dyDescent="0.2">
      <c r="A613" s="106"/>
      <c r="B613" s="107"/>
      <c r="C613" s="107"/>
      <c r="D613" s="107"/>
      <c r="E613" s="107"/>
      <c r="F613" s="107"/>
      <c r="G613" s="107"/>
      <c r="H613" s="107"/>
      <c r="I613" s="107"/>
      <c r="J613" s="102"/>
      <c r="K613" s="102"/>
      <c r="L613" s="102"/>
      <c r="M613" s="102"/>
      <c r="N613" s="102"/>
      <c r="O613" s="102"/>
      <c r="P613" s="102"/>
      <c r="Q613" s="102"/>
      <c r="R613" s="102"/>
      <c r="S613" s="102"/>
      <c r="T613" s="102"/>
      <c r="U613" s="102"/>
      <c r="V613" s="102"/>
      <c r="W613" s="102"/>
      <c r="X613" s="102"/>
      <c r="Y613" s="102"/>
      <c r="Z613" s="102"/>
      <c r="AA613" s="102"/>
      <c r="AB613" s="102"/>
      <c r="AC613" s="102"/>
      <c r="AD613" s="102"/>
      <c r="AE613" s="102"/>
      <c r="AF613" s="102"/>
      <c r="AG613" s="102"/>
      <c r="AH613" s="102"/>
      <c r="AI613" s="102"/>
      <c r="AJ613" s="102"/>
      <c r="AK613" s="102"/>
      <c r="AL613" s="102"/>
      <c r="AM613" s="102"/>
      <c r="BG613" s="13" t="s">
        <v>432</v>
      </c>
      <c r="BH613" s="13" t="s">
        <v>432</v>
      </c>
    </row>
    <row r="614" spans="1:61" ht="9.75" hidden="1" customHeight="1" x14ac:dyDescent="0.15">
      <c r="A614" s="295" t="s">
        <v>365</v>
      </c>
      <c r="B614" s="296"/>
      <c r="C614" s="296"/>
      <c r="D614" s="296"/>
      <c r="E614" s="296"/>
      <c r="F614" s="296"/>
      <c r="G614" s="296"/>
      <c r="H614" s="296"/>
      <c r="I614" s="297"/>
      <c r="J614" s="273"/>
      <c r="K614" s="274"/>
      <c r="L614" s="274"/>
      <c r="M614" s="274"/>
      <c r="N614" s="274"/>
      <c r="O614" s="274"/>
      <c r="P614" s="274"/>
      <c r="Q614" s="274"/>
      <c r="R614" s="274"/>
      <c r="S614" s="274"/>
      <c r="T614" s="274"/>
      <c r="U614" s="274"/>
      <c r="V614" s="274"/>
      <c r="W614" s="274"/>
      <c r="X614" s="274"/>
      <c r="Y614" s="274"/>
      <c r="Z614" s="274"/>
      <c r="AA614" s="274"/>
      <c r="AB614" s="274"/>
      <c r="AC614" s="274"/>
      <c r="AD614" s="274"/>
      <c r="AE614" s="274"/>
      <c r="AF614" s="274"/>
      <c r="AG614" s="274"/>
      <c r="AH614" s="274"/>
      <c r="AI614" s="274"/>
      <c r="AJ614" s="274"/>
      <c r="AK614" s="274"/>
      <c r="AL614" s="274"/>
      <c r="AM614" s="275"/>
      <c r="BG614" s="13" t="s">
        <v>506</v>
      </c>
      <c r="BH614" s="13">
        <v>70</v>
      </c>
      <c r="BI614" s="13" t="str">
        <f>"ITEM"&amp;BH614&amp;BG614&amp;"="&amp;IF(TRIM($J614)="","",$J614)</f>
        <v>ITEM70#KBN3_3=</v>
      </c>
    </row>
    <row r="615" spans="1:61" ht="9.75" hidden="1" customHeight="1" thickBot="1" x14ac:dyDescent="0.2">
      <c r="A615" s="298"/>
      <c r="B615" s="299"/>
      <c r="C615" s="299"/>
      <c r="D615" s="299"/>
      <c r="E615" s="299"/>
      <c r="F615" s="299"/>
      <c r="G615" s="299"/>
      <c r="H615" s="299"/>
      <c r="I615" s="300"/>
      <c r="J615" s="301"/>
      <c r="K615" s="302"/>
      <c r="L615" s="302"/>
      <c r="M615" s="302"/>
      <c r="N615" s="302"/>
      <c r="O615" s="302"/>
      <c r="P615" s="302"/>
      <c r="Q615" s="302"/>
      <c r="R615" s="302"/>
      <c r="S615" s="302"/>
      <c r="T615" s="302"/>
      <c r="U615" s="302"/>
      <c r="V615" s="302"/>
      <c r="W615" s="302"/>
      <c r="X615" s="302"/>
      <c r="Y615" s="302"/>
      <c r="Z615" s="302"/>
      <c r="AA615" s="302"/>
      <c r="AB615" s="302"/>
      <c r="AC615" s="302"/>
      <c r="AD615" s="302"/>
      <c r="AE615" s="302"/>
      <c r="AF615" s="302"/>
      <c r="AG615" s="302"/>
      <c r="AH615" s="302"/>
      <c r="AI615" s="302"/>
      <c r="AJ615" s="302"/>
      <c r="AK615" s="302"/>
      <c r="AL615" s="302"/>
      <c r="AM615" s="303"/>
    </row>
    <row r="616" spans="1:61" ht="9.75" hidden="1" customHeight="1" x14ac:dyDescent="0.15">
      <c r="A616" s="99" t="s">
        <v>96</v>
      </c>
      <c r="B616" s="100"/>
      <c r="C616" s="100"/>
      <c r="D616" s="100"/>
      <c r="E616" s="100"/>
      <c r="F616" s="100"/>
      <c r="G616" s="100"/>
      <c r="H616" s="100"/>
      <c r="I616" s="100"/>
      <c r="J616" s="102"/>
      <c r="K616" s="102"/>
      <c r="L616" s="102"/>
      <c r="M616" s="102"/>
      <c r="N616" s="102"/>
      <c r="O616" s="102"/>
      <c r="P616" s="102"/>
      <c r="Q616" s="102"/>
      <c r="R616" s="102"/>
      <c r="S616" s="102"/>
      <c r="T616" s="102"/>
      <c r="U616" s="102"/>
      <c r="V616" s="102"/>
      <c r="W616" s="102"/>
      <c r="X616" s="102"/>
      <c r="Y616" s="102"/>
      <c r="Z616" s="102"/>
      <c r="AA616" s="102"/>
      <c r="AB616" s="102"/>
      <c r="AC616" s="102"/>
      <c r="AD616" s="102"/>
      <c r="AE616" s="102"/>
      <c r="AF616" s="102"/>
      <c r="AG616" s="102"/>
      <c r="AH616" s="102"/>
      <c r="AI616" s="102"/>
      <c r="AJ616" s="102"/>
      <c r="AK616" s="102"/>
      <c r="AL616" s="102"/>
      <c r="AM616" s="102"/>
      <c r="BG616" s="13" t="s">
        <v>506</v>
      </c>
      <c r="BH616" s="13">
        <v>71</v>
      </c>
      <c r="BI616" s="13" t="str">
        <f>"ITEM"&amp;BH616&amp; BG616 &amp;"="&amp; IF(TRIM($J616)="","",$J616)</f>
        <v>ITEM71#KBN3_3=</v>
      </c>
    </row>
    <row r="617" spans="1:61" ht="9.75" hidden="1" customHeight="1" x14ac:dyDescent="0.15">
      <c r="A617" s="106"/>
      <c r="B617" s="107"/>
      <c r="C617" s="107"/>
      <c r="D617" s="107"/>
      <c r="E617" s="107"/>
      <c r="F617" s="107"/>
      <c r="G617" s="107"/>
      <c r="H617" s="107"/>
      <c r="I617" s="107"/>
      <c r="J617" s="102"/>
      <c r="K617" s="102"/>
      <c r="L617" s="102"/>
      <c r="M617" s="102"/>
      <c r="N617" s="102"/>
      <c r="O617" s="102"/>
      <c r="P617" s="102"/>
      <c r="Q617" s="102"/>
      <c r="R617" s="102"/>
      <c r="S617" s="102"/>
      <c r="T617" s="102"/>
      <c r="U617" s="102"/>
      <c r="V617" s="102"/>
      <c r="W617" s="102"/>
      <c r="X617" s="102"/>
      <c r="Y617" s="102"/>
      <c r="Z617" s="102"/>
      <c r="AA617" s="102"/>
      <c r="AB617" s="102"/>
      <c r="AC617" s="102"/>
      <c r="AD617" s="102"/>
      <c r="AE617" s="102"/>
      <c r="AF617" s="102"/>
      <c r="AG617" s="102"/>
      <c r="AH617" s="102"/>
      <c r="AI617" s="102"/>
      <c r="AJ617" s="102"/>
      <c r="AK617" s="102"/>
      <c r="AL617" s="102"/>
      <c r="AM617" s="102"/>
    </row>
    <row r="618" spans="1:61" ht="9.75" hidden="1" customHeight="1" x14ac:dyDescent="0.15">
      <c r="A618" s="96" t="s">
        <v>285</v>
      </c>
      <c r="B618" s="97"/>
      <c r="C618" s="97"/>
      <c r="D618" s="97"/>
      <c r="E618" s="97"/>
      <c r="F618" s="97"/>
      <c r="G618" s="97"/>
      <c r="H618" s="97"/>
      <c r="I618" s="97"/>
      <c r="J618" s="102"/>
      <c r="K618" s="102"/>
      <c r="L618" s="102"/>
      <c r="M618" s="102"/>
      <c r="N618" s="102"/>
      <c r="O618" s="102"/>
      <c r="P618" s="102"/>
      <c r="Q618" s="102"/>
      <c r="R618" s="102"/>
      <c r="S618" s="102"/>
      <c r="T618" s="102"/>
      <c r="U618" s="102"/>
      <c r="V618" s="102"/>
      <c r="W618" s="102"/>
      <c r="X618" s="102"/>
      <c r="Y618" s="102"/>
      <c r="Z618" s="102"/>
      <c r="AA618" s="102"/>
      <c r="AB618" s="102"/>
      <c r="AC618" s="102"/>
      <c r="AD618" s="102"/>
      <c r="AE618" s="102"/>
      <c r="AF618" s="102"/>
      <c r="AG618" s="102"/>
      <c r="AH618" s="102"/>
      <c r="AI618" s="102"/>
      <c r="AJ618" s="102"/>
      <c r="AK618" s="102"/>
      <c r="AL618" s="102"/>
      <c r="AM618" s="102"/>
      <c r="BG618" s="13" t="s">
        <v>506</v>
      </c>
      <c r="BH618" s="13">
        <v>72</v>
      </c>
      <c r="BI618" s="13" t="str">
        <f>"ITEM"&amp;BH618&amp; BG618 &amp;"="&amp; IF(TRIM($J618)="","",$J618)</f>
        <v>ITEM72#KBN3_3=</v>
      </c>
    </row>
    <row r="619" spans="1:61" ht="9.75" hidden="1" customHeight="1" x14ac:dyDescent="0.15">
      <c r="A619" s="99"/>
      <c r="B619" s="100"/>
      <c r="C619" s="100"/>
      <c r="D619" s="100"/>
      <c r="E619" s="100"/>
      <c r="F619" s="100"/>
      <c r="G619" s="100"/>
      <c r="H619" s="100"/>
      <c r="I619" s="100"/>
      <c r="J619" s="102"/>
      <c r="K619" s="102"/>
      <c r="L619" s="102"/>
      <c r="M619" s="102"/>
      <c r="N619" s="102"/>
      <c r="O619" s="102"/>
      <c r="P619" s="102"/>
      <c r="Q619" s="102"/>
      <c r="R619" s="102"/>
      <c r="S619" s="102"/>
      <c r="T619" s="102"/>
      <c r="U619" s="102"/>
      <c r="V619" s="102"/>
      <c r="W619" s="102"/>
      <c r="X619" s="102"/>
      <c r="Y619" s="102"/>
      <c r="Z619" s="102"/>
      <c r="AA619" s="102"/>
      <c r="AB619" s="102"/>
      <c r="AC619" s="102"/>
      <c r="AD619" s="102"/>
      <c r="AE619" s="102"/>
      <c r="AF619" s="102"/>
      <c r="AG619" s="102"/>
      <c r="AH619" s="102"/>
      <c r="AI619" s="102"/>
      <c r="AJ619" s="102"/>
      <c r="AK619" s="102"/>
      <c r="AL619" s="102"/>
      <c r="AM619" s="102"/>
      <c r="BG619" s="13" t="s">
        <v>432</v>
      </c>
      <c r="BH619" s="13" t="s">
        <v>432</v>
      </c>
    </row>
    <row r="620" spans="1:61" ht="9.75" hidden="1" customHeight="1" x14ac:dyDescent="0.15">
      <c r="A620" s="106"/>
      <c r="B620" s="107"/>
      <c r="C620" s="107"/>
      <c r="D620" s="107"/>
      <c r="E620" s="107"/>
      <c r="F620" s="107"/>
      <c r="G620" s="107"/>
      <c r="H620" s="107"/>
      <c r="I620" s="107"/>
      <c r="J620" s="102"/>
      <c r="K620" s="102"/>
      <c r="L620" s="102"/>
      <c r="M620" s="102"/>
      <c r="N620" s="102"/>
      <c r="O620" s="102"/>
      <c r="P620" s="102"/>
      <c r="Q620" s="102"/>
      <c r="R620" s="102"/>
      <c r="S620" s="102"/>
      <c r="T620" s="102"/>
      <c r="U620" s="102"/>
      <c r="V620" s="102"/>
      <c r="W620" s="102"/>
      <c r="X620" s="102"/>
      <c r="Y620" s="102"/>
      <c r="Z620" s="102"/>
      <c r="AA620" s="102"/>
      <c r="AB620" s="102"/>
      <c r="AC620" s="102"/>
      <c r="AD620" s="102"/>
      <c r="AE620" s="102"/>
      <c r="AF620" s="102"/>
      <c r="AG620" s="102"/>
      <c r="AH620" s="102"/>
      <c r="AI620" s="102"/>
      <c r="AJ620" s="102"/>
      <c r="AK620" s="102"/>
      <c r="AL620" s="102"/>
      <c r="AM620" s="102"/>
      <c r="BG620" s="13" t="s">
        <v>432</v>
      </c>
      <c r="BH620" s="13" t="s">
        <v>432</v>
      </c>
    </row>
    <row r="621" spans="1:61" ht="9.75" hidden="1" customHeight="1" x14ac:dyDescent="0.15">
      <c r="A621" s="96" t="s">
        <v>286</v>
      </c>
      <c r="B621" s="97"/>
      <c r="C621" s="97"/>
      <c r="D621" s="97"/>
      <c r="E621" s="97"/>
      <c r="F621" s="97"/>
      <c r="G621" s="97"/>
      <c r="H621" s="97"/>
      <c r="I621" s="97"/>
      <c r="J621" s="102"/>
      <c r="K621" s="102"/>
      <c r="L621" s="102"/>
      <c r="M621" s="102"/>
      <c r="N621" s="102"/>
      <c r="O621" s="102"/>
      <c r="P621" s="102"/>
      <c r="Q621" s="102"/>
      <c r="R621" s="102"/>
      <c r="S621" s="102"/>
      <c r="T621" s="102"/>
      <c r="U621" s="102"/>
      <c r="V621" s="102"/>
      <c r="W621" s="102"/>
      <c r="X621" s="102"/>
      <c r="Y621" s="102"/>
      <c r="Z621" s="102"/>
      <c r="AA621" s="102"/>
      <c r="AB621" s="102"/>
      <c r="AC621" s="102"/>
      <c r="AD621" s="102"/>
      <c r="AE621" s="102"/>
      <c r="AF621" s="102"/>
      <c r="AG621" s="102"/>
      <c r="AH621" s="102"/>
      <c r="AI621" s="102"/>
      <c r="AJ621" s="102"/>
      <c r="AK621" s="102"/>
      <c r="AL621" s="102"/>
      <c r="AM621" s="102"/>
      <c r="BG621" s="13" t="s">
        <v>506</v>
      </c>
      <c r="BH621" s="13">
        <v>73</v>
      </c>
      <c r="BI621" s="13" t="str">
        <f>"ITEM"&amp;BH621&amp; BG621 &amp;"="&amp; IF(TRIM($J621)="","",$J621)</f>
        <v>ITEM73#KBN3_3=</v>
      </c>
    </row>
    <row r="622" spans="1:61" ht="9.75" hidden="1" customHeight="1" x14ac:dyDescent="0.15">
      <c r="A622" s="106"/>
      <c r="B622" s="107"/>
      <c r="C622" s="107"/>
      <c r="D622" s="107"/>
      <c r="E622" s="107"/>
      <c r="F622" s="107"/>
      <c r="G622" s="107"/>
      <c r="H622" s="107"/>
      <c r="I622" s="107"/>
      <c r="J622" s="102"/>
      <c r="K622" s="102"/>
      <c r="L622" s="102"/>
      <c r="M622" s="102"/>
      <c r="N622" s="102"/>
      <c r="O622" s="102"/>
      <c r="P622" s="102"/>
      <c r="Q622" s="102"/>
      <c r="R622" s="102"/>
      <c r="S622" s="102"/>
      <c r="T622" s="102"/>
      <c r="U622" s="102"/>
      <c r="V622" s="102"/>
      <c r="W622" s="102"/>
      <c r="X622" s="102"/>
      <c r="Y622" s="102"/>
      <c r="Z622" s="102"/>
      <c r="AA622" s="102"/>
      <c r="AB622" s="102"/>
      <c r="AC622" s="102"/>
      <c r="AD622" s="102"/>
      <c r="AE622" s="102"/>
      <c r="AF622" s="102"/>
      <c r="AG622" s="102"/>
      <c r="AH622" s="102"/>
      <c r="AI622" s="102"/>
      <c r="AJ622" s="102"/>
      <c r="AK622" s="102"/>
      <c r="AL622" s="102"/>
      <c r="AM622" s="102"/>
      <c r="BG622" s="13" t="s">
        <v>432</v>
      </c>
      <c r="BH622" s="13" t="s">
        <v>432</v>
      </c>
    </row>
    <row r="623" spans="1:61" ht="9.75" hidden="1" customHeight="1" x14ac:dyDescent="0.15">
      <c r="A623" s="96" t="s">
        <v>287</v>
      </c>
      <c r="B623" s="97"/>
      <c r="C623" s="97"/>
      <c r="D623" s="97"/>
      <c r="E623" s="97"/>
      <c r="F623" s="97"/>
      <c r="G623" s="97"/>
      <c r="H623" s="97"/>
      <c r="I623" s="97"/>
      <c r="J623" s="167"/>
      <c r="K623" s="162"/>
      <c r="L623" s="162"/>
      <c r="M623" s="162"/>
      <c r="N623" s="162"/>
      <c r="O623" s="162"/>
      <c r="P623" s="162"/>
      <c r="Q623" s="162"/>
      <c r="R623" s="162"/>
      <c r="S623" s="162"/>
      <c r="T623" s="162"/>
      <c r="U623" s="162"/>
      <c r="V623" s="170" t="s">
        <v>116</v>
      </c>
      <c r="W623" s="170"/>
      <c r="X623" s="170"/>
      <c r="Y623" s="170"/>
      <c r="Z623" s="170"/>
      <c r="AA623" s="170"/>
      <c r="AB623" s="170"/>
      <c r="AC623" s="170"/>
      <c r="AD623" s="170"/>
      <c r="AE623" s="170"/>
      <c r="AF623" s="170"/>
      <c r="AG623" s="170"/>
      <c r="AH623" s="170"/>
      <c r="AI623" s="170"/>
      <c r="AJ623" s="170"/>
      <c r="AK623" s="170"/>
      <c r="AL623" s="170"/>
      <c r="AM623" s="171"/>
      <c r="BE623" s="13" t="str">
        <f ca="1">MID(CELL("address",$CB$2),2,2)</f>
        <v>CB</v>
      </c>
      <c r="BF623" s="13" t="str">
        <f>IF(TRIM($K625)="","",IF(ISERROR(MATCH($K625,$CB$3:$CB$7,0)),"INPUT_ERROR",MATCH($K625,$CB$3:$CB$7,0)))</f>
        <v/>
      </c>
      <c r="BG623" s="13" t="s">
        <v>506</v>
      </c>
      <c r="BH623" s="13">
        <v>74</v>
      </c>
      <c r="BI623" s="13" t="str">
        <f>"ITEM"&amp; BH623&amp; BG623 &amp;"="&amp; $BF623</f>
        <v>ITEM74#KBN3_3=</v>
      </c>
    </row>
    <row r="624" spans="1:61" ht="9.75" hidden="1" customHeight="1" x14ac:dyDescent="0.15">
      <c r="A624" s="99"/>
      <c r="B624" s="100"/>
      <c r="C624" s="100"/>
      <c r="D624" s="100"/>
      <c r="E624" s="100"/>
      <c r="F624" s="100"/>
      <c r="G624" s="100"/>
      <c r="H624" s="100"/>
      <c r="I624" s="100"/>
      <c r="J624" s="186"/>
      <c r="K624" s="133"/>
      <c r="L624" s="133"/>
      <c r="M624" s="133"/>
      <c r="N624" s="133"/>
      <c r="O624" s="133"/>
      <c r="P624" s="133"/>
      <c r="Q624" s="133"/>
      <c r="R624" s="133"/>
      <c r="S624" s="133"/>
      <c r="T624" s="133"/>
      <c r="U624" s="133"/>
      <c r="V624" s="169" t="s">
        <v>180</v>
      </c>
      <c r="W624" s="169"/>
      <c r="X624" s="169"/>
      <c r="Y624" s="169"/>
      <c r="Z624" s="169"/>
      <c r="AA624" s="169"/>
      <c r="AB624" s="169"/>
      <c r="AC624" s="169"/>
      <c r="AD624" s="169"/>
      <c r="AE624" s="169"/>
      <c r="AF624" s="169"/>
      <c r="AG624" s="169"/>
      <c r="AH624" s="169"/>
      <c r="AI624" s="169"/>
      <c r="AJ624" s="169"/>
      <c r="AK624" s="169"/>
      <c r="AL624" s="169"/>
      <c r="AM624" s="172"/>
      <c r="BG624" s="13" t="s">
        <v>432</v>
      </c>
      <c r="BH624" s="13" t="s">
        <v>432</v>
      </c>
    </row>
    <row r="625" spans="1:61" ht="9.75" hidden="1" customHeight="1" x14ac:dyDescent="0.15">
      <c r="A625" s="99"/>
      <c r="B625" s="100"/>
      <c r="C625" s="100"/>
      <c r="D625" s="100"/>
      <c r="E625" s="100"/>
      <c r="F625" s="100"/>
      <c r="G625" s="100"/>
      <c r="H625" s="100"/>
      <c r="I625" s="100"/>
      <c r="J625" s="130" t="s">
        <v>444</v>
      </c>
      <c r="K625" s="131"/>
      <c r="L625" s="131"/>
      <c r="M625" s="131"/>
      <c r="N625" s="131"/>
      <c r="O625" s="131"/>
      <c r="P625" s="131"/>
      <c r="Q625" s="131"/>
      <c r="R625" s="131"/>
      <c r="S625" s="131"/>
      <c r="T625" s="133" t="s">
        <v>442</v>
      </c>
      <c r="U625" s="133"/>
      <c r="V625" s="169" t="s">
        <v>236</v>
      </c>
      <c r="W625" s="169"/>
      <c r="X625" s="169"/>
      <c r="Y625" s="169"/>
      <c r="Z625" s="169"/>
      <c r="AA625" s="169"/>
      <c r="AB625" s="169"/>
      <c r="AC625" s="169"/>
      <c r="AD625" s="169"/>
      <c r="AE625" s="169"/>
      <c r="AF625" s="169"/>
      <c r="AG625" s="169"/>
      <c r="AH625" s="169"/>
      <c r="AI625" s="169"/>
      <c r="AJ625" s="169"/>
      <c r="AK625" s="169"/>
      <c r="AL625" s="169"/>
      <c r="AM625" s="172"/>
      <c r="BG625" s="13" t="s">
        <v>432</v>
      </c>
      <c r="BH625" s="13" t="s">
        <v>432</v>
      </c>
    </row>
    <row r="626" spans="1:61" ht="9.75" hidden="1" customHeight="1" x14ac:dyDescent="0.15">
      <c r="A626" s="99"/>
      <c r="B626" s="100"/>
      <c r="C626" s="100"/>
      <c r="D626" s="100"/>
      <c r="E626" s="100"/>
      <c r="F626" s="100"/>
      <c r="G626" s="100"/>
      <c r="H626" s="100"/>
      <c r="I626" s="100"/>
      <c r="J626" s="130"/>
      <c r="K626" s="131"/>
      <c r="L626" s="131"/>
      <c r="M626" s="131"/>
      <c r="N626" s="131"/>
      <c r="O626" s="131"/>
      <c r="P626" s="131"/>
      <c r="Q626" s="131"/>
      <c r="R626" s="131"/>
      <c r="S626" s="131"/>
      <c r="T626" s="133"/>
      <c r="U626" s="133"/>
      <c r="V626" s="169" t="s">
        <v>237</v>
      </c>
      <c r="W626" s="169"/>
      <c r="X626" s="169"/>
      <c r="Y626" s="169"/>
      <c r="Z626" s="169"/>
      <c r="AA626" s="169"/>
      <c r="AB626" s="169"/>
      <c r="AC626" s="169"/>
      <c r="AD626" s="169"/>
      <c r="AE626" s="169"/>
      <c r="AF626" s="169"/>
      <c r="AG626" s="169"/>
      <c r="AH626" s="169"/>
      <c r="AI626" s="169"/>
      <c r="AJ626" s="169"/>
      <c r="AK626" s="169"/>
      <c r="AL626" s="169"/>
      <c r="AM626" s="172"/>
      <c r="BG626" s="13" t="s">
        <v>432</v>
      </c>
      <c r="BH626" s="13" t="s">
        <v>432</v>
      </c>
    </row>
    <row r="627" spans="1:61" ht="9.75" hidden="1" customHeight="1" x14ac:dyDescent="0.15">
      <c r="A627" s="99"/>
      <c r="B627" s="100"/>
      <c r="C627" s="100"/>
      <c r="D627" s="100"/>
      <c r="E627" s="100"/>
      <c r="F627" s="100"/>
      <c r="G627" s="100"/>
      <c r="H627" s="100"/>
      <c r="I627" s="100"/>
      <c r="J627" s="186"/>
      <c r="K627" s="133"/>
      <c r="L627" s="133"/>
      <c r="M627" s="133"/>
      <c r="N627" s="133"/>
      <c r="O627" s="133"/>
      <c r="P627" s="133"/>
      <c r="Q627" s="133"/>
      <c r="R627" s="133"/>
      <c r="S627" s="133"/>
      <c r="T627" s="133"/>
      <c r="U627" s="133"/>
      <c r="V627" s="169" t="s">
        <v>445</v>
      </c>
      <c r="W627" s="169"/>
      <c r="X627" s="169"/>
      <c r="Y627" s="169"/>
      <c r="Z627" s="169"/>
      <c r="AA627" s="169"/>
      <c r="AB627" s="169"/>
      <c r="AC627" s="169"/>
      <c r="AD627" s="169"/>
      <c r="AE627" s="169"/>
      <c r="AF627" s="169"/>
      <c r="AG627" s="169"/>
      <c r="AH627" s="169"/>
      <c r="AI627" s="169"/>
      <c r="AJ627" s="169"/>
      <c r="AK627" s="169"/>
      <c r="AL627" s="169"/>
      <c r="AM627" s="172"/>
      <c r="BG627" s="13" t="s">
        <v>432</v>
      </c>
      <c r="BH627" s="13" t="s">
        <v>432</v>
      </c>
    </row>
    <row r="628" spans="1:61" ht="9.75" hidden="1" customHeight="1" x14ac:dyDescent="0.15">
      <c r="A628" s="106"/>
      <c r="B628" s="107"/>
      <c r="C628" s="107"/>
      <c r="D628" s="107"/>
      <c r="E628" s="107"/>
      <c r="F628" s="107"/>
      <c r="G628" s="107"/>
      <c r="H628" s="107"/>
      <c r="I628" s="107"/>
      <c r="J628" s="168"/>
      <c r="K628" s="137"/>
      <c r="L628" s="137"/>
      <c r="M628" s="137"/>
      <c r="N628" s="137"/>
      <c r="O628" s="137"/>
      <c r="P628" s="137"/>
      <c r="Q628" s="137"/>
      <c r="R628" s="137"/>
      <c r="S628" s="137"/>
      <c r="T628" s="137"/>
      <c r="U628" s="137"/>
      <c r="V628" s="174" t="s">
        <v>238</v>
      </c>
      <c r="W628" s="174"/>
      <c r="X628" s="174"/>
      <c r="Y628" s="174"/>
      <c r="Z628" s="174"/>
      <c r="AA628" s="174"/>
      <c r="AB628" s="174"/>
      <c r="AC628" s="174"/>
      <c r="AD628" s="174"/>
      <c r="AE628" s="174"/>
      <c r="AF628" s="174"/>
      <c r="AG628" s="174"/>
      <c r="AH628" s="174"/>
      <c r="AI628" s="174"/>
      <c r="AJ628" s="174"/>
      <c r="AK628" s="174"/>
      <c r="AL628" s="174"/>
      <c r="AM628" s="175"/>
      <c r="BG628" s="13" t="s">
        <v>432</v>
      </c>
      <c r="BH628" s="13" t="s">
        <v>432</v>
      </c>
    </row>
    <row r="629" spans="1:61" ht="9.75" hidden="1" customHeight="1" x14ac:dyDescent="0.15">
      <c r="A629" s="96" t="s">
        <v>288</v>
      </c>
      <c r="B629" s="97"/>
      <c r="C629" s="97"/>
      <c r="D629" s="97"/>
      <c r="E629" s="97"/>
      <c r="F629" s="97"/>
      <c r="G629" s="97"/>
      <c r="H629" s="97"/>
      <c r="I629" s="97"/>
      <c r="J629" s="115"/>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7"/>
      <c r="BG629" s="13" t="s">
        <v>506</v>
      </c>
      <c r="BH629" s="13">
        <v>75</v>
      </c>
      <c r="BI629" s="13" t="str">
        <f>"ITEM"&amp;BH629&amp; BG629 &amp;"="&amp; IF(TRIM($J629)="","",$J629)</f>
        <v>ITEM75#KBN3_3=</v>
      </c>
    </row>
    <row r="630" spans="1:61" ht="9.75" hidden="1" customHeight="1" x14ac:dyDescent="0.15">
      <c r="A630" s="99"/>
      <c r="B630" s="100"/>
      <c r="C630" s="100"/>
      <c r="D630" s="100"/>
      <c r="E630" s="100"/>
      <c r="F630" s="100"/>
      <c r="G630" s="100"/>
      <c r="H630" s="100"/>
      <c r="I630" s="100"/>
      <c r="J630" s="109"/>
      <c r="K630" s="110"/>
      <c r="L630" s="110"/>
      <c r="M630" s="110"/>
      <c r="N630" s="110"/>
      <c r="O630" s="110"/>
      <c r="P630" s="110"/>
      <c r="Q630" s="110"/>
      <c r="R630" s="110"/>
      <c r="S630" s="110"/>
      <c r="T630" s="110"/>
      <c r="U630" s="110"/>
      <c r="V630" s="110"/>
      <c r="W630" s="110"/>
      <c r="X630" s="110"/>
      <c r="Y630" s="110"/>
      <c r="Z630" s="110"/>
      <c r="AA630" s="110"/>
      <c r="AB630" s="110"/>
      <c r="AC630" s="110"/>
      <c r="AD630" s="110"/>
      <c r="AE630" s="110"/>
      <c r="AF630" s="110"/>
      <c r="AG630" s="110"/>
      <c r="AH630" s="110"/>
      <c r="AI630" s="110"/>
      <c r="AJ630" s="110"/>
      <c r="AK630" s="110"/>
      <c r="AL630" s="110"/>
      <c r="AM630" s="111"/>
      <c r="BG630" s="13" t="s">
        <v>432</v>
      </c>
      <c r="BH630" s="13" t="s">
        <v>432</v>
      </c>
    </row>
    <row r="631" spans="1:61" ht="9.75" hidden="1" customHeight="1" x14ac:dyDescent="0.15">
      <c r="A631" s="106"/>
      <c r="B631" s="107"/>
      <c r="C631" s="107"/>
      <c r="D631" s="107"/>
      <c r="E631" s="107"/>
      <c r="F631" s="107"/>
      <c r="G631" s="107"/>
      <c r="H631" s="107"/>
      <c r="I631" s="107"/>
      <c r="J631" s="112"/>
      <c r="K631" s="113"/>
      <c r="L631" s="113"/>
      <c r="M631" s="113"/>
      <c r="N631" s="113"/>
      <c r="O631" s="113"/>
      <c r="P631" s="113"/>
      <c r="Q631" s="113"/>
      <c r="R631" s="113"/>
      <c r="S631" s="113"/>
      <c r="T631" s="113"/>
      <c r="U631" s="113"/>
      <c r="V631" s="113"/>
      <c r="W631" s="113"/>
      <c r="X631" s="113"/>
      <c r="Y631" s="113"/>
      <c r="Z631" s="113"/>
      <c r="AA631" s="113"/>
      <c r="AB631" s="113"/>
      <c r="AC631" s="113"/>
      <c r="AD631" s="113"/>
      <c r="AE631" s="113"/>
      <c r="AF631" s="113"/>
      <c r="AG631" s="113"/>
      <c r="AH631" s="113"/>
      <c r="AI631" s="113"/>
      <c r="AJ631" s="113"/>
      <c r="AK631" s="113"/>
      <c r="AL631" s="113"/>
      <c r="AM631" s="114"/>
      <c r="BG631" s="13" t="s">
        <v>432</v>
      </c>
      <c r="BH631" s="13" t="s">
        <v>432</v>
      </c>
    </row>
    <row r="632" spans="1:61" ht="9.75" hidden="1" customHeight="1" x14ac:dyDescent="0.15">
      <c r="A632" s="96" t="s">
        <v>289</v>
      </c>
      <c r="B632" s="97"/>
      <c r="C632" s="97"/>
      <c r="D632" s="97"/>
      <c r="E632" s="97"/>
      <c r="F632" s="97"/>
      <c r="G632" s="97"/>
      <c r="H632" s="97"/>
      <c r="I632" s="97"/>
      <c r="J632" s="224" t="s">
        <v>127</v>
      </c>
      <c r="K632" s="225"/>
      <c r="L632" s="162" t="s">
        <v>121</v>
      </c>
      <c r="M632" s="162"/>
      <c r="N632" s="162"/>
      <c r="O632" s="162"/>
      <c r="P632" s="162"/>
      <c r="Q632" s="162"/>
      <c r="R632" s="162"/>
      <c r="S632" s="162"/>
      <c r="T632" s="162"/>
      <c r="U632" s="162"/>
      <c r="V632" s="162"/>
      <c r="W632" s="162"/>
      <c r="X632" s="227" t="s">
        <v>127</v>
      </c>
      <c r="Y632" s="225"/>
      <c r="Z632" s="162" t="s">
        <v>160</v>
      </c>
      <c r="AA632" s="162"/>
      <c r="AB632" s="162"/>
      <c r="AC632" s="162"/>
      <c r="AD632" s="162"/>
      <c r="AE632" s="162"/>
      <c r="AF632" s="162"/>
      <c r="AG632" s="162"/>
      <c r="AH632" s="162"/>
      <c r="AI632" s="162"/>
      <c r="AJ632" s="162"/>
      <c r="AK632" s="162"/>
      <c r="AL632" s="162"/>
      <c r="AM632" s="163"/>
      <c r="BF632" s="13" t="b">
        <f>IF($K632="○",TRUE,IF($K632="",FALSE,"INPUT_ERROR"))</f>
        <v>0</v>
      </c>
      <c r="BG632" s="13" t="s">
        <v>506</v>
      </c>
      <c r="BH632" s="13">
        <v>76</v>
      </c>
      <c r="BI632" s="13" t="str">
        <f t="shared" ref="BI632:BI638" si="4">"ITEM"&amp;BH632&amp; BG632 &amp;"="&amp; BF632</f>
        <v>ITEM76#KBN3_3=FALSE</v>
      </c>
    </row>
    <row r="633" spans="1:61" ht="9.75" hidden="1" customHeight="1" x14ac:dyDescent="0.15">
      <c r="A633" s="99"/>
      <c r="B633" s="100"/>
      <c r="C633" s="100"/>
      <c r="D633" s="100"/>
      <c r="E633" s="100"/>
      <c r="F633" s="100"/>
      <c r="G633" s="100"/>
      <c r="H633" s="100"/>
      <c r="I633" s="100"/>
      <c r="J633" s="130"/>
      <c r="K633" s="132"/>
      <c r="L633" s="133"/>
      <c r="M633" s="133"/>
      <c r="N633" s="133"/>
      <c r="O633" s="133"/>
      <c r="P633" s="133"/>
      <c r="Q633" s="133"/>
      <c r="R633" s="133"/>
      <c r="S633" s="133"/>
      <c r="T633" s="133"/>
      <c r="U633" s="133"/>
      <c r="V633" s="133"/>
      <c r="W633" s="133"/>
      <c r="X633" s="134"/>
      <c r="Y633" s="132"/>
      <c r="Z633" s="133"/>
      <c r="AA633" s="133"/>
      <c r="AB633" s="133"/>
      <c r="AC633" s="133"/>
      <c r="AD633" s="133"/>
      <c r="AE633" s="133"/>
      <c r="AF633" s="133"/>
      <c r="AG633" s="133"/>
      <c r="AH633" s="133"/>
      <c r="AI633" s="133"/>
      <c r="AJ633" s="133"/>
      <c r="AK633" s="133"/>
      <c r="AL633" s="133"/>
      <c r="AM633" s="139"/>
      <c r="BF633" s="13" t="b">
        <f>IF($Y632="○",TRUE,IF($Y632="",FALSE,"INPUT_ERROR"))</f>
        <v>0</v>
      </c>
      <c r="BG633" s="13" t="s">
        <v>506</v>
      </c>
      <c r="BH633" s="13">
        <v>77</v>
      </c>
      <c r="BI633" s="13" t="str">
        <f t="shared" si="4"/>
        <v>ITEM77#KBN3_3=FALSE</v>
      </c>
    </row>
    <row r="634" spans="1:61" ht="9.75" hidden="1" customHeight="1" x14ac:dyDescent="0.15">
      <c r="A634" s="99"/>
      <c r="B634" s="100"/>
      <c r="C634" s="100"/>
      <c r="D634" s="100"/>
      <c r="E634" s="100"/>
      <c r="F634" s="100"/>
      <c r="G634" s="100"/>
      <c r="H634" s="100"/>
      <c r="I634" s="100"/>
      <c r="J634" s="130" t="s">
        <v>127</v>
      </c>
      <c r="K634" s="132"/>
      <c r="L634" s="133" t="s">
        <v>161</v>
      </c>
      <c r="M634" s="133"/>
      <c r="N634" s="133"/>
      <c r="O634" s="133"/>
      <c r="P634" s="133"/>
      <c r="Q634" s="133"/>
      <c r="R634" s="133"/>
      <c r="S634" s="133"/>
      <c r="T634" s="133"/>
      <c r="U634" s="133"/>
      <c r="V634" s="133"/>
      <c r="W634" s="133"/>
      <c r="X634" s="134" t="s">
        <v>127</v>
      </c>
      <c r="Y634" s="132"/>
      <c r="Z634" s="133" t="s">
        <v>332</v>
      </c>
      <c r="AA634" s="133"/>
      <c r="AB634" s="133"/>
      <c r="AC634" s="133"/>
      <c r="AD634" s="133"/>
      <c r="AE634" s="133"/>
      <c r="AF634" s="133"/>
      <c r="AG634" s="133"/>
      <c r="AH634" s="133"/>
      <c r="AI634" s="133"/>
      <c r="AJ634" s="133"/>
      <c r="AK634" s="133"/>
      <c r="AL634" s="133"/>
      <c r="AM634" s="139"/>
      <c r="BF634" s="13" t="b">
        <f>IF($K634="○",TRUE,IF($K634="",FALSE,"INPUT_ERROR"))</f>
        <v>0</v>
      </c>
      <c r="BG634" s="13" t="s">
        <v>506</v>
      </c>
      <c r="BH634" s="13">
        <v>78</v>
      </c>
      <c r="BI634" s="13" t="str">
        <f t="shared" si="4"/>
        <v>ITEM78#KBN3_3=FALSE</v>
      </c>
    </row>
    <row r="635" spans="1:61" ht="9.75" hidden="1" customHeight="1" x14ac:dyDescent="0.15">
      <c r="A635" s="99"/>
      <c r="B635" s="100"/>
      <c r="C635" s="100"/>
      <c r="D635" s="100"/>
      <c r="E635" s="100"/>
      <c r="F635" s="100"/>
      <c r="G635" s="100"/>
      <c r="H635" s="100"/>
      <c r="I635" s="100"/>
      <c r="J635" s="130"/>
      <c r="K635" s="132"/>
      <c r="L635" s="133"/>
      <c r="M635" s="133"/>
      <c r="N635" s="133"/>
      <c r="O635" s="133"/>
      <c r="P635" s="133"/>
      <c r="Q635" s="133"/>
      <c r="R635" s="133"/>
      <c r="S635" s="133"/>
      <c r="T635" s="133"/>
      <c r="U635" s="133"/>
      <c r="V635" s="133"/>
      <c r="W635" s="133"/>
      <c r="X635" s="134"/>
      <c r="Y635" s="132"/>
      <c r="Z635" s="133"/>
      <c r="AA635" s="133"/>
      <c r="AB635" s="133"/>
      <c r="AC635" s="133"/>
      <c r="AD635" s="133"/>
      <c r="AE635" s="133"/>
      <c r="AF635" s="133"/>
      <c r="AG635" s="133"/>
      <c r="AH635" s="133"/>
      <c r="AI635" s="133"/>
      <c r="AJ635" s="133"/>
      <c r="AK635" s="133"/>
      <c r="AL635" s="133"/>
      <c r="AM635" s="139"/>
      <c r="BF635" s="13" t="b">
        <f>IF($Y634="○",TRUE,IF($Y634="",FALSE,"INPUT_ERROR"))</f>
        <v>0</v>
      </c>
      <c r="BG635" s="13" t="s">
        <v>506</v>
      </c>
      <c r="BH635" s="13">
        <v>79</v>
      </c>
      <c r="BI635" s="13" t="str">
        <f t="shared" si="4"/>
        <v>ITEM79#KBN3_3=FALSE</v>
      </c>
    </row>
    <row r="636" spans="1:61" ht="9.75" hidden="1" customHeight="1" x14ac:dyDescent="0.15">
      <c r="A636" s="99"/>
      <c r="B636" s="100"/>
      <c r="C636" s="100"/>
      <c r="D636" s="100"/>
      <c r="E636" s="100"/>
      <c r="F636" s="100"/>
      <c r="G636" s="100"/>
      <c r="H636" s="100"/>
      <c r="I636" s="100"/>
      <c r="J636" s="130" t="s">
        <v>127</v>
      </c>
      <c r="K636" s="132"/>
      <c r="L636" s="133" t="s">
        <v>240</v>
      </c>
      <c r="M636" s="133"/>
      <c r="N636" s="133"/>
      <c r="O636" s="133"/>
      <c r="P636" s="133"/>
      <c r="Q636" s="133"/>
      <c r="R636" s="133"/>
      <c r="S636" s="133"/>
      <c r="T636" s="133"/>
      <c r="U636" s="133"/>
      <c r="V636" s="133"/>
      <c r="W636" s="133"/>
      <c r="X636" s="134" t="s">
        <v>127</v>
      </c>
      <c r="Y636" s="132"/>
      <c r="Z636" s="133" t="s">
        <v>241</v>
      </c>
      <c r="AA636" s="133"/>
      <c r="AB636" s="133"/>
      <c r="AC636" s="133"/>
      <c r="AD636" s="133"/>
      <c r="AE636" s="133"/>
      <c r="AF636" s="133"/>
      <c r="AG636" s="133"/>
      <c r="AH636" s="133"/>
      <c r="AI636" s="133"/>
      <c r="AJ636" s="133"/>
      <c r="AK636" s="133"/>
      <c r="AL636" s="133"/>
      <c r="AM636" s="139"/>
      <c r="BF636" s="13" t="b">
        <f>IF($K636="○",TRUE,IF($K636="",FALSE,"INPUT_ERROR"))</f>
        <v>0</v>
      </c>
      <c r="BG636" s="13" t="s">
        <v>506</v>
      </c>
      <c r="BH636" s="13">
        <v>80</v>
      </c>
      <c r="BI636" s="13" t="str">
        <f t="shared" si="4"/>
        <v>ITEM80#KBN3_3=FALSE</v>
      </c>
    </row>
    <row r="637" spans="1:61" ht="9.75" hidden="1" customHeight="1" x14ac:dyDescent="0.15">
      <c r="A637" s="99"/>
      <c r="B637" s="100"/>
      <c r="C637" s="100"/>
      <c r="D637" s="100"/>
      <c r="E637" s="100"/>
      <c r="F637" s="100"/>
      <c r="G637" s="100"/>
      <c r="H637" s="100"/>
      <c r="I637" s="100"/>
      <c r="J637" s="130"/>
      <c r="K637" s="132"/>
      <c r="L637" s="133"/>
      <c r="M637" s="133"/>
      <c r="N637" s="133"/>
      <c r="O637" s="133"/>
      <c r="P637" s="133"/>
      <c r="Q637" s="133"/>
      <c r="R637" s="133"/>
      <c r="S637" s="133"/>
      <c r="T637" s="133"/>
      <c r="U637" s="133"/>
      <c r="V637" s="133"/>
      <c r="W637" s="133"/>
      <c r="X637" s="134"/>
      <c r="Y637" s="132"/>
      <c r="Z637" s="133"/>
      <c r="AA637" s="133"/>
      <c r="AB637" s="133"/>
      <c r="AC637" s="133"/>
      <c r="AD637" s="133"/>
      <c r="AE637" s="133"/>
      <c r="AF637" s="133"/>
      <c r="AG637" s="133"/>
      <c r="AH637" s="133"/>
      <c r="AI637" s="133"/>
      <c r="AJ637" s="133"/>
      <c r="AK637" s="133"/>
      <c r="AL637" s="133"/>
      <c r="AM637" s="139"/>
      <c r="BF637" s="13" t="b">
        <f>IF($Y636="○",TRUE,IF($Y636="",FALSE,"INPUT_ERROR"))</f>
        <v>0</v>
      </c>
      <c r="BG637" s="13" t="s">
        <v>506</v>
      </c>
      <c r="BH637" s="13">
        <v>81</v>
      </c>
      <c r="BI637" s="13" t="str">
        <f t="shared" si="4"/>
        <v>ITEM81#KBN3_3=FALSE</v>
      </c>
    </row>
    <row r="638" spans="1:61" ht="9.75" hidden="1" customHeight="1" x14ac:dyDescent="0.15">
      <c r="A638" s="99"/>
      <c r="B638" s="100"/>
      <c r="C638" s="100"/>
      <c r="D638" s="100"/>
      <c r="E638" s="100"/>
      <c r="F638" s="100"/>
      <c r="G638" s="100"/>
      <c r="H638" s="100"/>
      <c r="I638" s="100"/>
      <c r="J638" s="130" t="s">
        <v>127</v>
      </c>
      <c r="K638" s="132"/>
      <c r="L638" s="133" t="s">
        <v>125</v>
      </c>
      <c r="M638" s="133"/>
      <c r="N638" s="133"/>
      <c r="O638" s="134" t="s">
        <v>98</v>
      </c>
      <c r="P638" s="128"/>
      <c r="Q638" s="128"/>
      <c r="R638" s="128"/>
      <c r="S638" s="128"/>
      <c r="T638" s="128"/>
      <c r="U638" s="128"/>
      <c r="V638" s="128"/>
      <c r="W638" s="128"/>
      <c r="X638" s="128"/>
      <c r="Y638" s="128"/>
      <c r="Z638" s="128"/>
      <c r="AA638" s="128"/>
      <c r="AB638" s="128"/>
      <c r="AC638" s="128"/>
      <c r="AD638" s="128"/>
      <c r="AE638" s="128"/>
      <c r="AF638" s="128"/>
      <c r="AG638" s="128"/>
      <c r="AH638" s="128"/>
      <c r="AI638" s="128"/>
      <c r="AJ638" s="128"/>
      <c r="AK638" s="128"/>
      <c r="AL638" s="133" t="s">
        <v>188</v>
      </c>
      <c r="AM638" s="139"/>
      <c r="BF638" s="13" t="b">
        <f>IF($K638="○",TRUE,IF($K638="",FALSE,"INPUT_ERROR"))</f>
        <v>0</v>
      </c>
      <c r="BG638" s="13" t="s">
        <v>506</v>
      </c>
      <c r="BH638" s="13">
        <v>82</v>
      </c>
      <c r="BI638" s="13" t="str">
        <f t="shared" si="4"/>
        <v>ITEM82#KBN3_3=FALSE</v>
      </c>
    </row>
    <row r="639" spans="1:61" ht="9.75" hidden="1" customHeight="1" x14ac:dyDescent="0.15">
      <c r="A639" s="99"/>
      <c r="B639" s="100"/>
      <c r="C639" s="100"/>
      <c r="D639" s="100"/>
      <c r="E639" s="100"/>
      <c r="F639" s="100"/>
      <c r="G639" s="100"/>
      <c r="H639" s="100"/>
      <c r="I639" s="100"/>
      <c r="J639" s="135"/>
      <c r="K639" s="136"/>
      <c r="L639" s="137"/>
      <c r="M639" s="137"/>
      <c r="N639" s="137"/>
      <c r="O639" s="138"/>
      <c r="P639" s="90"/>
      <c r="Q639" s="90"/>
      <c r="R639" s="90"/>
      <c r="S639" s="90"/>
      <c r="T639" s="90"/>
      <c r="U639" s="90"/>
      <c r="V639" s="90"/>
      <c r="W639" s="90"/>
      <c r="X639" s="90"/>
      <c r="Y639" s="90"/>
      <c r="Z639" s="90"/>
      <c r="AA639" s="90"/>
      <c r="AB639" s="90"/>
      <c r="AC639" s="90"/>
      <c r="AD639" s="90"/>
      <c r="AE639" s="90"/>
      <c r="AF639" s="90"/>
      <c r="AG639" s="90"/>
      <c r="AH639" s="90"/>
      <c r="AI639" s="90"/>
      <c r="AJ639" s="90"/>
      <c r="AK639" s="90"/>
      <c r="AL639" s="137"/>
      <c r="AM639" s="140"/>
      <c r="BG639" s="13" t="s">
        <v>506</v>
      </c>
      <c r="BH639" s="13">
        <v>83</v>
      </c>
      <c r="BI639" s="13" t="str">
        <f>"ITEM"&amp;BH639&amp; BG639 &amp;"="&amp;IF(TRIM($P638)="","",$P638)</f>
        <v>ITEM83#KBN3_3=</v>
      </c>
    </row>
    <row r="640" spans="1:61" ht="9.75" hidden="1" customHeight="1" x14ac:dyDescent="0.15">
      <c r="A640" s="96" t="s">
        <v>290</v>
      </c>
      <c r="B640" s="97"/>
      <c r="C640" s="97"/>
      <c r="D640" s="97"/>
      <c r="E640" s="97"/>
      <c r="F640" s="97"/>
      <c r="G640" s="97"/>
      <c r="H640" s="97"/>
      <c r="I640" s="97"/>
      <c r="J640" s="102"/>
      <c r="K640" s="102"/>
      <c r="L640" s="102"/>
      <c r="M640" s="102"/>
      <c r="N640" s="102"/>
      <c r="O640" s="102"/>
      <c r="P640" s="102"/>
      <c r="Q640" s="102"/>
      <c r="R640" s="102"/>
      <c r="S640" s="102"/>
      <c r="T640" s="102"/>
      <c r="U640" s="102"/>
      <c r="V640" s="102"/>
      <c r="W640" s="102"/>
      <c r="X640" s="102"/>
      <c r="Y640" s="102"/>
      <c r="Z640" s="102"/>
      <c r="AA640" s="102"/>
      <c r="AB640" s="102"/>
      <c r="AC640" s="102"/>
      <c r="AD640" s="102"/>
      <c r="AE640" s="102"/>
      <c r="AF640" s="102"/>
      <c r="AG640" s="102"/>
      <c r="AH640" s="102"/>
      <c r="AI640" s="102"/>
      <c r="AJ640" s="102"/>
      <c r="AK640" s="102"/>
      <c r="AL640" s="102"/>
      <c r="AM640" s="102"/>
      <c r="BG640" s="13" t="s">
        <v>506</v>
      </c>
      <c r="BH640" s="13">
        <v>84</v>
      </c>
      <c r="BI640" s="13" t="str">
        <f>"ITEM"&amp;BH640&amp; BG640 &amp;"="&amp;IF(TRIM($J640)="","",TEXT(J640,"yyyymmdd"))</f>
        <v>ITEM84#KBN3_3=</v>
      </c>
    </row>
    <row r="641" spans="1:61" ht="9.75" hidden="1" customHeight="1" x14ac:dyDescent="0.15">
      <c r="A641" s="99"/>
      <c r="B641" s="100"/>
      <c r="C641" s="100"/>
      <c r="D641" s="100"/>
      <c r="E641" s="100"/>
      <c r="F641" s="100"/>
      <c r="G641" s="100"/>
      <c r="H641" s="100"/>
      <c r="I641" s="100"/>
      <c r="J641" s="102"/>
      <c r="K641" s="102"/>
      <c r="L641" s="102"/>
      <c r="M641" s="102"/>
      <c r="N641" s="102"/>
      <c r="O641" s="102"/>
      <c r="P641" s="102"/>
      <c r="Q641" s="102"/>
      <c r="R641" s="102"/>
      <c r="S641" s="102"/>
      <c r="T641" s="102"/>
      <c r="U641" s="102"/>
      <c r="V641" s="102"/>
      <c r="W641" s="102"/>
      <c r="X641" s="102"/>
      <c r="Y641" s="102"/>
      <c r="Z641" s="102"/>
      <c r="AA641" s="102"/>
      <c r="AB641" s="102"/>
      <c r="AC641" s="102"/>
      <c r="AD641" s="102"/>
      <c r="AE641" s="102"/>
      <c r="AF641" s="102"/>
      <c r="AG641" s="102"/>
      <c r="AH641" s="102"/>
      <c r="AI641" s="102"/>
      <c r="AJ641" s="102"/>
      <c r="AK641" s="102"/>
      <c r="AL641" s="102"/>
      <c r="AM641" s="102"/>
      <c r="BG641" s="13" t="s">
        <v>432</v>
      </c>
      <c r="BH641" s="13" t="s">
        <v>432</v>
      </c>
    </row>
    <row r="642" spans="1:61" ht="9.75" hidden="1" customHeight="1" thickBot="1" x14ac:dyDescent="0.2">
      <c r="A642" s="106"/>
      <c r="B642" s="107"/>
      <c r="C642" s="107"/>
      <c r="D642" s="107"/>
      <c r="E642" s="107"/>
      <c r="F642" s="107"/>
      <c r="G642" s="107"/>
      <c r="H642" s="107"/>
      <c r="I642" s="107"/>
      <c r="J642" s="102"/>
      <c r="K642" s="102"/>
      <c r="L642" s="102"/>
      <c r="M642" s="102"/>
      <c r="N642" s="102"/>
      <c r="O642" s="102"/>
      <c r="P642" s="102"/>
      <c r="Q642" s="102"/>
      <c r="R642" s="102"/>
      <c r="S642" s="102"/>
      <c r="T642" s="102"/>
      <c r="U642" s="102"/>
      <c r="V642" s="102"/>
      <c r="W642" s="102"/>
      <c r="X642" s="102"/>
      <c r="Y642" s="102"/>
      <c r="Z642" s="102"/>
      <c r="AA642" s="102"/>
      <c r="AB642" s="102"/>
      <c r="AC642" s="102"/>
      <c r="AD642" s="102"/>
      <c r="AE642" s="102"/>
      <c r="AF642" s="102"/>
      <c r="AG642" s="102"/>
      <c r="AH642" s="102"/>
      <c r="AI642" s="102"/>
      <c r="AJ642" s="102"/>
      <c r="AK642" s="102"/>
      <c r="AL642" s="102"/>
      <c r="AM642" s="102"/>
      <c r="BG642" s="13" t="s">
        <v>432</v>
      </c>
      <c r="BH642" s="13" t="s">
        <v>432</v>
      </c>
    </row>
    <row r="643" spans="1:61" ht="9.75" hidden="1" customHeight="1" x14ac:dyDescent="0.15">
      <c r="A643" s="295" t="s">
        <v>366</v>
      </c>
      <c r="B643" s="296"/>
      <c r="C643" s="296"/>
      <c r="D643" s="296"/>
      <c r="E643" s="296"/>
      <c r="F643" s="296"/>
      <c r="G643" s="296"/>
      <c r="H643" s="296"/>
      <c r="I643" s="297"/>
      <c r="J643" s="273"/>
      <c r="K643" s="274"/>
      <c r="L643" s="274"/>
      <c r="M643" s="274"/>
      <c r="N643" s="274"/>
      <c r="O643" s="274"/>
      <c r="P643" s="274"/>
      <c r="Q643" s="274"/>
      <c r="R643" s="274"/>
      <c r="S643" s="274"/>
      <c r="T643" s="274"/>
      <c r="U643" s="274"/>
      <c r="V643" s="274"/>
      <c r="W643" s="274"/>
      <c r="X643" s="274"/>
      <c r="Y643" s="274"/>
      <c r="Z643" s="274"/>
      <c r="AA643" s="274"/>
      <c r="AB643" s="274"/>
      <c r="AC643" s="274"/>
      <c r="AD643" s="274"/>
      <c r="AE643" s="274"/>
      <c r="AF643" s="274"/>
      <c r="AG643" s="274"/>
      <c r="AH643" s="274"/>
      <c r="AI643" s="274"/>
      <c r="AJ643" s="274"/>
      <c r="AK643" s="274"/>
      <c r="AL643" s="274"/>
      <c r="AM643" s="275"/>
      <c r="BG643" s="13" t="s">
        <v>507</v>
      </c>
      <c r="BH643" s="13">
        <v>70</v>
      </c>
      <c r="BI643" s="13" t="str">
        <f>"ITEM"&amp;BH643&amp;BG643&amp;"="&amp;IF(TRIM($J643)="","",$J643)</f>
        <v>ITEM70#KBN3_4=</v>
      </c>
    </row>
    <row r="644" spans="1:61" ht="9.75" hidden="1" customHeight="1" thickBot="1" x14ac:dyDescent="0.2">
      <c r="A644" s="298"/>
      <c r="B644" s="299"/>
      <c r="C644" s="299"/>
      <c r="D644" s="299"/>
      <c r="E644" s="299"/>
      <c r="F644" s="299"/>
      <c r="G644" s="299"/>
      <c r="H644" s="299"/>
      <c r="I644" s="300"/>
      <c r="J644" s="301"/>
      <c r="K644" s="302"/>
      <c r="L644" s="302"/>
      <c r="M644" s="302"/>
      <c r="N644" s="302"/>
      <c r="O644" s="302"/>
      <c r="P644" s="302"/>
      <c r="Q644" s="302"/>
      <c r="R644" s="302"/>
      <c r="S644" s="302"/>
      <c r="T644" s="302"/>
      <c r="U644" s="302"/>
      <c r="V644" s="302"/>
      <c r="W644" s="302"/>
      <c r="X644" s="302"/>
      <c r="Y644" s="302"/>
      <c r="Z644" s="302"/>
      <c r="AA644" s="302"/>
      <c r="AB644" s="302"/>
      <c r="AC644" s="302"/>
      <c r="AD644" s="302"/>
      <c r="AE644" s="302"/>
      <c r="AF644" s="302"/>
      <c r="AG644" s="302"/>
      <c r="AH644" s="302"/>
      <c r="AI644" s="302"/>
      <c r="AJ644" s="302"/>
      <c r="AK644" s="302"/>
      <c r="AL644" s="302"/>
      <c r="AM644" s="303"/>
    </row>
    <row r="645" spans="1:61" ht="9.75" hidden="1" customHeight="1" x14ac:dyDescent="0.15">
      <c r="A645" s="99" t="s">
        <v>96</v>
      </c>
      <c r="B645" s="100"/>
      <c r="C645" s="100"/>
      <c r="D645" s="100"/>
      <c r="E645" s="100"/>
      <c r="F645" s="100"/>
      <c r="G645" s="100"/>
      <c r="H645" s="100"/>
      <c r="I645" s="100"/>
      <c r="J645" s="102"/>
      <c r="K645" s="102"/>
      <c r="L645" s="102"/>
      <c r="M645" s="102"/>
      <c r="N645" s="102"/>
      <c r="O645" s="102"/>
      <c r="P645" s="102"/>
      <c r="Q645" s="102"/>
      <c r="R645" s="102"/>
      <c r="S645" s="102"/>
      <c r="T645" s="102"/>
      <c r="U645" s="102"/>
      <c r="V645" s="102"/>
      <c r="W645" s="102"/>
      <c r="X645" s="102"/>
      <c r="Y645" s="102"/>
      <c r="Z645" s="102"/>
      <c r="AA645" s="102"/>
      <c r="AB645" s="102"/>
      <c r="AC645" s="102"/>
      <c r="AD645" s="102"/>
      <c r="AE645" s="102"/>
      <c r="AF645" s="102"/>
      <c r="AG645" s="102"/>
      <c r="AH645" s="102"/>
      <c r="AI645" s="102"/>
      <c r="AJ645" s="102"/>
      <c r="AK645" s="102"/>
      <c r="AL645" s="102"/>
      <c r="AM645" s="102"/>
      <c r="BG645" s="13" t="s">
        <v>507</v>
      </c>
      <c r="BH645" s="13">
        <v>71</v>
      </c>
      <c r="BI645" s="13" t="str">
        <f>"ITEM"&amp;BH645&amp; BG645 &amp;"="&amp; IF(TRIM($J645)="","",$J645)</f>
        <v>ITEM71#KBN3_4=</v>
      </c>
    </row>
    <row r="646" spans="1:61" ht="9.75" hidden="1" customHeight="1" x14ac:dyDescent="0.15">
      <c r="A646" s="106"/>
      <c r="B646" s="107"/>
      <c r="C646" s="107"/>
      <c r="D646" s="107"/>
      <c r="E646" s="107"/>
      <c r="F646" s="107"/>
      <c r="G646" s="107"/>
      <c r="H646" s="107"/>
      <c r="I646" s="107"/>
      <c r="J646" s="102"/>
      <c r="K646" s="102"/>
      <c r="L646" s="102"/>
      <c r="M646" s="102"/>
      <c r="N646" s="102"/>
      <c r="O646" s="102"/>
      <c r="P646" s="102"/>
      <c r="Q646" s="102"/>
      <c r="R646" s="102"/>
      <c r="S646" s="102"/>
      <c r="T646" s="102"/>
      <c r="U646" s="102"/>
      <c r="V646" s="102"/>
      <c r="W646" s="102"/>
      <c r="X646" s="102"/>
      <c r="Y646" s="102"/>
      <c r="Z646" s="102"/>
      <c r="AA646" s="102"/>
      <c r="AB646" s="102"/>
      <c r="AC646" s="102"/>
      <c r="AD646" s="102"/>
      <c r="AE646" s="102"/>
      <c r="AF646" s="102"/>
      <c r="AG646" s="102"/>
      <c r="AH646" s="102"/>
      <c r="AI646" s="102"/>
      <c r="AJ646" s="102"/>
      <c r="AK646" s="102"/>
      <c r="AL646" s="102"/>
      <c r="AM646" s="102"/>
    </row>
    <row r="647" spans="1:61" ht="9.75" hidden="1" customHeight="1" x14ac:dyDescent="0.15">
      <c r="A647" s="96" t="s">
        <v>285</v>
      </c>
      <c r="B647" s="97"/>
      <c r="C647" s="97"/>
      <c r="D647" s="97"/>
      <c r="E647" s="97"/>
      <c r="F647" s="97"/>
      <c r="G647" s="97"/>
      <c r="H647" s="97"/>
      <c r="I647" s="97"/>
      <c r="J647" s="102"/>
      <c r="K647" s="102"/>
      <c r="L647" s="102"/>
      <c r="M647" s="102"/>
      <c r="N647" s="102"/>
      <c r="O647" s="102"/>
      <c r="P647" s="102"/>
      <c r="Q647" s="102"/>
      <c r="R647" s="102"/>
      <c r="S647" s="102"/>
      <c r="T647" s="102"/>
      <c r="U647" s="102"/>
      <c r="V647" s="102"/>
      <c r="W647" s="102"/>
      <c r="X647" s="102"/>
      <c r="Y647" s="102"/>
      <c r="Z647" s="102"/>
      <c r="AA647" s="102"/>
      <c r="AB647" s="102"/>
      <c r="AC647" s="102"/>
      <c r="AD647" s="102"/>
      <c r="AE647" s="102"/>
      <c r="AF647" s="102"/>
      <c r="AG647" s="102"/>
      <c r="AH647" s="102"/>
      <c r="AI647" s="102"/>
      <c r="AJ647" s="102"/>
      <c r="AK647" s="102"/>
      <c r="AL647" s="102"/>
      <c r="AM647" s="102"/>
      <c r="BG647" s="13" t="s">
        <v>507</v>
      </c>
      <c r="BH647" s="13">
        <v>72</v>
      </c>
      <c r="BI647" s="13" t="str">
        <f>"ITEM"&amp;BH647&amp; BG647 &amp;"="&amp; IF(TRIM($J647)="","",$J647)</f>
        <v>ITEM72#KBN3_4=</v>
      </c>
    </row>
    <row r="648" spans="1:61" ht="9.75" hidden="1" customHeight="1" x14ac:dyDescent="0.15">
      <c r="A648" s="99"/>
      <c r="B648" s="100"/>
      <c r="C648" s="100"/>
      <c r="D648" s="100"/>
      <c r="E648" s="100"/>
      <c r="F648" s="100"/>
      <c r="G648" s="100"/>
      <c r="H648" s="100"/>
      <c r="I648" s="100"/>
      <c r="J648" s="102"/>
      <c r="K648" s="102"/>
      <c r="L648" s="102"/>
      <c r="M648" s="102"/>
      <c r="N648" s="102"/>
      <c r="O648" s="102"/>
      <c r="P648" s="102"/>
      <c r="Q648" s="102"/>
      <c r="R648" s="102"/>
      <c r="S648" s="102"/>
      <c r="T648" s="102"/>
      <c r="U648" s="102"/>
      <c r="V648" s="102"/>
      <c r="W648" s="102"/>
      <c r="X648" s="102"/>
      <c r="Y648" s="102"/>
      <c r="Z648" s="102"/>
      <c r="AA648" s="102"/>
      <c r="AB648" s="102"/>
      <c r="AC648" s="102"/>
      <c r="AD648" s="102"/>
      <c r="AE648" s="102"/>
      <c r="AF648" s="102"/>
      <c r="AG648" s="102"/>
      <c r="AH648" s="102"/>
      <c r="AI648" s="102"/>
      <c r="AJ648" s="102"/>
      <c r="AK648" s="102"/>
      <c r="AL648" s="102"/>
      <c r="AM648" s="102"/>
      <c r="BG648" s="13" t="s">
        <v>432</v>
      </c>
      <c r="BH648" s="13" t="s">
        <v>432</v>
      </c>
    </row>
    <row r="649" spans="1:61" ht="9.75" hidden="1" customHeight="1" x14ac:dyDescent="0.15">
      <c r="A649" s="106"/>
      <c r="B649" s="107"/>
      <c r="C649" s="107"/>
      <c r="D649" s="107"/>
      <c r="E649" s="107"/>
      <c r="F649" s="107"/>
      <c r="G649" s="107"/>
      <c r="H649" s="107"/>
      <c r="I649" s="107"/>
      <c r="J649" s="102"/>
      <c r="K649" s="102"/>
      <c r="L649" s="102"/>
      <c r="M649" s="102"/>
      <c r="N649" s="102"/>
      <c r="O649" s="102"/>
      <c r="P649" s="102"/>
      <c r="Q649" s="102"/>
      <c r="R649" s="102"/>
      <c r="S649" s="102"/>
      <c r="T649" s="102"/>
      <c r="U649" s="102"/>
      <c r="V649" s="102"/>
      <c r="W649" s="102"/>
      <c r="X649" s="102"/>
      <c r="Y649" s="102"/>
      <c r="Z649" s="102"/>
      <c r="AA649" s="102"/>
      <c r="AB649" s="102"/>
      <c r="AC649" s="102"/>
      <c r="AD649" s="102"/>
      <c r="AE649" s="102"/>
      <c r="AF649" s="102"/>
      <c r="AG649" s="102"/>
      <c r="AH649" s="102"/>
      <c r="AI649" s="102"/>
      <c r="AJ649" s="102"/>
      <c r="AK649" s="102"/>
      <c r="AL649" s="102"/>
      <c r="AM649" s="102"/>
      <c r="BG649" s="13" t="s">
        <v>432</v>
      </c>
      <c r="BH649" s="13" t="s">
        <v>432</v>
      </c>
    </row>
    <row r="650" spans="1:61" ht="9.75" hidden="1" customHeight="1" x14ac:dyDescent="0.15">
      <c r="A650" s="96" t="s">
        <v>286</v>
      </c>
      <c r="B650" s="97"/>
      <c r="C650" s="97"/>
      <c r="D650" s="97"/>
      <c r="E650" s="97"/>
      <c r="F650" s="97"/>
      <c r="G650" s="97"/>
      <c r="H650" s="97"/>
      <c r="I650" s="97"/>
      <c r="J650" s="102"/>
      <c r="K650" s="102"/>
      <c r="L650" s="102"/>
      <c r="M650" s="102"/>
      <c r="N650" s="102"/>
      <c r="O650" s="102"/>
      <c r="P650" s="102"/>
      <c r="Q650" s="102"/>
      <c r="R650" s="102"/>
      <c r="S650" s="102"/>
      <c r="T650" s="102"/>
      <c r="U650" s="102"/>
      <c r="V650" s="102"/>
      <c r="W650" s="102"/>
      <c r="X650" s="102"/>
      <c r="Y650" s="102"/>
      <c r="Z650" s="102"/>
      <c r="AA650" s="102"/>
      <c r="AB650" s="102"/>
      <c r="AC650" s="102"/>
      <c r="AD650" s="102"/>
      <c r="AE650" s="102"/>
      <c r="AF650" s="102"/>
      <c r="AG650" s="102"/>
      <c r="AH650" s="102"/>
      <c r="AI650" s="102"/>
      <c r="AJ650" s="102"/>
      <c r="AK650" s="102"/>
      <c r="AL650" s="102"/>
      <c r="AM650" s="102"/>
      <c r="BG650" s="13" t="s">
        <v>507</v>
      </c>
      <c r="BH650" s="13">
        <v>73</v>
      </c>
      <c r="BI650" s="13" t="str">
        <f>"ITEM"&amp;BH650&amp; BG650 &amp;"="&amp; IF(TRIM($J650)="","",$J650)</f>
        <v>ITEM73#KBN3_4=</v>
      </c>
    </row>
    <row r="651" spans="1:61" ht="9.75" hidden="1" customHeight="1" x14ac:dyDescent="0.15">
      <c r="A651" s="106"/>
      <c r="B651" s="107"/>
      <c r="C651" s="107"/>
      <c r="D651" s="107"/>
      <c r="E651" s="107"/>
      <c r="F651" s="107"/>
      <c r="G651" s="107"/>
      <c r="H651" s="107"/>
      <c r="I651" s="107"/>
      <c r="J651" s="102"/>
      <c r="K651" s="102"/>
      <c r="L651" s="102"/>
      <c r="M651" s="102"/>
      <c r="N651" s="102"/>
      <c r="O651" s="102"/>
      <c r="P651" s="102"/>
      <c r="Q651" s="102"/>
      <c r="R651" s="102"/>
      <c r="S651" s="102"/>
      <c r="T651" s="102"/>
      <c r="U651" s="102"/>
      <c r="V651" s="102"/>
      <c r="W651" s="102"/>
      <c r="X651" s="102"/>
      <c r="Y651" s="102"/>
      <c r="Z651" s="102"/>
      <c r="AA651" s="102"/>
      <c r="AB651" s="102"/>
      <c r="AC651" s="102"/>
      <c r="AD651" s="102"/>
      <c r="AE651" s="102"/>
      <c r="AF651" s="102"/>
      <c r="AG651" s="102"/>
      <c r="AH651" s="102"/>
      <c r="AI651" s="102"/>
      <c r="AJ651" s="102"/>
      <c r="AK651" s="102"/>
      <c r="AL651" s="102"/>
      <c r="AM651" s="102"/>
      <c r="BG651" s="13" t="s">
        <v>432</v>
      </c>
      <c r="BH651" s="13" t="s">
        <v>432</v>
      </c>
    </row>
    <row r="652" spans="1:61" ht="9.75" hidden="1" customHeight="1" x14ac:dyDescent="0.15">
      <c r="A652" s="96" t="s">
        <v>287</v>
      </c>
      <c r="B652" s="97"/>
      <c r="C652" s="97"/>
      <c r="D652" s="97"/>
      <c r="E652" s="97"/>
      <c r="F652" s="97"/>
      <c r="G652" s="97"/>
      <c r="H652" s="97"/>
      <c r="I652" s="97"/>
      <c r="J652" s="167"/>
      <c r="K652" s="162"/>
      <c r="L652" s="162"/>
      <c r="M652" s="162"/>
      <c r="N652" s="162"/>
      <c r="O652" s="162"/>
      <c r="P652" s="162"/>
      <c r="Q652" s="162"/>
      <c r="R652" s="162"/>
      <c r="S652" s="162"/>
      <c r="T652" s="162"/>
      <c r="U652" s="162"/>
      <c r="V652" s="170" t="s">
        <v>116</v>
      </c>
      <c r="W652" s="170"/>
      <c r="X652" s="170"/>
      <c r="Y652" s="170"/>
      <c r="Z652" s="170"/>
      <c r="AA652" s="170"/>
      <c r="AB652" s="170"/>
      <c r="AC652" s="170"/>
      <c r="AD652" s="170"/>
      <c r="AE652" s="170"/>
      <c r="AF652" s="170"/>
      <c r="AG652" s="170"/>
      <c r="AH652" s="170"/>
      <c r="AI652" s="170"/>
      <c r="AJ652" s="170"/>
      <c r="AK652" s="170"/>
      <c r="AL652" s="170"/>
      <c r="AM652" s="171"/>
      <c r="BE652" s="13" t="str">
        <f ca="1">MID(CELL("address",$CB$2),2,2)</f>
        <v>CB</v>
      </c>
      <c r="BF652" s="13" t="str">
        <f>IF(TRIM($K654)="","",IF(ISERROR(MATCH($K654,$CB$3:$CB$7,0)),"INPUT_ERROR",MATCH($K654,$CB$3:$CB$7,0)))</f>
        <v/>
      </c>
      <c r="BG652" s="13" t="s">
        <v>507</v>
      </c>
      <c r="BH652" s="13">
        <v>74</v>
      </c>
      <c r="BI652" s="13" t="str">
        <f>"ITEM"&amp; BH652&amp; BG652 &amp;"="&amp; $BF652</f>
        <v>ITEM74#KBN3_4=</v>
      </c>
    </row>
    <row r="653" spans="1:61" ht="9.75" hidden="1" customHeight="1" x14ac:dyDescent="0.15">
      <c r="A653" s="99"/>
      <c r="B653" s="100"/>
      <c r="C653" s="100"/>
      <c r="D653" s="100"/>
      <c r="E653" s="100"/>
      <c r="F653" s="100"/>
      <c r="G653" s="100"/>
      <c r="H653" s="100"/>
      <c r="I653" s="100"/>
      <c r="J653" s="186"/>
      <c r="K653" s="133"/>
      <c r="L653" s="133"/>
      <c r="M653" s="133"/>
      <c r="N653" s="133"/>
      <c r="O653" s="133"/>
      <c r="P653" s="133"/>
      <c r="Q653" s="133"/>
      <c r="R653" s="133"/>
      <c r="S653" s="133"/>
      <c r="T653" s="133"/>
      <c r="U653" s="133"/>
      <c r="V653" s="169" t="s">
        <v>180</v>
      </c>
      <c r="W653" s="169"/>
      <c r="X653" s="169"/>
      <c r="Y653" s="169"/>
      <c r="Z653" s="169"/>
      <c r="AA653" s="169"/>
      <c r="AB653" s="169"/>
      <c r="AC653" s="169"/>
      <c r="AD653" s="169"/>
      <c r="AE653" s="169"/>
      <c r="AF653" s="169"/>
      <c r="AG653" s="169"/>
      <c r="AH653" s="169"/>
      <c r="AI653" s="169"/>
      <c r="AJ653" s="169"/>
      <c r="AK653" s="169"/>
      <c r="AL653" s="169"/>
      <c r="AM653" s="172"/>
      <c r="BG653" s="13" t="s">
        <v>432</v>
      </c>
      <c r="BH653" s="13" t="s">
        <v>432</v>
      </c>
    </row>
    <row r="654" spans="1:61" ht="9.75" hidden="1" customHeight="1" x14ac:dyDescent="0.15">
      <c r="A654" s="99"/>
      <c r="B654" s="100"/>
      <c r="C654" s="100"/>
      <c r="D654" s="100"/>
      <c r="E654" s="100"/>
      <c r="F654" s="100"/>
      <c r="G654" s="100"/>
      <c r="H654" s="100"/>
      <c r="I654" s="100"/>
      <c r="J654" s="130" t="s">
        <v>444</v>
      </c>
      <c r="K654" s="131"/>
      <c r="L654" s="131"/>
      <c r="M654" s="131"/>
      <c r="N654" s="131"/>
      <c r="O654" s="131"/>
      <c r="P654" s="131"/>
      <c r="Q654" s="131"/>
      <c r="R654" s="131"/>
      <c r="S654" s="131"/>
      <c r="T654" s="133" t="s">
        <v>442</v>
      </c>
      <c r="U654" s="133"/>
      <c r="V654" s="169" t="s">
        <v>236</v>
      </c>
      <c r="W654" s="169"/>
      <c r="X654" s="169"/>
      <c r="Y654" s="169"/>
      <c r="Z654" s="169"/>
      <c r="AA654" s="169"/>
      <c r="AB654" s="169"/>
      <c r="AC654" s="169"/>
      <c r="AD654" s="169"/>
      <c r="AE654" s="169"/>
      <c r="AF654" s="169"/>
      <c r="AG654" s="169"/>
      <c r="AH654" s="169"/>
      <c r="AI654" s="169"/>
      <c r="AJ654" s="169"/>
      <c r="AK654" s="169"/>
      <c r="AL654" s="169"/>
      <c r="AM654" s="172"/>
      <c r="BG654" s="13" t="s">
        <v>432</v>
      </c>
      <c r="BH654" s="13" t="s">
        <v>432</v>
      </c>
    </row>
    <row r="655" spans="1:61" ht="9.75" hidden="1" customHeight="1" x14ac:dyDescent="0.15">
      <c r="A655" s="99"/>
      <c r="B655" s="100"/>
      <c r="C655" s="100"/>
      <c r="D655" s="100"/>
      <c r="E655" s="100"/>
      <c r="F655" s="100"/>
      <c r="G655" s="100"/>
      <c r="H655" s="100"/>
      <c r="I655" s="100"/>
      <c r="J655" s="130"/>
      <c r="K655" s="131"/>
      <c r="L655" s="131"/>
      <c r="M655" s="131"/>
      <c r="N655" s="131"/>
      <c r="O655" s="131"/>
      <c r="P655" s="131"/>
      <c r="Q655" s="131"/>
      <c r="R655" s="131"/>
      <c r="S655" s="131"/>
      <c r="T655" s="133"/>
      <c r="U655" s="133"/>
      <c r="V655" s="169" t="s">
        <v>237</v>
      </c>
      <c r="W655" s="169"/>
      <c r="X655" s="169"/>
      <c r="Y655" s="169"/>
      <c r="Z655" s="169"/>
      <c r="AA655" s="169"/>
      <c r="AB655" s="169"/>
      <c r="AC655" s="169"/>
      <c r="AD655" s="169"/>
      <c r="AE655" s="169"/>
      <c r="AF655" s="169"/>
      <c r="AG655" s="169"/>
      <c r="AH655" s="169"/>
      <c r="AI655" s="169"/>
      <c r="AJ655" s="169"/>
      <c r="AK655" s="169"/>
      <c r="AL655" s="169"/>
      <c r="AM655" s="172"/>
      <c r="BG655" s="13" t="s">
        <v>432</v>
      </c>
      <c r="BH655" s="13" t="s">
        <v>432</v>
      </c>
    </row>
    <row r="656" spans="1:61" ht="9.75" hidden="1" customHeight="1" x14ac:dyDescent="0.15">
      <c r="A656" s="99"/>
      <c r="B656" s="100"/>
      <c r="C656" s="100"/>
      <c r="D656" s="100"/>
      <c r="E656" s="100"/>
      <c r="F656" s="100"/>
      <c r="G656" s="100"/>
      <c r="H656" s="100"/>
      <c r="I656" s="100"/>
      <c r="J656" s="186"/>
      <c r="K656" s="133"/>
      <c r="L656" s="133"/>
      <c r="M656" s="133"/>
      <c r="N656" s="133"/>
      <c r="O656" s="133"/>
      <c r="P656" s="133"/>
      <c r="Q656" s="133"/>
      <c r="R656" s="133"/>
      <c r="S656" s="133"/>
      <c r="T656" s="133"/>
      <c r="U656" s="133"/>
      <c r="V656" s="169" t="s">
        <v>445</v>
      </c>
      <c r="W656" s="169"/>
      <c r="X656" s="169"/>
      <c r="Y656" s="169"/>
      <c r="Z656" s="169"/>
      <c r="AA656" s="169"/>
      <c r="AB656" s="169"/>
      <c r="AC656" s="169"/>
      <c r="AD656" s="169"/>
      <c r="AE656" s="169"/>
      <c r="AF656" s="169"/>
      <c r="AG656" s="169"/>
      <c r="AH656" s="169"/>
      <c r="AI656" s="169"/>
      <c r="AJ656" s="169"/>
      <c r="AK656" s="169"/>
      <c r="AL656" s="169"/>
      <c r="AM656" s="172"/>
      <c r="BG656" s="13" t="s">
        <v>432</v>
      </c>
      <c r="BH656" s="13" t="s">
        <v>432</v>
      </c>
    </row>
    <row r="657" spans="1:61" ht="9.75" hidden="1" customHeight="1" x14ac:dyDescent="0.15">
      <c r="A657" s="106"/>
      <c r="B657" s="107"/>
      <c r="C657" s="107"/>
      <c r="D657" s="107"/>
      <c r="E657" s="107"/>
      <c r="F657" s="107"/>
      <c r="G657" s="107"/>
      <c r="H657" s="107"/>
      <c r="I657" s="107"/>
      <c r="J657" s="168"/>
      <c r="K657" s="137"/>
      <c r="L657" s="137"/>
      <c r="M657" s="137"/>
      <c r="N657" s="137"/>
      <c r="O657" s="137"/>
      <c r="P657" s="137"/>
      <c r="Q657" s="137"/>
      <c r="R657" s="137"/>
      <c r="S657" s="137"/>
      <c r="T657" s="137"/>
      <c r="U657" s="137"/>
      <c r="V657" s="174" t="s">
        <v>238</v>
      </c>
      <c r="W657" s="174"/>
      <c r="X657" s="174"/>
      <c r="Y657" s="174"/>
      <c r="Z657" s="174"/>
      <c r="AA657" s="174"/>
      <c r="AB657" s="174"/>
      <c r="AC657" s="174"/>
      <c r="AD657" s="174"/>
      <c r="AE657" s="174"/>
      <c r="AF657" s="174"/>
      <c r="AG657" s="174"/>
      <c r="AH657" s="174"/>
      <c r="AI657" s="174"/>
      <c r="AJ657" s="174"/>
      <c r="AK657" s="174"/>
      <c r="AL657" s="174"/>
      <c r="AM657" s="175"/>
      <c r="BG657" s="13" t="s">
        <v>432</v>
      </c>
      <c r="BH657" s="13" t="s">
        <v>432</v>
      </c>
    </row>
    <row r="658" spans="1:61" ht="9.75" hidden="1" customHeight="1" x14ac:dyDescent="0.15">
      <c r="A658" s="96" t="s">
        <v>288</v>
      </c>
      <c r="B658" s="97"/>
      <c r="C658" s="97"/>
      <c r="D658" s="97"/>
      <c r="E658" s="97"/>
      <c r="F658" s="97"/>
      <c r="G658" s="97"/>
      <c r="H658" s="97"/>
      <c r="I658" s="97"/>
      <c r="J658" s="115"/>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7"/>
      <c r="BG658" s="13" t="s">
        <v>507</v>
      </c>
      <c r="BH658" s="13">
        <v>75</v>
      </c>
      <c r="BI658" s="13" t="str">
        <f>"ITEM"&amp;BH658&amp; BG658 &amp;"="&amp; IF(TRIM($J658)="","",$J658)</f>
        <v>ITEM75#KBN3_4=</v>
      </c>
    </row>
    <row r="659" spans="1:61" ht="9.75" hidden="1" customHeight="1" x14ac:dyDescent="0.15">
      <c r="A659" s="99"/>
      <c r="B659" s="100"/>
      <c r="C659" s="100"/>
      <c r="D659" s="100"/>
      <c r="E659" s="100"/>
      <c r="F659" s="100"/>
      <c r="G659" s="100"/>
      <c r="H659" s="100"/>
      <c r="I659" s="100"/>
      <c r="J659" s="109"/>
      <c r="K659" s="110"/>
      <c r="L659" s="110"/>
      <c r="M659" s="110"/>
      <c r="N659" s="110"/>
      <c r="O659" s="110"/>
      <c r="P659" s="110"/>
      <c r="Q659" s="110"/>
      <c r="R659" s="110"/>
      <c r="S659" s="110"/>
      <c r="T659" s="110"/>
      <c r="U659" s="110"/>
      <c r="V659" s="110"/>
      <c r="W659" s="110"/>
      <c r="X659" s="110"/>
      <c r="Y659" s="110"/>
      <c r="Z659" s="110"/>
      <c r="AA659" s="110"/>
      <c r="AB659" s="110"/>
      <c r="AC659" s="110"/>
      <c r="AD659" s="110"/>
      <c r="AE659" s="110"/>
      <c r="AF659" s="110"/>
      <c r="AG659" s="110"/>
      <c r="AH659" s="110"/>
      <c r="AI659" s="110"/>
      <c r="AJ659" s="110"/>
      <c r="AK659" s="110"/>
      <c r="AL659" s="110"/>
      <c r="AM659" s="111"/>
      <c r="BG659" s="13" t="s">
        <v>432</v>
      </c>
      <c r="BH659" s="13" t="s">
        <v>432</v>
      </c>
    </row>
    <row r="660" spans="1:61" ht="9.75" hidden="1" customHeight="1" x14ac:dyDescent="0.15">
      <c r="A660" s="106"/>
      <c r="B660" s="107"/>
      <c r="C660" s="107"/>
      <c r="D660" s="107"/>
      <c r="E660" s="107"/>
      <c r="F660" s="107"/>
      <c r="G660" s="107"/>
      <c r="H660" s="107"/>
      <c r="I660" s="107"/>
      <c r="J660" s="112"/>
      <c r="K660" s="113"/>
      <c r="L660" s="113"/>
      <c r="M660" s="113"/>
      <c r="N660" s="113"/>
      <c r="O660" s="113"/>
      <c r="P660" s="113"/>
      <c r="Q660" s="113"/>
      <c r="R660" s="113"/>
      <c r="S660" s="113"/>
      <c r="T660" s="113"/>
      <c r="U660" s="113"/>
      <c r="V660" s="113"/>
      <c r="W660" s="113"/>
      <c r="X660" s="113"/>
      <c r="Y660" s="113"/>
      <c r="Z660" s="113"/>
      <c r="AA660" s="113"/>
      <c r="AB660" s="113"/>
      <c r="AC660" s="113"/>
      <c r="AD660" s="113"/>
      <c r="AE660" s="113"/>
      <c r="AF660" s="113"/>
      <c r="AG660" s="113"/>
      <c r="AH660" s="113"/>
      <c r="AI660" s="113"/>
      <c r="AJ660" s="113"/>
      <c r="AK660" s="113"/>
      <c r="AL660" s="113"/>
      <c r="AM660" s="114"/>
      <c r="BG660" s="13" t="s">
        <v>432</v>
      </c>
      <c r="BH660" s="13" t="s">
        <v>432</v>
      </c>
    </row>
    <row r="661" spans="1:61" ht="9.75" hidden="1" customHeight="1" x14ac:dyDescent="0.15">
      <c r="A661" s="96" t="s">
        <v>289</v>
      </c>
      <c r="B661" s="97"/>
      <c r="C661" s="97"/>
      <c r="D661" s="97"/>
      <c r="E661" s="97"/>
      <c r="F661" s="97"/>
      <c r="G661" s="97"/>
      <c r="H661" s="97"/>
      <c r="I661" s="97"/>
      <c r="J661" s="224" t="s">
        <v>127</v>
      </c>
      <c r="K661" s="225"/>
      <c r="L661" s="162" t="s">
        <v>121</v>
      </c>
      <c r="M661" s="162"/>
      <c r="N661" s="162"/>
      <c r="O661" s="162"/>
      <c r="P661" s="162"/>
      <c r="Q661" s="162"/>
      <c r="R661" s="162"/>
      <c r="S661" s="162"/>
      <c r="T661" s="162"/>
      <c r="U661" s="162"/>
      <c r="V661" s="162"/>
      <c r="W661" s="162"/>
      <c r="X661" s="227" t="s">
        <v>127</v>
      </c>
      <c r="Y661" s="225"/>
      <c r="Z661" s="162" t="s">
        <v>160</v>
      </c>
      <c r="AA661" s="162"/>
      <c r="AB661" s="162"/>
      <c r="AC661" s="162"/>
      <c r="AD661" s="162"/>
      <c r="AE661" s="162"/>
      <c r="AF661" s="162"/>
      <c r="AG661" s="162"/>
      <c r="AH661" s="162"/>
      <c r="AI661" s="162"/>
      <c r="AJ661" s="162"/>
      <c r="AK661" s="162"/>
      <c r="AL661" s="162"/>
      <c r="AM661" s="163"/>
      <c r="BF661" s="13" t="b">
        <f>IF($K661="○",TRUE,IF($K661="",FALSE,"INPUT_ERROR"))</f>
        <v>0</v>
      </c>
      <c r="BG661" s="13" t="s">
        <v>507</v>
      </c>
      <c r="BH661" s="13">
        <v>76</v>
      </c>
      <c r="BI661" s="13" t="str">
        <f t="shared" ref="BI661:BI667" si="5">"ITEM"&amp;BH661&amp; BG661 &amp;"="&amp; BF661</f>
        <v>ITEM76#KBN3_4=FALSE</v>
      </c>
    </row>
    <row r="662" spans="1:61" ht="9.75" hidden="1" customHeight="1" x14ac:dyDescent="0.15">
      <c r="A662" s="99"/>
      <c r="B662" s="100"/>
      <c r="C662" s="100"/>
      <c r="D662" s="100"/>
      <c r="E662" s="100"/>
      <c r="F662" s="100"/>
      <c r="G662" s="100"/>
      <c r="H662" s="100"/>
      <c r="I662" s="100"/>
      <c r="J662" s="130"/>
      <c r="K662" s="132"/>
      <c r="L662" s="133"/>
      <c r="M662" s="133"/>
      <c r="N662" s="133"/>
      <c r="O662" s="133"/>
      <c r="P662" s="133"/>
      <c r="Q662" s="133"/>
      <c r="R662" s="133"/>
      <c r="S662" s="133"/>
      <c r="T662" s="133"/>
      <c r="U662" s="133"/>
      <c r="V662" s="133"/>
      <c r="W662" s="133"/>
      <c r="X662" s="134"/>
      <c r="Y662" s="132"/>
      <c r="Z662" s="133"/>
      <c r="AA662" s="133"/>
      <c r="AB662" s="133"/>
      <c r="AC662" s="133"/>
      <c r="AD662" s="133"/>
      <c r="AE662" s="133"/>
      <c r="AF662" s="133"/>
      <c r="AG662" s="133"/>
      <c r="AH662" s="133"/>
      <c r="AI662" s="133"/>
      <c r="AJ662" s="133"/>
      <c r="AK662" s="133"/>
      <c r="AL662" s="133"/>
      <c r="AM662" s="139"/>
      <c r="BF662" s="13" t="b">
        <f>IF($Y661="○",TRUE,IF($Y661="",FALSE,"INPUT_ERROR"))</f>
        <v>0</v>
      </c>
      <c r="BG662" s="13" t="s">
        <v>507</v>
      </c>
      <c r="BH662" s="13">
        <v>77</v>
      </c>
      <c r="BI662" s="13" t="str">
        <f t="shared" si="5"/>
        <v>ITEM77#KBN3_4=FALSE</v>
      </c>
    </row>
    <row r="663" spans="1:61" ht="9.75" hidden="1" customHeight="1" x14ac:dyDescent="0.15">
      <c r="A663" s="99"/>
      <c r="B663" s="100"/>
      <c r="C663" s="100"/>
      <c r="D663" s="100"/>
      <c r="E663" s="100"/>
      <c r="F663" s="100"/>
      <c r="G663" s="100"/>
      <c r="H663" s="100"/>
      <c r="I663" s="100"/>
      <c r="J663" s="130" t="s">
        <v>127</v>
      </c>
      <c r="K663" s="132"/>
      <c r="L663" s="133" t="s">
        <v>161</v>
      </c>
      <c r="M663" s="133"/>
      <c r="N663" s="133"/>
      <c r="O663" s="133"/>
      <c r="P663" s="133"/>
      <c r="Q663" s="133"/>
      <c r="R663" s="133"/>
      <c r="S663" s="133"/>
      <c r="T663" s="133"/>
      <c r="U663" s="133"/>
      <c r="V663" s="133"/>
      <c r="W663" s="133"/>
      <c r="X663" s="134" t="s">
        <v>127</v>
      </c>
      <c r="Y663" s="132"/>
      <c r="Z663" s="133" t="s">
        <v>332</v>
      </c>
      <c r="AA663" s="133"/>
      <c r="AB663" s="133"/>
      <c r="AC663" s="133"/>
      <c r="AD663" s="133"/>
      <c r="AE663" s="133"/>
      <c r="AF663" s="133"/>
      <c r="AG663" s="133"/>
      <c r="AH663" s="133"/>
      <c r="AI663" s="133"/>
      <c r="AJ663" s="133"/>
      <c r="AK663" s="133"/>
      <c r="AL663" s="133"/>
      <c r="AM663" s="139"/>
      <c r="BF663" s="13" t="b">
        <f>IF($K663="○",TRUE,IF($K663="",FALSE,"INPUT_ERROR"))</f>
        <v>0</v>
      </c>
      <c r="BG663" s="13" t="s">
        <v>507</v>
      </c>
      <c r="BH663" s="13">
        <v>78</v>
      </c>
      <c r="BI663" s="13" t="str">
        <f t="shared" si="5"/>
        <v>ITEM78#KBN3_4=FALSE</v>
      </c>
    </row>
    <row r="664" spans="1:61" ht="9.75" hidden="1" customHeight="1" x14ac:dyDescent="0.15">
      <c r="A664" s="99"/>
      <c r="B664" s="100"/>
      <c r="C664" s="100"/>
      <c r="D664" s="100"/>
      <c r="E664" s="100"/>
      <c r="F664" s="100"/>
      <c r="G664" s="100"/>
      <c r="H664" s="100"/>
      <c r="I664" s="100"/>
      <c r="J664" s="130"/>
      <c r="K664" s="132"/>
      <c r="L664" s="133"/>
      <c r="M664" s="133"/>
      <c r="N664" s="133"/>
      <c r="O664" s="133"/>
      <c r="P664" s="133"/>
      <c r="Q664" s="133"/>
      <c r="R664" s="133"/>
      <c r="S664" s="133"/>
      <c r="T664" s="133"/>
      <c r="U664" s="133"/>
      <c r="V664" s="133"/>
      <c r="W664" s="133"/>
      <c r="X664" s="134"/>
      <c r="Y664" s="132"/>
      <c r="Z664" s="133"/>
      <c r="AA664" s="133"/>
      <c r="AB664" s="133"/>
      <c r="AC664" s="133"/>
      <c r="AD664" s="133"/>
      <c r="AE664" s="133"/>
      <c r="AF664" s="133"/>
      <c r="AG664" s="133"/>
      <c r="AH664" s="133"/>
      <c r="AI664" s="133"/>
      <c r="AJ664" s="133"/>
      <c r="AK664" s="133"/>
      <c r="AL664" s="133"/>
      <c r="AM664" s="139"/>
      <c r="BF664" s="13" t="b">
        <f>IF($Y663="○",TRUE,IF($Y663="",FALSE,"INPUT_ERROR"))</f>
        <v>0</v>
      </c>
      <c r="BG664" s="13" t="s">
        <v>507</v>
      </c>
      <c r="BH664" s="13">
        <v>79</v>
      </c>
      <c r="BI664" s="13" t="str">
        <f t="shared" si="5"/>
        <v>ITEM79#KBN3_4=FALSE</v>
      </c>
    </row>
    <row r="665" spans="1:61" ht="9.75" hidden="1" customHeight="1" x14ac:dyDescent="0.15">
      <c r="A665" s="99"/>
      <c r="B665" s="100"/>
      <c r="C665" s="100"/>
      <c r="D665" s="100"/>
      <c r="E665" s="100"/>
      <c r="F665" s="100"/>
      <c r="G665" s="100"/>
      <c r="H665" s="100"/>
      <c r="I665" s="100"/>
      <c r="J665" s="130" t="s">
        <v>127</v>
      </c>
      <c r="K665" s="132"/>
      <c r="L665" s="133" t="s">
        <v>240</v>
      </c>
      <c r="M665" s="133"/>
      <c r="N665" s="133"/>
      <c r="O665" s="133"/>
      <c r="P665" s="133"/>
      <c r="Q665" s="133"/>
      <c r="R665" s="133"/>
      <c r="S665" s="133"/>
      <c r="T665" s="133"/>
      <c r="U665" s="133"/>
      <c r="V665" s="133"/>
      <c r="W665" s="133"/>
      <c r="X665" s="134" t="s">
        <v>127</v>
      </c>
      <c r="Y665" s="132"/>
      <c r="Z665" s="133" t="s">
        <v>241</v>
      </c>
      <c r="AA665" s="133"/>
      <c r="AB665" s="133"/>
      <c r="AC665" s="133"/>
      <c r="AD665" s="133"/>
      <c r="AE665" s="133"/>
      <c r="AF665" s="133"/>
      <c r="AG665" s="133"/>
      <c r="AH665" s="133"/>
      <c r="AI665" s="133"/>
      <c r="AJ665" s="133"/>
      <c r="AK665" s="133"/>
      <c r="AL665" s="133"/>
      <c r="AM665" s="139"/>
      <c r="BF665" s="13" t="b">
        <f>IF($K665="○",TRUE,IF($K665="",FALSE,"INPUT_ERROR"))</f>
        <v>0</v>
      </c>
      <c r="BG665" s="13" t="s">
        <v>507</v>
      </c>
      <c r="BH665" s="13">
        <v>80</v>
      </c>
      <c r="BI665" s="13" t="str">
        <f t="shared" si="5"/>
        <v>ITEM80#KBN3_4=FALSE</v>
      </c>
    </row>
    <row r="666" spans="1:61" ht="9.75" hidden="1" customHeight="1" x14ac:dyDescent="0.15">
      <c r="A666" s="99"/>
      <c r="B666" s="100"/>
      <c r="C666" s="100"/>
      <c r="D666" s="100"/>
      <c r="E666" s="100"/>
      <c r="F666" s="100"/>
      <c r="G666" s="100"/>
      <c r="H666" s="100"/>
      <c r="I666" s="100"/>
      <c r="J666" s="130"/>
      <c r="K666" s="132"/>
      <c r="L666" s="133"/>
      <c r="M666" s="133"/>
      <c r="N666" s="133"/>
      <c r="O666" s="133"/>
      <c r="P666" s="133"/>
      <c r="Q666" s="133"/>
      <c r="R666" s="133"/>
      <c r="S666" s="133"/>
      <c r="T666" s="133"/>
      <c r="U666" s="133"/>
      <c r="V666" s="133"/>
      <c r="W666" s="133"/>
      <c r="X666" s="134"/>
      <c r="Y666" s="132"/>
      <c r="Z666" s="133"/>
      <c r="AA666" s="133"/>
      <c r="AB666" s="133"/>
      <c r="AC666" s="133"/>
      <c r="AD666" s="133"/>
      <c r="AE666" s="133"/>
      <c r="AF666" s="133"/>
      <c r="AG666" s="133"/>
      <c r="AH666" s="133"/>
      <c r="AI666" s="133"/>
      <c r="AJ666" s="133"/>
      <c r="AK666" s="133"/>
      <c r="AL666" s="133"/>
      <c r="AM666" s="139"/>
      <c r="BF666" s="13" t="b">
        <f>IF($Y665="○",TRUE,IF($Y665="",FALSE,"INPUT_ERROR"))</f>
        <v>0</v>
      </c>
      <c r="BG666" s="13" t="s">
        <v>507</v>
      </c>
      <c r="BH666" s="13">
        <v>81</v>
      </c>
      <c r="BI666" s="13" t="str">
        <f t="shared" si="5"/>
        <v>ITEM81#KBN3_4=FALSE</v>
      </c>
    </row>
    <row r="667" spans="1:61" ht="9.75" hidden="1" customHeight="1" x14ac:dyDescent="0.15">
      <c r="A667" s="99"/>
      <c r="B667" s="100"/>
      <c r="C667" s="100"/>
      <c r="D667" s="100"/>
      <c r="E667" s="100"/>
      <c r="F667" s="100"/>
      <c r="G667" s="100"/>
      <c r="H667" s="100"/>
      <c r="I667" s="100"/>
      <c r="J667" s="130" t="s">
        <v>127</v>
      </c>
      <c r="K667" s="132"/>
      <c r="L667" s="133" t="s">
        <v>125</v>
      </c>
      <c r="M667" s="133"/>
      <c r="N667" s="133"/>
      <c r="O667" s="134" t="s">
        <v>98</v>
      </c>
      <c r="P667" s="128"/>
      <c r="Q667" s="128"/>
      <c r="R667" s="128"/>
      <c r="S667" s="128"/>
      <c r="T667" s="128"/>
      <c r="U667" s="128"/>
      <c r="V667" s="128"/>
      <c r="W667" s="128"/>
      <c r="X667" s="128"/>
      <c r="Y667" s="128"/>
      <c r="Z667" s="128"/>
      <c r="AA667" s="128"/>
      <c r="AB667" s="128"/>
      <c r="AC667" s="128"/>
      <c r="AD667" s="128"/>
      <c r="AE667" s="128"/>
      <c r="AF667" s="128"/>
      <c r="AG667" s="128"/>
      <c r="AH667" s="128"/>
      <c r="AI667" s="128"/>
      <c r="AJ667" s="128"/>
      <c r="AK667" s="128"/>
      <c r="AL667" s="133" t="s">
        <v>188</v>
      </c>
      <c r="AM667" s="139"/>
      <c r="BF667" s="13" t="b">
        <f>IF($K667="○",TRUE,IF($K667="",FALSE,"INPUT_ERROR"))</f>
        <v>0</v>
      </c>
      <c r="BG667" s="13" t="s">
        <v>507</v>
      </c>
      <c r="BH667" s="13">
        <v>82</v>
      </c>
      <c r="BI667" s="13" t="str">
        <f t="shared" si="5"/>
        <v>ITEM82#KBN3_4=FALSE</v>
      </c>
    </row>
    <row r="668" spans="1:61" ht="9.75" hidden="1" customHeight="1" x14ac:dyDescent="0.15">
      <c r="A668" s="99"/>
      <c r="B668" s="100"/>
      <c r="C668" s="100"/>
      <c r="D668" s="100"/>
      <c r="E668" s="100"/>
      <c r="F668" s="100"/>
      <c r="G668" s="100"/>
      <c r="H668" s="100"/>
      <c r="I668" s="100"/>
      <c r="J668" s="135"/>
      <c r="K668" s="136"/>
      <c r="L668" s="137"/>
      <c r="M668" s="137"/>
      <c r="N668" s="137"/>
      <c r="O668" s="138"/>
      <c r="P668" s="90"/>
      <c r="Q668" s="90"/>
      <c r="R668" s="90"/>
      <c r="S668" s="90"/>
      <c r="T668" s="90"/>
      <c r="U668" s="90"/>
      <c r="V668" s="90"/>
      <c r="W668" s="90"/>
      <c r="X668" s="90"/>
      <c r="Y668" s="90"/>
      <c r="Z668" s="90"/>
      <c r="AA668" s="90"/>
      <c r="AB668" s="90"/>
      <c r="AC668" s="90"/>
      <c r="AD668" s="90"/>
      <c r="AE668" s="90"/>
      <c r="AF668" s="90"/>
      <c r="AG668" s="90"/>
      <c r="AH668" s="90"/>
      <c r="AI668" s="90"/>
      <c r="AJ668" s="90"/>
      <c r="AK668" s="90"/>
      <c r="AL668" s="137"/>
      <c r="AM668" s="140"/>
      <c r="BG668" s="13" t="s">
        <v>507</v>
      </c>
      <c r="BH668" s="13">
        <v>83</v>
      </c>
      <c r="BI668" s="13" t="str">
        <f>"ITEM"&amp;BH668&amp; BG668 &amp;"="&amp;IF(TRIM($P667)="","",$P667)</f>
        <v>ITEM83#KBN3_4=</v>
      </c>
    </row>
    <row r="669" spans="1:61" ht="9.75" hidden="1" customHeight="1" x14ac:dyDescent="0.15">
      <c r="A669" s="96" t="s">
        <v>290</v>
      </c>
      <c r="B669" s="97"/>
      <c r="C669" s="97"/>
      <c r="D669" s="97"/>
      <c r="E669" s="97"/>
      <c r="F669" s="97"/>
      <c r="G669" s="97"/>
      <c r="H669" s="97"/>
      <c r="I669" s="97"/>
      <c r="J669" s="102"/>
      <c r="K669" s="102"/>
      <c r="L669" s="102"/>
      <c r="M669" s="102"/>
      <c r="N669" s="102"/>
      <c r="O669" s="102"/>
      <c r="P669" s="102"/>
      <c r="Q669" s="102"/>
      <c r="R669" s="102"/>
      <c r="S669" s="102"/>
      <c r="T669" s="102"/>
      <c r="U669" s="102"/>
      <c r="V669" s="102"/>
      <c r="W669" s="102"/>
      <c r="X669" s="102"/>
      <c r="Y669" s="102"/>
      <c r="Z669" s="102"/>
      <c r="AA669" s="102"/>
      <c r="AB669" s="102"/>
      <c r="AC669" s="102"/>
      <c r="AD669" s="102"/>
      <c r="AE669" s="102"/>
      <c r="AF669" s="102"/>
      <c r="AG669" s="102"/>
      <c r="AH669" s="102"/>
      <c r="AI669" s="102"/>
      <c r="AJ669" s="102"/>
      <c r="AK669" s="102"/>
      <c r="AL669" s="102"/>
      <c r="AM669" s="102"/>
      <c r="BG669" s="13" t="s">
        <v>507</v>
      </c>
      <c r="BH669" s="13">
        <v>84</v>
      </c>
      <c r="BI669" s="13" t="str">
        <f>"ITEM"&amp;BH669&amp; BG669 &amp;"="&amp;IF(TRIM($J669)="","",TEXT(J669,"yyyymmdd"))</f>
        <v>ITEM84#KBN3_4=</v>
      </c>
    </row>
    <row r="670" spans="1:61" ht="9.75" hidden="1" customHeight="1" x14ac:dyDescent="0.15">
      <c r="A670" s="99"/>
      <c r="B670" s="100"/>
      <c r="C670" s="100"/>
      <c r="D670" s="100"/>
      <c r="E670" s="100"/>
      <c r="F670" s="100"/>
      <c r="G670" s="100"/>
      <c r="H670" s="100"/>
      <c r="I670" s="100"/>
      <c r="J670" s="102"/>
      <c r="K670" s="102"/>
      <c r="L670" s="102"/>
      <c r="M670" s="102"/>
      <c r="N670" s="102"/>
      <c r="O670" s="102"/>
      <c r="P670" s="102"/>
      <c r="Q670" s="102"/>
      <c r="R670" s="102"/>
      <c r="S670" s="102"/>
      <c r="T670" s="102"/>
      <c r="U670" s="102"/>
      <c r="V670" s="102"/>
      <c r="W670" s="102"/>
      <c r="X670" s="102"/>
      <c r="Y670" s="102"/>
      <c r="Z670" s="102"/>
      <c r="AA670" s="102"/>
      <c r="AB670" s="102"/>
      <c r="AC670" s="102"/>
      <c r="AD670" s="102"/>
      <c r="AE670" s="102"/>
      <c r="AF670" s="102"/>
      <c r="AG670" s="102"/>
      <c r="AH670" s="102"/>
      <c r="AI670" s="102"/>
      <c r="AJ670" s="102"/>
      <c r="AK670" s="102"/>
      <c r="AL670" s="102"/>
      <c r="AM670" s="102"/>
      <c r="BG670" s="13" t="s">
        <v>432</v>
      </c>
      <c r="BH670" s="13" t="s">
        <v>432</v>
      </c>
    </row>
    <row r="671" spans="1:61" ht="9.75" hidden="1" customHeight="1" thickBot="1" x14ac:dyDescent="0.2">
      <c r="A671" s="106"/>
      <c r="B671" s="107"/>
      <c r="C671" s="107"/>
      <c r="D671" s="107"/>
      <c r="E671" s="107"/>
      <c r="F671" s="107"/>
      <c r="G671" s="107"/>
      <c r="H671" s="107"/>
      <c r="I671" s="107"/>
      <c r="J671" s="102"/>
      <c r="K671" s="102"/>
      <c r="L671" s="102"/>
      <c r="M671" s="102"/>
      <c r="N671" s="102"/>
      <c r="O671" s="102"/>
      <c r="P671" s="102"/>
      <c r="Q671" s="102"/>
      <c r="R671" s="102"/>
      <c r="S671" s="102"/>
      <c r="T671" s="102"/>
      <c r="U671" s="102"/>
      <c r="V671" s="102"/>
      <c r="W671" s="102"/>
      <c r="X671" s="102"/>
      <c r="Y671" s="102"/>
      <c r="Z671" s="102"/>
      <c r="AA671" s="102"/>
      <c r="AB671" s="102"/>
      <c r="AC671" s="102"/>
      <c r="AD671" s="102"/>
      <c r="AE671" s="102"/>
      <c r="AF671" s="102"/>
      <c r="AG671" s="102"/>
      <c r="AH671" s="102"/>
      <c r="AI671" s="102"/>
      <c r="AJ671" s="102"/>
      <c r="AK671" s="102"/>
      <c r="AL671" s="102"/>
      <c r="AM671" s="102"/>
      <c r="BG671" s="13" t="s">
        <v>432</v>
      </c>
      <c r="BH671" s="13" t="s">
        <v>432</v>
      </c>
    </row>
    <row r="672" spans="1:61" ht="9.75" hidden="1" customHeight="1" x14ac:dyDescent="0.15">
      <c r="A672" s="295" t="s">
        <v>367</v>
      </c>
      <c r="B672" s="296"/>
      <c r="C672" s="296"/>
      <c r="D672" s="296"/>
      <c r="E672" s="296"/>
      <c r="F672" s="296"/>
      <c r="G672" s="296"/>
      <c r="H672" s="296"/>
      <c r="I672" s="297"/>
      <c r="J672" s="273"/>
      <c r="K672" s="274"/>
      <c r="L672" s="274"/>
      <c r="M672" s="274"/>
      <c r="N672" s="274"/>
      <c r="O672" s="274"/>
      <c r="P672" s="274"/>
      <c r="Q672" s="274"/>
      <c r="R672" s="274"/>
      <c r="S672" s="274"/>
      <c r="T672" s="274"/>
      <c r="U672" s="274"/>
      <c r="V672" s="274"/>
      <c r="W672" s="274"/>
      <c r="X672" s="274"/>
      <c r="Y672" s="274"/>
      <c r="Z672" s="274"/>
      <c r="AA672" s="274"/>
      <c r="AB672" s="274"/>
      <c r="AC672" s="274"/>
      <c r="AD672" s="274"/>
      <c r="AE672" s="274"/>
      <c r="AF672" s="274"/>
      <c r="AG672" s="274"/>
      <c r="AH672" s="274"/>
      <c r="AI672" s="274"/>
      <c r="AJ672" s="274"/>
      <c r="AK672" s="274"/>
      <c r="AL672" s="274"/>
      <c r="AM672" s="275"/>
      <c r="BG672" s="13" t="s">
        <v>508</v>
      </c>
      <c r="BH672" s="13">
        <v>70</v>
      </c>
      <c r="BI672" s="13" t="str">
        <f>"ITEM"&amp;BH672&amp;BG672&amp;"="&amp;IF(TRIM($J672)="","",$J672)</f>
        <v>ITEM70#KBN3_5=</v>
      </c>
    </row>
    <row r="673" spans="1:61" ht="9.75" hidden="1" customHeight="1" thickBot="1" x14ac:dyDescent="0.2">
      <c r="A673" s="298"/>
      <c r="B673" s="299"/>
      <c r="C673" s="299"/>
      <c r="D673" s="299"/>
      <c r="E673" s="299"/>
      <c r="F673" s="299"/>
      <c r="G673" s="299"/>
      <c r="H673" s="299"/>
      <c r="I673" s="300"/>
      <c r="J673" s="301"/>
      <c r="K673" s="302"/>
      <c r="L673" s="302"/>
      <c r="M673" s="302"/>
      <c r="N673" s="302"/>
      <c r="O673" s="302"/>
      <c r="P673" s="302"/>
      <c r="Q673" s="302"/>
      <c r="R673" s="302"/>
      <c r="S673" s="302"/>
      <c r="T673" s="302"/>
      <c r="U673" s="302"/>
      <c r="V673" s="302"/>
      <c r="W673" s="302"/>
      <c r="X673" s="302"/>
      <c r="Y673" s="302"/>
      <c r="Z673" s="302"/>
      <c r="AA673" s="302"/>
      <c r="AB673" s="302"/>
      <c r="AC673" s="302"/>
      <c r="AD673" s="302"/>
      <c r="AE673" s="302"/>
      <c r="AF673" s="302"/>
      <c r="AG673" s="302"/>
      <c r="AH673" s="302"/>
      <c r="AI673" s="302"/>
      <c r="AJ673" s="302"/>
      <c r="AK673" s="302"/>
      <c r="AL673" s="302"/>
      <c r="AM673" s="303"/>
    </row>
    <row r="674" spans="1:61" ht="9.75" hidden="1" customHeight="1" x14ac:dyDescent="0.15">
      <c r="A674" s="99" t="s">
        <v>96</v>
      </c>
      <c r="B674" s="100"/>
      <c r="C674" s="100"/>
      <c r="D674" s="100"/>
      <c r="E674" s="100"/>
      <c r="F674" s="100"/>
      <c r="G674" s="100"/>
      <c r="H674" s="100"/>
      <c r="I674" s="100"/>
      <c r="J674" s="102"/>
      <c r="K674" s="102"/>
      <c r="L674" s="102"/>
      <c r="M674" s="102"/>
      <c r="N674" s="102"/>
      <c r="O674" s="102"/>
      <c r="P674" s="102"/>
      <c r="Q674" s="102"/>
      <c r="R674" s="102"/>
      <c r="S674" s="102"/>
      <c r="T674" s="102"/>
      <c r="U674" s="102"/>
      <c r="V674" s="102"/>
      <c r="W674" s="102"/>
      <c r="X674" s="102"/>
      <c r="Y674" s="102"/>
      <c r="Z674" s="102"/>
      <c r="AA674" s="102"/>
      <c r="AB674" s="102"/>
      <c r="AC674" s="102"/>
      <c r="AD674" s="102"/>
      <c r="AE674" s="102"/>
      <c r="AF674" s="102"/>
      <c r="AG674" s="102"/>
      <c r="AH674" s="102"/>
      <c r="AI674" s="102"/>
      <c r="AJ674" s="102"/>
      <c r="AK674" s="102"/>
      <c r="AL674" s="102"/>
      <c r="AM674" s="102"/>
      <c r="BG674" s="13" t="s">
        <v>508</v>
      </c>
      <c r="BH674" s="13">
        <v>71</v>
      </c>
      <c r="BI674" s="13" t="str">
        <f>"ITEM"&amp;BH674&amp; BG674 &amp;"="&amp; IF(TRIM($J674)="","",$J674)</f>
        <v>ITEM71#KBN3_5=</v>
      </c>
    </row>
    <row r="675" spans="1:61" ht="9.75" hidden="1" customHeight="1" x14ac:dyDescent="0.15">
      <c r="A675" s="106"/>
      <c r="B675" s="107"/>
      <c r="C675" s="107"/>
      <c r="D675" s="107"/>
      <c r="E675" s="107"/>
      <c r="F675" s="107"/>
      <c r="G675" s="107"/>
      <c r="H675" s="107"/>
      <c r="I675" s="107"/>
      <c r="J675" s="102"/>
      <c r="K675" s="102"/>
      <c r="L675" s="102"/>
      <c r="M675" s="102"/>
      <c r="N675" s="102"/>
      <c r="O675" s="102"/>
      <c r="P675" s="102"/>
      <c r="Q675" s="102"/>
      <c r="R675" s="102"/>
      <c r="S675" s="102"/>
      <c r="T675" s="102"/>
      <c r="U675" s="102"/>
      <c r="V675" s="102"/>
      <c r="W675" s="102"/>
      <c r="X675" s="102"/>
      <c r="Y675" s="102"/>
      <c r="Z675" s="102"/>
      <c r="AA675" s="102"/>
      <c r="AB675" s="102"/>
      <c r="AC675" s="102"/>
      <c r="AD675" s="102"/>
      <c r="AE675" s="102"/>
      <c r="AF675" s="102"/>
      <c r="AG675" s="102"/>
      <c r="AH675" s="102"/>
      <c r="AI675" s="102"/>
      <c r="AJ675" s="102"/>
      <c r="AK675" s="102"/>
      <c r="AL675" s="102"/>
      <c r="AM675" s="102"/>
    </row>
    <row r="676" spans="1:61" ht="18" hidden="1" customHeight="1" x14ac:dyDescent="0.15">
      <c r="A676" s="96" t="s">
        <v>285</v>
      </c>
      <c r="B676" s="97"/>
      <c r="C676" s="97"/>
      <c r="D676" s="97"/>
      <c r="E676" s="97"/>
      <c r="F676" s="97"/>
      <c r="G676" s="97"/>
      <c r="H676" s="97"/>
      <c r="I676" s="97"/>
      <c r="J676" s="102"/>
      <c r="K676" s="102"/>
      <c r="L676" s="102"/>
      <c r="M676" s="102"/>
      <c r="N676" s="102"/>
      <c r="O676" s="102"/>
      <c r="P676" s="102"/>
      <c r="Q676" s="102"/>
      <c r="R676" s="102"/>
      <c r="S676" s="102"/>
      <c r="T676" s="102"/>
      <c r="U676" s="102"/>
      <c r="V676" s="102"/>
      <c r="W676" s="102"/>
      <c r="X676" s="102"/>
      <c r="Y676" s="102"/>
      <c r="Z676" s="102"/>
      <c r="AA676" s="102"/>
      <c r="AB676" s="102"/>
      <c r="AC676" s="102"/>
      <c r="AD676" s="102"/>
      <c r="AE676" s="102"/>
      <c r="AF676" s="102"/>
      <c r="AG676" s="102"/>
      <c r="AH676" s="102"/>
      <c r="AI676" s="102"/>
      <c r="AJ676" s="102"/>
      <c r="AK676" s="102"/>
      <c r="AL676" s="102"/>
      <c r="AM676" s="102"/>
      <c r="BG676" s="13" t="s">
        <v>508</v>
      </c>
      <c r="BH676" s="13">
        <v>72</v>
      </c>
      <c r="BI676" s="13" t="str">
        <f>"ITEM"&amp;BH676&amp; BG676 &amp;"="&amp; IF(TRIM($J676)="","",$J676)</f>
        <v>ITEM72#KBN3_5=</v>
      </c>
    </row>
    <row r="677" spans="1:61" ht="18" hidden="1" customHeight="1" x14ac:dyDescent="0.15">
      <c r="A677" s="99"/>
      <c r="B677" s="100"/>
      <c r="C677" s="100"/>
      <c r="D677" s="100"/>
      <c r="E677" s="100"/>
      <c r="F677" s="100"/>
      <c r="G677" s="100"/>
      <c r="H677" s="100"/>
      <c r="I677" s="100"/>
      <c r="J677" s="102"/>
      <c r="K677" s="102"/>
      <c r="L677" s="102"/>
      <c r="M677" s="102"/>
      <c r="N677" s="102"/>
      <c r="O677" s="102"/>
      <c r="P677" s="102"/>
      <c r="Q677" s="102"/>
      <c r="R677" s="102"/>
      <c r="S677" s="102"/>
      <c r="T677" s="102"/>
      <c r="U677" s="102"/>
      <c r="V677" s="102"/>
      <c r="W677" s="102"/>
      <c r="X677" s="102"/>
      <c r="Y677" s="102"/>
      <c r="Z677" s="102"/>
      <c r="AA677" s="102"/>
      <c r="AB677" s="102"/>
      <c r="AC677" s="102"/>
      <c r="AD677" s="102"/>
      <c r="AE677" s="102"/>
      <c r="AF677" s="102"/>
      <c r="AG677" s="102"/>
      <c r="AH677" s="102"/>
      <c r="AI677" s="102"/>
      <c r="AJ677" s="102"/>
      <c r="AK677" s="102"/>
      <c r="AL677" s="102"/>
      <c r="AM677" s="102"/>
      <c r="BG677" s="13" t="s">
        <v>432</v>
      </c>
      <c r="BH677" s="13" t="s">
        <v>432</v>
      </c>
    </row>
    <row r="678" spans="1:61" ht="18" hidden="1" customHeight="1" x14ac:dyDescent="0.15">
      <c r="A678" s="106"/>
      <c r="B678" s="107"/>
      <c r="C678" s="107"/>
      <c r="D678" s="107"/>
      <c r="E678" s="107"/>
      <c r="F678" s="107"/>
      <c r="G678" s="107"/>
      <c r="H678" s="107"/>
      <c r="I678" s="107"/>
      <c r="J678" s="102"/>
      <c r="K678" s="102"/>
      <c r="L678" s="102"/>
      <c r="M678" s="102"/>
      <c r="N678" s="102"/>
      <c r="O678" s="102"/>
      <c r="P678" s="102"/>
      <c r="Q678" s="102"/>
      <c r="R678" s="102"/>
      <c r="S678" s="102"/>
      <c r="T678" s="102"/>
      <c r="U678" s="102"/>
      <c r="V678" s="102"/>
      <c r="W678" s="102"/>
      <c r="X678" s="102"/>
      <c r="Y678" s="102"/>
      <c r="Z678" s="102"/>
      <c r="AA678" s="102"/>
      <c r="AB678" s="102"/>
      <c r="AC678" s="102"/>
      <c r="AD678" s="102"/>
      <c r="AE678" s="102"/>
      <c r="AF678" s="102"/>
      <c r="AG678" s="102"/>
      <c r="AH678" s="102"/>
      <c r="AI678" s="102"/>
      <c r="AJ678" s="102"/>
      <c r="AK678" s="102"/>
      <c r="AL678" s="102"/>
      <c r="AM678" s="102"/>
      <c r="BG678" s="13" t="s">
        <v>432</v>
      </c>
      <c r="BH678" s="13" t="s">
        <v>432</v>
      </c>
    </row>
    <row r="679" spans="1:61" ht="9.75" hidden="1" customHeight="1" x14ac:dyDescent="0.15">
      <c r="A679" s="96" t="s">
        <v>286</v>
      </c>
      <c r="B679" s="97"/>
      <c r="C679" s="97"/>
      <c r="D679" s="97"/>
      <c r="E679" s="97"/>
      <c r="F679" s="97"/>
      <c r="G679" s="97"/>
      <c r="H679" s="97"/>
      <c r="I679" s="97"/>
      <c r="J679" s="102"/>
      <c r="K679" s="102"/>
      <c r="L679" s="102"/>
      <c r="M679" s="102"/>
      <c r="N679" s="102"/>
      <c r="O679" s="102"/>
      <c r="P679" s="102"/>
      <c r="Q679" s="102"/>
      <c r="R679" s="102"/>
      <c r="S679" s="102"/>
      <c r="T679" s="102"/>
      <c r="U679" s="102"/>
      <c r="V679" s="102"/>
      <c r="W679" s="102"/>
      <c r="X679" s="102"/>
      <c r="Y679" s="102"/>
      <c r="Z679" s="102"/>
      <c r="AA679" s="102"/>
      <c r="AB679" s="102"/>
      <c r="AC679" s="102"/>
      <c r="AD679" s="102"/>
      <c r="AE679" s="102"/>
      <c r="AF679" s="102"/>
      <c r="AG679" s="102"/>
      <c r="AH679" s="102"/>
      <c r="AI679" s="102"/>
      <c r="AJ679" s="102"/>
      <c r="AK679" s="102"/>
      <c r="AL679" s="102"/>
      <c r="AM679" s="102"/>
      <c r="BG679" s="13" t="s">
        <v>508</v>
      </c>
      <c r="BH679" s="13">
        <v>73</v>
      </c>
      <c r="BI679" s="13" t="str">
        <f>"ITEM"&amp;BH679&amp; BG679 &amp;"="&amp; IF(TRIM($J679)="","",$J679)</f>
        <v>ITEM73#KBN3_5=</v>
      </c>
    </row>
    <row r="680" spans="1:61" ht="9.75" hidden="1" customHeight="1" x14ac:dyDescent="0.15">
      <c r="A680" s="106"/>
      <c r="B680" s="107"/>
      <c r="C680" s="107"/>
      <c r="D680" s="107"/>
      <c r="E680" s="107"/>
      <c r="F680" s="107"/>
      <c r="G680" s="107"/>
      <c r="H680" s="107"/>
      <c r="I680" s="107"/>
      <c r="J680" s="102"/>
      <c r="K680" s="102"/>
      <c r="L680" s="102"/>
      <c r="M680" s="102"/>
      <c r="N680" s="102"/>
      <c r="O680" s="102"/>
      <c r="P680" s="102"/>
      <c r="Q680" s="102"/>
      <c r="R680" s="102"/>
      <c r="S680" s="102"/>
      <c r="T680" s="102"/>
      <c r="U680" s="102"/>
      <c r="V680" s="102"/>
      <c r="W680" s="102"/>
      <c r="X680" s="102"/>
      <c r="Y680" s="102"/>
      <c r="Z680" s="102"/>
      <c r="AA680" s="102"/>
      <c r="AB680" s="102"/>
      <c r="AC680" s="102"/>
      <c r="AD680" s="102"/>
      <c r="AE680" s="102"/>
      <c r="AF680" s="102"/>
      <c r="AG680" s="102"/>
      <c r="AH680" s="102"/>
      <c r="AI680" s="102"/>
      <c r="AJ680" s="102"/>
      <c r="AK680" s="102"/>
      <c r="AL680" s="102"/>
      <c r="AM680" s="102"/>
      <c r="BG680" s="13" t="s">
        <v>432</v>
      </c>
      <c r="BH680" s="13" t="s">
        <v>432</v>
      </c>
    </row>
    <row r="681" spans="1:61" ht="9.75" hidden="1" customHeight="1" x14ac:dyDescent="0.15">
      <c r="A681" s="96" t="s">
        <v>287</v>
      </c>
      <c r="B681" s="97"/>
      <c r="C681" s="97"/>
      <c r="D681" s="97"/>
      <c r="E681" s="97"/>
      <c r="F681" s="97"/>
      <c r="G681" s="97"/>
      <c r="H681" s="97"/>
      <c r="I681" s="97"/>
      <c r="J681" s="167"/>
      <c r="K681" s="162"/>
      <c r="L681" s="162"/>
      <c r="M681" s="162"/>
      <c r="N681" s="162"/>
      <c r="O681" s="162"/>
      <c r="P681" s="162"/>
      <c r="Q681" s="162"/>
      <c r="R681" s="162"/>
      <c r="S681" s="162"/>
      <c r="T681" s="162"/>
      <c r="U681" s="162"/>
      <c r="V681" s="170" t="s">
        <v>116</v>
      </c>
      <c r="W681" s="170"/>
      <c r="X681" s="170"/>
      <c r="Y681" s="170"/>
      <c r="Z681" s="170"/>
      <c r="AA681" s="170"/>
      <c r="AB681" s="170"/>
      <c r="AC681" s="170"/>
      <c r="AD681" s="170"/>
      <c r="AE681" s="170"/>
      <c r="AF681" s="170"/>
      <c r="AG681" s="170"/>
      <c r="AH681" s="170"/>
      <c r="AI681" s="170"/>
      <c r="AJ681" s="170"/>
      <c r="AK681" s="170"/>
      <c r="AL681" s="170"/>
      <c r="AM681" s="171"/>
      <c r="BE681" s="13" t="str">
        <f ca="1">MID(CELL("address",$CB$2),2,2)</f>
        <v>CB</v>
      </c>
      <c r="BF681" s="13" t="str">
        <f>IF(TRIM($K683)="","",IF(ISERROR(MATCH($K683,$CB$3:$CB$7,0)),"INPUT_ERROR",MATCH($K683,$CB$3:$CB$7,0)))</f>
        <v/>
      </c>
      <c r="BG681" s="13" t="s">
        <v>508</v>
      </c>
      <c r="BH681" s="13">
        <v>74</v>
      </c>
      <c r="BI681" s="13" t="str">
        <f>"ITEM"&amp; BH681&amp; BG681 &amp;"="&amp; $BF681</f>
        <v>ITEM74#KBN3_5=</v>
      </c>
    </row>
    <row r="682" spans="1:61" ht="9.75" hidden="1" customHeight="1" x14ac:dyDescent="0.15">
      <c r="A682" s="99"/>
      <c r="B682" s="100"/>
      <c r="C682" s="100"/>
      <c r="D682" s="100"/>
      <c r="E682" s="100"/>
      <c r="F682" s="100"/>
      <c r="G682" s="100"/>
      <c r="H682" s="100"/>
      <c r="I682" s="100"/>
      <c r="J682" s="186"/>
      <c r="K682" s="133"/>
      <c r="L682" s="133"/>
      <c r="M682" s="133"/>
      <c r="N682" s="133"/>
      <c r="O682" s="133"/>
      <c r="P682" s="133"/>
      <c r="Q682" s="133"/>
      <c r="R682" s="133"/>
      <c r="S682" s="133"/>
      <c r="T682" s="133"/>
      <c r="U682" s="133"/>
      <c r="V682" s="169" t="s">
        <v>180</v>
      </c>
      <c r="W682" s="169"/>
      <c r="X682" s="169"/>
      <c r="Y682" s="169"/>
      <c r="Z682" s="169"/>
      <c r="AA682" s="169"/>
      <c r="AB682" s="169"/>
      <c r="AC682" s="169"/>
      <c r="AD682" s="169"/>
      <c r="AE682" s="169"/>
      <c r="AF682" s="169"/>
      <c r="AG682" s="169"/>
      <c r="AH682" s="169"/>
      <c r="AI682" s="169"/>
      <c r="AJ682" s="169"/>
      <c r="AK682" s="169"/>
      <c r="AL682" s="169"/>
      <c r="AM682" s="172"/>
      <c r="BG682" s="13" t="s">
        <v>432</v>
      </c>
      <c r="BH682" s="13" t="s">
        <v>432</v>
      </c>
    </row>
    <row r="683" spans="1:61" ht="9.75" hidden="1" customHeight="1" x14ac:dyDescent="0.15">
      <c r="A683" s="99"/>
      <c r="B683" s="100"/>
      <c r="C683" s="100"/>
      <c r="D683" s="100"/>
      <c r="E683" s="100"/>
      <c r="F683" s="100"/>
      <c r="G683" s="100"/>
      <c r="H683" s="100"/>
      <c r="I683" s="100"/>
      <c r="J683" s="130" t="s">
        <v>444</v>
      </c>
      <c r="K683" s="131"/>
      <c r="L683" s="131"/>
      <c r="M683" s="131"/>
      <c r="N683" s="131"/>
      <c r="O683" s="131"/>
      <c r="P683" s="131"/>
      <c r="Q683" s="131"/>
      <c r="R683" s="131"/>
      <c r="S683" s="131"/>
      <c r="T683" s="133" t="s">
        <v>442</v>
      </c>
      <c r="U683" s="133"/>
      <c r="V683" s="169" t="s">
        <v>236</v>
      </c>
      <c r="W683" s="169"/>
      <c r="X683" s="169"/>
      <c r="Y683" s="169"/>
      <c r="Z683" s="169"/>
      <c r="AA683" s="169"/>
      <c r="AB683" s="169"/>
      <c r="AC683" s="169"/>
      <c r="AD683" s="169"/>
      <c r="AE683" s="169"/>
      <c r="AF683" s="169"/>
      <c r="AG683" s="169"/>
      <c r="AH683" s="169"/>
      <c r="AI683" s="169"/>
      <c r="AJ683" s="169"/>
      <c r="AK683" s="169"/>
      <c r="AL683" s="169"/>
      <c r="AM683" s="172"/>
      <c r="BG683" s="13" t="s">
        <v>432</v>
      </c>
      <c r="BH683" s="13" t="s">
        <v>432</v>
      </c>
    </row>
    <row r="684" spans="1:61" ht="9.75" hidden="1" customHeight="1" x14ac:dyDescent="0.15">
      <c r="A684" s="99"/>
      <c r="B684" s="100"/>
      <c r="C684" s="100"/>
      <c r="D684" s="100"/>
      <c r="E684" s="100"/>
      <c r="F684" s="100"/>
      <c r="G684" s="100"/>
      <c r="H684" s="100"/>
      <c r="I684" s="100"/>
      <c r="J684" s="130"/>
      <c r="K684" s="131"/>
      <c r="L684" s="131"/>
      <c r="M684" s="131"/>
      <c r="N684" s="131"/>
      <c r="O684" s="131"/>
      <c r="P684" s="131"/>
      <c r="Q684" s="131"/>
      <c r="R684" s="131"/>
      <c r="S684" s="131"/>
      <c r="T684" s="133"/>
      <c r="U684" s="133"/>
      <c r="V684" s="169" t="s">
        <v>237</v>
      </c>
      <c r="W684" s="169"/>
      <c r="X684" s="169"/>
      <c r="Y684" s="169"/>
      <c r="Z684" s="169"/>
      <c r="AA684" s="169"/>
      <c r="AB684" s="169"/>
      <c r="AC684" s="169"/>
      <c r="AD684" s="169"/>
      <c r="AE684" s="169"/>
      <c r="AF684" s="169"/>
      <c r="AG684" s="169"/>
      <c r="AH684" s="169"/>
      <c r="AI684" s="169"/>
      <c r="AJ684" s="169"/>
      <c r="AK684" s="169"/>
      <c r="AL684" s="169"/>
      <c r="AM684" s="172"/>
      <c r="BG684" s="13" t="s">
        <v>432</v>
      </c>
      <c r="BH684" s="13" t="s">
        <v>432</v>
      </c>
    </row>
    <row r="685" spans="1:61" ht="9.75" hidden="1" customHeight="1" x14ac:dyDescent="0.15">
      <c r="A685" s="99"/>
      <c r="B685" s="100"/>
      <c r="C685" s="100"/>
      <c r="D685" s="100"/>
      <c r="E685" s="100"/>
      <c r="F685" s="100"/>
      <c r="G685" s="100"/>
      <c r="H685" s="100"/>
      <c r="I685" s="100"/>
      <c r="J685" s="186"/>
      <c r="K685" s="133"/>
      <c r="L685" s="133"/>
      <c r="M685" s="133"/>
      <c r="N685" s="133"/>
      <c r="O685" s="133"/>
      <c r="P685" s="133"/>
      <c r="Q685" s="133"/>
      <c r="R685" s="133"/>
      <c r="S685" s="133"/>
      <c r="T685" s="133"/>
      <c r="U685" s="133"/>
      <c r="V685" s="169" t="s">
        <v>445</v>
      </c>
      <c r="W685" s="169"/>
      <c r="X685" s="169"/>
      <c r="Y685" s="169"/>
      <c r="Z685" s="169"/>
      <c r="AA685" s="169"/>
      <c r="AB685" s="169"/>
      <c r="AC685" s="169"/>
      <c r="AD685" s="169"/>
      <c r="AE685" s="169"/>
      <c r="AF685" s="169"/>
      <c r="AG685" s="169"/>
      <c r="AH685" s="169"/>
      <c r="AI685" s="169"/>
      <c r="AJ685" s="169"/>
      <c r="AK685" s="169"/>
      <c r="AL685" s="169"/>
      <c r="AM685" s="172"/>
      <c r="BG685" s="13" t="s">
        <v>432</v>
      </c>
      <c r="BH685" s="13" t="s">
        <v>432</v>
      </c>
    </row>
    <row r="686" spans="1:61" ht="9.75" hidden="1" customHeight="1" x14ac:dyDescent="0.15">
      <c r="A686" s="106"/>
      <c r="B686" s="107"/>
      <c r="C686" s="107"/>
      <c r="D686" s="107"/>
      <c r="E686" s="107"/>
      <c r="F686" s="107"/>
      <c r="G686" s="107"/>
      <c r="H686" s="107"/>
      <c r="I686" s="107"/>
      <c r="J686" s="168"/>
      <c r="K686" s="137"/>
      <c r="L686" s="137"/>
      <c r="M686" s="137"/>
      <c r="N686" s="137"/>
      <c r="O686" s="137"/>
      <c r="P686" s="137"/>
      <c r="Q686" s="137"/>
      <c r="R686" s="137"/>
      <c r="S686" s="137"/>
      <c r="T686" s="137"/>
      <c r="U686" s="137"/>
      <c r="V686" s="174" t="s">
        <v>238</v>
      </c>
      <c r="W686" s="174"/>
      <c r="X686" s="174"/>
      <c r="Y686" s="174"/>
      <c r="Z686" s="174"/>
      <c r="AA686" s="174"/>
      <c r="AB686" s="174"/>
      <c r="AC686" s="174"/>
      <c r="AD686" s="174"/>
      <c r="AE686" s="174"/>
      <c r="AF686" s="174"/>
      <c r="AG686" s="174"/>
      <c r="AH686" s="174"/>
      <c r="AI686" s="174"/>
      <c r="AJ686" s="174"/>
      <c r="AK686" s="174"/>
      <c r="AL686" s="174"/>
      <c r="AM686" s="175"/>
      <c r="BG686" s="13" t="s">
        <v>432</v>
      </c>
      <c r="BH686" s="13" t="s">
        <v>432</v>
      </c>
    </row>
    <row r="687" spans="1:61" ht="9.75" hidden="1" customHeight="1" x14ac:dyDescent="0.15">
      <c r="A687" s="96" t="s">
        <v>288</v>
      </c>
      <c r="B687" s="97"/>
      <c r="C687" s="97"/>
      <c r="D687" s="97"/>
      <c r="E687" s="97"/>
      <c r="F687" s="97"/>
      <c r="G687" s="97"/>
      <c r="H687" s="97"/>
      <c r="I687" s="97"/>
      <c r="J687" s="115"/>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7"/>
      <c r="BG687" s="13" t="s">
        <v>508</v>
      </c>
      <c r="BH687" s="13">
        <v>75</v>
      </c>
      <c r="BI687" s="13" t="str">
        <f>"ITEM"&amp;BH687&amp; BG687 &amp;"="&amp; IF(TRIM($J687)="","",$J687)</f>
        <v>ITEM75#KBN3_5=</v>
      </c>
    </row>
    <row r="688" spans="1:61" ht="9.75" hidden="1" customHeight="1" x14ac:dyDescent="0.15">
      <c r="A688" s="99"/>
      <c r="B688" s="100"/>
      <c r="C688" s="100"/>
      <c r="D688" s="100"/>
      <c r="E688" s="100"/>
      <c r="F688" s="100"/>
      <c r="G688" s="100"/>
      <c r="H688" s="100"/>
      <c r="I688" s="100"/>
      <c r="J688" s="109"/>
      <c r="K688" s="110"/>
      <c r="L688" s="110"/>
      <c r="M688" s="110"/>
      <c r="N688" s="110"/>
      <c r="O688" s="110"/>
      <c r="P688" s="110"/>
      <c r="Q688" s="110"/>
      <c r="R688" s="110"/>
      <c r="S688" s="110"/>
      <c r="T688" s="110"/>
      <c r="U688" s="110"/>
      <c r="V688" s="110"/>
      <c r="W688" s="110"/>
      <c r="X688" s="110"/>
      <c r="Y688" s="110"/>
      <c r="Z688" s="110"/>
      <c r="AA688" s="110"/>
      <c r="AB688" s="110"/>
      <c r="AC688" s="110"/>
      <c r="AD688" s="110"/>
      <c r="AE688" s="110"/>
      <c r="AF688" s="110"/>
      <c r="AG688" s="110"/>
      <c r="AH688" s="110"/>
      <c r="AI688" s="110"/>
      <c r="AJ688" s="110"/>
      <c r="AK688" s="110"/>
      <c r="AL688" s="110"/>
      <c r="AM688" s="111"/>
      <c r="BG688" s="13" t="s">
        <v>432</v>
      </c>
      <c r="BH688" s="13" t="s">
        <v>432</v>
      </c>
    </row>
    <row r="689" spans="1:61" ht="9.75" hidden="1" customHeight="1" x14ac:dyDescent="0.15">
      <c r="A689" s="106"/>
      <c r="B689" s="107"/>
      <c r="C689" s="107"/>
      <c r="D689" s="107"/>
      <c r="E689" s="107"/>
      <c r="F689" s="107"/>
      <c r="G689" s="107"/>
      <c r="H689" s="107"/>
      <c r="I689" s="107"/>
      <c r="J689" s="112"/>
      <c r="K689" s="113"/>
      <c r="L689" s="113"/>
      <c r="M689" s="113"/>
      <c r="N689" s="113"/>
      <c r="O689" s="113"/>
      <c r="P689" s="113"/>
      <c r="Q689" s="113"/>
      <c r="R689" s="113"/>
      <c r="S689" s="113"/>
      <c r="T689" s="113"/>
      <c r="U689" s="113"/>
      <c r="V689" s="113"/>
      <c r="W689" s="113"/>
      <c r="X689" s="113"/>
      <c r="Y689" s="113"/>
      <c r="Z689" s="113"/>
      <c r="AA689" s="113"/>
      <c r="AB689" s="113"/>
      <c r="AC689" s="113"/>
      <c r="AD689" s="113"/>
      <c r="AE689" s="113"/>
      <c r="AF689" s="113"/>
      <c r="AG689" s="113"/>
      <c r="AH689" s="113"/>
      <c r="AI689" s="113"/>
      <c r="AJ689" s="113"/>
      <c r="AK689" s="113"/>
      <c r="AL689" s="113"/>
      <c r="AM689" s="114"/>
      <c r="BG689" s="13" t="s">
        <v>432</v>
      </c>
      <c r="BH689" s="13" t="s">
        <v>432</v>
      </c>
    </row>
    <row r="690" spans="1:61" ht="9.75" hidden="1" customHeight="1" x14ac:dyDescent="0.15">
      <c r="A690" s="96" t="s">
        <v>289</v>
      </c>
      <c r="B690" s="97"/>
      <c r="C690" s="97"/>
      <c r="D690" s="97"/>
      <c r="E690" s="97"/>
      <c r="F690" s="97"/>
      <c r="G690" s="97"/>
      <c r="H690" s="97"/>
      <c r="I690" s="97"/>
      <c r="J690" s="224" t="s">
        <v>127</v>
      </c>
      <c r="K690" s="225"/>
      <c r="L690" s="162" t="s">
        <v>121</v>
      </c>
      <c r="M690" s="162"/>
      <c r="N690" s="162"/>
      <c r="O690" s="162"/>
      <c r="P690" s="162"/>
      <c r="Q690" s="162"/>
      <c r="R690" s="162"/>
      <c r="S690" s="162"/>
      <c r="T690" s="162"/>
      <c r="U690" s="162"/>
      <c r="V690" s="162"/>
      <c r="W690" s="162"/>
      <c r="X690" s="227" t="s">
        <v>127</v>
      </c>
      <c r="Y690" s="225"/>
      <c r="Z690" s="162" t="s">
        <v>160</v>
      </c>
      <c r="AA690" s="162"/>
      <c r="AB690" s="162"/>
      <c r="AC690" s="162"/>
      <c r="AD690" s="162"/>
      <c r="AE690" s="162"/>
      <c r="AF690" s="162"/>
      <c r="AG690" s="162"/>
      <c r="AH690" s="162"/>
      <c r="AI690" s="162"/>
      <c r="AJ690" s="162"/>
      <c r="AK690" s="162"/>
      <c r="AL690" s="162"/>
      <c r="AM690" s="163"/>
      <c r="BF690" s="13" t="b">
        <f>IF($K690="○",TRUE,IF($K690="",FALSE,"INPUT_ERROR"))</f>
        <v>0</v>
      </c>
      <c r="BG690" s="13" t="s">
        <v>508</v>
      </c>
      <c r="BH690" s="13">
        <v>76</v>
      </c>
      <c r="BI690" s="13" t="str">
        <f t="shared" ref="BI690:BI696" si="6">"ITEM"&amp;BH690&amp; BG690 &amp;"="&amp; BF690</f>
        <v>ITEM76#KBN3_5=FALSE</v>
      </c>
    </row>
    <row r="691" spans="1:61" ht="9.75" hidden="1" customHeight="1" x14ac:dyDescent="0.15">
      <c r="A691" s="99"/>
      <c r="B691" s="100"/>
      <c r="C691" s="100"/>
      <c r="D691" s="100"/>
      <c r="E691" s="100"/>
      <c r="F691" s="100"/>
      <c r="G691" s="100"/>
      <c r="H691" s="100"/>
      <c r="I691" s="100"/>
      <c r="J691" s="130"/>
      <c r="K691" s="132"/>
      <c r="L691" s="133"/>
      <c r="M691" s="133"/>
      <c r="N691" s="133"/>
      <c r="O691" s="133"/>
      <c r="P691" s="133"/>
      <c r="Q691" s="133"/>
      <c r="R691" s="133"/>
      <c r="S691" s="133"/>
      <c r="T691" s="133"/>
      <c r="U691" s="133"/>
      <c r="V691" s="133"/>
      <c r="W691" s="133"/>
      <c r="X691" s="134"/>
      <c r="Y691" s="132"/>
      <c r="Z691" s="133"/>
      <c r="AA691" s="133"/>
      <c r="AB691" s="133"/>
      <c r="AC691" s="133"/>
      <c r="AD691" s="133"/>
      <c r="AE691" s="133"/>
      <c r="AF691" s="133"/>
      <c r="AG691" s="133"/>
      <c r="AH691" s="133"/>
      <c r="AI691" s="133"/>
      <c r="AJ691" s="133"/>
      <c r="AK691" s="133"/>
      <c r="AL691" s="133"/>
      <c r="AM691" s="139"/>
      <c r="BF691" s="13" t="b">
        <f>IF($Y690="○",TRUE,IF($Y690="",FALSE,"INPUT_ERROR"))</f>
        <v>0</v>
      </c>
      <c r="BG691" s="13" t="s">
        <v>508</v>
      </c>
      <c r="BH691" s="13">
        <v>77</v>
      </c>
      <c r="BI691" s="13" t="str">
        <f t="shared" si="6"/>
        <v>ITEM77#KBN3_5=FALSE</v>
      </c>
    </row>
    <row r="692" spans="1:61" ht="9.75" hidden="1" customHeight="1" x14ac:dyDescent="0.15">
      <c r="A692" s="99"/>
      <c r="B692" s="100"/>
      <c r="C692" s="100"/>
      <c r="D692" s="100"/>
      <c r="E692" s="100"/>
      <c r="F692" s="100"/>
      <c r="G692" s="100"/>
      <c r="H692" s="100"/>
      <c r="I692" s="100"/>
      <c r="J692" s="130" t="s">
        <v>127</v>
      </c>
      <c r="K692" s="132"/>
      <c r="L692" s="133" t="s">
        <v>161</v>
      </c>
      <c r="M692" s="133"/>
      <c r="N692" s="133"/>
      <c r="O692" s="133"/>
      <c r="P692" s="133"/>
      <c r="Q692" s="133"/>
      <c r="R692" s="133"/>
      <c r="S692" s="133"/>
      <c r="T692" s="133"/>
      <c r="U692" s="133"/>
      <c r="V692" s="133"/>
      <c r="W692" s="133"/>
      <c r="X692" s="134" t="s">
        <v>127</v>
      </c>
      <c r="Y692" s="132"/>
      <c r="Z692" s="133" t="s">
        <v>332</v>
      </c>
      <c r="AA692" s="133"/>
      <c r="AB692" s="133"/>
      <c r="AC692" s="133"/>
      <c r="AD692" s="133"/>
      <c r="AE692" s="133"/>
      <c r="AF692" s="133"/>
      <c r="AG692" s="133"/>
      <c r="AH692" s="133"/>
      <c r="AI692" s="133"/>
      <c r="AJ692" s="133"/>
      <c r="AK692" s="133"/>
      <c r="AL692" s="133"/>
      <c r="AM692" s="139"/>
      <c r="BF692" s="13" t="b">
        <f>IF($K692="○",TRUE,IF($K692="",FALSE,"INPUT_ERROR"))</f>
        <v>0</v>
      </c>
      <c r="BG692" s="13" t="s">
        <v>508</v>
      </c>
      <c r="BH692" s="13">
        <v>78</v>
      </c>
      <c r="BI692" s="13" t="str">
        <f t="shared" si="6"/>
        <v>ITEM78#KBN3_5=FALSE</v>
      </c>
    </row>
    <row r="693" spans="1:61" ht="9.75" hidden="1" customHeight="1" x14ac:dyDescent="0.15">
      <c r="A693" s="99"/>
      <c r="B693" s="100"/>
      <c r="C693" s="100"/>
      <c r="D693" s="100"/>
      <c r="E693" s="100"/>
      <c r="F693" s="100"/>
      <c r="G693" s="100"/>
      <c r="H693" s="100"/>
      <c r="I693" s="100"/>
      <c r="J693" s="130"/>
      <c r="K693" s="132"/>
      <c r="L693" s="133"/>
      <c r="M693" s="133"/>
      <c r="N693" s="133"/>
      <c r="O693" s="133"/>
      <c r="P693" s="133"/>
      <c r="Q693" s="133"/>
      <c r="R693" s="133"/>
      <c r="S693" s="133"/>
      <c r="T693" s="133"/>
      <c r="U693" s="133"/>
      <c r="V693" s="133"/>
      <c r="W693" s="133"/>
      <c r="X693" s="134"/>
      <c r="Y693" s="132"/>
      <c r="Z693" s="133"/>
      <c r="AA693" s="133"/>
      <c r="AB693" s="133"/>
      <c r="AC693" s="133"/>
      <c r="AD693" s="133"/>
      <c r="AE693" s="133"/>
      <c r="AF693" s="133"/>
      <c r="AG693" s="133"/>
      <c r="AH693" s="133"/>
      <c r="AI693" s="133"/>
      <c r="AJ693" s="133"/>
      <c r="AK693" s="133"/>
      <c r="AL693" s="133"/>
      <c r="AM693" s="139"/>
      <c r="BF693" s="13" t="b">
        <f>IF($Y692="○",TRUE,IF($Y692="",FALSE,"INPUT_ERROR"))</f>
        <v>0</v>
      </c>
      <c r="BG693" s="13" t="s">
        <v>508</v>
      </c>
      <c r="BH693" s="13">
        <v>79</v>
      </c>
      <c r="BI693" s="13" t="str">
        <f t="shared" si="6"/>
        <v>ITEM79#KBN3_5=FALSE</v>
      </c>
    </row>
    <row r="694" spans="1:61" ht="9.75" hidden="1" customHeight="1" x14ac:dyDescent="0.15">
      <c r="A694" s="99"/>
      <c r="B694" s="100"/>
      <c r="C694" s="100"/>
      <c r="D694" s="100"/>
      <c r="E694" s="100"/>
      <c r="F694" s="100"/>
      <c r="G694" s="100"/>
      <c r="H694" s="100"/>
      <c r="I694" s="100"/>
      <c r="J694" s="130" t="s">
        <v>127</v>
      </c>
      <c r="K694" s="132"/>
      <c r="L694" s="133" t="s">
        <v>240</v>
      </c>
      <c r="M694" s="133"/>
      <c r="N694" s="133"/>
      <c r="O694" s="133"/>
      <c r="P694" s="133"/>
      <c r="Q694" s="133"/>
      <c r="R694" s="133"/>
      <c r="S694" s="133"/>
      <c r="T694" s="133"/>
      <c r="U694" s="133"/>
      <c r="V694" s="133"/>
      <c r="W694" s="133"/>
      <c r="X694" s="134" t="s">
        <v>127</v>
      </c>
      <c r="Y694" s="132"/>
      <c r="Z694" s="133" t="s">
        <v>241</v>
      </c>
      <c r="AA694" s="133"/>
      <c r="AB694" s="133"/>
      <c r="AC694" s="133"/>
      <c r="AD694" s="133"/>
      <c r="AE694" s="133"/>
      <c r="AF694" s="133"/>
      <c r="AG694" s="133"/>
      <c r="AH694" s="133"/>
      <c r="AI694" s="133"/>
      <c r="AJ694" s="133"/>
      <c r="AK694" s="133"/>
      <c r="AL694" s="133"/>
      <c r="AM694" s="139"/>
      <c r="BF694" s="13" t="b">
        <f>IF($K694="○",TRUE,IF($K694="",FALSE,"INPUT_ERROR"))</f>
        <v>0</v>
      </c>
      <c r="BG694" s="13" t="s">
        <v>508</v>
      </c>
      <c r="BH694" s="13">
        <v>80</v>
      </c>
      <c r="BI694" s="13" t="str">
        <f t="shared" si="6"/>
        <v>ITEM80#KBN3_5=FALSE</v>
      </c>
    </row>
    <row r="695" spans="1:61" ht="9.75" hidden="1" customHeight="1" x14ac:dyDescent="0.15">
      <c r="A695" s="99"/>
      <c r="B695" s="100"/>
      <c r="C695" s="100"/>
      <c r="D695" s="100"/>
      <c r="E695" s="100"/>
      <c r="F695" s="100"/>
      <c r="G695" s="100"/>
      <c r="H695" s="100"/>
      <c r="I695" s="100"/>
      <c r="J695" s="130"/>
      <c r="K695" s="132"/>
      <c r="L695" s="133"/>
      <c r="M695" s="133"/>
      <c r="N695" s="133"/>
      <c r="O695" s="133"/>
      <c r="P695" s="133"/>
      <c r="Q695" s="133"/>
      <c r="R695" s="133"/>
      <c r="S695" s="133"/>
      <c r="T695" s="133"/>
      <c r="U695" s="133"/>
      <c r="V695" s="133"/>
      <c r="W695" s="133"/>
      <c r="X695" s="134"/>
      <c r="Y695" s="132"/>
      <c r="Z695" s="133"/>
      <c r="AA695" s="133"/>
      <c r="AB695" s="133"/>
      <c r="AC695" s="133"/>
      <c r="AD695" s="133"/>
      <c r="AE695" s="133"/>
      <c r="AF695" s="133"/>
      <c r="AG695" s="133"/>
      <c r="AH695" s="133"/>
      <c r="AI695" s="133"/>
      <c r="AJ695" s="133"/>
      <c r="AK695" s="133"/>
      <c r="AL695" s="133"/>
      <c r="AM695" s="139"/>
      <c r="BF695" s="13" t="b">
        <f>IF($Y694="○",TRUE,IF($Y694="",FALSE,"INPUT_ERROR"))</f>
        <v>0</v>
      </c>
      <c r="BG695" s="13" t="s">
        <v>508</v>
      </c>
      <c r="BH695" s="13">
        <v>81</v>
      </c>
      <c r="BI695" s="13" t="str">
        <f t="shared" si="6"/>
        <v>ITEM81#KBN3_5=FALSE</v>
      </c>
    </row>
    <row r="696" spans="1:61" ht="9.75" hidden="1" customHeight="1" x14ac:dyDescent="0.15">
      <c r="A696" s="99"/>
      <c r="B696" s="100"/>
      <c r="C696" s="100"/>
      <c r="D696" s="100"/>
      <c r="E696" s="100"/>
      <c r="F696" s="100"/>
      <c r="G696" s="100"/>
      <c r="H696" s="100"/>
      <c r="I696" s="100"/>
      <c r="J696" s="130" t="s">
        <v>127</v>
      </c>
      <c r="K696" s="132"/>
      <c r="L696" s="133" t="s">
        <v>125</v>
      </c>
      <c r="M696" s="133"/>
      <c r="N696" s="133"/>
      <c r="O696" s="134" t="s">
        <v>98</v>
      </c>
      <c r="P696" s="128"/>
      <c r="Q696" s="128"/>
      <c r="R696" s="128"/>
      <c r="S696" s="128"/>
      <c r="T696" s="128"/>
      <c r="U696" s="128"/>
      <c r="V696" s="128"/>
      <c r="W696" s="128"/>
      <c r="X696" s="128"/>
      <c r="Y696" s="128"/>
      <c r="Z696" s="128"/>
      <c r="AA696" s="128"/>
      <c r="AB696" s="128"/>
      <c r="AC696" s="128"/>
      <c r="AD696" s="128"/>
      <c r="AE696" s="128"/>
      <c r="AF696" s="128"/>
      <c r="AG696" s="128"/>
      <c r="AH696" s="128"/>
      <c r="AI696" s="128"/>
      <c r="AJ696" s="128"/>
      <c r="AK696" s="128"/>
      <c r="AL696" s="133" t="s">
        <v>188</v>
      </c>
      <c r="AM696" s="139"/>
      <c r="BF696" s="13" t="b">
        <f>IF($K696="○",TRUE,IF($K696="",FALSE,"INPUT_ERROR"))</f>
        <v>0</v>
      </c>
      <c r="BG696" s="13" t="s">
        <v>508</v>
      </c>
      <c r="BH696" s="13">
        <v>82</v>
      </c>
      <c r="BI696" s="13" t="str">
        <f t="shared" si="6"/>
        <v>ITEM82#KBN3_5=FALSE</v>
      </c>
    </row>
    <row r="697" spans="1:61" ht="9.75" hidden="1" customHeight="1" x14ac:dyDescent="0.15">
      <c r="A697" s="99"/>
      <c r="B697" s="100"/>
      <c r="C697" s="100"/>
      <c r="D697" s="100"/>
      <c r="E697" s="100"/>
      <c r="F697" s="100"/>
      <c r="G697" s="100"/>
      <c r="H697" s="100"/>
      <c r="I697" s="100"/>
      <c r="J697" s="135"/>
      <c r="K697" s="136"/>
      <c r="L697" s="137"/>
      <c r="M697" s="137"/>
      <c r="N697" s="137"/>
      <c r="O697" s="138"/>
      <c r="P697" s="90"/>
      <c r="Q697" s="90"/>
      <c r="R697" s="90"/>
      <c r="S697" s="90"/>
      <c r="T697" s="90"/>
      <c r="U697" s="90"/>
      <c r="V697" s="90"/>
      <c r="W697" s="90"/>
      <c r="X697" s="90"/>
      <c r="Y697" s="90"/>
      <c r="Z697" s="90"/>
      <c r="AA697" s="90"/>
      <c r="AB697" s="90"/>
      <c r="AC697" s="90"/>
      <c r="AD697" s="90"/>
      <c r="AE697" s="90"/>
      <c r="AF697" s="90"/>
      <c r="AG697" s="90"/>
      <c r="AH697" s="90"/>
      <c r="AI697" s="90"/>
      <c r="AJ697" s="90"/>
      <c r="AK697" s="90"/>
      <c r="AL697" s="137"/>
      <c r="AM697" s="140"/>
      <c r="BG697" s="13" t="s">
        <v>508</v>
      </c>
      <c r="BH697" s="13">
        <v>83</v>
      </c>
      <c r="BI697" s="13" t="str">
        <f>"ITEM"&amp;BH697&amp; BG697 &amp;"="&amp;IF(TRIM($P696)="","",$P696)</f>
        <v>ITEM83#KBN3_5=</v>
      </c>
    </row>
    <row r="698" spans="1:61" ht="9.75" hidden="1" customHeight="1" x14ac:dyDescent="0.15">
      <c r="A698" s="96" t="s">
        <v>290</v>
      </c>
      <c r="B698" s="97"/>
      <c r="C698" s="97"/>
      <c r="D698" s="97"/>
      <c r="E698" s="97"/>
      <c r="F698" s="97"/>
      <c r="G698" s="97"/>
      <c r="H698" s="97"/>
      <c r="I698" s="97"/>
      <c r="J698" s="102"/>
      <c r="K698" s="102"/>
      <c r="L698" s="102"/>
      <c r="M698" s="102"/>
      <c r="N698" s="102"/>
      <c r="O698" s="102"/>
      <c r="P698" s="102"/>
      <c r="Q698" s="102"/>
      <c r="R698" s="102"/>
      <c r="S698" s="102"/>
      <c r="T698" s="102"/>
      <c r="U698" s="102"/>
      <c r="V698" s="102"/>
      <c r="W698" s="102"/>
      <c r="X698" s="102"/>
      <c r="Y698" s="102"/>
      <c r="Z698" s="102"/>
      <c r="AA698" s="102"/>
      <c r="AB698" s="102"/>
      <c r="AC698" s="102"/>
      <c r="AD698" s="102"/>
      <c r="AE698" s="102"/>
      <c r="AF698" s="102"/>
      <c r="AG698" s="102"/>
      <c r="AH698" s="102"/>
      <c r="AI698" s="102"/>
      <c r="AJ698" s="102"/>
      <c r="AK698" s="102"/>
      <c r="AL698" s="102"/>
      <c r="AM698" s="102"/>
      <c r="BG698" s="13" t="s">
        <v>508</v>
      </c>
      <c r="BH698" s="13">
        <v>84</v>
      </c>
      <c r="BI698" s="13" t="str">
        <f>"ITEM"&amp;BH698&amp; BG698 &amp;"="&amp;IF(TRIM($J698)="","",TEXT(J698,"yyyymmdd"))</f>
        <v>ITEM84#KBN3_5=</v>
      </c>
    </row>
    <row r="699" spans="1:61" ht="9.75" hidden="1" customHeight="1" x14ac:dyDescent="0.15">
      <c r="A699" s="99"/>
      <c r="B699" s="100"/>
      <c r="C699" s="100"/>
      <c r="D699" s="100"/>
      <c r="E699" s="100"/>
      <c r="F699" s="100"/>
      <c r="G699" s="100"/>
      <c r="H699" s="100"/>
      <c r="I699" s="100"/>
      <c r="J699" s="102"/>
      <c r="K699" s="102"/>
      <c r="L699" s="102"/>
      <c r="M699" s="102"/>
      <c r="N699" s="102"/>
      <c r="O699" s="102"/>
      <c r="P699" s="102"/>
      <c r="Q699" s="102"/>
      <c r="R699" s="102"/>
      <c r="S699" s="102"/>
      <c r="T699" s="102"/>
      <c r="U699" s="102"/>
      <c r="V699" s="102"/>
      <c r="W699" s="102"/>
      <c r="X699" s="102"/>
      <c r="Y699" s="102"/>
      <c r="Z699" s="102"/>
      <c r="AA699" s="102"/>
      <c r="AB699" s="102"/>
      <c r="AC699" s="102"/>
      <c r="AD699" s="102"/>
      <c r="AE699" s="102"/>
      <c r="AF699" s="102"/>
      <c r="AG699" s="102"/>
      <c r="AH699" s="102"/>
      <c r="AI699" s="102"/>
      <c r="AJ699" s="102"/>
      <c r="AK699" s="102"/>
      <c r="AL699" s="102"/>
      <c r="AM699" s="102"/>
      <c r="BG699" s="13" t="s">
        <v>432</v>
      </c>
      <c r="BH699" s="13" t="s">
        <v>432</v>
      </c>
    </row>
    <row r="700" spans="1:61" ht="9.75" hidden="1" customHeight="1" x14ac:dyDescent="0.15">
      <c r="A700" s="106"/>
      <c r="B700" s="107"/>
      <c r="C700" s="107"/>
      <c r="D700" s="107"/>
      <c r="E700" s="107"/>
      <c r="F700" s="107"/>
      <c r="G700" s="107"/>
      <c r="H700" s="107"/>
      <c r="I700" s="107"/>
      <c r="J700" s="102"/>
      <c r="K700" s="102"/>
      <c r="L700" s="102"/>
      <c r="M700" s="102"/>
      <c r="N700" s="102"/>
      <c r="O700" s="102"/>
      <c r="P700" s="102"/>
      <c r="Q700" s="102"/>
      <c r="R700" s="102"/>
      <c r="S700" s="102"/>
      <c r="T700" s="102"/>
      <c r="U700" s="102"/>
      <c r="V700" s="102"/>
      <c r="W700" s="102"/>
      <c r="X700" s="102"/>
      <c r="Y700" s="102"/>
      <c r="Z700" s="102"/>
      <c r="AA700" s="102"/>
      <c r="AB700" s="102"/>
      <c r="AC700" s="102"/>
      <c r="AD700" s="102"/>
      <c r="AE700" s="102"/>
      <c r="AF700" s="102"/>
      <c r="AG700" s="102"/>
      <c r="AH700" s="102"/>
      <c r="AI700" s="102"/>
      <c r="AJ700" s="102"/>
      <c r="AK700" s="102"/>
      <c r="AL700" s="102"/>
      <c r="AM700" s="102"/>
      <c r="BG700" s="13" t="s">
        <v>432</v>
      </c>
      <c r="BH700" s="13" t="s">
        <v>432</v>
      </c>
    </row>
    <row r="701" spans="1:61" ht="9.75" customHeight="1" x14ac:dyDescent="0.15">
      <c r="A701" s="141" t="s">
        <v>368</v>
      </c>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c r="AA701" s="142"/>
      <c r="AB701" s="142"/>
      <c r="AC701" s="142"/>
      <c r="AD701" s="142"/>
      <c r="AE701" s="142"/>
      <c r="AF701" s="142"/>
      <c r="AG701" s="142"/>
      <c r="AH701" s="142"/>
      <c r="AI701" s="142"/>
      <c r="AJ701" s="142"/>
      <c r="AK701" s="142"/>
      <c r="AL701" s="142"/>
      <c r="AM701" s="143"/>
      <c r="BG701" s="13" t="s">
        <v>432</v>
      </c>
      <c r="BH701" s="13" t="s">
        <v>432</v>
      </c>
    </row>
    <row r="702" spans="1:61" ht="9.75" customHeight="1" x14ac:dyDescent="0.15">
      <c r="A702" s="164"/>
      <c r="B702" s="165"/>
      <c r="C702" s="165"/>
      <c r="D702" s="165"/>
      <c r="E702" s="165"/>
      <c r="F702" s="165"/>
      <c r="G702" s="165"/>
      <c r="H702" s="165"/>
      <c r="I702" s="165"/>
      <c r="J702" s="165"/>
      <c r="K702" s="165"/>
      <c r="L702" s="165"/>
      <c r="M702" s="165"/>
      <c r="N702" s="165"/>
      <c r="O702" s="165"/>
      <c r="P702" s="165"/>
      <c r="Q702" s="165"/>
      <c r="R702" s="165"/>
      <c r="S702" s="165"/>
      <c r="T702" s="165"/>
      <c r="U702" s="165"/>
      <c r="V702" s="165"/>
      <c r="W702" s="165"/>
      <c r="X702" s="165"/>
      <c r="Y702" s="165"/>
      <c r="Z702" s="165"/>
      <c r="AA702" s="165"/>
      <c r="AB702" s="165"/>
      <c r="AC702" s="165"/>
      <c r="AD702" s="165"/>
      <c r="AE702" s="165"/>
      <c r="AF702" s="165"/>
      <c r="AG702" s="165"/>
      <c r="AH702" s="165"/>
      <c r="AI702" s="165"/>
      <c r="AJ702" s="165"/>
      <c r="AK702" s="165"/>
      <c r="AL702" s="165"/>
      <c r="AM702" s="166"/>
      <c r="BG702" s="13" t="s">
        <v>432</v>
      </c>
      <c r="BH702" s="13" t="s">
        <v>432</v>
      </c>
    </row>
    <row r="703" spans="1:61" ht="9.75" hidden="1" customHeight="1" x14ac:dyDescent="0.15">
      <c r="A703" s="295" t="s">
        <v>369</v>
      </c>
      <c r="B703" s="296"/>
      <c r="C703" s="296"/>
      <c r="D703" s="296"/>
      <c r="E703" s="296"/>
      <c r="F703" s="296"/>
      <c r="G703" s="296"/>
      <c r="H703" s="296"/>
      <c r="I703" s="297"/>
      <c r="J703" s="273"/>
      <c r="K703" s="274"/>
      <c r="L703" s="274"/>
      <c r="M703" s="274"/>
      <c r="N703" s="274"/>
      <c r="O703" s="274"/>
      <c r="P703" s="274"/>
      <c r="Q703" s="274"/>
      <c r="R703" s="274"/>
      <c r="S703" s="274"/>
      <c r="T703" s="274"/>
      <c r="U703" s="274"/>
      <c r="V703" s="274"/>
      <c r="W703" s="274"/>
      <c r="X703" s="274"/>
      <c r="Y703" s="274"/>
      <c r="Z703" s="274"/>
      <c r="AA703" s="274"/>
      <c r="AB703" s="274"/>
      <c r="AC703" s="274"/>
      <c r="AD703" s="274"/>
      <c r="AE703" s="274"/>
      <c r="AF703" s="274"/>
      <c r="AG703" s="274"/>
      <c r="AH703" s="274"/>
      <c r="AI703" s="274"/>
      <c r="AJ703" s="274"/>
      <c r="AK703" s="274"/>
      <c r="AL703" s="274"/>
      <c r="AM703" s="275"/>
      <c r="BG703" s="13" t="s">
        <v>509</v>
      </c>
      <c r="BH703" s="13">
        <v>70</v>
      </c>
      <c r="BI703" s="13" t="str">
        <f>"ITEM"&amp;BH703&amp;BG703&amp;"="&amp;IF(TRIM($J703)="","",$J703)</f>
        <v>ITEM70#KBN3_6=</v>
      </c>
    </row>
    <row r="704" spans="1:61" ht="9.75" hidden="1" customHeight="1" thickBot="1" x14ac:dyDescent="0.2">
      <c r="A704" s="298"/>
      <c r="B704" s="299"/>
      <c r="C704" s="299"/>
      <c r="D704" s="299"/>
      <c r="E704" s="299"/>
      <c r="F704" s="299"/>
      <c r="G704" s="299"/>
      <c r="H704" s="299"/>
      <c r="I704" s="300"/>
      <c r="J704" s="301"/>
      <c r="K704" s="302"/>
      <c r="L704" s="302"/>
      <c r="M704" s="302"/>
      <c r="N704" s="302"/>
      <c r="O704" s="302"/>
      <c r="P704" s="302"/>
      <c r="Q704" s="302"/>
      <c r="R704" s="302"/>
      <c r="S704" s="302"/>
      <c r="T704" s="302"/>
      <c r="U704" s="302"/>
      <c r="V704" s="302"/>
      <c r="W704" s="302"/>
      <c r="X704" s="302"/>
      <c r="Y704" s="302"/>
      <c r="Z704" s="302"/>
      <c r="AA704" s="302"/>
      <c r="AB704" s="302"/>
      <c r="AC704" s="302"/>
      <c r="AD704" s="302"/>
      <c r="AE704" s="302"/>
      <c r="AF704" s="302"/>
      <c r="AG704" s="302"/>
      <c r="AH704" s="302"/>
      <c r="AI704" s="302"/>
      <c r="AJ704" s="302"/>
      <c r="AK704" s="302"/>
      <c r="AL704" s="302"/>
      <c r="AM704" s="303"/>
    </row>
    <row r="705" spans="1:61" ht="9.75" hidden="1" customHeight="1" x14ac:dyDescent="0.15">
      <c r="A705" s="99" t="s">
        <v>96</v>
      </c>
      <c r="B705" s="100"/>
      <c r="C705" s="100"/>
      <c r="D705" s="100"/>
      <c r="E705" s="100"/>
      <c r="F705" s="100"/>
      <c r="G705" s="100"/>
      <c r="H705" s="100"/>
      <c r="I705" s="100"/>
      <c r="J705" s="102"/>
      <c r="K705" s="102"/>
      <c r="L705" s="102"/>
      <c r="M705" s="102"/>
      <c r="N705" s="102"/>
      <c r="O705" s="102"/>
      <c r="P705" s="102"/>
      <c r="Q705" s="102"/>
      <c r="R705" s="102"/>
      <c r="S705" s="102"/>
      <c r="T705" s="102"/>
      <c r="U705" s="102"/>
      <c r="V705" s="102"/>
      <c r="W705" s="102"/>
      <c r="X705" s="102"/>
      <c r="Y705" s="102"/>
      <c r="Z705" s="102"/>
      <c r="AA705" s="102"/>
      <c r="AB705" s="102"/>
      <c r="AC705" s="102"/>
      <c r="AD705" s="102"/>
      <c r="AE705" s="102"/>
      <c r="AF705" s="102"/>
      <c r="AG705" s="102"/>
      <c r="AH705" s="102"/>
      <c r="AI705" s="102"/>
      <c r="AJ705" s="102"/>
      <c r="AK705" s="102"/>
      <c r="AL705" s="102"/>
      <c r="AM705" s="102"/>
      <c r="BG705" s="13" t="s">
        <v>509</v>
      </c>
      <c r="BH705" s="13">
        <v>71</v>
      </c>
      <c r="BI705" s="13" t="str">
        <f>"ITEM"&amp;BH705&amp; BG705 &amp;"="&amp; IF(TRIM($J705)="","",$J705)</f>
        <v>ITEM71#KBN3_6=</v>
      </c>
    </row>
    <row r="706" spans="1:61" ht="9.75" hidden="1" customHeight="1" x14ac:dyDescent="0.15">
      <c r="A706" s="106"/>
      <c r="B706" s="107"/>
      <c r="C706" s="107"/>
      <c r="D706" s="107"/>
      <c r="E706" s="107"/>
      <c r="F706" s="107"/>
      <c r="G706" s="107"/>
      <c r="H706" s="107"/>
      <c r="I706" s="107"/>
      <c r="J706" s="102"/>
      <c r="K706" s="102"/>
      <c r="L706" s="102"/>
      <c r="M706" s="102"/>
      <c r="N706" s="102"/>
      <c r="O706" s="102"/>
      <c r="P706" s="102"/>
      <c r="Q706" s="102"/>
      <c r="R706" s="102"/>
      <c r="S706" s="102"/>
      <c r="T706" s="102"/>
      <c r="U706" s="102"/>
      <c r="V706" s="102"/>
      <c r="W706" s="102"/>
      <c r="X706" s="102"/>
      <c r="Y706" s="102"/>
      <c r="Z706" s="102"/>
      <c r="AA706" s="102"/>
      <c r="AB706" s="102"/>
      <c r="AC706" s="102"/>
      <c r="AD706" s="102"/>
      <c r="AE706" s="102"/>
      <c r="AF706" s="102"/>
      <c r="AG706" s="102"/>
      <c r="AH706" s="102"/>
      <c r="AI706" s="102"/>
      <c r="AJ706" s="102"/>
      <c r="AK706" s="102"/>
      <c r="AL706" s="102"/>
      <c r="AM706" s="102"/>
    </row>
    <row r="707" spans="1:61" ht="9.75" hidden="1" customHeight="1" x14ac:dyDescent="0.15">
      <c r="A707" s="96" t="s">
        <v>285</v>
      </c>
      <c r="B707" s="97"/>
      <c r="C707" s="97"/>
      <c r="D707" s="97"/>
      <c r="E707" s="97"/>
      <c r="F707" s="97"/>
      <c r="G707" s="97"/>
      <c r="H707" s="97"/>
      <c r="I707" s="97"/>
      <c r="J707" s="102"/>
      <c r="K707" s="102"/>
      <c r="L707" s="102"/>
      <c r="M707" s="102"/>
      <c r="N707" s="102"/>
      <c r="O707" s="102"/>
      <c r="P707" s="102"/>
      <c r="Q707" s="102"/>
      <c r="R707" s="102"/>
      <c r="S707" s="102"/>
      <c r="T707" s="102"/>
      <c r="U707" s="102"/>
      <c r="V707" s="102"/>
      <c r="W707" s="102"/>
      <c r="X707" s="102"/>
      <c r="Y707" s="102"/>
      <c r="Z707" s="102"/>
      <c r="AA707" s="102"/>
      <c r="AB707" s="102"/>
      <c r="AC707" s="102"/>
      <c r="AD707" s="102"/>
      <c r="AE707" s="102"/>
      <c r="AF707" s="102"/>
      <c r="AG707" s="102"/>
      <c r="AH707" s="102"/>
      <c r="AI707" s="102"/>
      <c r="AJ707" s="102"/>
      <c r="AK707" s="102"/>
      <c r="AL707" s="102"/>
      <c r="AM707" s="102"/>
      <c r="BG707" s="13" t="s">
        <v>509</v>
      </c>
      <c r="BH707" s="13">
        <v>72</v>
      </c>
      <c r="BI707" s="13" t="str">
        <f>"ITEM"&amp;BH707&amp; BG707 &amp;"="&amp; IF(TRIM($J707)="","",$J707)</f>
        <v>ITEM72#KBN3_6=</v>
      </c>
    </row>
    <row r="708" spans="1:61" ht="9.75" hidden="1" customHeight="1" x14ac:dyDescent="0.15">
      <c r="A708" s="99"/>
      <c r="B708" s="100"/>
      <c r="C708" s="100"/>
      <c r="D708" s="100"/>
      <c r="E708" s="100"/>
      <c r="F708" s="100"/>
      <c r="G708" s="100"/>
      <c r="H708" s="100"/>
      <c r="I708" s="100"/>
      <c r="J708" s="102"/>
      <c r="K708" s="102"/>
      <c r="L708" s="102"/>
      <c r="M708" s="102"/>
      <c r="N708" s="102"/>
      <c r="O708" s="102"/>
      <c r="P708" s="102"/>
      <c r="Q708" s="102"/>
      <c r="R708" s="102"/>
      <c r="S708" s="102"/>
      <c r="T708" s="102"/>
      <c r="U708" s="102"/>
      <c r="V708" s="102"/>
      <c r="W708" s="102"/>
      <c r="X708" s="102"/>
      <c r="Y708" s="102"/>
      <c r="Z708" s="102"/>
      <c r="AA708" s="102"/>
      <c r="AB708" s="102"/>
      <c r="AC708" s="102"/>
      <c r="AD708" s="102"/>
      <c r="AE708" s="102"/>
      <c r="AF708" s="102"/>
      <c r="AG708" s="102"/>
      <c r="AH708" s="102"/>
      <c r="AI708" s="102"/>
      <c r="AJ708" s="102"/>
      <c r="AK708" s="102"/>
      <c r="AL708" s="102"/>
      <c r="AM708" s="102"/>
      <c r="BG708" s="13" t="s">
        <v>432</v>
      </c>
      <c r="BH708" s="13" t="s">
        <v>432</v>
      </c>
    </row>
    <row r="709" spans="1:61" ht="9.75" hidden="1" customHeight="1" x14ac:dyDescent="0.15">
      <c r="A709" s="106"/>
      <c r="B709" s="107"/>
      <c r="C709" s="107"/>
      <c r="D709" s="107"/>
      <c r="E709" s="107"/>
      <c r="F709" s="107"/>
      <c r="G709" s="107"/>
      <c r="H709" s="107"/>
      <c r="I709" s="107"/>
      <c r="J709" s="102"/>
      <c r="K709" s="102"/>
      <c r="L709" s="102"/>
      <c r="M709" s="102"/>
      <c r="N709" s="102"/>
      <c r="O709" s="102"/>
      <c r="P709" s="102"/>
      <c r="Q709" s="102"/>
      <c r="R709" s="102"/>
      <c r="S709" s="102"/>
      <c r="T709" s="102"/>
      <c r="U709" s="102"/>
      <c r="V709" s="102"/>
      <c r="W709" s="102"/>
      <c r="X709" s="102"/>
      <c r="Y709" s="102"/>
      <c r="Z709" s="102"/>
      <c r="AA709" s="102"/>
      <c r="AB709" s="102"/>
      <c r="AC709" s="102"/>
      <c r="AD709" s="102"/>
      <c r="AE709" s="102"/>
      <c r="AF709" s="102"/>
      <c r="AG709" s="102"/>
      <c r="AH709" s="102"/>
      <c r="AI709" s="102"/>
      <c r="AJ709" s="102"/>
      <c r="AK709" s="102"/>
      <c r="AL709" s="102"/>
      <c r="AM709" s="102"/>
      <c r="BG709" s="13" t="s">
        <v>432</v>
      </c>
      <c r="BH709" s="13" t="s">
        <v>432</v>
      </c>
    </row>
    <row r="710" spans="1:61" ht="9.75" hidden="1" customHeight="1" x14ac:dyDescent="0.15">
      <c r="A710" s="96" t="s">
        <v>286</v>
      </c>
      <c r="B710" s="97"/>
      <c r="C710" s="97"/>
      <c r="D710" s="97"/>
      <c r="E710" s="97"/>
      <c r="F710" s="97"/>
      <c r="G710" s="97"/>
      <c r="H710" s="97"/>
      <c r="I710" s="97"/>
      <c r="J710" s="102"/>
      <c r="K710" s="102"/>
      <c r="L710" s="102"/>
      <c r="M710" s="102"/>
      <c r="N710" s="102"/>
      <c r="O710" s="102"/>
      <c r="P710" s="102"/>
      <c r="Q710" s="102"/>
      <c r="R710" s="102"/>
      <c r="S710" s="102"/>
      <c r="T710" s="102"/>
      <c r="U710" s="102"/>
      <c r="V710" s="102"/>
      <c r="W710" s="102"/>
      <c r="X710" s="102"/>
      <c r="Y710" s="102"/>
      <c r="Z710" s="102"/>
      <c r="AA710" s="102"/>
      <c r="AB710" s="102"/>
      <c r="AC710" s="102"/>
      <c r="AD710" s="102"/>
      <c r="AE710" s="102"/>
      <c r="AF710" s="102"/>
      <c r="AG710" s="102"/>
      <c r="AH710" s="102"/>
      <c r="AI710" s="102"/>
      <c r="AJ710" s="102"/>
      <c r="AK710" s="102"/>
      <c r="AL710" s="102"/>
      <c r="AM710" s="102"/>
      <c r="BG710" s="13" t="s">
        <v>509</v>
      </c>
      <c r="BH710" s="13">
        <v>73</v>
      </c>
      <c r="BI710" s="13" t="str">
        <f>"ITEM"&amp;BH710&amp; BG710 &amp;"="&amp; IF(TRIM($J710)="","",$J710)</f>
        <v>ITEM73#KBN3_6=</v>
      </c>
    </row>
    <row r="711" spans="1:61" ht="9.75" hidden="1" customHeight="1" x14ac:dyDescent="0.15">
      <c r="A711" s="106"/>
      <c r="B711" s="107"/>
      <c r="C711" s="107"/>
      <c r="D711" s="107"/>
      <c r="E711" s="107"/>
      <c r="F711" s="107"/>
      <c r="G711" s="107"/>
      <c r="H711" s="107"/>
      <c r="I711" s="107"/>
      <c r="J711" s="102"/>
      <c r="K711" s="102"/>
      <c r="L711" s="102"/>
      <c r="M711" s="102"/>
      <c r="N711" s="102"/>
      <c r="O711" s="102"/>
      <c r="P711" s="102"/>
      <c r="Q711" s="102"/>
      <c r="R711" s="102"/>
      <c r="S711" s="102"/>
      <c r="T711" s="102"/>
      <c r="U711" s="102"/>
      <c r="V711" s="102"/>
      <c r="W711" s="102"/>
      <c r="X711" s="102"/>
      <c r="Y711" s="102"/>
      <c r="Z711" s="102"/>
      <c r="AA711" s="102"/>
      <c r="AB711" s="102"/>
      <c r="AC711" s="102"/>
      <c r="AD711" s="102"/>
      <c r="AE711" s="102"/>
      <c r="AF711" s="102"/>
      <c r="AG711" s="102"/>
      <c r="AH711" s="102"/>
      <c r="AI711" s="102"/>
      <c r="AJ711" s="102"/>
      <c r="AK711" s="102"/>
      <c r="AL711" s="102"/>
      <c r="AM711" s="102"/>
      <c r="BG711" s="13" t="s">
        <v>432</v>
      </c>
      <c r="BH711" s="13" t="s">
        <v>432</v>
      </c>
    </row>
    <row r="712" spans="1:61" ht="9.75" hidden="1" customHeight="1" x14ac:dyDescent="0.15">
      <c r="A712" s="96" t="s">
        <v>287</v>
      </c>
      <c r="B712" s="97"/>
      <c r="C712" s="97"/>
      <c r="D712" s="97"/>
      <c r="E712" s="97"/>
      <c r="F712" s="97"/>
      <c r="G712" s="97"/>
      <c r="H712" s="97"/>
      <c r="I712" s="97"/>
      <c r="J712" s="167"/>
      <c r="K712" s="162"/>
      <c r="L712" s="162"/>
      <c r="M712" s="162"/>
      <c r="N712" s="162"/>
      <c r="O712" s="162"/>
      <c r="P712" s="162"/>
      <c r="Q712" s="162"/>
      <c r="R712" s="162"/>
      <c r="S712" s="162"/>
      <c r="T712" s="162"/>
      <c r="U712" s="162"/>
      <c r="V712" s="170" t="s">
        <v>116</v>
      </c>
      <c r="W712" s="170"/>
      <c r="X712" s="170"/>
      <c r="Y712" s="170"/>
      <c r="Z712" s="170"/>
      <c r="AA712" s="170"/>
      <c r="AB712" s="170"/>
      <c r="AC712" s="170"/>
      <c r="AD712" s="170"/>
      <c r="AE712" s="170"/>
      <c r="AF712" s="170"/>
      <c r="AG712" s="170"/>
      <c r="AH712" s="170"/>
      <c r="AI712" s="170"/>
      <c r="AJ712" s="170"/>
      <c r="AK712" s="170"/>
      <c r="AL712" s="170"/>
      <c r="AM712" s="171"/>
      <c r="BE712" s="13" t="str">
        <f ca="1">MID(CELL("address",$CB$2),2,2)</f>
        <v>CB</v>
      </c>
      <c r="BF712" s="13" t="str">
        <f>IF(TRIM($K714)="","",IF(ISERROR(MATCH($K714,$CB$3:$CB$7,0)),"INPUT_ERROR",MATCH($K714,$CB$3:$CB$7,0)))</f>
        <v/>
      </c>
      <c r="BG712" s="13" t="s">
        <v>509</v>
      </c>
      <c r="BH712" s="13">
        <v>74</v>
      </c>
      <c r="BI712" s="13" t="str">
        <f>"ITEM"&amp; BH712&amp; BG712 &amp;"="&amp; $BF712</f>
        <v>ITEM74#KBN3_6=</v>
      </c>
    </row>
    <row r="713" spans="1:61" ht="9.75" hidden="1" customHeight="1" x14ac:dyDescent="0.15">
      <c r="A713" s="99"/>
      <c r="B713" s="100"/>
      <c r="C713" s="100"/>
      <c r="D713" s="100"/>
      <c r="E713" s="100"/>
      <c r="F713" s="100"/>
      <c r="G713" s="100"/>
      <c r="H713" s="100"/>
      <c r="I713" s="100"/>
      <c r="J713" s="186"/>
      <c r="K713" s="133"/>
      <c r="L713" s="133"/>
      <c r="M713" s="133"/>
      <c r="N713" s="133"/>
      <c r="O713" s="133"/>
      <c r="P713" s="133"/>
      <c r="Q713" s="133"/>
      <c r="R713" s="133"/>
      <c r="S713" s="133"/>
      <c r="T713" s="133"/>
      <c r="U713" s="133"/>
      <c r="V713" s="169" t="s">
        <v>180</v>
      </c>
      <c r="W713" s="169"/>
      <c r="X713" s="169"/>
      <c r="Y713" s="169"/>
      <c r="Z713" s="169"/>
      <c r="AA713" s="169"/>
      <c r="AB713" s="169"/>
      <c r="AC713" s="169"/>
      <c r="AD713" s="169"/>
      <c r="AE713" s="169"/>
      <c r="AF713" s="169"/>
      <c r="AG713" s="169"/>
      <c r="AH713" s="169"/>
      <c r="AI713" s="169"/>
      <c r="AJ713" s="169"/>
      <c r="AK713" s="169"/>
      <c r="AL713" s="169"/>
      <c r="AM713" s="172"/>
      <c r="BG713" s="13" t="s">
        <v>432</v>
      </c>
      <c r="BH713" s="13" t="s">
        <v>432</v>
      </c>
    </row>
    <row r="714" spans="1:61" ht="9.75" hidden="1" customHeight="1" x14ac:dyDescent="0.15">
      <c r="A714" s="99"/>
      <c r="B714" s="100"/>
      <c r="C714" s="100"/>
      <c r="D714" s="100"/>
      <c r="E714" s="100"/>
      <c r="F714" s="100"/>
      <c r="G714" s="100"/>
      <c r="H714" s="100"/>
      <c r="I714" s="100"/>
      <c r="J714" s="130" t="s">
        <v>444</v>
      </c>
      <c r="K714" s="131"/>
      <c r="L714" s="131"/>
      <c r="M714" s="131"/>
      <c r="N714" s="131"/>
      <c r="O714" s="131"/>
      <c r="P714" s="131"/>
      <c r="Q714" s="131"/>
      <c r="R714" s="131"/>
      <c r="S714" s="131"/>
      <c r="T714" s="133" t="s">
        <v>442</v>
      </c>
      <c r="U714" s="133"/>
      <c r="V714" s="169" t="s">
        <v>236</v>
      </c>
      <c r="W714" s="169"/>
      <c r="X714" s="169"/>
      <c r="Y714" s="169"/>
      <c r="Z714" s="169"/>
      <c r="AA714" s="169"/>
      <c r="AB714" s="169"/>
      <c r="AC714" s="169"/>
      <c r="AD714" s="169"/>
      <c r="AE714" s="169"/>
      <c r="AF714" s="169"/>
      <c r="AG714" s="169"/>
      <c r="AH714" s="169"/>
      <c r="AI714" s="169"/>
      <c r="AJ714" s="169"/>
      <c r="AK714" s="169"/>
      <c r="AL714" s="169"/>
      <c r="AM714" s="172"/>
      <c r="BG714" s="13" t="s">
        <v>432</v>
      </c>
      <c r="BH714" s="13" t="s">
        <v>432</v>
      </c>
    </row>
    <row r="715" spans="1:61" ht="9.75" hidden="1" customHeight="1" x14ac:dyDescent="0.15">
      <c r="A715" s="99"/>
      <c r="B715" s="100"/>
      <c r="C715" s="100"/>
      <c r="D715" s="100"/>
      <c r="E715" s="100"/>
      <c r="F715" s="100"/>
      <c r="G715" s="100"/>
      <c r="H715" s="100"/>
      <c r="I715" s="100"/>
      <c r="J715" s="130"/>
      <c r="K715" s="131"/>
      <c r="L715" s="131"/>
      <c r="M715" s="131"/>
      <c r="N715" s="131"/>
      <c r="O715" s="131"/>
      <c r="P715" s="131"/>
      <c r="Q715" s="131"/>
      <c r="R715" s="131"/>
      <c r="S715" s="131"/>
      <c r="T715" s="133"/>
      <c r="U715" s="133"/>
      <c r="V715" s="169" t="s">
        <v>237</v>
      </c>
      <c r="W715" s="169"/>
      <c r="X715" s="169"/>
      <c r="Y715" s="169"/>
      <c r="Z715" s="169"/>
      <c r="AA715" s="169"/>
      <c r="AB715" s="169"/>
      <c r="AC715" s="169"/>
      <c r="AD715" s="169"/>
      <c r="AE715" s="169"/>
      <c r="AF715" s="169"/>
      <c r="AG715" s="169"/>
      <c r="AH715" s="169"/>
      <c r="AI715" s="169"/>
      <c r="AJ715" s="169"/>
      <c r="AK715" s="169"/>
      <c r="AL715" s="169"/>
      <c r="AM715" s="172"/>
      <c r="BG715" s="13" t="s">
        <v>432</v>
      </c>
      <c r="BH715" s="13" t="s">
        <v>432</v>
      </c>
    </row>
    <row r="716" spans="1:61" ht="9.75" hidden="1" customHeight="1" x14ac:dyDescent="0.15">
      <c r="A716" s="99"/>
      <c r="B716" s="100"/>
      <c r="C716" s="100"/>
      <c r="D716" s="100"/>
      <c r="E716" s="100"/>
      <c r="F716" s="100"/>
      <c r="G716" s="100"/>
      <c r="H716" s="100"/>
      <c r="I716" s="100"/>
      <c r="J716" s="186"/>
      <c r="K716" s="133"/>
      <c r="L716" s="133"/>
      <c r="M716" s="133"/>
      <c r="N716" s="133"/>
      <c r="O716" s="133"/>
      <c r="P716" s="133"/>
      <c r="Q716" s="133"/>
      <c r="R716" s="133"/>
      <c r="S716" s="133"/>
      <c r="T716" s="133"/>
      <c r="U716" s="133"/>
      <c r="V716" s="169" t="s">
        <v>445</v>
      </c>
      <c r="W716" s="169"/>
      <c r="X716" s="169"/>
      <c r="Y716" s="169"/>
      <c r="Z716" s="169"/>
      <c r="AA716" s="169"/>
      <c r="AB716" s="169"/>
      <c r="AC716" s="169"/>
      <c r="AD716" s="169"/>
      <c r="AE716" s="169"/>
      <c r="AF716" s="169"/>
      <c r="AG716" s="169"/>
      <c r="AH716" s="169"/>
      <c r="AI716" s="169"/>
      <c r="AJ716" s="169"/>
      <c r="AK716" s="169"/>
      <c r="AL716" s="169"/>
      <c r="AM716" s="172"/>
      <c r="BG716" s="13" t="s">
        <v>432</v>
      </c>
      <c r="BH716" s="13" t="s">
        <v>432</v>
      </c>
    </row>
    <row r="717" spans="1:61" ht="9.75" hidden="1" customHeight="1" x14ac:dyDescent="0.15">
      <c r="A717" s="106"/>
      <c r="B717" s="107"/>
      <c r="C717" s="107"/>
      <c r="D717" s="107"/>
      <c r="E717" s="107"/>
      <c r="F717" s="107"/>
      <c r="G717" s="107"/>
      <c r="H717" s="107"/>
      <c r="I717" s="107"/>
      <c r="J717" s="168"/>
      <c r="K717" s="137"/>
      <c r="L717" s="137"/>
      <c r="M717" s="137"/>
      <c r="N717" s="137"/>
      <c r="O717" s="137"/>
      <c r="P717" s="137"/>
      <c r="Q717" s="137"/>
      <c r="R717" s="137"/>
      <c r="S717" s="137"/>
      <c r="T717" s="137"/>
      <c r="U717" s="137"/>
      <c r="V717" s="174" t="s">
        <v>238</v>
      </c>
      <c r="W717" s="174"/>
      <c r="X717" s="174"/>
      <c r="Y717" s="174"/>
      <c r="Z717" s="174"/>
      <c r="AA717" s="174"/>
      <c r="AB717" s="174"/>
      <c r="AC717" s="174"/>
      <c r="AD717" s="174"/>
      <c r="AE717" s="174"/>
      <c r="AF717" s="174"/>
      <c r="AG717" s="174"/>
      <c r="AH717" s="174"/>
      <c r="AI717" s="174"/>
      <c r="AJ717" s="174"/>
      <c r="AK717" s="174"/>
      <c r="AL717" s="174"/>
      <c r="AM717" s="175"/>
      <c r="BG717" s="13" t="s">
        <v>432</v>
      </c>
      <c r="BH717" s="13" t="s">
        <v>432</v>
      </c>
    </row>
    <row r="718" spans="1:61" ht="9.75" hidden="1" customHeight="1" x14ac:dyDescent="0.15">
      <c r="A718" s="96" t="s">
        <v>288</v>
      </c>
      <c r="B718" s="97"/>
      <c r="C718" s="97"/>
      <c r="D718" s="97"/>
      <c r="E718" s="97"/>
      <c r="F718" s="97"/>
      <c r="G718" s="97"/>
      <c r="H718" s="97"/>
      <c r="I718" s="97"/>
      <c r="J718" s="115"/>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7"/>
      <c r="BG718" s="13" t="s">
        <v>509</v>
      </c>
      <c r="BH718" s="13">
        <v>75</v>
      </c>
      <c r="BI718" s="13" t="str">
        <f>"ITEM"&amp;BH718&amp; BG718 &amp;"="&amp; IF(TRIM($J718)="","",$J718)</f>
        <v>ITEM75#KBN3_6=</v>
      </c>
    </row>
    <row r="719" spans="1:61" ht="9.75" hidden="1" customHeight="1" x14ac:dyDescent="0.15">
      <c r="A719" s="99"/>
      <c r="B719" s="100"/>
      <c r="C719" s="100"/>
      <c r="D719" s="100"/>
      <c r="E719" s="100"/>
      <c r="F719" s="100"/>
      <c r="G719" s="100"/>
      <c r="H719" s="100"/>
      <c r="I719" s="100"/>
      <c r="J719" s="109"/>
      <c r="K719" s="110"/>
      <c r="L719" s="110"/>
      <c r="M719" s="110"/>
      <c r="N719" s="110"/>
      <c r="O719" s="110"/>
      <c r="P719" s="110"/>
      <c r="Q719" s="110"/>
      <c r="R719" s="110"/>
      <c r="S719" s="110"/>
      <c r="T719" s="110"/>
      <c r="U719" s="110"/>
      <c r="V719" s="110"/>
      <c r="W719" s="110"/>
      <c r="X719" s="110"/>
      <c r="Y719" s="110"/>
      <c r="Z719" s="110"/>
      <c r="AA719" s="110"/>
      <c r="AB719" s="110"/>
      <c r="AC719" s="110"/>
      <c r="AD719" s="110"/>
      <c r="AE719" s="110"/>
      <c r="AF719" s="110"/>
      <c r="AG719" s="110"/>
      <c r="AH719" s="110"/>
      <c r="AI719" s="110"/>
      <c r="AJ719" s="110"/>
      <c r="AK719" s="110"/>
      <c r="AL719" s="110"/>
      <c r="AM719" s="111"/>
      <c r="BG719" s="13" t="s">
        <v>432</v>
      </c>
      <c r="BH719" s="13" t="s">
        <v>432</v>
      </c>
    </row>
    <row r="720" spans="1:61" ht="9.75" hidden="1" customHeight="1" x14ac:dyDescent="0.15">
      <c r="A720" s="106"/>
      <c r="B720" s="107"/>
      <c r="C720" s="107"/>
      <c r="D720" s="107"/>
      <c r="E720" s="107"/>
      <c r="F720" s="107"/>
      <c r="G720" s="107"/>
      <c r="H720" s="107"/>
      <c r="I720" s="107"/>
      <c r="J720" s="112"/>
      <c r="K720" s="113"/>
      <c r="L720" s="113"/>
      <c r="M720" s="113"/>
      <c r="N720" s="113"/>
      <c r="O720" s="113"/>
      <c r="P720" s="113"/>
      <c r="Q720" s="113"/>
      <c r="R720" s="113"/>
      <c r="S720" s="113"/>
      <c r="T720" s="113"/>
      <c r="U720" s="113"/>
      <c r="V720" s="113"/>
      <c r="W720" s="113"/>
      <c r="X720" s="113"/>
      <c r="Y720" s="113"/>
      <c r="Z720" s="113"/>
      <c r="AA720" s="113"/>
      <c r="AB720" s="113"/>
      <c r="AC720" s="113"/>
      <c r="AD720" s="113"/>
      <c r="AE720" s="113"/>
      <c r="AF720" s="113"/>
      <c r="AG720" s="113"/>
      <c r="AH720" s="113"/>
      <c r="AI720" s="113"/>
      <c r="AJ720" s="113"/>
      <c r="AK720" s="113"/>
      <c r="AL720" s="113"/>
      <c r="AM720" s="114"/>
      <c r="BG720" s="13" t="s">
        <v>432</v>
      </c>
      <c r="BH720" s="13" t="s">
        <v>432</v>
      </c>
    </row>
    <row r="721" spans="1:61" ht="9.75" hidden="1" customHeight="1" x14ac:dyDescent="0.15">
      <c r="A721" s="96" t="s">
        <v>289</v>
      </c>
      <c r="B721" s="97"/>
      <c r="C721" s="97"/>
      <c r="D721" s="97"/>
      <c r="E721" s="97"/>
      <c r="F721" s="97"/>
      <c r="G721" s="97"/>
      <c r="H721" s="97"/>
      <c r="I721" s="97"/>
      <c r="J721" s="224" t="s">
        <v>127</v>
      </c>
      <c r="K721" s="225"/>
      <c r="L721" s="162" t="s">
        <v>121</v>
      </c>
      <c r="M721" s="162"/>
      <c r="N721" s="162"/>
      <c r="O721" s="162"/>
      <c r="P721" s="162"/>
      <c r="Q721" s="162"/>
      <c r="R721" s="162"/>
      <c r="S721" s="162"/>
      <c r="T721" s="162"/>
      <c r="U721" s="162"/>
      <c r="V721" s="162"/>
      <c r="W721" s="162"/>
      <c r="X721" s="227" t="s">
        <v>127</v>
      </c>
      <c r="Y721" s="225"/>
      <c r="Z721" s="162" t="s">
        <v>160</v>
      </c>
      <c r="AA721" s="162"/>
      <c r="AB721" s="162"/>
      <c r="AC721" s="162"/>
      <c r="AD721" s="162"/>
      <c r="AE721" s="162"/>
      <c r="AF721" s="162"/>
      <c r="AG721" s="162"/>
      <c r="AH721" s="162"/>
      <c r="AI721" s="162"/>
      <c r="AJ721" s="162"/>
      <c r="AK721" s="162"/>
      <c r="AL721" s="162"/>
      <c r="AM721" s="163"/>
      <c r="BF721" s="13" t="b">
        <f>IF($K721="○",TRUE,IF($K721="",FALSE,"INPUT_ERROR"))</f>
        <v>0</v>
      </c>
      <c r="BG721" s="13" t="s">
        <v>509</v>
      </c>
      <c r="BH721" s="13">
        <v>76</v>
      </c>
      <c r="BI721" s="13" t="str">
        <f t="shared" ref="BI721:BI727" si="7">"ITEM"&amp;BH721&amp; BG721 &amp;"="&amp; BF721</f>
        <v>ITEM76#KBN3_6=FALSE</v>
      </c>
    </row>
    <row r="722" spans="1:61" ht="9.75" hidden="1" customHeight="1" x14ac:dyDescent="0.15">
      <c r="A722" s="99"/>
      <c r="B722" s="100"/>
      <c r="C722" s="100"/>
      <c r="D722" s="100"/>
      <c r="E722" s="100"/>
      <c r="F722" s="100"/>
      <c r="G722" s="100"/>
      <c r="H722" s="100"/>
      <c r="I722" s="100"/>
      <c r="J722" s="130"/>
      <c r="K722" s="132"/>
      <c r="L722" s="133"/>
      <c r="M722" s="133"/>
      <c r="N722" s="133"/>
      <c r="O722" s="133"/>
      <c r="P722" s="133"/>
      <c r="Q722" s="133"/>
      <c r="R722" s="133"/>
      <c r="S722" s="133"/>
      <c r="T722" s="133"/>
      <c r="U722" s="133"/>
      <c r="V722" s="133"/>
      <c r="W722" s="133"/>
      <c r="X722" s="134"/>
      <c r="Y722" s="132"/>
      <c r="Z722" s="133"/>
      <c r="AA722" s="133"/>
      <c r="AB722" s="133"/>
      <c r="AC722" s="133"/>
      <c r="AD722" s="133"/>
      <c r="AE722" s="133"/>
      <c r="AF722" s="133"/>
      <c r="AG722" s="133"/>
      <c r="AH722" s="133"/>
      <c r="AI722" s="133"/>
      <c r="AJ722" s="133"/>
      <c r="AK722" s="133"/>
      <c r="AL722" s="133"/>
      <c r="AM722" s="139"/>
      <c r="BF722" s="13" t="b">
        <f>IF($Y721="○",TRUE,IF($Y721="",FALSE,"INPUT_ERROR"))</f>
        <v>0</v>
      </c>
      <c r="BG722" s="13" t="s">
        <v>509</v>
      </c>
      <c r="BH722" s="13">
        <v>77</v>
      </c>
      <c r="BI722" s="13" t="str">
        <f t="shared" si="7"/>
        <v>ITEM77#KBN3_6=FALSE</v>
      </c>
    </row>
    <row r="723" spans="1:61" ht="9.75" hidden="1" customHeight="1" x14ac:dyDescent="0.15">
      <c r="A723" s="99"/>
      <c r="B723" s="100"/>
      <c r="C723" s="100"/>
      <c r="D723" s="100"/>
      <c r="E723" s="100"/>
      <c r="F723" s="100"/>
      <c r="G723" s="100"/>
      <c r="H723" s="100"/>
      <c r="I723" s="100"/>
      <c r="J723" s="130" t="s">
        <v>127</v>
      </c>
      <c r="K723" s="132"/>
      <c r="L723" s="133" t="s">
        <v>161</v>
      </c>
      <c r="M723" s="133"/>
      <c r="N723" s="133"/>
      <c r="O723" s="133"/>
      <c r="P723" s="133"/>
      <c r="Q723" s="133"/>
      <c r="R723" s="133"/>
      <c r="S723" s="133"/>
      <c r="T723" s="133"/>
      <c r="U723" s="133"/>
      <c r="V723" s="133"/>
      <c r="W723" s="133"/>
      <c r="X723" s="134" t="s">
        <v>127</v>
      </c>
      <c r="Y723" s="132"/>
      <c r="Z723" s="133" t="s">
        <v>332</v>
      </c>
      <c r="AA723" s="133"/>
      <c r="AB723" s="133"/>
      <c r="AC723" s="133"/>
      <c r="AD723" s="133"/>
      <c r="AE723" s="133"/>
      <c r="AF723" s="133"/>
      <c r="AG723" s="133"/>
      <c r="AH723" s="133"/>
      <c r="AI723" s="133"/>
      <c r="AJ723" s="133"/>
      <c r="AK723" s="133"/>
      <c r="AL723" s="133"/>
      <c r="AM723" s="139"/>
      <c r="BF723" s="13" t="b">
        <f>IF($K723="○",TRUE,IF($K723="",FALSE,"INPUT_ERROR"))</f>
        <v>0</v>
      </c>
      <c r="BG723" s="13" t="s">
        <v>509</v>
      </c>
      <c r="BH723" s="13">
        <v>78</v>
      </c>
      <c r="BI723" s="13" t="str">
        <f t="shared" si="7"/>
        <v>ITEM78#KBN3_6=FALSE</v>
      </c>
    </row>
    <row r="724" spans="1:61" ht="9.75" hidden="1" customHeight="1" x14ac:dyDescent="0.15">
      <c r="A724" s="99"/>
      <c r="B724" s="100"/>
      <c r="C724" s="100"/>
      <c r="D724" s="100"/>
      <c r="E724" s="100"/>
      <c r="F724" s="100"/>
      <c r="G724" s="100"/>
      <c r="H724" s="100"/>
      <c r="I724" s="100"/>
      <c r="J724" s="130"/>
      <c r="K724" s="132"/>
      <c r="L724" s="133"/>
      <c r="M724" s="133"/>
      <c r="N724" s="133"/>
      <c r="O724" s="133"/>
      <c r="P724" s="133"/>
      <c r="Q724" s="133"/>
      <c r="R724" s="133"/>
      <c r="S724" s="133"/>
      <c r="T724" s="133"/>
      <c r="U724" s="133"/>
      <c r="V724" s="133"/>
      <c r="W724" s="133"/>
      <c r="X724" s="134"/>
      <c r="Y724" s="132"/>
      <c r="Z724" s="133"/>
      <c r="AA724" s="133"/>
      <c r="AB724" s="133"/>
      <c r="AC724" s="133"/>
      <c r="AD724" s="133"/>
      <c r="AE724" s="133"/>
      <c r="AF724" s="133"/>
      <c r="AG724" s="133"/>
      <c r="AH724" s="133"/>
      <c r="AI724" s="133"/>
      <c r="AJ724" s="133"/>
      <c r="AK724" s="133"/>
      <c r="AL724" s="133"/>
      <c r="AM724" s="139"/>
      <c r="BF724" s="13" t="b">
        <f>IF($Y723="○",TRUE,IF($Y723="",FALSE,"INPUT_ERROR"))</f>
        <v>0</v>
      </c>
      <c r="BG724" s="13" t="s">
        <v>509</v>
      </c>
      <c r="BH724" s="13">
        <v>79</v>
      </c>
      <c r="BI724" s="13" t="str">
        <f t="shared" si="7"/>
        <v>ITEM79#KBN3_6=FALSE</v>
      </c>
    </row>
    <row r="725" spans="1:61" ht="9.75" hidden="1" customHeight="1" x14ac:dyDescent="0.15">
      <c r="A725" s="99"/>
      <c r="B725" s="100"/>
      <c r="C725" s="100"/>
      <c r="D725" s="100"/>
      <c r="E725" s="100"/>
      <c r="F725" s="100"/>
      <c r="G725" s="100"/>
      <c r="H725" s="100"/>
      <c r="I725" s="100"/>
      <c r="J725" s="130" t="s">
        <v>127</v>
      </c>
      <c r="K725" s="132"/>
      <c r="L725" s="133" t="s">
        <v>240</v>
      </c>
      <c r="M725" s="133"/>
      <c r="N725" s="133"/>
      <c r="O725" s="133"/>
      <c r="P725" s="133"/>
      <c r="Q725" s="133"/>
      <c r="R725" s="133"/>
      <c r="S725" s="133"/>
      <c r="T725" s="133"/>
      <c r="U725" s="133"/>
      <c r="V725" s="133"/>
      <c r="W725" s="133"/>
      <c r="X725" s="134" t="s">
        <v>127</v>
      </c>
      <c r="Y725" s="132"/>
      <c r="Z725" s="133" t="s">
        <v>241</v>
      </c>
      <c r="AA725" s="133"/>
      <c r="AB725" s="133"/>
      <c r="AC725" s="133"/>
      <c r="AD725" s="133"/>
      <c r="AE725" s="133"/>
      <c r="AF725" s="133"/>
      <c r="AG725" s="133"/>
      <c r="AH725" s="133"/>
      <c r="AI725" s="133"/>
      <c r="AJ725" s="133"/>
      <c r="AK725" s="133"/>
      <c r="AL725" s="133"/>
      <c r="AM725" s="139"/>
      <c r="BF725" s="13" t="b">
        <f>IF($K725="○",TRUE,IF($K725="",FALSE,"INPUT_ERROR"))</f>
        <v>0</v>
      </c>
      <c r="BG725" s="13" t="s">
        <v>509</v>
      </c>
      <c r="BH725" s="13">
        <v>80</v>
      </c>
      <c r="BI725" s="13" t="str">
        <f t="shared" si="7"/>
        <v>ITEM80#KBN3_6=FALSE</v>
      </c>
    </row>
    <row r="726" spans="1:61" ht="9.75" hidden="1" customHeight="1" x14ac:dyDescent="0.15">
      <c r="A726" s="99"/>
      <c r="B726" s="100"/>
      <c r="C726" s="100"/>
      <c r="D726" s="100"/>
      <c r="E726" s="100"/>
      <c r="F726" s="100"/>
      <c r="G726" s="100"/>
      <c r="H726" s="100"/>
      <c r="I726" s="100"/>
      <c r="J726" s="130"/>
      <c r="K726" s="132"/>
      <c r="L726" s="133"/>
      <c r="M726" s="133"/>
      <c r="N726" s="133"/>
      <c r="O726" s="133"/>
      <c r="P726" s="133"/>
      <c r="Q726" s="133"/>
      <c r="R726" s="133"/>
      <c r="S726" s="133"/>
      <c r="T726" s="133"/>
      <c r="U726" s="133"/>
      <c r="V726" s="133"/>
      <c r="W726" s="133"/>
      <c r="X726" s="134"/>
      <c r="Y726" s="132"/>
      <c r="Z726" s="133"/>
      <c r="AA726" s="133"/>
      <c r="AB726" s="133"/>
      <c r="AC726" s="133"/>
      <c r="AD726" s="133"/>
      <c r="AE726" s="133"/>
      <c r="AF726" s="133"/>
      <c r="AG726" s="133"/>
      <c r="AH726" s="133"/>
      <c r="AI726" s="133"/>
      <c r="AJ726" s="133"/>
      <c r="AK726" s="133"/>
      <c r="AL726" s="133"/>
      <c r="AM726" s="139"/>
      <c r="BF726" s="13" t="b">
        <f>IF($Y725="○",TRUE,IF($Y725="",FALSE,"INPUT_ERROR"))</f>
        <v>0</v>
      </c>
      <c r="BG726" s="13" t="s">
        <v>509</v>
      </c>
      <c r="BH726" s="13">
        <v>81</v>
      </c>
      <c r="BI726" s="13" t="str">
        <f t="shared" si="7"/>
        <v>ITEM81#KBN3_6=FALSE</v>
      </c>
    </row>
    <row r="727" spans="1:61" ht="9.75" hidden="1" customHeight="1" x14ac:dyDescent="0.15">
      <c r="A727" s="99"/>
      <c r="B727" s="100"/>
      <c r="C727" s="100"/>
      <c r="D727" s="100"/>
      <c r="E727" s="100"/>
      <c r="F727" s="100"/>
      <c r="G727" s="100"/>
      <c r="H727" s="100"/>
      <c r="I727" s="100"/>
      <c r="J727" s="130" t="s">
        <v>127</v>
      </c>
      <c r="K727" s="132"/>
      <c r="L727" s="133" t="s">
        <v>125</v>
      </c>
      <c r="M727" s="133"/>
      <c r="N727" s="133"/>
      <c r="O727" s="134" t="s">
        <v>98</v>
      </c>
      <c r="P727" s="128"/>
      <c r="Q727" s="128"/>
      <c r="R727" s="128"/>
      <c r="S727" s="128"/>
      <c r="T727" s="128"/>
      <c r="U727" s="128"/>
      <c r="V727" s="128"/>
      <c r="W727" s="128"/>
      <c r="X727" s="128"/>
      <c r="Y727" s="128"/>
      <c r="Z727" s="128"/>
      <c r="AA727" s="128"/>
      <c r="AB727" s="128"/>
      <c r="AC727" s="128"/>
      <c r="AD727" s="128"/>
      <c r="AE727" s="128"/>
      <c r="AF727" s="128"/>
      <c r="AG727" s="128"/>
      <c r="AH727" s="128"/>
      <c r="AI727" s="128"/>
      <c r="AJ727" s="128"/>
      <c r="AK727" s="128"/>
      <c r="AL727" s="133" t="s">
        <v>188</v>
      </c>
      <c r="AM727" s="139"/>
      <c r="BF727" s="13" t="b">
        <f>IF($K727="○",TRUE,IF($K727="",FALSE,"INPUT_ERROR"))</f>
        <v>0</v>
      </c>
      <c r="BG727" s="13" t="s">
        <v>509</v>
      </c>
      <c r="BH727" s="13">
        <v>82</v>
      </c>
      <c r="BI727" s="13" t="str">
        <f t="shared" si="7"/>
        <v>ITEM82#KBN3_6=FALSE</v>
      </c>
    </row>
    <row r="728" spans="1:61" ht="9.75" hidden="1" customHeight="1" x14ac:dyDescent="0.15">
      <c r="A728" s="99"/>
      <c r="B728" s="100"/>
      <c r="C728" s="100"/>
      <c r="D728" s="100"/>
      <c r="E728" s="100"/>
      <c r="F728" s="100"/>
      <c r="G728" s="100"/>
      <c r="H728" s="100"/>
      <c r="I728" s="100"/>
      <c r="J728" s="135"/>
      <c r="K728" s="136"/>
      <c r="L728" s="137"/>
      <c r="M728" s="137"/>
      <c r="N728" s="137"/>
      <c r="O728" s="138"/>
      <c r="P728" s="90"/>
      <c r="Q728" s="90"/>
      <c r="R728" s="90"/>
      <c r="S728" s="90"/>
      <c r="T728" s="90"/>
      <c r="U728" s="90"/>
      <c r="V728" s="90"/>
      <c r="W728" s="90"/>
      <c r="X728" s="90"/>
      <c r="Y728" s="90"/>
      <c r="Z728" s="90"/>
      <c r="AA728" s="90"/>
      <c r="AB728" s="90"/>
      <c r="AC728" s="90"/>
      <c r="AD728" s="90"/>
      <c r="AE728" s="90"/>
      <c r="AF728" s="90"/>
      <c r="AG728" s="90"/>
      <c r="AH728" s="90"/>
      <c r="AI728" s="90"/>
      <c r="AJ728" s="90"/>
      <c r="AK728" s="90"/>
      <c r="AL728" s="137"/>
      <c r="AM728" s="140"/>
      <c r="BG728" s="13" t="s">
        <v>509</v>
      </c>
      <c r="BH728" s="13">
        <v>83</v>
      </c>
      <c r="BI728" s="13" t="str">
        <f>"ITEM"&amp;BH728&amp; BG728 &amp;"="&amp;IF(TRIM($P727)="","",$P727)</f>
        <v>ITEM83#KBN3_6=</v>
      </c>
    </row>
    <row r="729" spans="1:61" ht="9.75" hidden="1" customHeight="1" x14ac:dyDescent="0.15">
      <c r="A729" s="96" t="s">
        <v>290</v>
      </c>
      <c r="B729" s="97"/>
      <c r="C729" s="97"/>
      <c r="D729" s="97"/>
      <c r="E729" s="97"/>
      <c r="F729" s="97"/>
      <c r="G729" s="97"/>
      <c r="H729" s="97"/>
      <c r="I729" s="97"/>
      <c r="J729" s="102"/>
      <c r="K729" s="102"/>
      <c r="L729" s="102"/>
      <c r="M729" s="102"/>
      <c r="N729" s="102"/>
      <c r="O729" s="102"/>
      <c r="P729" s="102"/>
      <c r="Q729" s="102"/>
      <c r="R729" s="102"/>
      <c r="S729" s="102"/>
      <c r="T729" s="102"/>
      <c r="U729" s="102"/>
      <c r="V729" s="102"/>
      <c r="W729" s="102"/>
      <c r="X729" s="102"/>
      <c r="Y729" s="102"/>
      <c r="Z729" s="102"/>
      <c r="AA729" s="102"/>
      <c r="AB729" s="102"/>
      <c r="AC729" s="102"/>
      <c r="AD729" s="102"/>
      <c r="AE729" s="102"/>
      <c r="AF729" s="102"/>
      <c r="AG729" s="102"/>
      <c r="AH729" s="102"/>
      <c r="AI729" s="102"/>
      <c r="AJ729" s="102"/>
      <c r="AK729" s="102"/>
      <c r="AL729" s="102"/>
      <c r="AM729" s="102"/>
      <c r="BG729" s="13" t="s">
        <v>509</v>
      </c>
      <c r="BH729" s="13">
        <v>84</v>
      </c>
      <c r="BI729" s="13" t="str">
        <f>"ITEM"&amp;BH729&amp; BG729 &amp;"="&amp;IF(TRIM($J729)="","",TEXT(J729,"yyyymmdd"))</f>
        <v>ITEM84#KBN3_6=</v>
      </c>
    </row>
    <row r="730" spans="1:61" ht="9.75" hidden="1" customHeight="1" x14ac:dyDescent="0.15">
      <c r="A730" s="99"/>
      <c r="B730" s="100"/>
      <c r="C730" s="100"/>
      <c r="D730" s="100"/>
      <c r="E730" s="100"/>
      <c r="F730" s="100"/>
      <c r="G730" s="100"/>
      <c r="H730" s="100"/>
      <c r="I730" s="100"/>
      <c r="J730" s="102"/>
      <c r="K730" s="102"/>
      <c r="L730" s="102"/>
      <c r="M730" s="102"/>
      <c r="N730" s="102"/>
      <c r="O730" s="102"/>
      <c r="P730" s="102"/>
      <c r="Q730" s="102"/>
      <c r="R730" s="102"/>
      <c r="S730" s="102"/>
      <c r="T730" s="102"/>
      <c r="U730" s="102"/>
      <c r="V730" s="102"/>
      <c r="W730" s="102"/>
      <c r="X730" s="102"/>
      <c r="Y730" s="102"/>
      <c r="Z730" s="102"/>
      <c r="AA730" s="102"/>
      <c r="AB730" s="102"/>
      <c r="AC730" s="102"/>
      <c r="AD730" s="102"/>
      <c r="AE730" s="102"/>
      <c r="AF730" s="102"/>
      <c r="AG730" s="102"/>
      <c r="AH730" s="102"/>
      <c r="AI730" s="102"/>
      <c r="AJ730" s="102"/>
      <c r="AK730" s="102"/>
      <c r="AL730" s="102"/>
      <c r="AM730" s="102"/>
      <c r="BG730" s="13" t="s">
        <v>432</v>
      </c>
      <c r="BH730" s="13" t="s">
        <v>432</v>
      </c>
    </row>
    <row r="731" spans="1:61" ht="9.75" hidden="1" customHeight="1" thickBot="1" x14ac:dyDescent="0.2">
      <c r="A731" s="106"/>
      <c r="B731" s="107"/>
      <c r="C731" s="107"/>
      <c r="D731" s="107"/>
      <c r="E731" s="107"/>
      <c r="F731" s="107"/>
      <c r="G731" s="107"/>
      <c r="H731" s="107"/>
      <c r="I731" s="107"/>
      <c r="J731" s="102"/>
      <c r="K731" s="102"/>
      <c r="L731" s="102"/>
      <c r="M731" s="102"/>
      <c r="N731" s="102"/>
      <c r="O731" s="102"/>
      <c r="P731" s="102"/>
      <c r="Q731" s="102"/>
      <c r="R731" s="102"/>
      <c r="S731" s="102"/>
      <c r="T731" s="102"/>
      <c r="U731" s="102"/>
      <c r="V731" s="102"/>
      <c r="W731" s="102"/>
      <c r="X731" s="102"/>
      <c r="Y731" s="102"/>
      <c r="Z731" s="102"/>
      <c r="AA731" s="102"/>
      <c r="AB731" s="102"/>
      <c r="AC731" s="102"/>
      <c r="AD731" s="102"/>
      <c r="AE731" s="102"/>
      <c r="AF731" s="102"/>
      <c r="AG731" s="102"/>
      <c r="AH731" s="102"/>
      <c r="AI731" s="102"/>
      <c r="AJ731" s="102"/>
      <c r="AK731" s="102"/>
      <c r="AL731" s="102"/>
      <c r="AM731" s="102"/>
      <c r="BG731" s="13" t="s">
        <v>432</v>
      </c>
      <c r="BH731" s="13" t="s">
        <v>432</v>
      </c>
    </row>
    <row r="732" spans="1:61" ht="9.75" hidden="1" customHeight="1" x14ac:dyDescent="0.15">
      <c r="A732" s="295" t="s">
        <v>370</v>
      </c>
      <c r="B732" s="296"/>
      <c r="C732" s="296"/>
      <c r="D732" s="296"/>
      <c r="E732" s="296"/>
      <c r="F732" s="296"/>
      <c r="G732" s="296"/>
      <c r="H732" s="296"/>
      <c r="I732" s="297"/>
      <c r="J732" s="273"/>
      <c r="K732" s="274"/>
      <c r="L732" s="274"/>
      <c r="M732" s="274"/>
      <c r="N732" s="274"/>
      <c r="O732" s="274"/>
      <c r="P732" s="274"/>
      <c r="Q732" s="274"/>
      <c r="R732" s="274"/>
      <c r="S732" s="274"/>
      <c r="T732" s="274"/>
      <c r="U732" s="274"/>
      <c r="V732" s="274"/>
      <c r="W732" s="274"/>
      <c r="X732" s="274"/>
      <c r="Y732" s="274"/>
      <c r="Z732" s="274"/>
      <c r="AA732" s="274"/>
      <c r="AB732" s="274"/>
      <c r="AC732" s="274"/>
      <c r="AD732" s="274"/>
      <c r="AE732" s="274"/>
      <c r="AF732" s="274"/>
      <c r="AG732" s="274"/>
      <c r="AH732" s="274"/>
      <c r="AI732" s="274"/>
      <c r="AJ732" s="274"/>
      <c r="AK732" s="274"/>
      <c r="AL732" s="274"/>
      <c r="AM732" s="275"/>
      <c r="BG732" s="13" t="s">
        <v>510</v>
      </c>
      <c r="BH732" s="13">
        <v>70</v>
      </c>
      <c r="BI732" s="13" t="str">
        <f>"ITEM"&amp;BH732&amp;BG732&amp;"="&amp;IF(TRIM($J732)="","",$J732)</f>
        <v>ITEM70#KBN3_7=</v>
      </c>
    </row>
    <row r="733" spans="1:61" ht="9.75" hidden="1" customHeight="1" thickBot="1" x14ac:dyDescent="0.2">
      <c r="A733" s="298"/>
      <c r="B733" s="299"/>
      <c r="C733" s="299"/>
      <c r="D733" s="299"/>
      <c r="E733" s="299"/>
      <c r="F733" s="299"/>
      <c r="G733" s="299"/>
      <c r="H733" s="299"/>
      <c r="I733" s="300"/>
      <c r="J733" s="301"/>
      <c r="K733" s="302"/>
      <c r="L733" s="302"/>
      <c r="M733" s="302"/>
      <c r="N733" s="302"/>
      <c r="O733" s="302"/>
      <c r="P733" s="302"/>
      <c r="Q733" s="302"/>
      <c r="R733" s="302"/>
      <c r="S733" s="302"/>
      <c r="T733" s="302"/>
      <c r="U733" s="302"/>
      <c r="V733" s="302"/>
      <c r="W733" s="302"/>
      <c r="X733" s="302"/>
      <c r="Y733" s="302"/>
      <c r="Z733" s="302"/>
      <c r="AA733" s="302"/>
      <c r="AB733" s="302"/>
      <c r="AC733" s="302"/>
      <c r="AD733" s="302"/>
      <c r="AE733" s="302"/>
      <c r="AF733" s="302"/>
      <c r="AG733" s="302"/>
      <c r="AH733" s="302"/>
      <c r="AI733" s="302"/>
      <c r="AJ733" s="302"/>
      <c r="AK733" s="302"/>
      <c r="AL733" s="302"/>
      <c r="AM733" s="303"/>
    </row>
    <row r="734" spans="1:61" ht="9.75" hidden="1" customHeight="1" x14ac:dyDescent="0.15">
      <c r="A734" s="99" t="s">
        <v>96</v>
      </c>
      <c r="B734" s="100"/>
      <c r="C734" s="100"/>
      <c r="D734" s="100"/>
      <c r="E734" s="100"/>
      <c r="F734" s="100"/>
      <c r="G734" s="100"/>
      <c r="H734" s="100"/>
      <c r="I734" s="100"/>
      <c r="J734" s="102"/>
      <c r="K734" s="102"/>
      <c r="L734" s="102"/>
      <c r="M734" s="102"/>
      <c r="N734" s="102"/>
      <c r="O734" s="102"/>
      <c r="P734" s="102"/>
      <c r="Q734" s="102"/>
      <c r="R734" s="102"/>
      <c r="S734" s="102"/>
      <c r="T734" s="102"/>
      <c r="U734" s="102"/>
      <c r="V734" s="102"/>
      <c r="W734" s="102"/>
      <c r="X734" s="102"/>
      <c r="Y734" s="102"/>
      <c r="Z734" s="102"/>
      <c r="AA734" s="102"/>
      <c r="AB734" s="102"/>
      <c r="AC734" s="102"/>
      <c r="AD734" s="102"/>
      <c r="AE734" s="102"/>
      <c r="AF734" s="102"/>
      <c r="AG734" s="102"/>
      <c r="AH734" s="102"/>
      <c r="AI734" s="102"/>
      <c r="AJ734" s="102"/>
      <c r="AK734" s="102"/>
      <c r="AL734" s="102"/>
      <c r="AM734" s="102"/>
      <c r="BG734" s="13" t="s">
        <v>510</v>
      </c>
      <c r="BH734" s="13">
        <v>71</v>
      </c>
      <c r="BI734" s="13" t="str">
        <f>"ITEM"&amp;BH734&amp; BG734 &amp;"="&amp; IF(TRIM($J734)="","",$J734)</f>
        <v>ITEM71#KBN3_7=</v>
      </c>
    </row>
    <row r="735" spans="1:61" ht="9.75" hidden="1" customHeight="1" x14ac:dyDescent="0.15">
      <c r="A735" s="106"/>
      <c r="B735" s="107"/>
      <c r="C735" s="107"/>
      <c r="D735" s="107"/>
      <c r="E735" s="107"/>
      <c r="F735" s="107"/>
      <c r="G735" s="107"/>
      <c r="H735" s="107"/>
      <c r="I735" s="107"/>
      <c r="J735" s="102"/>
      <c r="K735" s="102"/>
      <c r="L735" s="102"/>
      <c r="M735" s="102"/>
      <c r="N735" s="102"/>
      <c r="O735" s="102"/>
      <c r="P735" s="102"/>
      <c r="Q735" s="102"/>
      <c r="R735" s="102"/>
      <c r="S735" s="102"/>
      <c r="T735" s="102"/>
      <c r="U735" s="102"/>
      <c r="V735" s="102"/>
      <c r="W735" s="102"/>
      <c r="X735" s="102"/>
      <c r="Y735" s="102"/>
      <c r="Z735" s="102"/>
      <c r="AA735" s="102"/>
      <c r="AB735" s="102"/>
      <c r="AC735" s="102"/>
      <c r="AD735" s="102"/>
      <c r="AE735" s="102"/>
      <c r="AF735" s="102"/>
      <c r="AG735" s="102"/>
      <c r="AH735" s="102"/>
      <c r="AI735" s="102"/>
      <c r="AJ735" s="102"/>
      <c r="AK735" s="102"/>
      <c r="AL735" s="102"/>
      <c r="AM735" s="102"/>
    </row>
    <row r="736" spans="1:61" ht="9.75" hidden="1" customHeight="1" x14ac:dyDescent="0.15">
      <c r="A736" s="96" t="s">
        <v>285</v>
      </c>
      <c r="B736" s="97"/>
      <c r="C736" s="97"/>
      <c r="D736" s="97"/>
      <c r="E736" s="97"/>
      <c r="F736" s="97"/>
      <c r="G736" s="97"/>
      <c r="H736" s="97"/>
      <c r="I736" s="97"/>
      <c r="J736" s="102"/>
      <c r="K736" s="102"/>
      <c r="L736" s="102"/>
      <c r="M736" s="102"/>
      <c r="N736" s="102"/>
      <c r="O736" s="102"/>
      <c r="P736" s="102"/>
      <c r="Q736" s="102"/>
      <c r="R736" s="102"/>
      <c r="S736" s="102"/>
      <c r="T736" s="102"/>
      <c r="U736" s="102"/>
      <c r="V736" s="102"/>
      <c r="W736" s="102"/>
      <c r="X736" s="102"/>
      <c r="Y736" s="102"/>
      <c r="Z736" s="102"/>
      <c r="AA736" s="102"/>
      <c r="AB736" s="102"/>
      <c r="AC736" s="102"/>
      <c r="AD736" s="102"/>
      <c r="AE736" s="102"/>
      <c r="AF736" s="102"/>
      <c r="AG736" s="102"/>
      <c r="AH736" s="102"/>
      <c r="AI736" s="102"/>
      <c r="AJ736" s="102"/>
      <c r="AK736" s="102"/>
      <c r="AL736" s="102"/>
      <c r="AM736" s="102"/>
      <c r="BG736" s="13" t="s">
        <v>510</v>
      </c>
      <c r="BH736" s="13">
        <v>72</v>
      </c>
      <c r="BI736" s="13" t="str">
        <f>"ITEM"&amp;BH736&amp; BG736 &amp;"="&amp; IF(TRIM($J736)="","",$J736)</f>
        <v>ITEM72#KBN3_7=</v>
      </c>
    </row>
    <row r="737" spans="1:61" ht="9.75" hidden="1" customHeight="1" x14ac:dyDescent="0.15">
      <c r="A737" s="99"/>
      <c r="B737" s="100"/>
      <c r="C737" s="100"/>
      <c r="D737" s="100"/>
      <c r="E737" s="100"/>
      <c r="F737" s="100"/>
      <c r="G737" s="100"/>
      <c r="H737" s="100"/>
      <c r="I737" s="100"/>
      <c r="J737" s="102"/>
      <c r="K737" s="102"/>
      <c r="L737" s="102"/>
      <c r="M737" s="102"/>
      <c r="N737" s="102"/>
      <c r="O737" s="102"/>
      <c r="P737" s="102"/>
      <c r="Q737" s="102"/>
      <c r="R737" s="102"/>
      <c r="S737" s="102"/>
      <c r="T737" s="102"/>
      <c r="U737" s="102"/>
      <c r="V737" s="102"/>
      <c r="W737" s="102"/>
      <c r="X737" s="102"/>
      <c r="Y737" s="102"/>
      <c r="Z737" s="102"/>
      <c r="AA737" s="102"/>
      <c r="AB737" s="102"/>
      <c r="AC737" s="102"/>
      <c r="AD737" s="102"/>
      <c r="AE737" s="102"/>
      <c r="AF737" s="102"/>
      <c r="AG737" s="102"/>
      <c r="AH737" s="102"/>
      <c r="AI737" s="102"/>
      <c r="AJ737" s="102"/>
      <c r="AK737" s="102"/>
      <c r="AL737" s="102"/>
      <c r="AM737" s="102"/>
      <c r="BG737" s="13" t="s">
        <v>432</v>
      </c>
      <c r="BH737" s="13" t="s">
        <v>432</v>
      </c>
    </row>
    <row r="738" spans="1:61" ht="9.75" hidden="1" customHeight="1" x14ac:dyDescent="0.15">
      <c r="A738" s="106"/>
      <c r="B738" s="107"/>
      <c r="C738" s="107"/>
      <c r="D738" s="107"/>
      <c r="E738" s="107"/>
      <c r="F738" s="107"/>
      <c r="G738" s="107"/>
      <c r="H738" s="107"/>
      <c r="I738" s="107"/>
      <c r="J738" s="102"/>
      <c r="K738" s="102"/>
      <c r="L738" s="102"/>
      <c r="M738" s="102"/>
      <c r="N738" s="102"/>
      <c r="O738" s="102"/>
      <c r="P738" s="102"/>
      <c r="Q738" s="102"/>
      <c r="R738" s="102"/>
      <c r="S738" s="102"/>
      <c r="T738" s="102"/>
      <c r="U738" s="102"/>
      <c r="V738" s="102"/>
      <c r="W738" s="102"/>
      <c r="X738" s="102"/>
      <c r="Y738" s="102"/>
      <c r="Z738" s="102"/>
      <c r="AA738" s="102"/>
      <c r="AB738" s="102"/>
      <c r="AC738" s="102"/>
      <c r="AD738" s="102"/>
      <c r="AE738" s="102"/>
      <c r="AF738" s="102"/>
      <c r="AG738" s="102"/>
      <c r="AH738" s="102"/>
      <c r="AI738" s="102"/>
      <c r="AJ738" s="102"/>
      <c r="AK738" s="102"/>
      <c r="AL738" s="102"/>
      <c r="AM738" s="102"/>
      <c r="BG738" s="13" t="s">
        <v>432</v>
      </c>
      <c r="BH738" s="13" t="s">
        <v>432</v>
      </c>
    </row>
    <row r="739" spans="1:61" ht="9.75" hidden="1" customHeight="1" x14ac:dyDescent="0.15">
      <c r="A739" s="96" t="s">
        <v>286</v>
      </c>
      <c r="B739" s="97"/>
      <c r="C739" s="97"/>
      <c r="D739" s="97"/>
      <c r="E739" s="97"/>
      <c r="F739" s="97"/>
      <c r="G739" s="97"/>
      <c r="H739" s="97"/>
      <c r="I739" s="97"/>
      <c r="J739" s="102"/>
      <c r="K739" s="102"/>
      <c r="L739" s="102"/>
      <c r="M739" s="102"/>
      <c r="N739" s="102"/>
      <c r="O739" s="102"/>
      <c r="P739" s="102"/>
      <c r="Q739" s="102"/>
      <c r="R739" s="102"/>
      <c r="S739" s="102"/>
      <c r="T739" s="102"/>
      <c r="U739" s="102"/>
      <c r="V739" s="102"/>
      <c r="W739" s="102"/>
      <c r="X739" s="102"/>
      <c r="Y739" s="102"/>
      <c r="Z739" s="102"/>
      <c r="AA739" s="102"/>
      <c r="AB739" s="102"/>
      <c r="AC739" s="102"/>
      <c r="AD739" s="102"/>
      <c r="AE739" s="102"/>
      <c r="AF739" s="102"/>
      <c r="AG739" s="102"/>
      <c r="AH739" s="102"/>
      <c r="AI739" s="102"/>
      <c r="AJ739" s="102"/>
      <c r="AK739" s="102"/>
      <c r="AL739" s="102"/>
      <c r="AM739" s="102"/>
      <c r="BG739" s="13" t="s">
        <v>510</v>
      </c>
      <c r="BH739" s="13">
        <v>73</v>
      </c>
      <c r="BI739" s="13" t="str">
        <f>"ITEM"&amp;BH739&amp; BG739 &amp;"="&amp; IF(TRIM($J739)="","",$J739)</f>
        <v>ITEM73#KBN3_7=</v>
      </c>
    </row>
    <row r="740" spans="1:61" ht="9.75" hidden="1" customHeight="1" x14ac:dyDescent="0.15">
      <c r="A740" s="106"/>
      <c r="B740" s="107"/>
      <c r="C740" s="107"/>
      <c r="D740" s="107"/>
      <c r="E740" s="107"/>
      <c r="F740" s="107"/>
      <c r="G740" s="107"/>
      <c r="H740" s="107"/>
      <c r="I740" s="107"/>
      <c r="J740" s="102"/>
      <c r="K740" s="102"/>
      <c r="L740" s="102"/>
      <c r="M740" s="102"/>
      <c r="N740" s="102"/>
      <c r="O740" s="102"/>
      <c r="P740" s="102"/>
      <c r="Q740" s="102"/>
      <c r="R740" s="102"/>
      <c r="S740" s="102"/>
      <c r="T740" s="102"/>
      <c r="U740" s="102"/>
      <c r="V740" s="102"/>
      <c r="W740" s="102"/>
      <c r="X740" s="102"/>
      <c r="Y740" s="102"/>
      <c r="Z740" s="102"/>
      <c r="AA740" s="102"/>
      <c r="AB740" s="102"/>
      <c r="AC740" s="102"/>
      <c r="AD740" s="102"/>
      <c r="AE740" s="102"/>
      <c r="AF740" s="102"/>
      <c r="AG740" s="102"/>
      <c r="AH740" s="102"/>
      <c r="AI740" s="102"/>
      <c r="AJ740" s="102"/>
      <c r="AK740" s="102"/>
      <c r="AL740" s="102"/>
      <c r="AM740" s="102"/>
      <c r="BG740" s="13" t="s">
        <v>432</v>
      </c>
      <c r="BH740" s="13" t="s">
        <v>432</v>
      </c>
    </row>
    <row r="741" spans="1:61" ht="9.75" hidden="1" customHeight="1" x14ac:dyDescent="0.15">
      <c r="A741" s="96" t="s">
        <v>287</v>
      </c>
      <c r="B741" s="97"/>
      <c r="C741" s="97"/>
      <c r="D741" s="97"/>
      <c r="E741" s="97"/>
      <c r="F741" s="97"/>
      <c r="G741" s="97"/>
      <c r="H741" s="97"/>
      <c r="I741" s="97"/>
      <c r="J741" s="167"/>
      <c r="K741" s="162"/>
      <c r="L741" s="162"/>
      <c r="M741" s="162"/>
      <c r="N741" s="162"/>
      <c r="O741" s="162"/>
      <c r="P741" s="162"/>
      <c r="Q741" s="162"/>
      <c r="R741" s="162"/>
      <c r="S741" s="162"/>
      <c r="T741" s="162"/>
      <c r="U741" s="162"/>
      <c r="V741" s="170" t="s">
        <v>116</v>
      </c>
      <c r="W741" s="170"/>
      <c r="X741" s="170"/>
      <c r="Y741" s="170"/>
      <c r="Z741" s="170"/>
      <c r="AA741" s="170"/>
      <c r="AB741" s="170"/>
      <c r="AC741" s="170"/>
      <c r="AD741" s="170"/>
      <c r="AE741" s="170"/>
      <c r="AF741" s="170"/>
      <c r="AG741" s="170"/>
      <c r="AH741" s="170"/>
      <c r="AI741" s="170"/>
      <c r="AJ741" s="170"/>
      <c r="AK741" s="170"/>
      <c r="AL741" s="170"/>
      <c r="AM741" s="171"/>
      <c r="BE741" s="13" t="str">
        <f ca="1">MID(CELL("address",$CB$2),2,2)</f>
        <v>CB</v>
      </c>
      <c r="BF741" s="13" t="str">
        <f>IF(TRIM($K743)="","",IF(ISERROR(MATCH($K743,$CB$3:$CB$7,0)),"INPUT_ERROR",MATCH($K743,$CB$3:$CB$7,0)))</f>
        <v/>
      </c>
      <c r="BG741" s="13" t="s">
        <v>510</v>
      </c>
      <c r="BH741" s="13">
        <v>74</v>
      </c>
      <c r="BI741" s="13" t="str">
        <f>"ITEM"&amp; BH741&amp; BG741 &amp;"="&amp; $BF741</f>
        <v>ITEM74#KBN3_7=</v>
      </c>
    </row>
    <row r="742" spans="1:61" ht="9.75" hidden="1" customHeight="1" x14ac:dyDescent="0.15">
      <c r="A742" s="99"/>
      <c r="B742" s="100"/>
      <c r="C742" s="100"/>
      <c r="D742" s="100"/>
      <c r="E742" s="100"/>
      <c r="F742" s="100"/>
      <c r="G742" s="100"/>
      <c r="H742" s="100"/>
      <c r="I742" s="100"/>
      <c r="J742" s="186"/>
      <c r="K742" s="133"/>
      <c r="L742" s="133"/>
      <c r="M742" s="133"/>
      <c r="N742" s="133"/>
      <c r="O742" s="133"/>
      <c r="P742" s="133"/>
      <c r="Q742" s="133"/>
      <c r="R742" s="133"/>
      <c r="S742" s="133"/>
      <c r="T742" s="133"/>
      <c r="U742" s="133"/>
      <c r="V742" s="169" t="s">
        <v>180</v>
      </c>
      <c r="W742" s="169"/>
      <c r="X742" s="169"/>
      <c r="Y742" s="169"/>
      <c r="Z742" s="169"/>
      <c r="AA742" s="169"/>
      <c r="AB742" s="169"/>
      <c r="AC742" s="169"/>
      <c r="AD742" s="169"/>
      <c r="AE742" s="169"/>
      <c r="AF742" s="169"/>
      <c r="AG742" s="169"/>
      <c r="AH742" s="169"/>
      <c r="AI742" s="169"/>
      <c r="AJ742" s="169"/>
      <c r="AK742" s="169"/>
      <c r="AL742" s="169"/>
      <c r="AM742" s="172"/>
      <c r="BG742" s="13" t="s">
        <v>432</v>
      </c>
      <c r="BH742" s="13" t="s">
        <v>432</v>
      </c>
    </row>
    <row r="743" spans="1:61" ht="9.75" hidden="1" customHeight="1" x14ac:dyDescent="0.15">
      <c r="A743" s="99"/>
      <c r="B743" s="100"/>
      <c r="C743" s="100"/>
      <c r="D743" s="100"/>
      <c r="E743" s="100"/>
      <c r="F743" s="100"/>
      <c r="G743" s="100"/>
      <c r="H743" s="100"/>
      <c r="I743" s="100"/>
      <c r="J743" s="130" t="s">
        <v>444</v>
      </c>
      <c r="K743" s="131"/>
      <c r="L743" s="131"/>
      <c r="M743" s="131"/>
      <c r="N743" s="131"/>
      <c r="O743" s="131"/>
      <c r="P743" s="131"/>
      <c r="Q743" s="131"/>
      <c r="R743" s="131"/>
      <c r="S743" s="131"/>
      <c r="T743" s="133" t="s">
        <v>442</v>
      </c>
      <c r="U743" s="133"/>
      <c r="V743" s="169" t="s">
        <v>236</v>
      </c>
      <c r="W743" s="169"/>
      <c r="X743" s="169"/>
      <c r="Y743" s="169"/>
      <c r="Z743" s="169"/>
      <c r="AA743" s="169"/>
      <c r="AB743" s="169"/>
      <c r="AC743" s="169"/>
      <c r="AD743" s="169"/>
      <c r="AE743" s="169"/>
      <c r="AF743" s="169"/>
      <c r="AG743" s="169"/>
      <c r="AH743" s="169"/>
      <c r="AI743" s="169"/>
      <c r="AJ743" s="169"/>
      <c r="AK743" s="169"/>
      <c r="AL743" s="169"/>
      <c r="AM743" s="172"/>
      <c r="BG743" s="13" t="s">
        <v>432</v>
      </c>
      <c r="BH743" s="13" t="s">
        <v>432</v>
      </c>
    </row>
    <row r="744" spans="1:61" ht="9.75" hidden="1" customHeight="1" x14ac:dyDescent="0.15">
      <c r="A744" s="99"/>
      <c r="B744" s="100"/>
      <c r="C744" s="100"/>
      <c r="D744" s="100"/>
      <c r="E744" s="100"/>
      <c r="F744" s="100"/>
      <c r="G744" s="100"/>
      <c r="H744" s="100"/>
      <c r="I744" s="100"/>
      <c r="J744" s="130"/>
      <c r="K744" s="131"/>
      <c r="L744" s="131"/>
      <c r="M744" s="131"/>
      <c r="N744" s="131"/>
      <c r="O744" s="131"/>
      <c r="P744" s="131"/>
      <c r="Q744" s="131"/>
      <c r="R744" s="131"/>
      <c r="S744" s="131"/>
      <c r="T744" s="133"/>
      <c r="U744" s="133"/>
      <c r="V744" s="169" t="s">
        <v>237</v>
      </c>
      <c r="W744" s="169"/>
      <c r="X744" s="169"/>
      <c r="Y744" s="169"/>
      <c r="Z744" s="169"/>
      <c r="AA744" s="169"/>
      <c r="AB744" s="169"/>
      <c r="AC744" s="169"/>
      <c r="AD744" s="169"/>
      <c r="AE744" s="169"/>
      <c r="AF744" s="169"/>
      <c r="AG744" s="169"/>
      <c r="AH744" s="169"/>
      <c r="AI744" s="169"/>
      <c r="AJ744" s="169"/>
      <c r="AK744" s="169"/>
      <c r="AL744" s="169"/>
      <c r="AM744" s="172"/>
      <c r="BG744" s="13" t="s">
        <v>432</v>
      </c>
      <c r="BH744" s="13" t="s">
        <v>432</v>
      </c>
    </row>
    <row r="745" spans="1:61" ht="9.75" hidden="1" customHeight="1" x14ac:dyDescent="0.15">
      <c r="A745" s="99"/>
      <c r="B745" s="100"/>
      <c r="C745" s="100"/>
      <c r="D745" s="100"/>
      <c r="E745" s="100"/>
      <c r="F745" s="100"/>
      <c r="G745" s="100"/>
      <c r="H745" s="100"/>
      <c r="I745" s="100"/>
      <c r="J745" s="186"/>
      <c r="K745" s="133"/>
      <c r="L745" s="133"/>
      <c r="M745" s="133"/>
      <c r="N745" s="133"/>
      <c r="O745" s="133"/>
      <c r="P745" s="133"/>
      <c r="Q745" s="133"/>
      <c r="R745" s="133"/>
      <c r="S745" s="133"/>
      <c r="T745" s="133"/>
      <c r="U745" s="133"/>
      <c r="V745" s="169" t="s">
        <v>445</v>
      </c>
      <c r="W745" s="169"/>
      <c r="X745" s="169"/>
      <c r="Y745" s="169"/>
      <c r="Z745" s="169"/>
      <c r="AA745" s="169"/>
      <c r="AB745" s="169"/>
      <c r="AC745" s="169"/>
      <c r="AD745" s="169"/>
      <c r="AE745" s="169"/>
      <c r="AF745" s="169"/>
      <c r="AG745" s="169"/>
      <c r="AH745" s="169"/>
      <c r="AI745" s="169"/>
      <c r="AJ745" s="169"/>
      <c r="AK745" s="169"/>
      <c r="AL745" s="169"/>
      <c r="AM745" s="172"/>
      <c r="BG745" s="13" t="s">
        <v>432</v>
      </c>
      <c r="BH745" s="13" t="s">
        <v>432</v>
      </c>
    </row>
    <row r="746" spans="1:61" ht="9.75" hidden="1" customHeight="1" x14ac:dyDescent="0.15">
      <c r="A746" s="106"/>
      <c r="B746" s="107"/>
      <c r="C746" s="107"/>
      <c r="D746" s="107"/>
      <c r="E746" s="107"/>
      <c r="F746" s="107"/>
      <c r="G746" s="107"/>
      <c r="H746" s="107"/>
      <c r="I746" s="107"/>
      <c r="J746" s="168"/>
      <c r="K746" s="137"/>
      <c r="L746" s="137"/>
      <c r="M746" s="137"/>
      <c r="N746" s="137"/>
      <c r="O746" s="137"/>
      <c r="P746" s="137"/>
      <c r="Q746" s="137"/>
      <c r="R746" s="137"/>
      <c r="S746" s="137"/>
      <c r="T746" s="137"/>
      <c r="U746" s="137"/>
      <c r="V746" s="174" t="s">
        <v>238</v>
      </c>
      <c r="W746" s="174"/>
      <c r="X746" s="174"/>
      <c r="Y746" s="174"/>
      <c r="Z746" s="174"/>
      <c r="AA746" s="174"/>
      <c r="AB746" s="174"/>
      <c r="AC746" s="174"/>
      <c r="AD746" s="174"/>
      <c r="AE746" s="174"/>
      <c r="AF746" s="174"/>
      <c r="AG746" s="174"/>
      <c r="AH746" s="174"/>
      <c r="AI746" s="174"/>
      <c r="AJ746" s="174"/>
      <c r="AK746" s="174"/>
      <c r="AL746" s="174"/>
      <c r="AM746" s="175"/>
      <c r="BG746" s="13" t="s">
        <v>432</v>
      </c>
      <c r="BH746" s="13" t="s">
        <v>432</v>
      </c>
    </row>
    <row r="747" spans="1:61" ht="9.75" hidden="1" customHeight="1" x14ac:dyDescent="0.15">
      <c r="A747" s="96" t="s">
        <v>288</v>
      </c>
      <c r="B747" s="97"/>
      <c r="C747" s="97"/>
      <c r="D747" s="97"/>
      <c r="E747" s="97"/>
      <c r="F747" s="97"/>
      <c r="G747" s="97"/>
      <c r="H747" s="97"/>
      <c r="I747" s="97"/>
      <c r="J747" s="115"/>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7"/>
      <c r="BG747" s="13" t="s">
        <v>510</v>
      </c>
      <c r="BH747" s="13">
        <v>75</v>
      </c>
      <c r="BI747" s="13" t="str">
        <f>"ITEM"&amp;BH747&amp; BG747 &amp;"="&amp; IF(TRIM($J747)="","",$J747)</f>
        <v>ITEM75#KBN3_7=</v>
      </c>
    </row>
    <row r="748" spans="1:61" ht="9.75" hidden="1" customHeight="1" x14ac:dyDescent="0.15">
      <c r="A748" s="99"/>
      <c r="B748" s="100"/>
      <c r="C748" s="100"/>
      <c r="D748" s="100"/>
      <c r="E748" s="100"/>
      <c r="F748" s="100"/>
      <c r="G748" s="100"/>
      <c r="H748" s="100"/>
      <c r="I748" s="100"/>
      <c r="J748" s="109"/>
      <c r="K748" s="110"/>
      <c r="L748" s="110"/>
      <c r="M748" s="110"/>
      <c r="N748" s="110"/>
      <c r="O748" s="110"/>
      <c r="P748" s="110"/>
      <c r="Q748" s="110"/>
      <c r="R748" s="110"/>
      <c r="S748" s="110"/>
      <c r="T748" s="110"/>
      <c r="U748" s="110"/>
      <c r="V748" s="110"/>
      <c r="W748" s="110"/>
      <c r="X748" s="110"/>
      <c r="Y748" s="110"/>
      <c r="Z748" s="110"/>
      <c r="AA748" s="110"/>
      <c r="AB748" s="110"/>
      <c r="AC748" s="110"/>
      <c r="AD748" s="110"/>
      <c r="AE748" s="110"/>
      <c r="AF748" s="110"/>
      <c r="AG748" s="110"/>
      <c r="AH748" s="110"/>
      <c r="AI748" s="110"/>
      <c r="AJ748" s="110"/>
      <c r="AK748" s="110"/>
      <c r="AL748" s="110"/>
      <c r="AM748" s="111"/>
      <c r="BG748" s="13" t="s">
        <v>432</v>
      </c>
      <c r="BH748" s="13" t="s">
        <v>432</v>
      </c>
    </row>
    <row r="749" spans="1:61" ht="9.75" hidden="1" customHeight="1" x14ac:dyDescent="0.15">
      <c r="A749" s="106"/>
      <c r="B749" s="107"/>
      <c r="C749" s="107"/>
      <c r="D749" s="107"/>
      <c r="E749" s="107"/>
      <c r="F749" s="107"/>
      <c r="G749" s="107"/>
      <c r="H749" s="107"/>
      <c r="I749" s="107"/>
      <c r="J749" s="112"/>
      <c r="K749" s="113"/>
      <c r="L749" s="113"/>
      <c r="M749" s="113"/>
      <c r="N749" s="113"/>
      <c r="O749" s="113"/>
      <c r="P749" s="113"/>
      <c r="Q749" s="113"/>
      <c r="R749" s="113"/>
      <c r="S749" s="113"/>
      <c r="T749" s="113"/>
      <c r="U749" s="113"/>
      <c r="V749" s="113"/>
      <c r="W749" s="113"/>
      <c r="X749" s="113"/>
      <c r="Y749" s="113"/>
      <c r="Z749" s="113"/>
      <c r="AA749" s="113"/>
      <c r="AB749" s="113"/>
      <c r="AC749" s="113"/>
      <c r="AD749" s="113"/>
      <c r="AE749" s="113"/>
      <c r="AF749" s="113"/>
      <c r="AG749" s="113"/>
      <c r="AH749" s="113"/>
      <c r="AI749" s="113"/>
      <c r="AJ749" s="113"/>
      <c r="AK749" s="113"/>
      <c r="AL749" s="113"/>
      <c r="AM749" s="114"/>
      <c r="BG749" s="13" t="s">
        <v>432</v>
      </c>
      <c r="BH749" s="13" t="s">
        <v>432</v>
      </c>
    </row>
    <row r="750" spans="1:61" ht="9.75" hidden="1" customHeight="1" x14ac:dyDescent="0.15">
      <c r="A750" s="96" t="s">
        <v>289</v>
      </c>
      <c r="B750" s="97"/>
      <c r="C750" s="97"/>
      <c r="D750" s="97"/>
      <c r="E750" s="97"/>
      <c r="F750" s="97"/>
      <c r="G750" s="97"/>
      <c r="H750" s="97"/>
      <c r="I750" s="97"/>
      <c r="J750" s="224" t="s">
        <v>127</v>
      </c>
      <c r="K750" s="225"/>
      <c r="L750" s="162" t="s">
        <v>121</v>
      </c>
      <c r="M750" s="162"/>
      <c r="N750" s="162"/>
      <c r="O750" s="162"/>
      <c r="P750" s="162"/>
      <c r="Q750" s="162"/>
      <c r="R750" s="162"/>
      <c r="S750" s="162"/>
      <c r="T750" s="162"/>
      <c r="U750" s="162"/>
      <c r="V750" s="162"/>
      <c r="W750" s="162"/>
      <c r="X750" s="227" t="s">
        <v>127</v>
      </c>
      <c r="Y750" s="225"/>
      <c r="Z750" s="162" t="s">
        <v>160</v>
      </c>
      <c r="AA750" s="162"/>
      <c r="AB750" s="162"/>
      <c r="AC750" s="162"/>
      <c r="AD750" s="162"/>
      <c r="AE750" s="162"/>
      <c r="AF750" s="162"/>
      <c r="AG750" s="162"/>
      <c r="AH750" s="162"/>
      <c r="AI750" s="162"/>
      <c r="AJ750" s="162"/>
      <c r="AK750" s="162"/>
      <c r="AL750" s="162"/>
      <c r="AM750" s="163"/>
      <c r="BF750" s="13" t="b">
        <f>IF($K750="○",TRUE,IF($K750="",FALSE,"INPUT_ERROR"))</f>
        <v>0</v>
      </c>
      <c r="BG750" s="13" t="s">
        <v>510</v>
      </c>
      <c r="BH750" s="13">
        <v>76</v>
      </c>
      <c r="BI750" s="13" t="str">
        <f t="shared" ref="BI750:BI756" si="8">"ITEM"&amp;BH750&amp; BG750 &amp;"="&amp; BF750</f>
        <v>ITEM76#KBN3_7=FALSE</v>
      </c>
    </row>
    <row r="751" spans="1:61" ht="9.75" hidden="1" customHeight="1" x14ac:dyDescent="0.15">
      <c r="A751" s="99"/>
      <c r="B751" s="100"/>
      <c r="C751" s="100"/>
      <c r="D751" s="100"/>
      <c r="E751" s="100"/>
      <c r="F751" s="100"/>
      <c r="G751" s="100"/>
      <c r="H751" s="100"/>
      <c r="I751" s="100"/>
      <c r="J751" s="130"/>
      <c r="K751" s="132"/>
      <c r="L751" s="133"/>
      <c r="M751" s="133"/>
      <c r="N751" s="133"/>
      <c r="O751" s="133"/>
      <c r="P751" s="133"/>
      <c r="Q751" s="133"/>
      <c r="R751" s="133"/>
      <c r="S751" s="133"/>
      <c r="T751" s="133"/>
      <c r="U751" s="133"/>
      <c r="V751" s="133"/>
      <c r="W751" s="133"/>
      <c r="X751" s="134"/>
      <c r="Y751" s="132"/>
      <c r="Z751" s="133"/>
      <c r="AA751" s="133"/>
      <c r="AB751" s="133"/>
      <c r="AC751" s="133"/>
      <c r="AD751" s="133"/>
      <c r="AE751" s="133"/>
      <c r="AF751" s="133"/>
      <c r="AG751" s="133"/>
      <c r="AH751" s="133"/>
      <c r="AI751" s="133"/>
      <c r="AJ751" s="133"/>
      <c r="AK751" s="133"/>
      <c r="AL751" s="133"/>
      <c r="AM751" s="139"/>
      <c r="BF751" s="13" t="b">
        <f>IF($Y750="○",TRUE,IF($Y750="",FALSE,"INPUT_ERROR"))</f>
        <v>0</v>
      </c>
      <c r="BG751" s="13" t="s">
        <v>510</v>
      </c>
      <c r="BH751" s="13">
        <v>77</v>
      </c>
      <c r="BI751" s="13" t="str">
        <f t="shared" si="8"/>
        <v>ITEM77#KBN3_7=FALSE</v>
      </c>
    </row>
    <row r="752" spans="1:61" ht="9.75" hidden="1" customHeight="1" x14ac:dyDescent="0.15">
      <c r="A752" s="99"/>
      <c r="B752" s="100"/>
      <c r="C752" s="100"/>
      <c r="D752" s="100"/>
      <c r="E752" s="100"/>
      <c r="F752" s="100"/>
      <c r="G752" s="100"/>
      <c r="H752" s="100"/>
      <c r="I752" s="100"/>
      <c r="J752" s="130" t="s">
        <v>127</v>
      </c>
      <c r="K752" s="132"/>
      <c r="L752" s="133" t="s">
        <v>161</v>
      </c>
      <c r="M752" s="133"/>
      <c r="N752" s="133"/>
      <c r="O752" s="133"/>
      <c r="P752" s="133"/>
      <c r="Q752" s="133"/>
      <c r="R752" s="133"/>
      <c r="S752" s="133"/>
      <c r="T752" s="133"/>
      <c r="U752" s="133"/>
      <c r="V752" s="133"/>
      <c r="W752" s="133"/>
      <c r="X752" s="134" t="s">
        <v>127</v>
      </c>
      <c r="Y752" s="132"/>
      <c r="Z752" s="133" t="s">
        <v>332</v>
      </c>
      <c r="AA752" s="133"/>
      <c r="AB752" s="133"/>
      <c r="AC752" s="133"/>
      <c r="AD752" s="133"/>
      <c r="AE752" s="133"/>
      <c r="AF752" s="133"/>
      <c r="AG752" s="133"/>
      <c r="AH752" s="133"/>
      <c r="AI752" s="133"/>
      <c r="AJ752" s="133"/>
      <c r="AK752" s="133"/>
      <c r="AL752" s="133"/>
      <c r="AM752" s="139"/>
      <c r="BF752" s="13" t="b">
        <f>IF($K752="○",TRUE,IF($K752="",FALSE,"INPUT_ERROR"))</f>
        <v>0</v>
      </c>
      <c r="BG752" s="13" t="s">
        <v>510</v>
      </c>
      <c r="BH752" s="13">
        <v>78</v>
      </c>
      <c r="BI752" s="13" t="str">
        <f t="shared" si="8"/>
        <v>ITEM78#KBN3_7=FALSE</v>
      </c>
    </row>
    <row r="753" spans="1:61" ht="9.75" hidden="1" customHeight="1" x14ac:dyDescent="0.15">
      <c r="A753" s="99"/>
      <c r="B753" s="100"/>
      <c r="C753" s="100"/>
      <c r="D753" s="100"/>
      <c r="E753" s="100"/>
      <c r="F753" s="100"/>
      <c r="G753" s="100"/>
      <c r="H753" s="100"/>
      <c r="I753" s="100"/>
      <c r="J753" s="130"/>
      <c r="K753" s="132"/>
      <c r="L753" s="133"/>
      <c r="M753" s="133"/>
      <c r="N753" s="133"/>
      <c r="O753" s="133"/>
      <c r="P753" s="133"/>
      <c r="Q753" s="133"/>
      <c r="R753" s="133"/>
      <c r="S753" s="133"/>
      <c r="T753" s="133"/>
      <c r="U753" s="133"/>
      <c r="V753" s="133"/>
      <c r="W753" s="133"/>
      <c r="X753" s="134"/>
      <c r="Y753" s="132"/>
      <c r="Z753" s="133"/>
      <c r="AA753" s="133"/>
      <c r="AB753" s="133"/>
      <c r="AC753" s="133"/>
      <c r="AD753" s="133"/>
      <c r="AE753" s="133"/>
      <c r="AF753" s="133"/>
      <c r="AG753" s="133"/>
      <c r="AH753" s="133"/>
      <c r="AI753" s="133"/>
      <c r="AJ753" s="133"/>
      <c r="AK753" s="133"/>
      <c r="AL753" s="133"/>
      <c r="AM753" s="139"/>
      <c r="BF753" s="13" t="b">
        <f>IF($Y752="○",TRUE,IF($Y752="",FALSE,"INPUT_ERROR"))</f>
        <v>0</v>
      </c>
      <c r="BG753" s="13" t="s">
        <v>510</v>
      </c>
      <c r="BH753" s="13">
        <v>79</v>
      </c>
      <c r="BI753" s="13" t="str">
        <f t="shared" si="8"/>
        <v>ITEM79#KBN3_7=FALSE</v>
      </c>
    </row>
    <row r="754" spans="1:61" ht="9.75" hidden="1" customHeight="1" x14ac:dyDescent="0.15">
      <c r="A754" s="99"/>
      <c r="B754" s="100"/>
      <c r="C754" s="100"/>
      <c r="D754" s="100"/>
      <c r="E754" s="100"/>
      <c r="F754" s="100"/>
      <c r="G754" s="100"/>
      <c r="H754" s="100"/>
      <c r="I754" s="100"/>
      <c r="J754" s="130" t="s">
        <v>127</v>
      </c>
      <c r="K754" s="132"/>
      <c r="L754" s="133" t="s">
        <v>240</v>
      </c>
      <c r="M754" s="133"/>
      <c r="N754" s="133"/>
      <c r="O754" s="133"/>
      <c r="P754" s="133"/>
      <c r="Q754" s="133"/>
      <c r="R754" s="133"/>
      <c r="S754" s="133"/>
      <c r="T754" s="133"/>
      <c r="U754" s="133"/>
      <c r="V754" s="133"/>
      <c r="W754" s="133"/>
      <c r="X754" s="134" t="s">
        <v>127</v>
      </c>
      <c r="Y754" s="132"/>
      <c r="Z754" s="133" t="s">
        <v>241</v>
      </c>
      <c r="AA754" s="133"/>
      <c r="AB754" s="133"/>
      <c r="AC754" s="133"/>
      <c r="AD754" s="133"/>
      <c r="AE754" s="133"/>
      <c r="AF754" s="133"/>
      <c r="AG754" s="133"/>
      <c r="AH754" s="133"/>
      <c r="AI754" s="133"/>
      <c r="AJ754" s="133"/>
      <c r="AK754" s="133"/>
      <c r="AL754" s="133"/>
      <c r="AM754" s="139"/>
      <c r="BF754" s="13" t="b">
        <f>IF($K754="○",TRUE,IF($K754="",FALSE,"INPUT_ERROR"))</f>
        <v>0</v>
      </c>
      <c r="BG754" s="13" t="s">
        <v>510</v>
      </c>
      <c r="BH754" s="13">
        <v>80</v>
      </c>
      <c r="BI754" s="13" t="str">
        <f t="shared" si="8"/>
        <v>ITEM80#KBN3_7=FALSE</v>
      </c>
    </row>
    <row r="755" spans="1:61" ht="9.75" hidden="1" customHeight="1" x14ac:dyDescent="0.15">
      <c r="A755" s="99"/>
      <c r="B755" s="100"/>
      <c r="C755" s="100"/>
      <c r="D755" s="100"/>
      <c r="E755" s="100"/>
      <c r="F755" s="100"/>
      <c r="G755" s="100"/>
      <c r="H755" s="100"/>
      <c r="I755" s="100"/>
      <c r="J755" s="130"/>
      <c r="K755" s="132"/>
      <c r="L755" s="133"/>
      <c r="M755" s="133"/>
      <c r="N755" s="133"/>
      <c r="O755" s="133"/>
      <c r="P755" s="133"/>
      <c r="Q755" s="133"/>
      <c r="R755" s="133"/>
      <c r="S755" s="133"/>
      <c r="T755" s="133"/>
      <c r="U755" s="133"/>
      <c r="V755" s="133"/>
      <c r="W755" s="133"/>
      <c r="X755" s="134"/>
      <c r="Y755" s="132"/>
      <c r="Z755" s="133"/>
      <c r="AA755" s="133"/>
      <c r="AB755" s="133"/>
      <c r="AC755" s="133"/>
      <c r="AD755" s="133"/>
      <c r="AE755" s="133"/>
      <c r="AF755" s="133"/>
      <c r="AG755" s="133"/>
      <c r="AH755" s="133"/>
      <c r="AI755" s="133"/>
      <c r="AJ755" s="133"/>
      <c r="AK755" s="133"/>
      <c r="AL755" s="133"/>
      <c r="AM755" s="139"/>
      <c r="BF755" s="13" t="b">
        <f>IF($Y754="○",TRUE,IF($Y754="",FALSE,"INPUT_ERROR"))</f>
        <v>0</v>
      </c>
      <c r="BG755" s="13" t="s">
        <v>510</v>
      </c>
      <c r="BH755" s="13">
        <v>81</v>
      </c>
      <c r="BI755" s="13" t="str">
        <f t="shared" si="8"/>
        <v>ITEM81#KBN3_7=FALSE</v>
      </c>
    </row>
    <row r="756" spans="1:61" ht="9.75" hidden="1" customHeight="1" x14ac:dyDescent="0.15">
      <c r="A756" s="99"/>
      <c r="B756" s="100"/>
      <c r="C756" s="100"/>
      <c r="D756" s="100"/>
      <c r="E756" s="100"/>
      <c r="F756" s="100"/>
      <c r="G756" s="100"/>
      <c r="H756" s="100"/>
      <c r="I756" s="100"/>
      <c r="J756" s="130" t="s">
        <v>127</v>
      </c>
      <c r="K756" s="132"/>
      <c r="L756" s="133" t="s">
        <v>125</v>
      </c>
      <c r="M756" s="133"/>
      <c r="N756" s="133"/>
      <c r="O756" s="134" t="s">
        <v>98</v>
      </c>
      <c r="P756" s="128"/>
      <c r="Q756" s="128"/>
      <c r="R756" s="128"/>
      <c r="S756" s="128"/>
      <c r="T756" s="128"/>
      <c r="U756" s="128"/>
      <c r="V756" s="128"/>
      <c r="W756" s="128"/>
      <c r="X756" s="128"/>
      <c r="Y756" s="128"/>
      <c r="Z756" s="128"/>
      <c r="AA756" s="128"/>
      <c r="AB756" s="128"/>
      <c r="AC756" s="128"/>
      <c r="AD756" s="128"/>
      <c r="AE756" s="128"/>
      <c r="AF756" s="128"/>
      <c r="AG756" s="128"/>
      <c r="AH756" s="128"/>
      <c r="AI756" s="128"/>
      <c r="AJ756" s="128"/>
      <c r="AK756" s="128"/>
      <c r="AL756" s="133" t="s">
        <v>188</v>
      </c>
      <c r="AM756" s="139"/>
      <c r="BF756" s="13" t="b">
        <f>IF($K756="○",TRUE,IF($K756="",FALSE,"INPUT_ERROR"))</f>
        <v>0</v>
      </c>
      <c r="BG756" s="13" t="s">
        <v>510</v>
      </c>
      <c r="BH756" s="13">
        <v>82</v>
      </c>
      <c r="BI756" s="13" t="str">
        <f t="shared" si="8"/>
        <v>ITEM82#KBN3_7=FALSE</v>
      </c>
    </row>
    <row r="757" spans="1:61" ht="9.75" hidden="1" customHeight="1" x14ac:dyDescent="0.15">
      <c r="A757" s="99"/>
      <c r="B757" s="100"/>
      <c r="C757" s="100"/>
      <c r="D757" s="100"/>
      <c r="E757" s="100"/>
      <c r="F757" s="100"/>
      <c r="G757" s="100"/>
      <c r="H757" s="100"/>
      <c r="I757" s="100"/>
      <c r="J757" s="135"/>
      <c r="K757" s="136"/>
      <c r="L757" s="137"/>
      <c r="M757" s="137"/>
      <c r="N757" s="137"/>
      <c r="O757" s="138"/>
      <c r="P757" s="90"/>
      <c r="Q757" s="90"/>
      <c r="R757" s="90"/>
      <c r="S757" s="90"/>
      <c r="T757" s="90"/>
      <c r="U757" s="90"/>
      <c r="V757" s="90"/>
      <c r="W757" s="90"/>
      <c r="X757" s="90"/>
      <c r="Y757" s="90"/>
      <c r="Z757" s="90"/>
      <c r="AA757" s="90"/>
      <c r="AB757" s="90"/>
      <c r="AC757" s="90"/>
      <c r="AD757" s="90"/>
      <c r="AE757" s="90"/>
      <c r="AF757" s="90"/>
      <c r="AG757" s="90"/>
      <c r="AH757" s="90"/>
      <c r="AI757" s="90"/>
      <c r="AJ757" s="90"/>
      <c r="AK757" s="90"/>
      <c r="AL757" s="137"/>
      <c r="AM757" s="140"/>
      <c r="BG757" s="13" t="s">
        <v>510</v>
      </c>
      <c r="BH757" s="13">
        <v>83</v>
      </c>
      <c r="BI757" s="13" t="str">
        <f>"ITEM"&amp;BH757&amp; BG757 &amp;"="&amp;IF(TRIM($P756)="","",$P756)</f>
        <v>ITEM83#KBN3_7=</v>
      </c>
    </row>
    <row r="758" spans="1:61" ht="9.75" hidden="1" customHeight="1" x14ac:dyDescent="0.15">
      <c r="A758" s="96" t="s">
        <v>290</v>
      </c>
      <c r="B758" s="97"/>
      <c r="C758" s="97"/>
      <c r="D758" s="97"/>
      <c r="E758" s="97"/>
      <c r="F758" s="97"/>
      <c r="G758" s="97"/>
      <c r="H758" s="97"/>
      <c r="I758" s="97"/>
      <c r="J758" s="102"/>
      <c r="K758" s="102"/>
      <c r="L758" s="102"/>
      <c r="M758" s="102"/>
      <c r="N758" s="102"/>
      <c r="O758" s="102"/>
      <c r="P758" s="102"/>
      <c r="Q758" s="102"/>
      <c r="R758" s="102"/>
      <c r="S758" s="102"/>
      <c r="T758" s="102"/>
      <c r="U758" s="102"/>
      <c r="V758" s="102"/>
      <c r="W758" s="102"/>
      <c r="X758" s="102"/>
      <c r="Y758" s="102"/>
      <c r="Z758" s="102"/>
      <c r="AA758" s="102"/>
      <c r="AB758" s="102"/>
      <c r="AC758" s="102"/>
      <c r="AD758" s="102"/>
      <c r="AE758" s="102"/>
      <c r="AF758" s="102"/>
      <c r="AG758" s="102"/>
      <c r="AH758" s="102"/>
      <c r="AI758" s="102"/>
      <c r="AJ758" s="102"/>
      <c r="AK758" s="102"/>
      <c r="AL758" s="102"/>
      <c r="AM758" s="102"/>
      <c r="BG758" s="13" t="s">
        <v>510</v>
      </c>
      <c r="BH758" s="13">
        <v>84</v>
      </c>
      <c r="BI758" s="13" t="str">
        <f>"ITEM"&amp;BH758&amp; BG758 &amp;"="&amp;IF(TRIM($J758)="","",TEXT(J758,"yyyymmdd"))</f>
        <v>ITEM84#KBN3_7=</v>
      </c>
    </row>
    <row r="759" spans="1:61" ht="9.75" hidden="1" customHeight="1" x14ac:dyDescent="0.15">
      <c r="A759" s="99"/>
      <c r="B759" s="100"/>
      <c r="C759" s="100"/>
      <c r="D759" s="100"/>
      <c r="E759" s="100"/>
      <c r="F759" s="100"/>
      <c r="G759" s="100"/>
      <c r="H759" s="100"/>
      <c r="I759" s="100"/>
      <c r="J759" s="102"/>
      <c r="K759" s="102"/>
      <c r="L759" s="102"/>
      <c r="M759" s="102"/>
      <c r="N759" s="102"/>
      <c r="O759" s="102"/>
      <c r="P759" s="102"/>
      <c r="Q759" s="102"/>
      <c r="R759" s="102"/>
      <c r="S759" s="102"/>
      <c r="T759" s="102"/>
      <c r="U759" s="102"/>
      <c r="V759" s="102"/>
      <c r="W759" s="102"/>
      <c r="X759" s="102"/>
      <c r="Y759" s="102"/>
      <c r="Z759" s="102"/>
      <c r="AA759" s="102"/>
      <c r="AB759" s="102"/>
      <c r="AC759" s="102"/>
      <c r="AD759" s="102"/>
      <c r="AE759" s="102"/>
      <c r="AF759" s="102"/>
      <c r="AG759" s="102"/>
      <c r="AH759" s="102"/>
      <c r="AI759" s="102"/>
      <c r="AJ759" s="102"/>
      <c r="AK759" s="102"/>
      <c r="AL759" s="102"/>
      <c r="AM759" s="102"/>
      <c r="BG759" s="13" t="s">
        <v>432</v>
      </c>
      <c r="BH759" s="13" t="s">
        <v>432</v>
      </c>
    </row>
    <row r="760" spans="1:61" ht="9.75" hidden="1" customHeight="1" thickBot="1" x14ac:dyDescent="0.2">
      <c r="A760" s="106"/>
      <c r="B760" s="107"/>
      <c r="C760" s="107"/>
      <c r="D760" s="107"/>
      <c r="E760" s="107"/>
      <c r="F760" s="107"/>
      <c r="G760" s="107"/>
      <c r="H760" s="107"/>
      <c r="I760" s="107"/>
      <c r="J760" s="102"/>
      <c r="K760" s="102"/>
      <c r="L760" s="102"/>
      <c r="M760" s="102"/>
      <c r="N760" s="102"/>
      <c r="O760" s="102"/>
      <c r="P760" s="102"/>
      <c r="Q760" s="102"/>
      <c r="R760" s="102"/>
      <c r="S760" s="102"/>
      <c r="T760" s="102"/>
      <c r="U760" s="102"/>
      <c r="V760" s="102"/>
      <c r="W760" s="102"/>
      <c r="X760" s="102"/>
      <c r="Y760" s="102"/>
      <c r="Z760" s="102"/>
      <c r="AA760" s="102"/>
      <c r="AB760" s="102"/>
      <c r="AC760" s="102"/>
      <c r="AD760" s="102"/>
      <c r="AE760" s="102"/>
      <c r="AF760" s="102"/>
      <c r="AG760" s="102"/>
      <c r="AH760" s="102"/>
      <c r="AI760" s="102"/>
      <c r="AJ760" s="102"/>
      <c r="AK760" s="102"/>
      <c r="AL760" s="102"/>
      <c r="AM760" s="102"/>
      <c r="BG760" s="13" t="s">
        <v>432</v>
      </c>
      <c r="BH760" s="13" t="s">
        <v>432</v>
      </c>
    </row>
    <row r="761" spans="1:61" ht="9.75" hidden="1" customHeight="1" x14ac:dyDescent="0.15">
      <c r="A761" s="295" t="s">
        <v>371</v>
      </c>
      <c r="B761" s="296"/>
      <c r="C761" s="296"/>
      <c r="D761" s="296"/>
      <c r="E761" s="296"/>
      <c r="F761" s="296"/>
      <c r="G761" s="296"/>
      <c r="H761" s="296"/>
      <c r="I761" s="297"/>
      <c r="J761" s="273"/>
      <c r="K761" s="274"/>
      <c r="L761" s="274"/>
      <c r="M761" s="274"/>
      <c r="N761" s="274"/>
      <c r="O761" s="274"/>
      <c r="P761" s="274"/>
      <c r="Q761" s="274"/>
      <c r="R761" s="274"/>
      <c r="S761" s="274"/>
      <c r="T761" s="274"/>
      <c r="U761" s="274"/>
      <c r="V761" s="274"/>
      <c r="W761" s="274"/>
      <c r="X761" s="274"/>
      <c r="Y761" s="274"/>
      <c r="Z761" s="274"/>
      <c r="AA761" s="274"/>
      <c r="AB761" s="274"/>
      <c r="AC761" s="274"/>
      <c r="AD761" s="274"/>
      <c r="AE761" s="274"/>
      <c r="AF761" s="274"/>
      <c r="AG761" s="274"/>
      <c r="AH761" s="274"/>
      <c r="AI761" s="274"/>
      <c r="AJ761" s="274"/>
      <c r="AK761" s="274"/>
      <c r="AL761" s="274"/>
      <c r="AM761" s="275"/>
      <c r="BG761" s="13" t="s">
        <v>511</v>
      </c>
      <c r="BH761" s="13">
        <v>70</v>
      </c>
      <c r="BI761" s="13" t="str">
        <f>"ITEM"&amp;BH761&amp;BG761&amp;"="&amp;IF(TRIM($J761)="","",$J761)</f>
        <v>ITEM70#KBN3_8=</v>
      </c>
    </row>
    <row r="762" spans="1:61" ht="9.75" hidden="1" customHeight="1" thickBot="1" x14ac:dyDescent="0.2">
      <c r="A762" s="298"/>
      <c r="B762" s="299"/>
      <c r="C762" s="299"/>
      <c r="D762" s="299"/>
      <c r="E762" s="299"/>
      <c r="F762" s="299"/>
      <c r="G762" s="299"/>
      <c r="H762" s="299"/>
      <c r="I762" s="300"/>
      <c r="J762" s="301"/>
      <c r="K762" s="302"/>
      <c r="L762" s="302"/>
      <c r="M762" s="302"/>
      <c r="N762" s="302"/>
      <c r="O762" s="302"/>
      <c r="P762" s="302"/>
      <c r="Q762" s="302"/>
      <c r="R762" s="302"/>
      <c r="S762" s="302"/>
      <c r="T762" s="302"/>
      <c r="U762" s="302"/>
      <c r="V762" s="302"/>
      <c r="W762" s="302"/>
      <c r="X762" s="302"/>
      <c r="Y762" s="302"/>
      <c r="Z762" s="302"/>
      <c r="AA762" s="302"/>
      <c r="AB762" s="302"/>
      <c r="AC762" s="302"/>
      <c r="AD762" s="302"/>
      <c r="AE762" s="302"/>
      <c r="AF762" s="302"/>
      <c r="AG762" s="302"/>
      <c r="AH762" s="302"/>
      <c r="AI762" s="302"/>
      <c r="AJ762" s="302"/>
      <c r="AK762" s="302"/>
      <c r="AL762" s="302"/>
      <c r="AM762" s="303"/>
    </row>
    <row r="763" spans="1:61" ht="9.75" hidden="1" customHeight="1" x14ac:dyDescent="0.15">
      <c r="A763" s="99" t="s">
        <v>96</v>
      </c>
      <c r="B763" s="100"/>
      <c r="C763" s="100"/>
      <c r="D763" s="100"/>
      <c r="E763" s="100"/>
      <c r="F763" s="100"/>
      <c r="G763" s="100"/>
      <c r="H763" s="100"/>
      <c r="I763" s="100"/>
      <c r="J763" s="102"/>
      <c r="K763" s="102"/>
      <c r="L763" s="102"/>
      <c r="M763" s="102"/>
      <c r="N763" s="102"/>
      <c r="O763" s="102"/>
      <c r="P763" s="102"/>
      <c r="Q763" s="102"/>
      <c r="R763" s="102"/>
      <c r="S763" s="102"/>
      <c r="T763" s="102"/>
      <c r="U763" s="102"/>
      <c r="V763" s="102"/>
      <c r="W763" s="102"/>
      <c r="X763" s="102"/>
      <c r="Y763" s="102"/>
      <c r="Z763" s="102"/>
      <c r="AA763" s="102"/>
      <c r="AB763" s="102"/>
      <c r="AC763" s="102"/>
      <c r="AD763" s="102"/>
      <c r="AE763" s="102"/>
      <c r="AF763" s="102"/>
      <c r="AG763" s="102"/>
      <c r="AH763" s="102"/>
      <c r="AI763" s="102"/>
      <c r="AJ763" s="102"/>
      <c r="AK763" s="102"/>
      <c r="AL763" s="102"/>
      <c r="AM763" s="102"/>
      <c r="BG763" s="13" t="s">
        <v>511</v>
      </c>
      <c r="BH763" s="13">
        <v>71</v>
      </c>
      <c r="BI763" s="13" t="str">
        <f>"ITEM"&amp;BH763&amp; BG763 &amp;"="&amp; IF(TRIM($J763)="","",$J763)</f>
        <v>ITEM71#KBN3_8=</v>
      </c>
    </row>
    <row r="764" spans="1:61" ht="9.75" hidden="1" customHeight="1" x14ac:dyDescent="0.15">
      <c r="A764" s="106"/>
      <c r="B764" s="107"/>
      <c r="C764" s="107"/>
      <c r="D764" s="107"/>
      <c r="E764" s="107"/>
      <c r="F764" s="107"/>
      <c r="G764" s="107"/>
      <c r="H764" s="107"/>
      <c r="I764" s="107"/>
      <c r="J764" s="102"/>
      <c r="K764" s="102"/>
      <c r="L764" s="102"/>
      <c r="M764" s="102"/>
      <c r="N764" s="102"/>
      <c r="O764" s="102"/>
      <c r="P764" s="102"/>
      <c r="Q764" s="102"/>
      <c r="R764" s="102"/>
      <c r="S764" s="102"/>
      <c r="T764" s="102"/>
      <c r="U764" s="102"/>
      <c r="V764" s="102"/>
      <c r="W764" s="102"/>
      <c r="X764" s="102"/>
      <c r="Y764" s="102"/>
      <c r="Z764" s="102"/>
      <c r="AA764" s="102"/>
      <c r="AB764" s="102"/>
      <c r="AC764" s="102"/>
      <c r="AD764" s="102"/>
      <c r="AE764" s="102"/>
      <c r="AF764" s="102"/>
      <c r="AG764" s="102"/>
      <c r="AH764" s="102"/>
      <c r="AI764" s="102"/>
      <c r="AJ764" s="102"/>
      <c r="AK764" s="102"/>
      <c r="AL764" s="102"/>
      <c r="AM764" s="102"/>
    </row>
    <row r="765" spans="1:61" ht="17.25" hidden="1" customHeight="1" x14ac:dyDescent="0.15">
      <c r="A765" s="96" t="s">
        <v>285</v>
      </c>
      <c r="B765" s="97"/>
      <c r="C765" s="97"/>
      <c r="D765" s="97"/>
      <c r="E765" s="97"/>
      <c r="F765" s="97"/>
      <c r="G765" s="97"/>
      <c r="H765" s="97"/>
      <c r="I765" s="97"/>
      <c r="J765" s="102"/>
      <c r="K765" s="102"/>
      <c r="L765" s="102"/>
      <c r="M765" s="102"/>
      <c r="N765" s="102"/>
      <c r="O765" s="102"/>
      <c r="P765" s="102"/>
      <c r="Q765" s="102"/>
      <c r="R765" s="102"/>
      <c r="S765" s="102"/>
      <c r="T765" s="102"/>
      <c r="U765" s="102"/>
      <c r="V765" s="102"/>
      <c r="W765" s="102"/>
      <c r="X765" s="102"/>
      <c r="Y765" s="102"/>
      <c r="Z765" s="102"/>
      <c r="AA765" s="102"/>
      <c r="AB765" s="102"/>
      <c r="AC765" s="102"/>
      <c r="AD765" s="102"/>
      <c r="AE765" s="102"/>
      <c r="AF765" s="102"/>
      <c r="AG765" s="102"/>
      <c r="AH765" s="102"/>
      <c r="AI765" s="102"/>
      <c r="AJ765" s="102"/>
      <c r="AK765" s="102"/>
      <c r="AL765" s="102"/>
      <c r="AM765" s="102"/>
      <c r="BG765" s="13" t="s">
        <v>511</v>
      </c>
      <c r="BH765" s="13">
        <v>72</v>
      </c>
      <c r="BI765" s="13" t="str">
        <f>"ITEM"&amp;BH765&amp; BG765 &amp;"="&amp; IF(TRIM($J765)="","",$J765)</f>
        <v>ITEM72#KBN3_8=</v>
      </c>
    </row>
    <row r="766" spans="1:61" ht="17.25" hidden="1" customHeight="1" x14ac:dyDescent="0.15">
      <c r="A766" s="99"/>
      <c r="B766" s="100"/>
      <c r="C766" s="100"/>
      <c r="D766" s="100"/>
      <c r="E766" s="100"/>
      <c r="F766" s="100"/>
      <c r="G766" s="100"/>
      <c r="H766" s="100"/>
      <c r="I766" s="100"/>
      <c r="J766" s="102"/>
      <c r="K766" s="102"/>
      <c r="L766" s="102"/>
      <c r="M766" s="102"/>
      <c r="N766" s="102"/>
      <c r="O766" s="102"/>
      <c r="P766" s="102"/>
      <c r="Q766" s="102"/>
      <c r="R766" s="102"/>
      <c r="S766" s="102"/>
      <c r="T766" s="102"/>
      <c r="U766" s="102"/>
      <c r="V766" s="102"/>
      <c r="W766" s="102"/>
      <c r="X766" s="102"/>
      <c r="Y766" s="102"/>
      <c r="Z766" s="102"/>
      <c r="AA766" s="102"/>
      <c r="AB766" s="102"/>
      <c r="AC766" s="102"/>
      <c r="AD766" s="102"/>
      <c r="AE766" s="102"/>
      <c r="AF766" s="102"/>
      <c r="AG766" s="102"/>
      <c r="AH766" s="102"/>
      <c r="AI766" s="102"/>
      <c r="AJ766" s="102"/>
      <c r="AK766" s="102"/>
      <c r="AL766" s="102"/>
      <c r="AM766" s="102"/>
      <c r="BG766" s="13" t="s">
        <v>432</v>
      </c>
      <c r="BH766" s="13" t="s">
        <v>432</v>
      </c>
    </row>
    <row r="767" spans="1:61" ht="17.25" hidden="1" customHeight="1" x14ac:dyDescent="0.15">
      <c r="A767" s="106"/>
      <c r="B767" s="107"/>
      <c r="C767" s="107"/>
      <c r="D767" s="107"/>
      <c r="E767" s="107"/>
      <c r="F767" s="107"/>
      <c r="G767" s="107"/>
      <c r="H767" s="107"/>
      <c r="I767" s="107"/>
      <c r="J767" s="102"/>
      <c r="K767" s="102"/>
      <c r="L767" s="102"/>
      <c r="M767" s="102"/>
      <c r="N767" s="102"/>
      <c r="O767" s="102"/>
      <c r="P767" s="102"/>
      <c r="Q767" s="102"/>
      <c r="R767" s="102"/>
      <c r="S767" s="102"/>
      <c r="T767" s="102"/>
      <c r="U767" s="102"/>
      <c r="V767" s="102"/>
      <c r="W767" s="102"/>
      <c r="X767" s="102"/>
      <c r="Y767" s="102"/>
      <c r="Z767" s="102"/>
      <c r="AA767" s="102"/>
      <c r="AB767" s="102"/>
      <c r="AC767" s="102"/>
      <c r="AD767" s="102"/>
      <c r="AE767" s="102"/>
      <c r="AF767" s="102"/>
      <c r="AG767" s="102"/>
      <c r="AH767" s="102"/>
      <c r="AI767" s="102"/>
      <c r="AJ767" s="102"/>
      <c r="AK767" s="102"/>
      <c r="AL767" s="102"/>
      <c r="AM767" s="102"/>
      <c r="BG767" s="13" t="s">
        <v>432</v>
      </c>
      <c r="BH767" s="13" t="s">
        <v>432</v>
      </c>
    </row>
    <row r="768" spans="1:61" ht="9.75" hidden="1" customHeight="1" x14ac:dyDescent="0.15">
      <c r="A768" s="96" t="s">
        <v>286</v>
      </c>
      <c r="B768" s="97"/>
      <c r="C768" s="97"/>
      <c r="D768" s="97"/>
      <c r="E768" s="97"/>
      <c r="F768" s="97"/>
      <c r="G768" s="97"/>
      <c r="H768" s="97"/>
      <c r="I768" s="97"/>
      <c r="J768" s="102"/>
      <c r="K768" s="102"/>
      <c r="L768" s="102"/>
      <c r="M768" s="102"/>
      <c r="N768" s="102"/>
      <c r="O768" s="102"/>
      <c r="P768" s="102"/>
      <c r="Q768" s="102"/>
      <c r="R768" s="102"/>
      <c r="S768" s="102"/>
      <c r="T768" s="102"/>
      <c r="U768" s="102"/>
      <c r="V768" s="102"/>
      <c r="W768" s="102"/>
      <c r="X768" s="102"/>
      <c r="Y768" s="102"/>
      <c r="Z768" s="102"/>
      <c r="AA768" s="102"/>
      <c r="AB768" s="102"/>
      <c r="AC768" s="102"/>
      <c r="AD768" s="102"/>
      <c r="AE768" s="102"/>
      <c r="AF768" s="102"/>
      <c r="AG768" s="102"/>
      <c r="AH768" s="102"/>
      <c r="AI768" s="102"/>
      <c r="AJ768" s="102"/>
      <c r="AK768" s="102"/>
      <c r="AL768" s="102"/>
      <c r="AM768" s="102"/>
      <c r="BG768" s="13" t="s">
        <v>511</v>
      </c>
      <c r="BH768" s="13">
        <v>73</v>
      </c>
      <c r="BI768" s="13" t="str">
        <f>"ITEM"&amp;BH768&amp; BG768 &amp;"="&amp; IF(TRIM($J768)="","",$J768)</f>
        <v>ITEM73#KBN3_8=</v>
      </c>
    </row>
    <row r="769" spans="1:61" ht="9.75" hidden="1" customHeight="1" x14ac:dyDescent="0.15">
      <c r="A769" s="106"/>
      <c r="B769" s="107"/>
      <c r="C769" s="107"/>
      <c r="D769" s="107"/>
      <c r="E769" s="107"/>
      <c r="F769" s="107"/>
      <c r="G769" s="107"/>
      <c r="H769" s="107"/>
      <c r="I769" s="107"/>
      <c r="J769" s="102"/>
      <c r="K769" s="102"/>
      <c r="L769" s="102"/>
      <c r="M769" s="102"/>
      <c r="N769" s="102"/>
      <c r="O769" s="102"/>
      <c r="P769" s="102"/>
      <c r="Q769" s="102"/>
      <c r="R769" s="102"/>
      <c r="S769" s="102"/>
      <c r="T769" s="102"/>
      <c r="U769" s="102"/>
      <c r="V769" s="102"/>
      <c r="W769" s="102"/>
      <c r="X769" s="102"/>
      <c r="Y769" s="102"/>
      <c r="Z769" s="102"/>
      <c r="AA769" s="102"/>
      <c r="AB769" s="102"/>
      <c r="AC769" s="102"/>
      <c r="AD769" s="102"/>
      <c r="AE769" s="102"/>
      <c r="AF769" s="102"/>
      <c r="AG769" s="102"/>
      <c r="AH769" s="102"/>
      <c r="AI769" s="102"/>
      <c r="AJ769" s="102"/>
      <c r="AK769" s="102"/>
      <c r="AL769" s="102"/>
      <c r="AM769" s="102"/>
      <c r="BG769" s="13" t="s">
        <v>432</v>
      </c>
      <c r="BH769" s="13" t="s">
        <v>432</v>
      </c>
    </row>
    <row r="770" spans="1:61" ht="9.75" hidden="1" customHeight="1" x14ac:dyDescent="0.15">
      <c r="A770" s="96" t="s">
        <v>287</v>
      </c>
      <c r="B770" s="97"/>
      <c r="C770" s="97"/>
      <c r="D770" s="97"/>
      <c r="E770" s="97"/>
      <c r="F770" s="97"/>
      <c r="G770" s="97"/>
      <c r="H770" s="97"/>
      <c r="I770" s="97"/>
      <c r="J770" s="167"/>
      <c r="K770" s="162"/>
      <c r="L770" s="162"/>
      <c r="M770" s="162"/>
      <c r="N770" s="162"/>
      <c r="O770" s="162"/>
      <c r="P770" s="162"/>
      <c r="Q770" s="162"/>
      <c r="R770" s="162"/>
      <c r="S770" s="162"/>
      <c r="T770" s="162"/>
      <c r="U770" s="162"/>
      <c r="V770" s="170" t="s">
        <v>116</v>
      </c>
      <c r="W770" s="170"/>
      <c r="X770" s="170"/>
      <c r="Y770" s="170"/>
      <c r="Z770" s="170"/>
      <c r="AA770" s="170"/>
      <c r="AB770" s="170"/>
      <c r="AC770" s="170"/>
      <c r="AD770" s="170"/>
      <c r="AE770" s="170"/>
      <c r="AF770" s="170"/>
      <c r="AG770" s="170"/>
      <c r="AH770" s="170"/>
      <c r="AI770" s="170"/>
      <c r="AJ770" s="170"/>
      <c r="AK770" s="170"/>
      <c r="AL770" s="170"/>
      <c r="AM770" s="171"/>
      <c r="BE770" s="13" t="str">
        <f ca="1">MID(CELL("address",$CB$2),2,2)</f>
        <v>CB</v>
      </c>
      <c r="BF770" s="13" t="str">
        <f>IF(TRIM($K772)="","",IF(ISERROR(MATCH($K772,$CB$3:$CB$7,0)),"INPUT_ERROR",MATCH($K772,$CB$3:$CB$7,0)))</f>
        <v/>
      </c>
      <c r="BG770" s="13" t="s">
        <v>511</v>
      </c>
      <c r="BH770" s="13">
        <v>74</v>
      </c>
      <c r="BI770" s="13" t="str">
        <f>"ITEM"&amp; BH770&amp; BG770 &amp;"="&amp; $BF770</f>
        <v>ITEM74#KBN3_8=</v>
      </c>
    </row>
    <row r="771" spans="1:61" ht="9.75" hidden="1" customHeight="1" x14ac:dyDescent="0.15">
      <c r="A771" s="99"/>
      <c r="B771" s="100"/>
      <c r="C771" s="100"/>
      <c r="D771" s="100"/>
      <c r="E771" s="100"/>
      <c r="F771" s="100"/>
      <c r="G771" s="100"/>
      <c r="H771" s="100"/>
      <c r="I771" s="100"/>
      <c r="J771" s="186"/>
      <c r="K771" s="133"/>
      <c r="L771" s="133"/>
      <c r="M771" s="133"/>
      <c r="N771" s="133"/>
      <c r="O771" s="133"/>
      <c r="P771" s="133"/>
      <c r="Q771" s="133"/>
      <c r="R771" s="133"/>
      <c r="S771" s="133"/>
      <c r="T771" s="133"/>
      <c r="U771" s="133"/>
      <c r="V771" s="169" t="s">
        <v>180</v>
      </c>
      <c r="W771" s="169"/>
      <c r="X771" s="169"/>
      <c r="Y771" s="169"/>
      <c r="Z771" s="169"/>
      <c r="AA771" s="169"/>
      <c r="AB771" s="169"/>
      <c r="AC771" s="169"/>
      <c r="AD771" s="169"/>
      <c r="AE771" s="169"/>
      <c r="AF771" s="169"/>
      <c r="AG771" s="169"/>
      <c r="AH771" s="169"/>
      <c r="AI771" s="169"/>
      <c r="AJ771" s="169"/>
      <c r="AK771" s="169"/>
      <c r="AL771" s="169"/>
      <c r="AM771" s="172"/>
      <c r="BG771" s="13" t="s">
        <v>432</v>
      </c>
      <c r="BH771" s="13" t="s">
        <v>432</v>
      </c>
    </row>
    <row r="772" spans="1:61" ht="9.75" hidden="1" customHeight="1" x14ac:dyDescent="0.15">
      <c r="A772" s="99"/>
      <c r="B772" s="100"/>
      <c r="C772" s="100"/>
      <c r="D772" s="100"/>
      <c r="E772" s="100"/>
      <c r="F772" s="100"/>
      <c r="G772" s="100"/>
      <c r="H772" s="100"/>
      <c r="I772" s="100"/>
      <c r="J772" s="130" t="s">
        <v>444</v>
      </c>
      <c r="K772" s="131"/>
      <c r="L772" s="131"/>
      <c r="M772" s="131"/>
      <c r="N772" s="131"/>
      <c r="O772" s="131"/>
      <c r="P772" s="131"/>
      <c r="Q772" s="131"/>
      <c r="R772" s="131"/>
      <c r="S772" s="131"/>
      <c r="T772" s="133" t="s">
        <v>442</v>
      </c>
      <c r="U772" s="133"/>
      <c r="V772" s="169" t="s">
        <v>236</v>
      </c>
      <c r="W772" s="169"/>
      <c r="X772" s="169"/>
      <c r="Y772" s="169"/>
      <c r="Z772" s="169"/>
      <c r="AA772" s="169"/>
      <c r="AB772" s="169"/>
      <c r="AC772" s="169"/>
      <c r="AD772" s="169"/>
      <c r="AE772" s="169"/>
      <c r="AF772" s="169"/>
      <c r="AG772" s="169"/>
      <c r="AH772" s="169"/>
      <c r="AI772" s="169"/>
      <c r="AJ772" s="169"/>
      <c r="AK772" s="169"/>
      <c r="AL772" s="169"/>
      <c r="AM772" s="172"/>
      <c r="BG772" s="13" t="s">
        <v>432</v>
      </c>
      <c r="BH772" s="13" t="s">
        <v>432</v>
      </c>
    </row>
    <row r="773" spans="1:61" ht="9.75" hidden="1" customHeight="1" x14ac:dyDescent="0.15">
      <c r="A773" s="99"/>
      <c r="B773" s="100"/>
      <c r="C773" s="100"/>
      <c r="D773" s="100"/>
      <c r="E773" s="100"/>
      <c r="F773" s="100"/>
      <c r="G773" s="100"/>
      <c r="H773" s="100"/>
      <c r="I773" s="100"/>
      <c r="J773" s="130"/>
      <c r="K773" s="131"/>
      <c r="L773" s="131"/>
      <c r="M773" s="131"/>
      <c r="N773" s="131"/>
      <c r="O773" s="131"/>
      <c r="P773" s="131"/>
      <c r="Q773" s="131"/>
      <c r="R773" s="131"/>
      <c r="S773" s="131"/>
      <c r="T773" s="133"/>
      <c r="U773" s="133"/>
      <c r="V773" s="169" t="s">
        <v>237</v>
      </c>
      <c r="W773" s="169"/>
      <c r="X773" s="169"/>
      <c r="Y773" s="169"/>
      <c r="Z773" s="169"/>
      <c r="AA773" s="169"/>
      <c r="AB773" s="169"/>
      <c r="AC773" s="169"/>
      <c r="AD773" s="169"/>
      <c r="AE773" s="169"/>
      <c r="AF773" s="169"/>
      <c r="AG773" s="169"/>
      <c r="AH773" s="169"/>
      <c r="AI773" s="169"/>
      <c r="AJ773" s="169"/>
      <c r="AK773" s="169"/>
      <c r="AL773" s="169"/>
      <c r="AM773" s="172"/>
      <c r="BG773" s="13" t="s">
        <v>432</v>
      </c>
      <c r="BH773" s="13" t="s">
        <v>432</v>
      </c>
    </row>
    <row r="774" spans="1:61" ht="9.75" hidden="1" customHeight="1" x14ac:dyDescent="0.15">
      <c r="A774" s="99"/>
      <c r="B774" s="100"/>
      <c r="C774" s="100"/>
      <c r="D774" s="100"/>
      <c r="E774" s="100"/>
      <c r="F774" s="100"/>
      <c r="G774" s="100"/>
      <c r="H774" s="100"/>
      <c r="I774" s="100"/>
      <c r="J774" s="186"/>
      <c r="K774" s="133"/>
      <c r="L774" s="133"/>
      <c r="M774" s="133"/>
      <c r="N774" s="133"/>
      <c r="O774" s="133"/>
      <c r="P774" s="133"/>
      <c r="Q774" s="133"/>
      <c r="R774" s="133"/>
      <c r="S774" s="133"/>
      <c r="T774" s="133"/>
      <c r="U774" s="133"/>
      <c r="V774" s="169" t="s">
        <v>445</v>
      </c>
      <c r="W774" s="169"/>
      <c r="X774" s="169"/>
      <c r="Y774" s="169"/>
      <c r="Z774" s="169"/>
      <c r="AA774" s="169"/>
      <c r="AB774" s="169"/>
      <c r="AC774" s="169"/>
      <c r="AD774" s="169"/>
      <c r="AE774" s="169"/>
      <c r="AF774" s="169"/>
      <c r="AG774" s="169"/>
      <c r="AH774" s="169"/>
      <c r="AI774" s="169"/>
      <c r="AJ774" s="169"/>
      <c r="AK774" s="169"/>
      <c r="AL774" s="169"/>
      <c r="AM774" s="172"/>
      <c r="BG774" s="13" t="s">
        <v>432</v>
      </c>
      <c r="BH774" s="13" t="s">
        <v>432</v>
      </c>
    </row>
    <row r="775" spans="1:61" ht="9.75" hidden="1" customHeight="1" x14ac:dyDescent="0.15">
      <c r="A775" s="106"/>
      <c r="B775" s="107"/>
      <c r="C775" s="107"/>
      <c r="D775" s="107"/>
      <c r="E775" s="107"/>
      <c r="F775" s="107"/>
      <c r="G775" s="107"/>
      <c r="H775" s="107"/>
      <c r="I775" s="107"/>
      <c r="J775" s="168"/>
      <c r="K775" s="137"/>
      <c r="L775" s="137"/>
      <c r="M775" s="137"/>
      <c r="N775" s="137"/>
      <c r="O775" s="137"/>
      <c r="P775" s="137"/>
      <c r="Q775" s="137"/>
      <c r="R775" s="137"/>
      <c r="S775" s="137"/>
      <c r="T775" s="137"/>
      <c r="U775" s="137"/>
      <c r="V775" s="174" t="s">
        <v>238</v>
      </c>
      <c r="W775" s="174"/>
      <c r="X775" s="174"/>
      <c r="Y775" s="174"/>
      <c r="Z775" s="174"/>
      <c r="AA775" s="174"/>
      <c r="AB775" s="174"/>
      <c r="AC775" s="174"/>
      <c r="AD775" s="174"/>
      <c r="AE775" s="174"/>
      <c r="AF775" s="174"/>
      <c r="AG775" s="174"/>
      <c r="AH775" s="174"/>
      <c r="AI775" s="174"/>
      <c r="AJ775" s="174"/>
      <c r="AK775" s="174"/>
      <c r="AL775" s="174"/>
      <c r="AM775" s="175"/>
      <c r="BG775" s="13" t="s">
        <v>432</v>
      </c>
      <c r="BH775" s="13" t="s">
        <v>432</v>
      </c>
    </row>
    <row r="776" spans="1:61" ht="9.75" hidden="1" customHeight="1" x14ac:dyDescent="0.15">
      <c r="A776" s="96" t="s">
        <v>288</v>
      </c>
      <c r="B776" s="97"/>
      <c r="C776" s="97"/>
      <c r="D776" s="97"/>
      <c r="E776" s="97"/>
      <c r="F776" s="97"/>
      <c r="G776" s="97"/>
      <c r="H776" s="97"/>
      <c r="I776" s="97"/>
      <c r="J776" s="115"/>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7"/>
      <c r="BG776" s="13" t="s">
        <v>511</v>
      </c>
      <c r="BH776" s="13">
        <v>75</v>
      </c>
      <c r="BI776" s="13" t="str">
        <f>"ITEM"&amp;BH776&amp; BG776 &amp;"="&amp; IF(TRIM($J776)="","",$J776)</f>
        <v>ITEM75#KBN3_8=</v>
      </c>
    </row>
    <row r="777" spans="1:61" ht="9.75" hidden="1" customHeight="1" x14ac:dyDescent="0.15">
      <c r="A777" s="99"/>
      <c r="B777" s="100"/>
      <c r="C777" s="100"/>
      <c r="D777" s="100"/>
      <c r="E777" s="100"/>
      <c r="F777" s="100"/>
      <c r="G777" s="100"/>
      <c r="H777" s="100"/>
      <c r="I777" s="100"/>
      <c r="J777" s="109"/>
      <c r="K777" s="110"/>
      <c r="L777" s="110"/>
      <c r="M777" s="110"/>
      <c r="N777" s="110"/>
      <c r="O777" s="110"/>
      <c r="P777" s="110"/>
      <c r="Q777" s="110"/>
      <c r="R777" s="110"/>
      <c r="S777" s="110"/>
      <c r="T777" s="110"/>
      <c r="U777" s="110"/>
      <c r="V777" s="110"/>
      <c r="W777" s="110"/>
      <c r="X777" s="110"/>
      <c r="Y777" s="110"/>
      <c r="Z777" s="110"/>
      <c r="AA777" s="110"/>
      <c r="AB777" s="110"/>
      <c r="AC777" s="110"/>
      <c r="AD777" s="110"/>
      <c r="AE777" s="110"/>
      <c r="AF777" s="110"/>
      <c r="AG777" s="110"/>
      <c r="AH777" s="110"/>
      <c r="AI777" s="110"/>
      <c r="AJ777" s="110"/>
      <c r="AK777" s="110"/>
      <c r="AL777" s="110"/>
      <c r="AM777" s="111"/>
      <c r="BG777" s="13" t="s">
        <v>432</v>
      </c>
      <c r="BH777" s="13" t="s">
        <v>432</v>
      </c>
    </row>
    <row r="778" spans="1:61" ht="9.75" hidden="1" customHeight="1" x14ac:dyDescent="0.15">
      <c r="A778" s="106"/>
      <c r="B778" s="107"/>
      <c r="C778" s="107"/>
      <c r="D778" s="107"/>
      <c r="E778" s="107"/>
      <c r="F778" s="107"/>
      <c r="G778" s="107"/>
      <c r="H778" s="107"/>
      <c r="I778" s="107"/>
      <c r="J778" s="112"/>
      <c r="K778" s="113"/>
      <c r="L778" s="113"/>
      <c r="M778" s="113"/>
      <c r="N778" s="113"/>
      <c r="O778" s="113"/>
      <c r="P778" s="113"/>
      <c r="Q778" s="113"/>
      <c r="R778" s="113"/>
      <c r="S778" s="113"/>
      <c r="T778" s="113"/>
      <c r="U778" s="113"/>
      <c r="V778" s="113"/>
      <c r="W778" s="113"/>
      <c r="X778" s="113"/>
      <c r="Y778" s="113"/>
      <c r="Z778" s="113"/>
      <c r="AA778" s="113"/>
      <c r="AB778" s="113"/>
      <c r="AC778" s="113"/>
      <c r="AD778" s="113"/>
      <c r="AE778" s="113"/>
      <c r="AF778" s="113"/>
      <c r="AG778" s="113"/>
      <c r="AH778" s="113"/>
      <c r="AI778" s="113"/>
      <c r="AJ778" s="113"/>
      <c r="AK778" s="113"/>
      <c r="AL778" s="113"/>
      <c r="AM778" s="114"/>
      <c r="BG778" s="13" t="s">
        <v>432</v>
      </c>
      <c r="BH778" s="13" t="s">
        <v>432</v>
      </c>
    </row>
    <row r="779" spans="1:61" ht="9.75" hidden="1" customHeight="1" x14ac:dyDescent="0.15">
      <c r="A779" s="96" t="s">
        <v>289</v>
      </c>
      <c r="B779" s="97"/>
      <c r="C779" s="97"/>
      <c r="D779" s="97"/>
      <c r="E779" s="97"/>
      <c r="F779" s="97"/>
      <c r="G779" s="97"/>
      <c r="H779" s="97"/>
      <c r="I779" s="97"/>
      <c r="J779" s="224" t="s">
        <v>127</v>
      </c>
      <c r="K779" s="225"/>
      <c r="L779" s="162" t="s">
        <v>121</v>
      </c>
      <c r="M779" s="162"/>
      <c r="N779" s="162"/>
      <c r="O779" s="162"/>
      <c r="P779" s="162"/>
      <c r="Q779" s="162"/>
      <c r="R779" s="162"/>
      <c r="S779" s="162"/>
      <c r="T779" s="162"/>
      <c r="U779" s="162"/>
      <c r="V779" s="162"/>
      <c r="W779" s="162"/>
      <c r="X779" s="227" t="s">
        <v>127</v>
      </c>
      <c r="Y779" s="225"/>
      <c r="Z779" s="162" t="s">
        <v>160</v>
      </c>
      <c r="AA779" s="162"/>
      <c r="AB779" s="162"/>
      <c r="AC779" s="162"/>
      <c r="AD779" s="162"/>
      <c r="AE779" s="162"/>
      <c r="AF779" s="162"/>
      <c r="AG779" s="162"/>
      <c r="AH779" s="162"/>
      <c r="AI779" s="162"/>
      <c r="AJ779" s="162"/>
      <c r="AK779" s="162"/>
      <c r="AL779" s="162"/>
      <c r="AM779" s="163"/>
      <c r="BF779" s="13" t="b">
        <f>IF($K779="○",TRUE,IF($K779="",FALSE,"INPUT_ERROR"))</f>
        <v>0</v>
      </c>
      <c r="BG779" s="13" t="s">
        <v>511</v>
      </c>
      <c r="BH779" s="13">
        <v>76</v>
      </c>
      <c r="BI779" s="13" t="str">
        <f t="shared" ref="BI779:BI785" si="9">"ITEM"&amp;BH779&amp; BG779 &amp;"="&amp; BF779</f>
        <v>ITEM76#KBN3_8=FALSE</v>
      </c>
    </row>
    <row r="780" spans="1:61" ht="9.75" hidden="1" customHeight="1" x14ac:dyDescent="0.15">
      <c r="A780" s="99"/>
      <c r="B780" s="100"/>
      <c r="C780" s="100"/>
      <c r="D780" s="100"/>
      <c r="E780" s="100"/>
      <c r="F780" s="100"/>
      <c r="G780" s="100"/>
      <c r="H780" s="100"/>
      <c r="I780" s="100"/>
      <c r="J780" s="130"/>
      <c r="K780" s="132"/>
      <c r="L780" s="133"/>
      <c r="M780" s="133"/>
      <c r="N780" s="133"/>
      <c r="O780" s="133"/>
      <c r="P780" s="133"/>
      <c r="Q780" s="133"/>
      <c r="R780" s="133"/>
      <c r="S780" s="133"/>
      <c r="T780" s="133"/>
      <c r="U780" s="133"/>
      <c r="V780" s="133"/>
      <c r="W780" s="133"/>
      <c r="X780" s="134"/>
      <c r="Y780" s="132"/>
      <c r="Z780" s="133"/>
      <c r="AA780" s="133"/>
      <c r="AB780" s="133"/>
      <c r="AC780" s="133"/>
      <c r="AD780" s="133"/>
      <c r="AE780" s="133"/>
      <c r="AF780" s="133"/>
      <c r="AG780" s="133"/>
      <c r="AH780" s="133"/>
      <c r="AI780" s="133"/>
      <c r="AJ780" s="133"/>
      <c r="AK780" s="133"/>
      <c r="AL780" s="133"/>
      <c r="AM780" s="139"/>
      <c r="BF780" s="13" t="b">
        <f>IF($Y779="○",TRUE,IF($Y779="",FALSE,"INPUT_ERROR"))</f>
        <v>0</v>
      </c>
      <c r="BG780" s="13" t="s">
        <v>511</v>
      </c>
      <c r="BH780" s="13">
        <v>77</v>
      </c>
      <c r="BI780" s="13" t="str">
        <f t="shared" si="9"/>
        <v>ITEM77#KBN3_8=FALSE</v>
      </c>
    </row>
    <row r="781" spans="1:61" ht="9.75" hidden="1" customHeight="1" x14ac:dyDescent="0.15">
      <c r="A781" s="99"/>
      <c r="B781" s="100"/>
      <c r="C781" s="100"/>
      <c r="D781" s="100"/>
      <c r="E781" s="100"/>
      <c r="F781" s="100"/>
      <c r="G781" s="100"/>
      <c r="H781" s="100"/>
      <c r="I781" s="100"/>
      <c r="J781" s="130" t="s">
        <v>127</v>
      </c>
      <c r="K781" s="132"/>
      <c r="L781" s="133" t="s">
        <v>161</v>
      </c>
      <c r="M781" s="133"/>
      <c r="N781" s="133"/>
      <c r="O781" s="133"/>
      <c r="P781" s="133"/>
      <c r="Q781" s="133"/>
      <c r="R781" s="133"/>
      <c r="S781" s="133"/>
      <c r="T781" s="133"/>
      <c r="U781" s="133"/>
      <c r="V781" s="133"/>
      <c r="W781" s="133"/>
      <c r="X781" s="134" t="s">
        <v>127</v>
      </c>
      <c r="Y781" s="132"/>
      <c r="Z781" s="133" t="s">
        <v>332</v>
      </c>
      <c r="AA781" s="133"/>
      <c r="AB781" s="133"/>
      <c r="AC781" s="133"/>
      <c r="AD781" s="133"/>
      <c r="AE781" s="133"/>
      <c r="AF781" s="133"/>
      <c r="AG781" s="133"/>
      <c r="AH781" s="133"/>
      <c r="AI781" s="133"/>
      <c r="AJ781" s="133"/>
      <c r="AK781" s="133"/>
      <c r="AL781" s="133"/>
      <c r="AM781" s="139"/>
      <c r="BF781" s="13" t="b">
        <f>IF($K781="○",TRUE,IF($K781="",FALSE,"INPUT_ERROR"))</f>
        <v>0</v>
      </c>
      <c r="BG781" s="13" t="s">
        <v>511</v>
      </c>
      <c r="BH781" s="13">
        <v>78</v>
      </c>
      <c r="BI781" s="13" t="str">
        <f t="shared" si="9"/>
        <v>ITEM78#KBN3_8=FALSE</v>
      </c>
    </row>
    <row r="782" spans="1:61" ht="9.75" hidden="1" customHeight="1" x14ac:dyDescent="0.15">
      <c r="A782" s="99"/>
      <c r="B782" s="100"/>
      <c r="C782" s="100"/>
      <c r="D782" s="100"/>
      <c r="E782" s="100"/>
      <c r="F782" s="100"/>
      <c r="G782" s="100"/>
      <c r="H782" s="100"/>
      <c r="I782" s="100"/>
      <c r="J782" s="130"/>
      <c r="K782" s="132"/>
      <c r="L782" s="133"/>
      <c r="M782" s="133"/>
      <c r="N782" s="133"/>
      <c r="O782" s="133"/>
      <c r="P782" s="133"/>
      <c r="Q782" s="133"/>
      <c r="R782" s="133"/>
      <c r="S782" s="133"/>
      <c r="T782" s="133"/>
      <c r="U782" s="133"/>
      <c r="V782" s="133"/>
      <c r="W782" s="133"/>
      <c r="X782" s="134"/>
      <c r="Y782" s="132"/>
      <c r="Z782" s="133"/>
      <c r="AA782" s="133"/>
      <c r="AB782" s="133"/>
      <c r="AC782" s="133"/>
      <c r="AD782" s="133"/>
      <c r="AE782" s="133"/>
      <c r="AF782" s="133"/>
      <c r="AG782" s="133"/>
      <c r="AH782" s="133"/>
      <c r="AI782" s="133"/>
      <c r="AJ782" s="133"/>
      <c r="AK782" s="133"/>
      <c r="AL782" s="133"/>
      <c r="AM782" s="139"/>
      <c r="BF782" s="13" t="b">
        <f>IF($Y781="○",TRUE,IF($Y781="",FALSE,"INPUT_ERROR"))</f>
        <v>0</v>
      </c>
      <c r="BG782" s="13" t="s">
        <v>511</v>
      </c>
      <c r="BH782" s="13">
        <v>79</v>
      </c>
      <c r="BI782" s="13" t="str">
        <f t="shared" si="9"/>
        <v>ITEM79#KBN3_8=FALSE</v>
      </c>
    </row>
    <row r="783" spans="1:61" ht="9.75" hidden="1" customHeight="1" x14ac:dyDescent="0.15">
      <c r="A783" s="99"/>
      <c r="B783" s="100"/>
      <c r="C783" s="100"/>
      <c r="D783" s="100"/>
      <c r="E783" s="100"/>
      <c r="F783" s="100"/>
      <c r="G783" s="100"/>
      <c r="H783" s="100"/>
      <c r="I783" s="100"/>
      <c r="J783" s="130" t="s">
        <v>127</v>
      </c>
      <c r="K783" s="132"/>
      <c r="L783" s="133" t="s">
        <v>240</v>
      </c>
      <c r="M783" s="133"/>
      <c r="N783" s="133"/>
      <c r="O783" s="133"/>
      <c r="P783" s="133"/>
      <c r="Q783" s="133"/>
      <c r="R783" s="133"/>
      <c r="S783" s="133"/>
      <c r="T783" s="133"/>
      <c r="U783" s="133"/>
      <c r="V783" s="133"/>
      <c r="W783" s="133"/>
      <c r="X783" s="134" t="s">
        <v>127</v>
      </c>
      <c r="Y783" s="132"/>
      <c r="Z783" s="133" t="s">
        <v>241</v>
      </c>
      <c r="AA783" s="133"/>
      <c r="AB783" s="133"/>
      <c r="AC783" s="133"/>
      <c r="AD783" s="133"/>
      <c r="AE783" s="133"/>
      <c r="AF783" s="133"/>
      <c r="AG783" s="133"/>
      <c r="AH783" s="133"/>
      <c r="AI783" s="133"/>
      <c r="AJ783" s="133"/>
      <c r="AK783" s="133"/>
      <c r="AL783" s="133"/>
      <c r="AM783" s="139"/>
      <c r="BF783" s="13" t="b">
        <f>IF($K783="○",TRUE,IF($K783="",FALSE,"INPUT_ERROR"))</f>
        <v>0</v>
      </c>
      <c r="BG783" s="13" t="s">
        <v>511</v>
      </c>
      <c r="BH783" s="13">
        <v>80</v>
      </c>
      <c r="BI783" s="13" t="str">
        <f t="shared" si="9"/>
        <v>ITEM80#KBN3_8=FALSE</v>
      </c>
    </row>
    <row r="784" spans="1:61" ht="9.75" hidden="1" customHeight="1" x14ac:dyDescent="0.15">
      <c r="A784" s="99"/>
      <c r="B784" s="100"/>
      <c r="C784" s="100"/>
      <c r="D784" s="100"/>
      <c r="E784" s="100"/>
      <c r="F784" s="100"/>
      <c r="G784" s="100"/>
      <c r="H784" s="100"/>
      <c r="I784" s="100"/>
      <c r="J784" s="130"/>
      <c r="K784" s="132"/>
      <c r="L784" s="133"/>
      <c r="M784" s="133"/>
      <c r="N784" s="133"/>
      <c r="O784" s="133"/>
      <c r="P784" s="133"/>
      <c r="Q784" s="133"/>
      <c r="R784" s="133"/>
      <c r="S784" s="133"/>
      <c r="T784" s="133"/>
      <c r="U784" s="133"/>
      <c r="V784" s="133"/>
      <c r="W784" s="133"/>
      <c r="X784" s="134"/>
      <c r="Y784" s="132"/>
      <c r="Z784" s="133"/>
      <c r="AA784" s="133"/>
      <c r="AB784" s="133"/>
      <c r="AC784" s="133"/>
      <c r="AD784" s="133"/>
      <c r="AE784" s="133"/>
      <c r="AF784" s="133"/>
      <c r="AG784" s="133"/>
      <c r="AH784" s="133"/>
      <c r="AI784" s="133"/>
      <c r="AJ784" s="133"/>
      <c r="AK784" s="133"/>
      <c r="AL784" s="133"/>
      <c r="AM784" s="139"/>
      <c r="BF784" s="13" t="b">
        <f>IF($Y783="○",TRUE,IF($Y783="",FALSE,"INPUT_ERROR"))</f>
        <v>0</v>
      </c>
      <c r="BG784" s="13" t="s">
        <v>511</v>
      </c>
      <c r="BH784" s="13">
        <v>81</v>
      </c>
      <c r="BI784" s="13" t="str">
        <f t="shared" si="9"/>
        <v>ITEM81#KBN3_8=FALSE</v>
      </c>
    </row>
    <row r="785" spans="1:61" ht="9.75" hidden="1" customHeight="1" x14ac:dyDescent="0.15">
      <c r="A785" s="99"/>
      <c r="B785" s="100"/>
      <c r="C785" s="100"/>
      <c r="D785" s="100"/>
      <c r="E785" s="100"/>
      <c r="F785" s="100"/>
      <c r="G785" s="100"/>
      <c r="H785" s="100"/>
      <c r="I785" s="100"/>
      <c r="J785" s="130" t="s">
        <v>127</v>
      </c>
      <c r="K785" s="132"/>
      <c r="L785" s="133" t="s">
        <v>125</v>
      </c>
      <c r="M785" s="133"/>
      <c r="N785" s="133"/>
      <c r="O785" s="134" t="s">
        <v>98</v>
      </c>
      <c r="P785" s="128"/>
      <c r="Q785" s="128"/>
      <c r="R785" s="128"/>
      <c r="S785" s="128"/>
      <c r="T785" s="128"/>
      <c r="U785" s="128"/>
      <c r="V785" s="128"/>
      <c r="W785" s="128"/>
      <c r="X785" s="128"/>
      <c r="Y785" s="128"/>
      <c r="Z785" s="128"/>
      <c r="AA785" s="128"/>
      <c r="AB785" s="128"/>
      <c r="AC785" s="128"/>
      <c r="AD785" s="128"/>
      <c r="AE785" s="128"/>
      <c r="AF785" s="128"/>
      <c r="AG785" s="128"/>
      <c r="AH785" s="128"/>
      <c r="AI785" s="128"/>
      <c r="AJ785" s="128"/>
      <c r="AK785" s="128"/>
      <c r="AL785" s="133" t="s">
        <v>188</v>
      </c>
      <c r="AM785" s="139"/>
      <c r="BF785" s="13" t="b">
        <f>IF($K785="○",TRUE,IF($K785="",FALSE,"INPUT_ERROR"))</f>
        <v>0</v>
      </c>
      <c r="BG785" s="13" t="s">
        <v>511</v>
      </c>
      <c r="BH785" s="13">
        <v>82</v>
      </c>
      <c r="BI785" s="13" t="str">
        <f t="shared" si="9"/>
        <v>ITEM82#KBN3_8=FALSE</v>
      </c>
    </row>
    <row r="786" spans="1:61" ht="9.75" hidden="1" customHeight="1" x14ac:dyDescent="0.15">
      <c r="A786" s="99"/>
      <c r="B786" s="100"/>
      <c r="C786" s="100"/>
      <c r="D786" s="100"/>
      <c r="E786" s="100"/>
      <c r="F786" s="100"/>
      <c r="G786" s="100"/>
      <c r="H786" s="100"/>
      <c r="I786" s="100"/>
      <c r="J786" s="135"/>
      <c r="K786" s="136"/>
      <c r="L786" s="137"/>
      <c r="M786" s="137"/>
      <c r="N786" s="137"/>
      <c r="O786" s="138"/>
      <c r="P786" s="90"/>
      <c r="Q786" s="90"/>
      <c r="R786" s="90"/>
      <c r="S786" s="90"/>
      <c r="T786" s="90"/>
      <c r="U786" s="90"/>
      <c r="V786" s="90"/>
      <c r="W786" s="90"/>
      <c r="X786" s="90"/>
      <c r="Y786" s="90"/>
      <c r="Z786" s="90"/>
      <c r="AA786" s="90"/>
      <c r="AB786" s="90"/>
      <c r="AC786" s="90"/>
      <c r="AD786" s="90"/>
      <c r="AE786" s="90"/>
      <c r="AF786" s="90"/>
      <c r="AG786" s="90"/>
      <c r="AH786" s="90"/>
      <c r="AI786" s="90"/>
      <c r="AJ786" s="90"/>
      <c r="AK786" s="90"/>
      <c r="AL786" s="137"/>
      <c r="AM786" s="140"/>
      <c r="BG786" s="13" t="s">
        <v>511</v>
      </c>
      <c r="BH786" s="13">
        <v>83</v>
      </c>
      <c r="BI786" s="13" t="str">
        <f>"ITEM"&amp;BH786&amp; BG786 &amp;"="&amp;IF(TRIM($P785)="","",$P785)</f>
        <v>ITEM83#KBN3_8=</v>
      </c>
    </row>
    <row r="787" spans="1:61" ht="9.75" hidden="1" customHeight="1" x14ac:dyDescent="0.15">
      <c r="A787" s="96" t="s">
        <v>290</v>
      </c>
      <c r="B787" s="97"/>
      <c r="C787" s="97"/>
      <c r="D787" s="97"/>
      <c r="E787" s="97"/>
      <c r="F787" s="97"/>
      <c r="G787" s="97"/>
      <c r="H787" s="97"/>
      <c r="I787" s="97"/>
      <c r="J787" s="102"/>
      <c r="K787" s="102"/>
      <c r="L787" s="102"/>
      <c r="M787" s="102"/>
      <c r="N787" s="102"/>
      <c r="O787" s="102"/>
      <c r="P787" s="102"/>
      <c r="Q787" s="102"/>
      <c r="R787" s="102"/>
      <c r="S787" s="102"/>
      <c r="T787" s="102"/>
      <c r="U787" s="102"/>
      <c r="V787" s="102"/>
      <c r="W787" s="102"/>
      <c r="X787" s="102"/>
      <c r="Y787" s="102"/>
      <c r="Z787" s="102"/>
      <c r="AA787" s="102"/>
      <c r="AB787" s="102"/>
      <c r="AC787" s="102"/>
      <c r="AD787" s="102"/>
      <c r="AE787" s="102"/>
      <c r="AF787" s="102"/>
      <c r="AG787" s="102"/>
      <c r="AH787" s="102"/>
      <c r="AI787" s="102"/>
      <c r="AJ787" s="102"/>
      <c r="AK787" s="102"/>
      <c r="AL787" s="102"/>
      <c r="AM787" s="102"/>
      <c r="BG787" s="13" t="s">
        <v>471</v>
      </c>
      <c r="BH787" s="13">
        <v>84</v>
      </c>
      <c r="BI787" s="13" t="str">
        <f>"ITEM"&amp;BH787&amp; BG787 &amp;"="&amp;IF(TRIM($J787)="","",TEXT(J787,"yyyymmdd"))</f>
        <v>ITEM84#KBN2_8=</v>
      </c>
    </row>
    <row r="788" spans="1:61" ht="9.75" hidden="1" customHeight="1" x14ac:dyDescent="0.15">
      <c r="A788" s="99"/>
      <c r="B788" s="100"/>
      <c r="C788" s="100"/>
      <c r="D788" s="100"/>
      <c r="E788" s="100"/>
      <c r="F788" s="100"/>
      <c r="G788" s="100"/>
      <c r="H788" s="100"/>
      <c r="I788" s="100"/>
      <c r="J788" s="102"/>
      <c r="K788" s="102"/>
      <c r="L788" s="102"/>
      <c r="M788" s="102"/>
      <c r="N788" s="102"/>
      <c r="O788" s="102"/>
      <c r="P788" s="102"/>
      <c r="Q788" s="102"/>
      <c r="R788" s="102"/>
      <c r="S788" s="102"/>
      <c r="T788" s="102"/>
      <c r="U788" s="102"/>
      <c r="V788" s="102"/>
      <c r="W788" s="102"/>
      <c r="X788" s="102"/>
      <c r="Y788" s="102"/>
      <c r="Z788" s="102"/>
      <c r="AA788" s="102"/>
      <c r="AB788" s="102"/>
      <c r="AC788" s="102"/>
      <c r="AD788" s="102"/>
      <c r="AE788" s="102"/>
      <c r="AF788" s="102"/>
      <c r="AG788" s="102"/>
      <c r="AH788" s="102"/>
      <c r="AI788" s="102"/>
      <c r="AJ788" s="102"/>
      <c r="AK788" s="102"/>
      <c r="AL788" s="102"/>
      <c r="AM788" s="102"/>
      <c r="BG788" s="13" t="s">
        <v>432</v>
      </c>
      <c r="BH788" s="13" t="s">
        <v>432</v>
      </c>
    </row>
    <row r="789" spans="1:61" ht="9.75" hidden="1" customHeight="1" thickBot="1" x14ac:dyDescent="0.2">
      <c r="A789" s="106"/>
      <c r="B789" s="107"/>
      <c r="C789" s="107"/>
      <c r="D789" s="107"/>
      <c r="E789" s="107"/>
      <c r="F789" s="107"/>
      <c r="G789" s="107"/>
      <c r="H789" s="107"/>
      <c r="I789" s="107"/>
      <c r="J789" s="102"/>
      <c r="K789" s="102"/>
      <c r="L789" s="102"/>
      <c r="M789" s="102"/>
      <c r="N789" s="102"/>
      <c r="O789" s="102"/>
      <c r="P789" s="102"/>
      <c r="Q789" s="102"/>
      <c r="R789" s="102"/>
      <c r="S789" s="102"/>
      <c r="T789" s="102"/>
      <c r="U789" s="102"/>
      <c r="V789" s="102"/>
      <c r="W789" s="102"/>
      <c r="X789" s="102"/>
      <c r="Y789" s="102"/>
      <c r="Z789" s="102"/>
      <c r="AA789" s="102"/>
      <c r="AB789" s="102"/>
      <c r="AC789" s="102"/>
      <c r="AD789" s="102"/>
      <c r="AE789" s="102"/>
      <c r="AF789" s="102"/>
      <c r="AG789" s="102"/>
      <c r="AH789" s="102"/>
      <c r="AI789" s="102"/>
      <c r="AJ789" s="102"/>
      <c r="AK789" s="102"/>
      <c r="AL789" s="102"/>
      <c r="AM789" s="102"/>
      <c r="BG789" s="13" t="s">
        <v>432</v>
      </c>
      <c r="BH789" s="13" t="s">
        <v>432</v>
      </c>
    </row>
    <row r="790" spans="1:61" ht="9.75" hidden="1" customHeight="1" x14ac:dyDescent="0.15">
      <c r="A790" s="295" t="s">
        <v>372</v>
      </c>
      <c r="B790" s="296"/>
      <c r="C790" s="296"/>
      <c r="D790" s="296"/>
      <c r="E790" s="296"/>
      <c r="F790" s="296"/>
      <c r="G790" s="296"/>
      <c r="H790" s="296"/>
      <c r="I790" s="297"/>
      <c r="J790" s="273"/>
      <c r="K790" s="274"/>
      <c r="L790" s="274"/>
      <c r="M790" s="274"/>
      <c r="N790" s="274"/>
      <c r="O790" s="274"/>
      <c r="P790" s="274"/>
      <c r="Q790" s="274"/>
      <c r="R790" s="274"/>
      <c r="S790" s="274"/>
      <c r="T790" s="274"/>
      <c r="U790" s="274"/>
      <c r="V790" s="274"/>
      <c r="W790" s="274"/>
      <c r="X790" s="274"/>
      <c r="Y790" s="274"/>
      <c r="Z790" s="274"/>
      <c r="AA790" s="274"/>
      <c r="AB790" s="274"/>
      <c r="AC790" s="274"/>
      <c r="AD790" s="274"/>
      <c r="AE790" s="274"/>
      <c r="AF790" s="274"/>
      <c r="AG790" s="274"/>
      <c r="AH790" s="274"/>
      <c r="AI790" s="274"/>
      <c r="AJ790" s="274"/>
      <c r="AK790" s="274"/>
      <c r="AL790" s="274"/>
      <c r="AM790" s="275"/>
      <c r="BG790" s="13" t="s">
        <v>512</v>
      </c>
      <c r="BH790" s="13">
        <v>70</v>
      </c>
      <c r="BI790" s="13" t="str">
        <f>"ITEM"&amp;BH790&amp;BG790&amp;"="&amp;IF(TRIM($J790)="","",$J790)</f>
        <v>ITEM70#KBN3_9=</v>
      </c>
    </row>
    <row r="791" spans="1:61" ht="9.75" hidden="1" customHeight="1" thickBot="1" x14ac:dyDescent="0.2">
      <c r="A791" s="298"/>
      <c r="B791" s="299"/>
      <c r="C791" s="299"/>
      <c r="D791" s="299"/>
      <c r="E791" s="299"/>
      <c r="F791" s="299"/>
      <c r="G791" s="299"/>
      <c r="H791" s="299"/>
      <c r="I791" s="300"/>
      <c r="J791" s="301"/>
      <c r="K791" s="302"/>
      <c r="L791" s="302"/>
      <c r="M791" s="302"/>
      <c r="N791" s="302"/>
      <c r="O791" s="302"/>
      <c r="P791" s="302"/>
      <c r="Q791" s="302"/>
      <c r="R791" s="302"/>
      <c r="S791" s="302"/>
      <c r="T791" s="302"/>
      <c r="U791" s="302"/>
      <c r="V791" s="302"/>
      <c r="W791" s="302"/>
      <c r="X791" s="302"/>
      <c r="Y791" s="302"/>
      <c r="Z791" s="302"/>
      <c r="AA791" s="302"/>
      <c r="AB791" s="302"/>
      <c r="AC791" s="302"/>
      <c r="AD791" s="302"/>
      <c r="AE791" s="302"/>
      <c r="AF791" s="302"/>
      <c r="AG791" s="302"/>
      <c r="AH791" s="302"/>
      <c r="AI791" s="302"/>
      <c r="AJ791" s="302"/>
      <c r="AK791" s="302"/>
      <c r="AL791" s="302"/>
      <c r="AM791" s="303"/>
    </row>
    <row r="792" spans="1:61" ht="9.75" hidden="1" customHeight="1" x14ac:dyDescent="0.15">
      <c r="A792" s="99" t="s">
        <v>96</v>
      </c>
      <c r="B792" s="100"/>
      <c r="C792" s="100"/>
      <c r="D792" s="100"/>
      <c r="E792" s="100"/>
      <c r="F792" s="100"/>
      <c r="G792" s="100"/>
      <c r="H792" s="100"/>
      <c r="I792" s="100"/>
      <c r="J792" s="102"/>
      <c r="K792" s="102"/>
      <c r="L792" s="102"/>
      <c r="M792" s="102"/>
      <c r="N792" s="102"/>
      <c r="O792" s="102"/>
      <c r="P792" s="102"/>
      <c r="Q792" s="102"/>
      <c r="R792" s="102"/>
      <c r="S792" s="102"/>
      <c r="T792" s="102"/>
      <c r="U792" s="102"/>
      <c r="V792" s="102"/>
      <c r="W792" s="102"/>
      <c r="X792" s="102"/>
      <c r="Y792" s="102"/>
      <c r="Z792" s="102"/>
      <c r="AA792" s="102"/>
      <c r="AB792" s="102"/>
      <c r="AC792" s="102"/>
      <c r="AD792" s="102"/>
      <c r="AE792" s="102"/>
      <c r="AF792" s="102"/>
      <c r="AG792" s="102"/>
      <c r="AH792" s="102"/>
      <c r="AI792" s="102"/>
      <c r="AJ792" s="102"/>
      <c r="AK792" s="102"/>
      <c r="AL792" s="102"/>
      <c r="AM792" s="102"/>
      <c r="BG792" s="13" t="s">
        <v>512</v>
      </c>
      <c r="BH792" s="13">
        <v>71</v>
      </c>
      <c r="BI792" s="13" t="str">
        <f>"ITEM"&amp;BH792&amp; BG792 &amp;"="&amp; IF(TRIM($J792)="","",$J792)</f>
        <v>ITEM71#KBN3_9=</v>
      </c>
    </row>
    <row r="793" spans="1:61" ht="9.75" hidden="1" customHeight="1" x14ac:dyDescent="0.15">
      <c r="A793" s="106"/>
      <c r="B793" s="107"/>
      <c r="C793" s="107"/>
      <c r="D793" s="107"/>
      <c r="E793" s="107"/>
      <c r="F793" s="107"/>
      <c r="G793" s="107"/>
      <c r="H793" s="107"/>
      <c r="I793" s="107"/>
      <c r="J793" s="102"/>
      <c r="K793" s="102"/>
      <c r="L793" s="102"/>
      <c r="M793" s="102"/>
      <c r="N793" s="102"/>
      <c r="O793" s="102"/>
      <c r="P793" s="102"/>
      <c r="Q793" s="102"/>
      <c r="R793" s="102"/>
      <c r="S793" s="102"/>
      <c r="T793" s="102"/>
      <c r="U793" s="102"/>
      <c r="V793" s="102"/>
      <c r="W793" s="102"/>
      <c r="X793" s="102"/>
      <c r="Y793" s="102"/>
      <c r="Z793" s="102"/>
      <c r="AA793" s="102"/>
      <c r="AB793" s="102"/>
      <c r="AC793" s="102"/>
      <c r="AD793" s="102"/>
      <c r="AE793" s="102"/>
      <c r="AF793" s="102"/>
      <c r="AG793" s="102"/>
      <c r="AH793" s="102"/>
      <c r="AI793" s="102"/>
      <c r="AJ793" s="102"/>
      <c r="AK793" s="102"/>
      <c r="AL793" s="102"/>
      <c r="AM793" s="102"/>
    </row>
    <row r="794" spans="1:61" ht="9.75" hidden="1" customHeight="1" x14ac:dyDescent="0.15">
      <c r="A794" s="96" t="s">
        <v>285</v>
      </c>
      <c r="B794" s="97"/>
      <c r="C794" s="97"/>
      <c r="D794" s="97"/>
      <c r="E794" s="97"/>
      <c r="F794" s="97"/>
      <c r="G794" s="97"/>
      <c r="H794" s="97"/>
      <c r="I794" s="97"/>
      <c r="J794" s="102"/>
      <c r="K794" s="102"/>
      <c r="L794" s="102"/>
      <c r="M794" s="102"/>
      <c r="N794" s="102"/>
      <c r="O794" s="102"/>
      <c r="P794" s="102"/>
      <c r="Q794" s="102"/>
      <c r="R794" s="102"/>
      <c r="S794" s="102"/>
      <c r="T794" s="102"/>
      <c r="U794" s="102"/>
      <c r="V794" s="102"/>
      <c r="W794" s="102"/>
      <c r="X794" s="102"/>
      <c r="Y794" s="102"/>
      <c r="Z794" s="102"/>
      <c r="AA794" s="102"/>
      <c r="AB794" s="102"/>
      <c r="AC794" s="102"/>
      <c r="AD794" s="102"/>
      <c r="AE794" s="102"/>
      <c r="AF794" s="102"/>
      <c r="AG794" s="102"/>
      <c r="AH794" s="102"/>
      <c r="AI794" s="102"/>
      <c r="AJ794" s="102"/>
      <c r="AK794" s="102"/>
      <c r="AL794" s="102"/>
      <c r="AM794" s="102"/>
      <c r="BG794" s="13" t="s">
        <v>512</v>
      </c>
      <c r="BH794" s="13">
        <v>72</v>
      </c>
      <c r="BI794" s="13" t="str">
        <f>"ITEM"&amp;BH794&amp; BG794 &amp;"="&amp; IF(TRIM($J794)="","",$J794)</f>
        <v>ITEM72#KBN3_9=</v>
      </c>
    </row>
    <row r="795" spans="1:61" ht="9.75" hidden="1" customHeight="1" x14ac:dyDescent="0.15">
      <c r="A795" s="99"/>
      <c r="B795" s="100"/>
      <c r="C795" s="100"/>
      <c r="D795" s="100"/>
      <c r="E795" s="100"/>
      <c r="F795" s="100"/>
      <c r="G795" s="100"/>
      <c r="H795" s="100"/>
      <c r="I795" s="100"/>
      <c r="J795" s="102"/>
      <c r="K795" s="102"/>
      <c r="L795" s="102"/>
      <c r="M795" s="102"/>
      <c r="N795" s="102"/>
      <c r="O795" s="102"/>
      <c r="P795" s="102"/>
      <c r="Q795" s="102"/>
      <c r="R795" s="102"/>
      <c r="S795" s="102"/>
      <c r="T795" s="102"/>
      <c r="U795" s="102"/>
      <c r="V795" s="102"/>
      <c r="W795" s="102"/>
      <c r="X795" s="102"/>
      <c r="Y795" s="102"/>
      <c r="Z795" s="102"/>
      <c r="AA795" s="102"/>
      <c r="AB795" s="102"/>
      <c r="AC795" s="102"/>
      <c r="AD795" s="102"/>
      <c r="AE795" s="102"/>
      <c r="AF795" s="102"/>
      <c r="AG795" s="102"/>
      <c r="AH795" s="102"/>
      <c r="AI795" s="102"/>
      <c r="AJ795" s="102"/>
      <c r="AK795" s="102"/>
      <c r="AL795" s="102"/>
      <c r="AM795" s="102"/>
      <c r="BG795" s="13" t="s">
        <v>432</v>
      </c>
      <c r="BH795" s="13" t="s">
        <v>432</v>
      </c>
    </row>
    <row r="796" spans="1:61" ht="9.75" hidden="1" customHeight="1" x14ac:dyDescent="0.15">
      <c r="A796" s="106"/>
      <c r="B796" s="107"/>
      <c r="C796" s="107"/>
      <c r="D796" s="107"/>
      <c r="E796" s="107"/>
      <c r="F796" s="107"/>
      <c r="G796" s="107"/>
      <c r="H796" s="107"/>
      <c r="I796" s="107"/>
      <c r="J796" s="102"/>
      <c r="K796" s="102"/>
      <c r="L796" s="102"/>
      <c r="M796" s="102"/>
      <c r="N796" s="102"/>
      <c r="O796" s="102"/>
      <c r="P796" s="102"/>
      <c r="Q796" s="102"/>
      <c r="R796" s="102"/>
      <c r="S796" s="102"/>
      <c r="T796" s="102"/>
      <c r="U796" s="102"/>
      <c r="V796" s="102"/>
      <c r="W796" s="102"/>
      <c r="X796" s="102"/>
      <c r="Y796" s="102"/>
      <c r="Z796" s="102"/>
      <c r="AA796" s="102"/>
      <c r="AB796" s="102"/>
      <c r="AC796" s="102"/>
      <c r="AD796" s="102"/>
      <c r="AE796" s="102"/>
      <c r="AF796" s="102"/>
      <c r="AG796" s="102"/>
      <c r="AH796" s="102"/>
      <c r="AI796" s="102"/>
      <c r="AJ796" s="102"/>
      <c r="AK796" s="102"/>
      <c r="AL796" s="102"/>
      <c r="AM796" s="102"/>
      <c r="BG796" s="13" t="s">
        <v>432</v>
      </c>
      <c r="BH796" s="13" t="s">
        <v>432</v>
      </c>
    </row>
    <row r="797" spans="1:61" ht="9.75" hidden="1" customHeight="1" x14ac:dyDescent="0.15">
      <c r="A797" s="96" t="s">
        <v>286</v>
      </c>
      <c r="B797" s="97"/>
      <c r="C797" s="97"/>
      <c r="D797" s="97"/>
      <c r="E797" s="97"/>
      <c r="F797" s="97"/>
      <c r="G797" s="97"/>
      <c r="H797" s="97"/>
      <c r="I797" s="97"/>
      <c r="J797" s="102"/>
      <c r="K797" s="102"/>
      <c r="L797" s="102"/>
      <c r="M797" s="102"/>
      <c r="N797" s="102"/>
      <c r="O797" s="102"/>
      <c r="P797" s="102"/>
      <c r="Q797" s="102"/>
      <c r="R797" s="102"/>
      <c r="S797" s="102"/>
      <c r="T797" s="102"/>
      <c r="U797" s="102"/>
      <c r="V797" s="102"/>
      <c r="W797" s="102"/>
      <c r="X797" s="102"/>
      <c r="Y797" s="102"/>
      <c r="Z797" s="102"/>
      <c r="AA797" s="102"/>
      <c r="AB797" s="102"/>
      <c r="AC797" s="102"/>
      <c r="AD797" s="102"/>
      <c r="AE797" s="102"/>
      <c r="AF797" s="102"/>
      <c r="AG797" s="102"/>
      <c r="AH797" s="102"/>
      <c r="AI797" s="102"/>
      <c r="AJ797" s="102"/>
      <c r="AK797" s="102"/>
      <c r="AL797" s="102"/>
      <c r="AM797" s="102"/>
      <c r="BG797" s="13" t="s">
        <v>512</v>
      </c>
      <c r="BH797" s="13">
        <v>73</v>
      </c>
      <c r="BI797" s="13" t="str">
        <f>"ITEM"&amp;BH797&amp; BG797 &amp;"="&amp; IF(TRIM($J797)="","",$J797)</f>
        <v>ITEM73#KBN3_9=</v>
      </c>
    </row>
    <row r="798" spans="1:61" ht="9.75" hidden="1" customHeight="1" x14ac:dyDescent="0.15">
      <c r="A798" s="106"/>
      <c r="B798" s="107"/>
      <c r="C798" s="107"/>
      <c r="D798" s="107"/>
      <c r="E798" s="107"/>
      <c r="F798" s="107"/>
      <c r="G798" s="107"/>
      <c r="H798" s="107"/>
      <c r="I798" s="107"/>
      <c r="J798" s="102"/>
      <c r="K798" s="102"/>
      <c r="L798" s="102"/>
      <c r="M798" s="102"/>
      <c r="N798" s="102"/>
      <c r="O798" s="102"/>
      <c r="P798" s="102"/>
      <c r="Q798" s="102"/>
      <c r="R798" s="102"/>
      <c r="S798" s="102"/>
      <c r="T798" s="102"/>
      <c r="U798" s="102"/>
      <c r="V798" s="102"/>
      <c r="W798" s="102"/>
      <c r="X798" s="102"/>
      <c r="Y798" s="102"/>
      <c r="Z798" s="102"/>
      <c r="AA798" s="102"/>
      <c r="AB798" s="102"/>
      <c r="AC798" s="102"/>
      <c r="AD798" s="102"/>
      <c r="AE798" s="102"/>
      <c r="AF798" s="102"/>
      <c r="AG798" s="102"/>
      <c r="AH798" s="102"/>
      <c r="AI798" s="102"/>
      <c r="AJ798" s="102"/>
      <c r="AK798" s="102"/>
      <c r="AL798" s="102"/>
      <c r="AM798" s="102"/>
      <c r="BG798" s="13" t="s">
        <v>432</v>
      </c>
      <c r="BH798" s="13" t="s">
        <v>432</v>
      </c>
    </row>
    <row r="799" spans="1:61" ht="9.75" hidden="1" customHeight="1" x14ac:dyDescent="0.15">
      <c r="A799" s="96" t="s">
        <v>287</v>
      </c>
      <c r="B799" s="97"/>
      <c r="C799" s="97"/>
      <c r="D799" s="97"/>
      <c r="E799" s="97"/>
      <c r="F799" s="97"/>
      <c r="G799" s="97"/>
      <c r="H799" s="97"/>
      <c r="I799" s="97"/>
      <c r="J799" s="167"/>
      <c r="K799" s="162"/>
      <c r="L799" s="162"/>
      <c r="M799" s="162"/>
      <c r="N799" s="162"/>
      <c r="O799" s="162"/>
      <c r="P799" s="162"/>
      <c r="Q799" s="162"/>
      <c r="R799" s="162"/>
      <c r="S799" s="162"/>
      <c r="T799" s="162"/>
      <c r="U799" s="162"/>
      <c r="V799" s="170" t="s">
        <v>116</v>
      </c>
      <c r="W799" s="170"/>
      <c r="X799" s="170"/>
      <c r="Y799" s="170"/>
      <c r="Z799" s="170"/>
      <c r="AA799" s="170"/>
      <c r="AB799" s="170"/>
      <c r="AC799" s="170"/>
      <c r="AD799" s="170"/>
      <c r="AE799" s="170"/>
      <c r="AF799" s="170"/>
      <c r="AG799" s="170"/>
      <c r="AH799" s="170"/>
      <c r="AI799" s="170"/>
      <c r="AJ799" s="170"/>
      <c r="AK799" s="170"/>
      <c r="AL799" s="170"/>
      <c r="AM799" s="171"/>
      <c r="BE799" s="13" t="str">
        <f ca="1">MID(CELL("address",$CB$2),2,2)</f>
        <v>CB</v>
      </c>
      <c r="BF799" s="13" t="str">
        <f>IF(TRIM($K801)="","",IF(ISERROR(MATCH($K801,$CB$3:$CB$7,0)),"INPUT_ERROR",MATCH($K801,$CB$3:$CB$7,0)))</f>
        <v/>
      </c>
      <c r="BG799" s="13" t="s">
        <v>512</v>
      </c>
      <c r="BH799" s="13">
        <v>74</v>
      </c>
      <c r="BI799" s="13" t="str">
        <f>"ITEM"&amp; BH799&amp; BG799 &amp;"="&amp; $BF799</f>
        <v>ITEM74#KBN3_9=</v>
      </c>
    </row>
    <row r="800" spans="1:61" ht="9.75" hidden="1" customHeight="1" x14ac:dyDescent="0.15">
      <c r="A800" s="99"/>
      <c r="B800" s="100"/>
      <c r="C800" s="100"/>
      <c r="D800" s="100"/>
      <c r="E800" s="100"/>
      <c r="F800" s="100"/>
      <c r="G800" s="100"/>
      <c r="H800" s="100"/>
      <c r="I800" s="100"/>
      <c r="J800" s="186"/>
      <c r="K800" s="133"/>
      <c r="L800" s="133"/>
      <c r="M800" s="133"/>
      <c r="N800" s="133"/>
      <c r="O800" s="133"/>
      <c r="P800" s="133"/>
      <c r="Q800" s="133"/>
      <c r="R800" s="133"/>
      <c r="S800" s="133"/>
      <c r="T800" s="133"/>
      <c r="U800" s="133"/>
      <c r="V800" s="169" t="s">
        <v>180</v>
      </c>
      <c r="W800" s="169"/>
      <c r="X800" s="169"/>
      <c r="Y800" s="169"/>
      <c r="Z800" s="169"/>
      <c r="AA800" s="169"/>
      <c r="AB800" s="169"/>
      <c r="AC800" s="169"/>
      <c r="AD800" s="169"/>
      <c r="AE800" s="169"/>
      <c r="AF800" s="169"/>
      <c r="AG800" s="169"/>
      <c r="AH800" s="169"/>
      <c r="AI800" s="169"/>
      <c r="AJ800" s="169"/>
      <c r="AK800" s="169"/>
      <c r="AL800" s="169"/>
      <c r="AM800" s="172"/>
      <c r="BG800" s="13" t="s">
        <v>432</v>
      </c>
      <c r="BH800" s="13" t="s">
        <v>432</v>
      </c>
    </row>
    <row r="801" spans="1:61" ht="9.75" hidden="1" customHeight="1" x14ac:dyDescent="0.15">
      <c r="A801" s="99"/>
      <c r="B801" s="100"/>
      <c r="C801" s="100"/>
      <c r="D801" s="100"/>
      <c r="E801" s="100"/>
      <c r="F801" s="100"/>
      <c r="G801" s="100"/>
      <c r="H801" s="100"/>
      <c r="I801" s="100"/>
      <c r="J801" s="130" t="s">
        <v>444</v>
      </c>
      <c r="K801" s="131"/>
      <c r="L801" s="131"/>
      <c r="M801" s="131"/>
      <c r="N801" s="131"/>
      <c r="O801" s="131"/>
      <c r="P801" s="131"/>
      <c r="Q801" s="131"/>
      <c r="R801" s="131"/>
      <c r="S801" s="131"/>
      <c r="T801" s="133" t="s">
        <v>442</v>
      </c>
      <c r="U801" s="133"/>
      <c r="V801" s="169" t="s">
        <v>236</v>
      </c>
      <c r="W801" s="169"/>
      <c r="X801" s="169"/>
      <c r="Y801" s="169"/>
      <c r="Z801" s="169"/>
      <c r="AA801" s="169"/>
      <c r="AB801" s="169"/>
      <c r="AC801" s="169"/>
      <c r="AD801" s="169"/>
      <c r="AE801" s="169"/>
      <c r="AF801" s="169"/>
      <c r="AG801" s="169"/>
      <c r="AH801" s="169"/>
      <c r="AI801" s="169"/>
      <c r="AJ801" s="169"/>
      <c r="AK801" s="169"/>
      <c r="AL801" s="169"/>
      <c r="AM801" s="172"/>
      <c r="BG801" s="13" t="s">
        <v>432</v>
      </c>
      <c r="BH801" s="13" t="s">
        <v>432</v>
      </c>
    </row>
    <row r="802" spans="1:61" ht="9.75" hidden="1" customHeight="1" x14ac:dyDescent="0.15">
      <c r="A802" s="99"/>
      <c r="B802" s="100"/>
      <c r="C802" s="100"/>
      <c r="D802" s="100"/>
      <c r="E802" s="100"/>
      <c r="F802" s="100"/>
      <c r="G802" s="100"/>
      <c r="H802" s="100"/>
      <c r="I802" s="100"/>
      <c r="J802" s="130"/>
      <c r="K802" s="131"/>
      <c r="L802" s="131"/>
      <c r="M802" s="131"/>
      <c r="N802" s="131"/>
      <c r="O802" s="131"/>
      <c r="P802" s="131"/>
      <c r="Q802" s="131"/>
      <c r="R802" s="131"/>
      <c r="S802" s="131"/>
      <c r="T802" s="133"/>
      <c r="U802" s="133"/>
      <c r="V802" s="169" t="s">
        <v>237</v>
      </c>
      <c r="W802" s="169"/>
      <c r="X802" s="169"/>
      <c r="Y802" s="169"/>
      <c r="Z802" s="169"/>
      <c r="AA802" s="169"/>
      <c r="AB802" s="169"/>
      <c r="AC802" s="169"/>
      <c r="AD802" s="169"/>
      <c r="AE802" s="169"/>
      <c r="AF802" s="169"/>
      <c r="AG802" s="169"/>
      <c r="AH802" s="169"/>
      <c r="AI802" s="169"/>
      <c r="AJ802" s="169"/>
      <c r="AK802" s="169"/>
      <c r="AL802" s="169"/>
      <c r="AM802" s="172"/>
      <c r="BG802" s="13" t="s">
        <v>432</v>
      </c>
      <c r="BH802" s="13" t="s">
        <v>432</v>
      </c>
    </row>
    <row r="803" spans="1:61" ht="9.75" hidden="1" customHeight="1" x14ac:dyDescent="0.15">
      <c r="A803" s="99"/>
      <c r="B803" s="100"/>
      <c r="C803" s="100"/>
      <c r="D803" s="100"/>
      <c r="E803" s="100"/>
      <c r="F803" s="100"/>
      <c r="G803" s="100"/>
      <c r="H803" s="100"/>
      <c r="I803" s="100"/>
      <c r="J803" s="186"/>
      <c r="K803" s="133"/>
      <c r="L803" s="133"/>
      <c r="M803" s="133"/>
      <c r="N803" s="133"/>
      <c r="O803" s="133"/>
      <c r="P803" s="133"/>
      <c r="Q803" s="133"/>
      <c r="R803" s="133"/>
      <c r="S803" s="133"/>
      <c r="T803" s="133"/>
      <c r="U803" s="133"/>
      <c r="V803" s="169" t="s">
        <v>445</v>
      </c>
      <c r="W803" s="169"/>
      <c r="X803" s="169"/>
      <c r="Y803" s="169"/>
      <c r="Z803" s="169"/>
      <c r="AA803" s="169"/>
      <c r="AB803" s="169"/>
      <c r="AC803" s="169"/>
      <c r="AD803" s="169"/>
      <c r="AE803" s="169"/>
      <c r="AF803" s="169"/>
      <c r="AG803" s="169"/>
      <c r="AH803" s="169"/>
      <c r="AI803" s="169"/>
      <c r="AJ803" s="169"/>
      <c r="AK803" s="169"/>
      <c r="AL803" s="169"/>
      <c r="AM803" s="172"/>
      <c r="BG803" s="13" t="s">
        <v>432</v>
      </c>
      <c r="BH803" s="13" t="s">
        <v>432</v>
      </c>
    </row>
    <row r="804" spans="1:61" ht="9.75" hidden="1" customHeight="1" x14ac:dyDescent="0.15">
      <c r="A804" s="106"/>
      <c r="B804" s="107"/>
      <c r="C804" s="107"/>
      <c r="D804" s="107"/>
      <c r="E804" s="107"/>
      <c r="F804" s="107"/>
      <c r="G804" s="107"/>
      <c r="H804" s="107"/>
      <c r="I804" s="107"/>
      <c r="J804" s="168"/>
      <c r="K804" s="137"/>
      <c r="L804" s="137"/>
      <c r="M804" s="137"/>
      <c r="N804" s="137"/>
      <c r="O804" s="137"/>
      <c r="P804" s="137"/>
      <c r="Q804" s="137"/>
      <c r="R804" s="137"/>
      <c r="S804" s="137"/>
      <c r="T804" s="137"/>
      <c r="U804" s="137"/>
      <c r="V804" s="174" t="s">
        <v>238</v>
      </c>
      <c r="W804" s="174"/>
      <c r="X804" s="174"/>
      <c r="Y804" s="174"/>
      <c r="Z804" s="174"/>
      <c r="AA804" s="174"/>
      <c r="AB804" s="174"/>
      <c r="AC804" s="174"/>
      <c r="AD804" s="174"/>
      <c r="AE804" s="174"/>
      <c r="AF804" s="174"/>
      <c r="AG804" s="174"/>
      <c r="AH804" s="174"/>
      <c r="AI804" s="174"/>
      <c r="AJ804" s="174"/>
      <c r="AK804" s="174"/>
      <c r="AL804" s="174"/>
      <c r="AM804" s="175"/>
      <c r="BG804" s="13" t="s">
        <v>432</v>
      </c>
      <c r="BH804" s="13" t="s">
        <v>432</v>
      </c>
    </row>
    <row r="805" spans="1:61" ht="9.75" hidden="1" customHeight="1" x14ac:dyDescent="0.15">
      <c r="A805" s="96" t="s">
        <v>288</v>
      </c>
      <c r="B805" s="97"/>
      <c r="C805" s="97"/>
      <c r="D805" s="97"/>
      <c r="E805" s="97"/>
      <c r="F805" s="97"/>
      <c r="G805" s="97"/>
      <c r="H805" s="97"/>
      <c r="I805" s="97"/>
      <c r="J805" s="115"/>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7"/>
      <c r="BG805" s="13" t="s">
        <v>512</v>
      </c>
      <c r="BH805" s="13">
        <v>75</v>
      </c>
      <c r="BI805" s="13" t="str">
        <f>"ITEM"&amp;BH805&amp; BG805 &amp;"="&amp; IF(TRIM($J805)="","",$J805)</f>
        <v>ITEM75#KBN3_9=</v>
      </c>
    </row>
    <row r="806" spans="1:61" ht="9.75" hidden="1" customHeight="1" x14ac:dyDescent="0.15">
      <c r="A806" s="99"/>
      <c r="B806" s="100"/>
      <c r="C806" s="100"/>
      <c r="D806" s="100"/>
      <c r="E806" s="100"/>
      <c r="F806" s="100"/>
      <c r="G806" s="100"/>
      <c r="H806" s="100"/>
      <c r="I806" s="100"/>
      <c r="J806" s="109"/>
      <c r="K806" s="110"/>
      <c r="L806" s="110"/>
      <c r="M806" s="110"/>
      <c r="N806" s="110"/>
      <c r="O806" s="110"/>
      <c r="P806" s="110"/>
      <c r="Q806" s="110"/>
      <c r="R806" s="110"/>
      <c r="S806" s="110"/>
      <c r="T806" s="110"/>
      <c r="U806" s="110"/>
      <c r="V806" s="110"/>
      <c r="W806" s="110"/>
      <c r="X806" s="110"/>
      <c r="Y806" s="110"/>
      <c r="Z806" s="110"/>
      <c r="AA806" s="110"/>
      <c r="AB806" s="110"/>
      <c r="AC806" s="110"/>
      <c r="AD806" s="110"/>
      <c r="AE806" s="110"/>
      <c r="AF806" s="110"/>
      <c r="AG806" s="110"/>
      <c r="AH806" s="110"/>
      <c r="AI806" s="110"/>
      <c r="AJ806" s="110"/>
      <c r="AK806" s="110"/>
      <c r="AL806" s="110"/>
      <c r="AM806" s="111"/>
      <c r="BG806" s="13" t="s">
        <v>432</v>
      </c>
      <c r="BH806" s="13" t="s">
        <v>432</v>
      </c>
    </row>
    <row r="807" spans="1:61" ht="9.75" hidden="1" customHeight="1" x14ac:dyDescent="0.15">
      <c r="A807" s="106"/>
      <c r="B807" s="107"/>
      <c r="C807" s="107"/>
      <c r="D807" s="107"/>
      <c r="E807" s="107"/>
      <c r="F807" s="107"/>
      <c r="G807" s="107"/>
      <c r="H807" s="107"/>
      <c r="I807" s="107"/>
      <c r="J807" s="112"/>
      <c r="K807" s="113"/>
      <c r="L807" s="113"/>
      <c r="M807" s="113"/>
      <c r="N807" s="113"/>
      <c r="O807" s="113"/>
      <c r="P807" s="113"/>
      <c r="Q807" s="113"/>
      <c r="R807" s="113"/>
      <c r="S807" s="113"/>
      <c r="T807" s="113"/>
      <c r="U807" s="113"/>
      <c r="V807" s="113"/>
      <c r="W807" s="113"/>
      <c r="X807" s="113"/>
      <c r="Y807" s="113"/>
      <c r="Z807" s="113"/>
      <c r="AA807" s="113"/>
      <c r="AB807" s="113"/>
      <c r="AC807" s="113"/>
      <c r="AD807" s="113"/>
      <c r="AE807" s="113"/>
      <c r="AF807" s="113"/>
      <c r="AG807" s="113"/>
      <c r="AH807" s="113"/>
      <c r="AI807" s="113"/>
      <c r="AJ807" s="113"/>
      <c r="AK807" s="113"/>
      <c r="AL807" s="113"/>
      <c r="AM807" s="114"/>
      <c r="BG807" s="13" t="s">
        <v>432</v>
      </c>
      <c r="BH807" s="13" t="s">
        <v>432</v>
      </c>
    </row>
    <row r="808" spans="1:61" ht="9.75" hidden="1" customHeight="1" x14ac:dyDescent="0.15">
      <c r="A808" s="96" t="s">
        <v>289</v>
      </c>
      <c r="B808" s="97"/>
      <c r="C808" s="97"/>
      <c r="D808" s="97"/>
      <c r="E808" s="97"/>
      <c r="F808" s="97"/>
      <c r="G808" s="97"/>
      <c r="H808" s="97"/>
      <c r="I808" s="97"/>
      <c r="J808" s="224" t="s">
        <v>127</v>
      </c>
      <c r="K808" s="225"/>
      <c r="L808" s="162" t="s">
        <v>121</v>
      </c>
      <c r="M808" s="162"/>
      <c r="N808" s="162"/>
      <c r="O808" s="162"/>
      <c r="P808" s="162"/>
      <c r="Q808" s="162"/>
      <c r="R808" s="162"/>
      <c r="S808" s="162"/>
      <c r="T808" s="162"/>
      <c r="U808" s="162"/>
      <c r="V808" s="162"/>
      <c r="W808" s="162"/>
      <c r="X808" s="227" t="s">
        <v>127</v>
      </c>
      <c r="Y808" s="225"/>
      <c r="Z808" s="162" t="s">
        <v>160</v>
      </c>
      <c r="AA808" s="162"/>
      <c r="AB808" s="162"/>
      <c r="AC808" s="162"/>
      <c r="AD808" s="162"/>
      <c r="AE808" s="162"/>
      <c r="AF808" s="162"/>
      <c r="AG808" s="162"/>
      <c r="AH808" s="162"/>
      <c r="AI808" s="162"/>
      <c r="AJ808" s="162"/>
      <c r="AK808" s="162"/>
      <c r="AL808" s="162"/>
      <c r="AM808" s="163"/>
      <c r="BF808" s="13" t="b">
        <f>IF($K808="○",TRUE,IF($K808="",FALSE,"INPUT_ERROR"))</f>
        <v>0</v>
      </c>
      <c r="BG808" s="13" t="s">
        <v>512</v>
      </c>
      <c r="BH808" s="13">
        <v>76</v>
      </c>
      <c r="BI808" s="13" t="str">
        <f t="shared" ref="BI808:BI814" si="10">"ITEM"&amp;BH808&amp; BG808 &amp;"="&amp; BF808</f>
        <v>ITEM76#KBN3_9=FALSE</v>
      </c>
    </row>
    <row r="809" spans="1:61" ht="9.75" hidden="1" customHeight="1" x14ac:dyDescent="0.15">
      <c r="A809" s="99"/>
      <c r="B809" s="100"/>
      <c r="C809" s="100"/>
      <c r="D809" s="100"/>
      <c r="E809" s="100"/>
      <c r="F809" s="100"/>
      <c r="G809" s="100"/>
      <c r="H809" s="100"/>
      <c r="I809" s="100"/>
      <c r="J809" s="130"/>
      <c r="K809" s="132"/>
      <c r="L809" s="133"/>
      <c r="M809" s="133"/>
      <c r="N809" s="133"/>
      <c r="O809" s="133"/>
      <c r="P809" s="133"/>
      <c r="Q809" s="133"/>
      <c r="R809" s="133"/>
      <c r="S809" s="133"/>
      <c r="T809" s="133"/>
      <c r="U809" s="133"/>
      <c r="V809" s="133"/>
      <c r="W809" s="133"/>
      <c r="X809" s="134"/>
      <c r="Y809" s="132"/>
      <c r="Z809" s="133"/>
      <c r="AA809" s="133"/>
      <c r="AB809" s="133"/>
      <c r="AC809" s="133"/>
      <c r="AD809" s="133"/>
      <c r="AE809" s="133"/>
      <c r="AF809" s="133"/>
      <c r="AG809" s="133"/>
      <c r="AH809" s="133"/>
      <c r="AI809" s="133"/>
      <c r="AJ809" s="133"/>
      <c r="AK809" s="133"/>
      <c r="AL809" s="133"/>
      <c r="AM809" s="139"/>
      <c r="BF809" s="13" t="b">
        <f>IF($Y808="○",TRUE,IF($Y808="",FALSE,"INPUT_ERROR"))</f>
        <v>0</v>
      </c>
      <c r="BG809" s="13" t="s">
        <v>512</v>
      </c>
      <c r="BH809" s="13">
        <v>77</v>
      </c>
      <c r="BI809" s="13" t="str">
        <f t="shared" si="10"/>
        <v>ITEM77#KBN3_9=FALSE</v>
      </c>
    </row>
    <row r="810" spans="1:61" ht="9.75" hidden="1" customHeight="1" x14ac:dyDescent="0.15">
      <c r="A810" s="99"/>
      <c r="B810" s="100"/>
      <c r="C810" s="100"/>
      <c r="D810" s="100"/>
      <c r="E810" s="100"/>
      <c r="F810" s="100"/>
      <c r="G810" s="100"/>
      <c r="H810" s="100"/>
      <c r="I810" s="100"/>
      <c r="J810" s="130" t="s">
        <v>127</v>
      </c>
      <c r="K810" s="132"/>
      <c r="L810" s="133" t="s">
        <v>161</v>
      </c>
      <c r="M810" s="133"/>
      <c r="N810" s="133"/>
      <c r="O810" s="133"/>
      <c r="P810" s="133"/>
      <c r="Q810" s="133"/>
      <c r="R810" s="133"/>
      <c r="S810" s="133"/>
      <c r="T810" s="133"/>
      <c r="U810" s="133"/>
      <c r="V810" s="133"/>
      <c r="W810" s="133"/>
      <c r="X810" s="134" t="s">
        <v>127</v>
      </c>
      <c r="Y810" s="132"/>
      <c r="Z810" s="133" t="s">
        <v>332</v>
      </c>
      <c r="AA810" s="133"/>
      <c r="AB810" s="133"/>
      <c r="AC810" s="133"/>
      <c r="AD810" s="133"/>
      <c r="AE810" s="133"/>
      <c r="AF810" s="133"/>
      <c r="AG810" s="133"/>
      <c r="AH810" s="133"/>
      <c r="AI810" s="133"/>
      <c r="AJ810" s="133"/>
      <c r="AK810" s="133"/>
      <c r="AL810" s="133"/>
      <c r="AM810" s="139"/>
      <c r="BF810" s="13" t="b">
        <f>IF($K810="○",TRUE,IF($K810="",FALSE,"INPUT_ERROR"))</f>
        <v>0</v>
      </c>
      <c r="BG810" s="13" t="s">
        <v>512</v>
      </c>
      <c r="BH810" s="13">
        <v>78</v>
      </c>
      <c r="BI810" s="13" t="str">
        <f t="shared" si="10"/>
        <v>ITEM78#KBN3_9=FALSE</v>
      </c>
    </row>
    <row r="811" spans="1:61" ht="9.75" hidden="1" customHeight="1" x14ac:dyDescent="0.15">
      <c r="A811" s="99"/>
      <c r="B811" s="100"/>
      <c r="C811" s="100"/>
      <c r="D811" s="100"/>
      <c r="E811" s="100"/>
      <c r="F811" s="100"/>
      <c r="G811" s="100"/>
      <c r="H811" s="100"/>
      <c r="I811" s="100"/>
      <c r="J811" s="130"/>
      <c r="K811" s="132"/>
      <c r="L811" s="133"/>
      <c r="M811" s="133"/>
      <c r="N811" s="133"/>
      <c r="O811" s="133"/>
      <c r="P811" s="133"/>
      <c r="Q811" s="133"/>
      <c r="R811" s="133"/>
      <c r="S811" s="133"/>
      <c r="T811" s="133"/>
      <c r="U811" s="133"/>
      <c r="V811" s="133"/>
      <c r="W811" s="133"/>
      <c r="X811" s="134"/>
      <c r="Y811" s="132"/>
      <c r="Z811" s="133"/>
      <c r="AA811" s="133"/>
      <c r="AB811" s="133"/>
      <c r="AC811" s="133"/>
      <c r="AD811" s="133"/>
      <c r="AE811" s="133"/>
      <c r="AF811" s="133"/>
      <c r="AG811" s="133"/>
      <c r="AH811" s="133"/>
      <c r="AI811" s="133"/>
      <c r="AJ811" s="133"/>
      <c r="AK811" s="133"/>
      <c r="AL811" s="133"/>
      <c r="AM811" s="139"/>
      <c r="BF811" s="13" t="b">
        <f>IF($Y810="○",TRUE,IF($Y810="",FALSE,"INPUT_ERROR"))</f>
        <v>0</v>
      </c>
      <c r="BG811" s="13" t="s">
        <v>512</v>
      </c>
      <c r="BH811" s="13">
        <v>79</v>
      </c>
      <c r="BI811" s="13" t="str">
        <f t="shared" si="10"/>
        <v>ITEM79#KBN3_9=FALSE</v>
      </c>
    </row>
    <row r="812" spans="1:61" ht="9.75" hidden="1" customHeight="1" x14ac:dyDescent="0.15">
      <c r="A812" s="99"/>
      <c r="B812" s="100"/>
      <c r="C812" s="100"/>
      <c r="D812" s="100"/>
      <c r="E812" s="100"/>
      <c r="F812" s="100"/>
      <c r="G812" s="100"/>
      <c r="H812" s="100"/>
      <c r="I812" s="100"/>
      <c r="J812" s="130" t="s">
        <v>127</v>
      </c>
      <c r="K812" s="132"/>
      <c r="L812" s="133" t="s">
        <v>240</v>
      </c>
      <c r="M812" s="133"/>
      <c r="N812" s="133"/>
      <c r="O812" s="133"/>
      <c r="P812" s="133"/>
      <c r="Q812" s="133"/>
      <c r="R812" s="133"/>
      <c r="S812" s="133"/>
      <c r="T812" s="133"/>
      <c r="U812" s="133"/>
      <c r="V812" s="133"/>
      <c r="W812" s="133"/>
      <c r="X812" s="134" t="s">
        <v>127</v>
      </c>
      <c r="Y812" s="132"/>
      <c r="Z812" s="133" t="s">
        <v>241</v>
      </c>
      <c r="AA812" s="133"/>
      <c r="AB812" s="133"/>
      <c r="AC812" s="133"/>
      <c r="AD812" s="133"/>
      <c r="AE812" s="133"/>
      <c r="AF812" s="133"/>
      <c r="AG812" s="133"/>
      <c r="AH812" s="133"/>
      <c r="AI812" s="133"/>
      <c r="AJ812" s="133"/>
      <c r="AK812" s="133"/>
      <c r="AL812" s="133"/>
      <c r="AM812" s="139"/>
      <c r="BF812" s="13" t="b">
        <f>IF($K812="○",TRUE,IF($K812="",FALSE,"INPUT_ERROR"))</f>
        <v>0</v>
      </c>
      <c r="BG812" s="13" t="s">
        <v>512</v>
      </c>
      <c r="BH812" s="13">
        <v>80</v>
      </c>
      <c r="BI812" s="13" t="str">
        <f t="shared" si="10"/>
        <v>ITEM80#KBN3_9=FALSE</v>
      </c>
    </row>
    <row r="813" spans="1:61" ht="9.75" hidden="1" customHeight="1" x14ac:dyDescent="0.15">
      <c r="A813" s="99"/>
      <c r="B813" s="100"/>
      <c r="C813" s="100"/>
      <c r="D813" s="100"/>
      <c r="E813" s="100"/>
      <c r="F813" s="100"/>
      <c r="G813" s="100"/>
      <c r="H813" s="100"/>
      <c r="I813" s="100"/>
      <c r="J813" s="130"/>
      <c r="K813" s="132"/>
      <c r="L813" s="133"/>
      <c r="M813" s="133"/>
      <c r="N813" s="133"/>
      <c r="O813" s="133"/>
      <c r="P813" s="133"/>
      <c r="Q813" s="133"/>
      <c r="R813" s="133"/>
      <c r="S813" s="133"/>
      <c r="T813" s="133"/>
      <c r="U813" s="133"/>
      <c r="V813" s="133"/>
      <c r="W813" s="133"/>
      <c r="X813" s="134"/>
      <c r="Y813" s="132"/>
      <c r="Z813" s="133"/>
      <c r="AA813" s="133"/>
      <c r="AB813" s="133"/>
      <c r="AC813" s="133"/>
      <c r="AD813" s="133"/>
      <c r="AE813" s="133"/>
      <c r="AF813" s="133"/>
      <c r="AG813" s="133"/>
      <c r="AH813" s="133"/>
      <c r="AI813" s="133"/>
      <c r="AJ813" s="133"/>
      <c r="AK813" s="133"/>
      <c r="AL813" s="133"/>
      <c r="AM813" s="139"/>
      <c r="BF813" s="13" t="b">
        <f>IF($Y812="○",TRUE,IF($Y812="",FALSE,"INPUT_ERROR"))</f>
        <v>0</v>
      </c>
      <c r="BG813" s="13" t="s">
        <v>512</v>
      </c>
      <c r="BH813" s="13">
        <v>81</v>
      </c>
      <c r="BI813" s="13" t="str">
        <f t="shared" si="10"/>
        <v>ITEM81#KBN3_9=FALSE</v>
      </c>
    </row>
    <row r="814" spans="1:61" ht="9.75" hidden="1" customHeight="1" x14ac:dyDescent="0.15">
      <c r="A814" s="99"/>
      <c r="B814" s="100"/>
      <c r="C814" s="100"/>
      <c r="D814" s="100"/>
      <c r="E814" s="100"/>
      <c r="F814" s="100"/>
      <c r="G814" s="100"/>
      <c r="H814" s="100"/>
      <c r="I814" s="100"/>
      <c r="J814" s="130" t="s">
        <v>127</v>
      </c>
      <c r="K814" s="132"/>
      <c r="L814" s="133" t="s">
        <v>125</v>
      </c>
      <c r="M814" s="133"/>
      <c r="N814" s="133"/>
      <c r="O814" s="134" t="s">
        <v>98</v>
      </c>
      <c r="P814" s="128"/>
      <c r="Q814" s="128"/>
      <c r="R814" s="128"/>
      <c r="S814" s="128"/>
      <c r="T814" s="128"/>
      <c r="U814" s="128"/>
      <c r="V814" s="128"/>
      <c r="W814" s="128"/>
      <c r="X814" s="128"/>
      <c r="Y814" s="128"/>
      <c r="Z814" s="128"/>
      <c r="AA814" s="128"/>
      <c r="AB814" s="128"/>
      <c r="AC814" s="128"/>
      <c r="AD814" s="128"/>
      <c r="AE814" s="128"/>
      <c r="AF814" s="128"/>
      <c r="AG814" s="128"/>
      <c r="AH814" s="128"/>
      <c r="AI814" s="128"/>
      <c r="AJ814" s="128"/>
      <c r="AK814" s="128"/>
      <c r="AL814" s="133" t="s">
        <v>188</v>
      </c>
      <c r="AM814" s="139"/>
      <c r="BF814" s="13" t="b">
        <f>IF($K814="○",TRUE,IF($K814="",FALSE,"INPUT_ERROR"))</f>
        <v>0</v>
      </c>
      <c r="BG814" s="13" t="s">
        <v>512</v>
      </c>
      <c r="BH814" s="13">
        <v>82</v>
      </c>
      <c r="BI814" s="13" t="str">
        <f t="shared" si="10"/>
        <v>ITEM82#KBN3_9=FALSE</v>
      </c>
    </row>
    <row r="815" spans="1:61" ht="9.75" hidden="1" customHeight="1" x14ac:dyDescent="0.15">
      <c r="A815" s="99"/>
      <c r="B815" s="100"/>
      <c r="C815" s="100"/>
      <c r="D815" s="100"/>
      <c r="E815" s="100"/>
      <c r="F815" s="100"/>
      <c r="G815" s="100"/>
      <c r="H815" s="100"/>
      <c r="I815" s="100"/>
      <c r="J815" s="135"/>
      <c r="K815" s="136"/>
      <c r="L815" s="137"/>
      <c r="M815" s="137"/>
      <c r="N815" s="137"/>
      <c r="O815" s="138"/>
      <c r="P815" s="90"/>
      <c r="Q815" s="90"/>
      <c r="R815" s="90"/>
      <c r="S815" s="90"/>
      <c r="T815" s="90"/>
      <c r="U815" s="90"/>
      <c r="V815" s="90"/>
      <c r="W815" s="90"/>
      <c r="X815" s="90"/>
      <c r="Y815" s="90"/>
      <c r="Z815" s="90"/>
      <c r="AA815" s="90"/>
      <c r="AB815" s="90"/>
      <c r="AC815" s="90"/>
      <c r="AD815" s="90"/>
      <c r="AE815" s="90"/>
      <c r="AF815" s="90"/>
      <c r="AG815" s="90"/>
      <c r="AH815" s="90"/>
      <c r="AI815" s="90"/>
      <c r="AJ815" s="90"/>
      <c r="AK815" s="90"/>
      <c r="AL815" s="137"/>
      <c r="AM815" s="140"/>
      <c r="BG815" s="13" t="s">
        <v>512</v>
      </c>
      <c r="BH815" s="13">
        <v>83</v>
      </c>
      <c r="BI815" s="13" t="str">
        <f>"ITEM"&amp;BH815&amp; BG815 &amp;"="&amp;IF(TRIM($P814)="","",$P814)</f>
        <v>ITEM83#KBN3_9=</v>
      </c>
    </row>
    <row r="816" spans="1:61" ht="9.75" hidden="1" customHeight="1" x14ac:dyDescent="0.15">
      <c r="A816" s="96" t="s">
        <v>290</v>
      </c>
      <c r="B816" s="97"/>
      <c r="C816" s="97"/>
      <c r="D816" s="97"/>
      <c r="E816" s="97"/>
      <c r="F816" s="97"/>
      <c r="G816" s="97"/>
      <c r="H816" s="97"/>
      <c r="I816" s="97"/>
      <c r="J816" s="102"/>
      <c r="K816" s="102"/>
      <c r="L816" s="102"/>
      <c r="M816" s="102"/>
      <c r="N816" s="102"/>
      <c r="O816" s="102"/>
      <c r="P816" s="102"/>
      <c r="Q816" s="102"/>
      <c r="R816" s="102"/>
      <c r="S816" s="102"/>
      <c r="T816" s="102"/>
      <c r="U816" s="102"/>
      <c r="V816" s="102"/>
      <c r="W816" s="102"/>
      <c r="X816" s="102"/>
      <c r="Y816" s="102"/>
      <c r="Z816" s="102"/>
      <c r="AA816" s="102"/>
      <c r="AB816" s="102"/>
      <c r="AC816" s="102"/>
      <c r="AD816" s="102"/>
      <c r="AE816" s="102"/>
      <c r="AF816" s="102"/>
      <c r="AG816" s="102"/>
      <c r="AH816" s="102"/>
      <c r="AI816" s="102"/>
      <c r="AJ816" s="102"/>
      <c r="AK816" s="102"/>
      <c r="AL816" s="102"/>
      <c r="AM816" s="102"/>
      <c r="BG816" s="13" t="s">
        <v>512</v>
      </c>
      <c r="BH816" s="13">
        <v>84</v>
      </c>
      <c r="BI816" s="13" t="str">
        <f>"ITEM"&amp;BH816&amp; BG816 &amp;"="&amp;IF(TRIM($J816)="","",TEXT(J816,"yyyymmdd"))</f>
        <v>ITEM84#KBN3_9=</v>
      </c>
    </row>
    <row r="817" spans="1:61" ht="9.75" hidden="1" customHeight="1" x14ac:dyDescent="0.15">
      <c r="A817" s="99"/>
      <c r="B817" s="100"/>
      <c r="C817" s="100"/>
      <c r="D817" s="100"/>
      <c r="E817" s="100"/>
      <c r="F817" s="100"/>
      <c r="G817" s="100"/>
      <c r="H817" s="100"/>
      <c r="I817" s="100"/>
      <c r="J817" s="102"/>
      <c r="K817" s="102"/>
      <c r="L817" s="102"/>
      <c r="M817" s="102"/>
      <c r="N817" s="102"/>
      <c r="O817" s="102"/>
      <c r="P817" s="102"/>
      <c r="Q817" s="102"/>
      <c r="R817" s="102"/>
      <c r="S817" s="102"/>
      <c r="T817" s="102"/>
      <c r="U817" s="102"/>
      <c r="V817" s="102"/>
      <c r="W817" s="102"/>
      <c r="X817" s="102"/>
      <c r="Y817" s="102"/>
      <c r="Z817" s="102"/>
      <c r="AA817" s="102"/>
      <c r="AB817" s="102"/>
      <c r="AC817" s="102"/>
      <c r="AD817" s="102"/>
      <c r="AE817" s="102"/>
      <c r="AF817" s="102"/>
      <c r="AG817" s="102"/>
      <c r="AH817" s="102"/>
      <c r="AI817" s="102"/>
      <c r="AJ817" s="102"/>
      <c r="AK817" s="102"/>
      <c r="AL817" s="102"/>
      <c r="AM817" s="102"/>
      <c r="BG817" s="13" t="s">
        <v>432</v>
      </c>
      <c r="BH817" s="13" t="s">
        <v>432</v>
      </c>
    </row>
    <row r="818" spans="1:61" ht="9.75" hidden="1" customHeight="1" thickBot="1" x14ac:dyDescent="0.2">
      <c r="A818" s="106"/>
      <c r="B818" s="107"/>
      <c r="C818" s="107"/>
      <c r="D818" s="107"/>
      <c r="E818" s="107"/>
      <c r="F818" s="107"/>
      <c r="G818" s="107"/>
      <c r="H818" s="107"/>
      <c r="I818" s="107"/>
      <c r="J818" s="102"/>
      <c r="K818" s="102"/>
      <c r="L818" s="102"/>
      <c r="M818" s="102"/>
      <c r="N818" s="102"/>
      <c r="O818" s="102"/>
      <c r="P818" s="102"/>
      <c r="Q818" s="102"/>
      <c r="R818" s="102"/>
      <c r="S818" s="102"/>
      <c r="T818" s="102"/>
      <c r="U818" s="102"/>
      <c r="V818" s="102"/>
      <c r="W818" s="102"/>
      <c r="X818" s="102"/>
      <c r="Y818" s="102"/>
      <c r="Z818" s="102"/>
      <c r="AA818" s="102"/>
      <c r="AB818" s="102"/>
      <c r="AC818" s="102"/>
      <c r="AD818" s="102"/>
      <c r="AE818" s="102"/>
      <c r="AF818" s="102"/>
      <c r="AG818" s="102"/>
      <c r="AH818" s="102"/>
      <c r="AI818" s="102"/>
      <c r="AJ818" s="102"/>
      <c r="AK818" s="102"/>
      <c r="AL818" s="102"/>
      <c r="AM818" s="102"/>
      <c r="BG818" s="13" t="s">
        <v>432</v>
      </c>
      <c r="BH818" s="13" t="s">
        <v>432</v>
      </c>
    </row>
    <row r="819" spans="1:61" ht="9.75" hidden="1" customHeight="1" x14ac:dyDescent="0.15">
      <c r="A819" s="295" t="s">
        <v>373</v>
      </c>
      <c r="B819" s="296"/>
      <c r="C819" s="296"/>
      <c r="D819" s="296"/>
      <c r="E819" s="296"/>
      <c r="F819" s="296"/>
      <c r="G819" s="296"/>
      <c r="H819" s="296"/>
      <c r="I819" s="297"/>
      <c r="J819" s="273"/>
      <c r="K819" s="274"/>
      <c r="L819" s="274"/>
      <c r="M819" s="274"/>
      <c r="N819" s="274"/>
      <c r="O819" s="274"/>
      <c r="P819" s="274"/>
      <c r="Q819" s="274"/>
      <c r="R819" s="274"/>
      <c r="S819" s="274"/>
      <c r="T819" s="274"/>
      <c r="U819" s="274"/>
      <c r="V819" s="274"/>
      <c r="W819" s="274"/>
      <c r="X819" s="274"/>
      <c r="Y819" s="274"/>
      <c r="Z819" s="274"/>
      <c r="AA819" s="274"/>
      <c r="AB819" s="274"/>
      <c r="AC819" s="274"/>
      <c r="AD819" s="274"/>
      <c r="AE819" s="274"/>
      <c r="AF819" s="274"/>
      <c r="AG819" s="274"/>
      <c r="AH819" s="274"/>
      <c r="AI819" s="274"/>
      <c r="AJ819" s="274"/>
      <c r="AK819" s="274"/>
      <c r="AL819" s="274"/>
      <c r="AM819" s="275"/>
      <c r="BG819" s="13" t="s">
        <v>513</v>
      </c>
      <c r="BH819" s="13">
        <v>70</v>
      </c>
      <c r="BI819" s="13" t="str">
        <f>"ITEM"&amp;BH819&amp;BG819&amp;"="&amp;IF(TRIM($J819)="","",$J819)</f>
        <v>ITEM70#KBN3_10=</v>
      </c>
    </row>
    <row r="820" spans="1:61" ht="9.75" hidden="1" customHeight="1" thickBot="1" x14ac:dyDescent="0.2">
      <c r="A820" s="298"/>
      <c r="B820" s="299"/>
      <c r="C820" s="299"/>
      <c r="D820" s="299"/>
      <c r="E820" s="299"/>
      <c r="F820" s="299"/>
      <c r="G820" s="299"/>
      <c r="H820" s="299"/>
      <c r="I820" s="300"/>
      <c r="J820" s="301"/>
      <c r="K820" s="302"/>
      <c r="L820" s="302"/>
      <c r="M820" s="302"/>
      <c r="N820" s="302"/>
      <c r="O820" s="302"/>
      <c r="P820" s="302"/>
      <c r="Q820" s="302"/>
      <c r="R820" s="302"/>
      <c r="S820" s="302"/>
      <c r="T820" s="302"/>
      <c r="U820" s="302"/>
      <c r="V820" s="302"/>
      <c r="W820" s="302"/>
      <c r="X820" s="302"/>
      <c r="Y820" s="302"/>
      <c r="Z820" s="302"/>
      <c r="AA820" s="302"/>
      <c r="AB820" s="302"/>
      <c r="AC820" s="302"/>
      <c r="AD820" s="302"/>
      <c r="AE820" s="302"/>
      <c r="AF820" s="302"/>
      <c r="AG820" s="302"/>
      <c r="AH820" s="302"/>
      <c r="AI820" s="302"/>
      <c r="AJ820" s="302"/>
      <c r="AK820" s="302"/>
      <c r="AL820" s="302"/>
      <c r="AM820" s="303"/>
    </row>
    <row r="821" spans="1:61" ht="9.75" hidden="1" customHeight="1" x14ac:dyDescent="0.15">
      <c r="A821" s="99" t="s">
        <v>96</v>
      </c>
      <c r="B821" s="100"/>
      <c r="C821" s="100"/>
      <c r="D821" s="100"/>
      <c r="E821" s="100"/>
      <c r="F821" s="100"/>
      <c r="G821" s="100"/>
      <c r="H821" s="100"/>
      <c r="I821" s="100"/>
      <c r="J821" s="102"/>
      <c r="K821" s="102"/>
      <c r="L821" s="102"/>
      <c r="M821" s="102"/>
      <c r="N821" s="102"/>
      <c r="O821" s="102"/>
      <c r="P821" s="102"/>
      <c r="Q821" s="102"/>
      <c r="R821" s="102"/>
      <c r="S821" s="102"/>
      <c r="T821" s="102"/>
      <c r="U821" s="102"/>
      <c r="V821" s="102"/>
      <c r="W821" s="102"/>
      <c r="X821" s="102"/>
      <c r="Y821" s="102"/>
      <c r="Z821" s="102"/>
      <c r="AA821" s="102"/>
      <c r="AB821" s="102"/>
      <c r="AC821" s="102"/>
      <c r="AD821" s="102"/>
      <c r="AE821" s="102"/>
      <c r="AF821" s="102"/>
      <c r="AG821" s="102"/>
      <c r="AH821" s="102"/>
      <c r="AI821" s="102"/>
      <c r="AJ821" s="102"/>
      <c r="AK821" s="102"/>
      <c r="AL821" s="102"/>
      <c r="AM821" s="102"/>
      <c r="BG821" s="13" t="s">
        <v>513</v>
      </c>
      <c r="BH821" s="13">
        <v>71</v>
      </c>
      <c r="BI821" s="13" t="str">
        <f>"ITEM"&amp;BH821&amp; BG821 &amp;"="&amp; IF(TRIM($J821)="","",$J821)</f>
        <v>ITEM71#KBN3_10=</v>
      </c>
    </row>
    <row r="822" spans="1:61" ht="9.75" hidden="1" customHeight="1" x14ac:dyDescent="0.15">
      <c r="A822" s="106"/>
      <c r="B822" s="107"/>
      <c r="C822" s="107"/>
      <c r="D822" s="107"/>
      <c r="E822" s="107"/>
      <c r="F822" s="107"/>
      <c r="G822" s="107"/>
      <c r="H822" s="107"/>
      <c r="I822" s="107"/>
      <c r="J822" s="102"/>
      <c r="K822" s="102"/>
      <c r="L822" s="102"/>
      <c r="M822" s="102"/>
      <c r="N822" s="102"/>
      <c r="O822" s="102"/>
      <c r="P822" s="102"/>
      <c r="Q822" s="102"/>
      <c r="R822" s="102"/>
      <c r="S822" s="102"/>
      <c r="T822" s="102"/>
      <c r="U822" s="102"/>
      <c r="V822" s="102"/>
      <c r="W822" s="102"/>
      <c r="X822" s="102"/>
      <c r="Y822" s="102"/>
      <c r="Z822" s="102"/>
      <c r="AA822" s="102"/>
      <c r="AB822" s="102"/>
      <c r="AC822" s="102"/>
      <c r="AD822" s="102"/>
      <c r="AE822" s="102"/>
      <c r="AF822" s="102"/>
      <c r="AG822" s="102"/>
      <c r="AH822" s="102"/>
      <c r="AI822" s="102"/>
      <c r="AJ822" s="102"/>
      <c r="AK822" s="102"/>
      <c r="AL822" s="102"/>
      <c r="AM822" s="102"/>
    </row>
    <row r="823" spans="1:61" ht="9.75" hidden="1" customHeight="1" x14ac:dyDescent="0.15">
      <c r="A823" s="96" t="s">
        <v>285</v>
      </c>
      <c r="B823" s="97"/>
      <c r="C823" s="97"/>
      <c r="D823" s="97"/>
      <c r="E823" s="97"/>
      <c r="F823" s="97"/>
      <c r="G823" s="97"/>
      <c r="H823" s="97"/>
      <c r="I823" s="97"/>
      <c r="J823" s="102"/>
      <c r="K823" s="102"/>
      <c r="L823" s="102"/>
      <c r="M823" s="102"/>
      <c r="N823" s="102"/>
      <c r="O823" s="102"/>
      <c r="P823" s="102"/>
      <c r="Q823" s="102"/>
      <c r="R823" s="102"/>
      <c r="S823" s="102"/>
      <c r="T823" s="102"/>
      <c r="U823" s="102"/>
      <c r="V823" s="102"/>
      <c r="W823" s="102"/>
      <c r="X823" s="102"/>
      <c r="Y823" s="102"/>
      <c r="Z823" s="102"/>
      <c r="AA823" s="102"/>
      <c r="AB823" s="102"/>
      <c r="AC823" s="102"/>
      <c r="AD823" s="102"/>
      <c r="AE823" s="102"/>
      <c r="AF823" s="102"/>
      <c r="AG823" s="102"/>
      <c r="AH823" s="102"/>
      <c r="AI823" s="102"/>
      <c r="AJ823" s="102"/>
      <c r="AK823" s="102"/>
      <c r="AL823" s="102"/>
      <c r="AM823" s="102"/>
      <c r="BG823" s="13" t="s">
        <v>513</v>
      </c>
      <c r="BH823" s="13">
        <v>72</v>
      </c>
      <c r="BI823" s="13" t="str">
        <f>"ITEM"&amp;BH823&amp; BG823 &amp;"="&amp; IF(TRIM($J823)="","",$J823)</f>
        <v>ITEM72#KBN3_10=</v>
      </c>
    </row>
    <row r="824" spans="1:61" ht="9.75" hidden="1" customHeight="1" x14ac:dyDescent="0.15">
      <c r="A824" s="99"/>
      <c r="B824" s="100"/>
      <c r="C824" s="100"/>
      <c r="D824" s="100"/>
      <c r="E824" s="100"/>
      <c r="F824" s="100"/>
      <c r="G824" s="100"/>
      <c r="H824" s="100"/>
      <c r="I824" s="100"/>
      <c r="J824" s="102"/>
      <c r="K824" s="102"/>
      <c r="L824" s="102"/>
      <c r="M824" s="102"/>
      <c r="N824" s="102"/>
      <c r="O824" s="102"/>
      <c r="P824" s="102"/>
      <c r="Q824" s="102"/>
      <c r="R824" s="102"/>
      <c r="S824" s="102"/>
      <c r="T824" s="102"/>
      <c r="U824" s="102"/>
      <c r="V824" s="102"/>
      <c r="W824" s="102"/>
      <c r="X824" s="102"/>
      <c r="Y824" s="102"/>
      <c r="Z824" s="102"/>
      <c r="AA824" s="102"/>
      <c r="AB824" s="102"/>
      <c r="AC824" s="102"/>
      <c r="AD824" s="102"/>
      <c r="AE824" s="102"/>
      <c r="AF824" s="102"/>
      <c r="AG824" s="102"/>
      <c r="AH824" s="102"/>
      <c r="AI824" s="102"/>
      <c r="AJ824" s="102"/>
      <c r="AK824" s="102"/>
      <c r="AL824" s="102"/>
      <c r="AM824" s="102"/>
      <c r="BG824" s="13" t="s">
        <v>432</v>
      </c>
      <c r="BH824" s="13" t="s">
        <v>432</v>
      </c>
    </row>
    <row r="825" spans="1:61" ht="9.75" hidden="1" customHeight="1" x14ac:dyDescent="0.15">
      <c r="A825" s="106"/>
      <c r="B825" s="107"/>
      <c r="C825" s="107"/>
      <c r="D825" s="107"/>
      <c r="E825" s="107"/>
      <c r="F825" s="107"/>
      <c r="G825" s="107"/>
      <c r="H825" s="107"/>
      <c r="I825" s="107"/>
      <c r="J825" s="102"/>
      <c r="K825" s="102"/>
      <c r="L825" s="102"/>
      <c r="M825" s="102"/>
      <c r="N825" s="102"/>
      <c r="O825" s="102"/>
      <c r="P825" s="102"/>
      <c r="Q825" s="102"/>
      <c r="R825" s="102"/>
      <c r="S825" s="102"/>
      <c r="T825" s="102"/>
      <c r="U825" s="102"/>
      <c r="V825" s="102"/>
      <c r="W825" s="102"/>
      <c r="X825" s="102"/>
      <c r="Y825" s="102"/>
      <c r="Z825" s="102"/>
      <c r="AA825" s="102"/>
      <c r="AB825" s="102"/>
      <c r="AC825" s="102"/>
      <c r="AD825" s="102"/>
      <c r="AE825" s="102"/>
      <c r="AF825" s="102"/>
      <c r="AG825" s="102"/>
      <c r="AH825" s="102"/>
      <c r="AI825" s="102"/>
      <c r="AJ825" s="102"/>
      <c r="AK825" s="102"/>
      <c r="AL825" s="102"/>
      <c r="AM825" s="102"/>
      <c r="BG825" s="13" t="s">
        <v>432</v>
      </c>
      <c r="BH825" s="13" t="s">
        <v>432</v>
      </c>
    </row>
    <row r="826" spans="1:61" ht="9.75" hidden="1" customHeight="1" x14ac:dyDescent="0.15">
      <c r="A826" s="96" t="s">
        <v>286</v>
      </c>
      <c r="B826" s="97"/>
      <c r="C826" s="97"/>
      <c r="D826" s="97"/>
      <c r="E826" s="97"/>
      <c r="F826" s="97"/>
      <c r="G826" s="97"/>
      <c r="H826" s="97"/>
      <c r="I826" s="97"/>
      <c r="J826" s="102"/>
      <c r="K826" s="102"/>
      <c r="L826" s="102"/>
      <c r="M826" s="102"/>
      <c r="N826" s="102"/>
      <c r="O826" s="102"/>
      <c r="P826" s="102"/>
      <c r="Q826" s="102"/>
      <c r="R826" s="102"/>
      <c r="S826" s="102"/>
      <c r="T826" s="102"/>
      <c r="U826" s="102"/>
      <c r="V826" s="102"/>
      <c r="W826" s="102"/>
      <c r="X826" s="102"/>
      <c r="Y826" s="102"/>
      <c r="Z826" s="102"/>
      <c r="AA826" s="102"/>
      <c r="AB826" s="102"/>
      <c r="AC826" s="102"/>
      <c r="AD826" s="102"/>
      <c r="AE826" s="102"/>
      <c r="AF826" s="102"/>
      <c r="AG826" s="102"/>
      <c r="AH826" s="102"/>
      <c r="AI826" s="102"/>
      <c r="AJ826" s="102"/>
      <c r="AK826" s="102"/>
      <c r="AL826" s="102"/>
      <c r="AM826" s="102"/>
      <c r="BG826" s="13" t="s">
        <v>513</v>
      </c>
      <c r="BH826" s="13">
        <v>73</v>
      </c>
      <c r="BI826" s="13" t="str">
        <f>"ITEM"&amp;BH826&amp; BG826 &amp;"="&amp; IF(TRIM($J826)="","",$J826)</f>
        <v>ITEM73#KBN3_10=</v>
      </c>
    </row>
    <row r="827" spans="1:61" ht="9.75" hidden="1" customHeight="1" x14ac:dyDescent="0.15">
      <c r="A827" s="106"/>
      <c r="B827" s="107"/>
      <c r="C827" s="107"/>
      <c r="D827" s="107"/>
      <c r="E827" s="107"/>
      <c r="F827" s="107"/>
      <c r="G827" s="107"/>
      <c r="H827" s="107"/>
      <c r="I827" s="107"/>
      <c r="J827" s="102"/>
      <c r="K827" s="102"/>
      <c r="L827" s="102"/>
      <c r="M827" s="102"/>
      <c r="N827" s="102"/>
      <c r="O827" s="102"/>
      <c r="P827" s="102"/>
      <c r="Q827" s="102"/>
      <c r="R827" s="102"/>
      <c r="S827" s="102"/>
      <c r="T827" s="102"/>
      <c r="U827" s="102"/>
      <c r="V827" s="102"/>
      <c r="W827" s="102"/>
      <c r="X827" s="102"/>
      <c r="Y827" s="102"/>
      <c r="Z827" s="102"/>
      <c r="AA827" s="102"/>
      <c r="AB827" s="102"/>
      <c r="AC827" s="102"/>
      <c r="AD827" s="102"/>
      <c r="AE827" s="102"/>
      <c r="AF827" s="102"/>
      <c r="AG827" s="102"/>
      <c r="AH827" s="102"/>
      <c r="AI827" s="102"/>
      <c r="AJ827" s="102"/>
      <c r="AK827" s="102"/>
      <c r="AL827" s="102"/>
      <c r="AM827" s="102"/>
      <c r="BG827" s="13" t="s">
        <v>432</v>
      </c>
      <c r="BH827" s="13" t="s">
        <v>432</v>
      </c>
    </row>
    <row r="828" spans="1:61" ht="9.75" hidden="1" customHeight="1" x14ac:dyDescent="0.15">
      <c r="A828" s="96" t="s">
        <v>287</v>
      </c>
      <c r="B828" s="97"/>
      <c r="C828" s="97"/>
      <c r="D828" s="97"/>
      <c r="E828" s="97"/>
      <c r="F828" s="97"/>
      <c r="G828" s="97"/>
      <c r="H828" s="97"/>
      <c r="I828" s="97"/>
      <c r="J828" s="167"/>
      <c r="K828" s="162"/>
      <c r="L828" s="162"/>
      <c r="M828" s="162"/>
      <c r="N828" s="162"/>
      <c r="O828" s="162"/>
      <c r="P828" s="162"/>
      <c r="Q828" s="162"/>
      <c r="R828" s="162"/>
      <c r="S828" s="162"/>
      <c r="T828" s="162"/>
      <c r="U828" s="162"/>
      <c r="V828" s="170" t="s">
        <v>116</v>
      </c>
      <c r="W828" s="170"/>
      <c r="X828" s="170"/>
      <c r="Y828" s="170"/>
      <c r="Z828" s="170"/>
      <c r="AA828" s="170"/>
      <c r="AB828" s="170"/>
      <c r="AC828" s="170"/>
      <c r="AD828" s="170"/>
      <c r="AE828" s="170"/>
      <c r="AF828" s="170"/>
      <c r="AG828" s="170"/>
      <c r="AH828" s="170"/>
      <c r="AI828" s="170"/>
      <c r="AJ828" s="170"/>
      <c r="AK828" s="170"/>
      <c r="AL828" s="170"/>
      <c r="AM828" s="171"/>
      <c r="BE828" s="13" t="str">
        <f ca="1">MID(CELL("address",$CB$2),2,2)</f>
        <v>CB</v>
      </c>
      <c r="BF828" s="13" t="str">
        <f>IF(TRIM($K830)="","",IF(ISERROR(MATCH($K830,$CB$3:$CB$7,0)),"INPUT_ERROR",MATCH($K830,$CB$3:$CB$7,0)))</f>
        <v/>
      </c>
      <c r="BG828" s="13" t="s">
        <v>513</v>
      </c>
      <c r="BH828" s="13">
        <v>74</v>
      </c>
      <c r="BI828" s="13" t="str">
        <f>"ITEM"&amp; BH828&amp; BG828 &amp;"="&amp; $BF828</f>
        <v>ITEM74#KBN3_10=</v>
      </c>
    </row>
    <row r="829" spans="1:61" ht="9.75" hidden="1" customHeight="1" x14ac:dyDescent="0.15">
      <c r="A829" s="99"/>
      <c r="B829" s="100"/>
      <c r="C829" s="100"/>
      <c r="D829" s="100"/>
      <c r="E829" s="100"/>
      <c r="F829" s="100"/>
      <c r="G829" s="100"/>
      <c r="H829" s="100"/>
      <c r="I829" s="100"/>
      <c r="J829" s="186"/>
      <c r="K829" s="133"/>
      <c r="L829" s="133"/>
      <c r="M829" s="133"/>
      <c r="N829" s="133"/>
      <c r="O829" s="133"/>
      <c r="P829" s="133"/>
      <c r="Q829" s="133"/>
      <c r="R829" s="133"/>
      <c r="S829" s="133"/>
      <c r="T829" s="133"/>
      <c r="U829" s="133"/>
      <c r="V829" s="169" t="s">
        <v>180</v>
      </c>
      <c r="W829" s="169"/>
      <c r="X829" s="169"/>
      <c r="Y829" s="169"/>
      <c r="Z829" s="169"/>
      <c r="AA829" s="169"/>
      <c r="AB829" s="169"/>
      <c r="AC829" s="169"/>
      <c r="AD829" s="169"/>
      <c r="AE829" s="169"/>
      <c r="AF829" s="169"/>
      <c r="AG829" s="169"/>
      <c r="AH829" s="169"/>
      <c r="AI829" s="169"/>
      <c r="AJ829" s="169"/>
      <c r="AK829" s="169"/>
      <c r="AL829" s="169"/>
      <c r="AM829" s="172"/>
      <c r="BG829" s="13" t="s">
        <v>432</v>
      </c>
      <c r="BH829" s="13" t="s">
        <v>432</v>
      </c>
    </row>
    <row r="830" spans="1:61" ht="9.75" hidden="1" customHeight="1" x14ac:dyDescent="0.15">
      <c r="A830" s="99"/>
      <c r="B830" s="100"/>
      <c r="C830" s="100"/>
      <c r="D830" s="100"/>
      <c r="E830" s="100"/>
      <c r="F830" s="100"/>
      <c r="G830" s="100"/>
      <c r="H830" s="100"/>
      <c r="I830" s="100"/>
      <c r="J830" s="130" t="s">
        <v>444</v>
      </c>
      <c r="K830" s="131"/>
      <c r="L830" s="131"/>
      <c r="M830" s="131"/>
      <c r="N830" s="131"/>
      <c r="O830" s="131"/>
      <c r="P830" s="131"/>
      <c r="Q830" s="131"/>
      <c r="R830" s="131"/>
      <c r="S830" s="131"/>
      <c r="T830" s="133" t="s">
        <v>442</v>
      </c>
      <c r="U830" s="133"/>
      <c r="V830" s="169" t="s">
        <v>236</v>
      </c>
      <c r="W830" s="169"/>
      <c r="X830" s="169"/>
      <c r="Y830" s="169"/>
      <c r="Z830" s="169"/>
      <c r="AA830" s="169"/>
      <c r="AB830" s="169"/>
      <c r="AC830" s="169"/>
      <c r="AD830" s="169"/>
      <c r="AE830" s="169"/>
      <c r="AF830" s="169"/>
      <c r="AG830" s="169"/>
      <c r="AH830" s="169"/>
      <c r="AI830" s="169"/>
      <c r="AJ830" s="169"/>
      <c r="AK830" s="169"/>
      <c r="AL830" s="169"/>
      <c r="AM830" s="172"/>
      <c r="BG830" s="13" t="s">
        <v>432</v>
      </c>
      <c r="BH830" s="13" t="s">
        <v>432</v>
      </c>
    </row>
    <row r="831" spans="1:61" ht="9.75" hidden="1" customHeight="1" x14ac:dyDescent="0.15">
      <c r="A831" s="99"/>
      <c r="B831" s="100"/>
      <c r="C831" s="100"/>
      <c r="D831" s="100"/>
      <c r="E831" s="100"/>
      <c r="F831" s="100"/>
      <c r="G831" s="100"/>
      <c r="H831" s="100"/>
      <c r="I831" s="100"/>
      <c r="J831" s="130"/>
      <c r="K831" s="131"/>
      <c r="L831" s="131"/>
      <c r="M831" s="131"/>
      <c r="N831" s="131"/>
      <c r="O831" s="131"/>
      <c r="P831" s="131"/>
      <c r="Q831" s="131"/>
      <c r="R831" s="131"/>
      <c r="S831" s="131"/>
      <c r="T831" s="133"/>
      <c r="U831" s="133"/>
      <c r="V831" s="169" t="s">
        <v>237</v>
      </c>
      <c r="W831" s="169"/>
      <c r="X831" s="169"/>
      <c r="Y831" s="169"/>
      <c r="Z831" s="169"/>
      <c r="AA831" s="169"/>
      <c r="AB831" s="169"/>
      <c r="AC831" s="169"/>
      <c r="AD831" s="169"/>
      <c r="AE831" s="169"/>
      <c r="AF831" s="169"/>
      <c r="AG831" s="169"/>
      <c r="AH831" s="169"/>
      <c r="AI831" s="169"/>
      <c r="AJ831" s="169"/>
      <c r="AK831" s="169"/>
      <c r="AL831" s="169"/>
      <c r="AM831" s="172"/>
      <c r="BG831" s="13" t="s">
        <v>432</v>
      </c>
      <c r="BH831" s="13" t="s">
        <v>432</v>
      </c>
    </row>
    <row r="832" spans="1:61" ht="9.75" hidden="1" customHeight="1" x14ac:dyDescent="0.15">
      <c r="A832" s="99"/>
      <c r="B832" s="100"/>
      <c r="C832" s="100"/>
      <c r="D832" s="100"/>
      <c r="E832" s="100"/>
      <c r="F832" s="100"/>
      <c r="G832" s="100"/>
      <c r="H832" s="100"/>
      <c r="I832" s="100"/>
      <c r="J832" s="186"/>
      <c r="K832" s="133"/>
      <c r="L832" s="133"/>
      <c r="M832" s="133"/>
      <c r="N832" s="133"/>
      <c r="O832" s="133"/>
      <c r="P832" s="133"/>
      <c r="Q832" s="133"/>
      <c r="R832" s="133"/>
      <c r="S832" s="133"/>
      <c r="T832" s="133"/>
      <c r="U832" s="133"/>
      <c r="V832" s="169" t="s">
        <v>445</v>
      </c>
      <c r="W832" s="169"/>
      <c r="X832" s="169"/>
      <c r="Y832" s="169"/>
      <c r="Z832" s="169"/>
      <c r="AA832" s="169"/>
      <c r="AB832" s="169"/>
      <c r="AC832" s="169"/>
      <c r="AD832" s="169"/>
      <c r="AE832" s="169"/>
      <c r="AF832" s="169"/>
      <c r="AG832" s="169"/>
      <c r="AH832" s="169"/>
      <c r="AI832" s="169"/>
      <c r="AJ832" s="169"/>
      <c r="AK832" s="169"/>
      <c r="AL832" s="169"/>
      <c r="AM832" s="172"/>
      <c r="BG832" s="13" t="s">
        <v>432</v>
      </c>
      <c r="BH832" s="13" t="s">
        <v>432</v>
      </c>
    </row>
    <row r="833" spans="1:61" ht="9.75" hidden="1" customHeight="1" x14ac:dyDescent="0.15">
      <c r="A833" s="106"/>
      <c r="B833" s="107"/>
      <c r="C833" s="107"/>
      <c r="D833" s="107"/>
      <c r="E833" s="107"/>
      <c r="F833" s="107"/>
      <c r="G833" s="107"/>
      <c r="H833" s="107"/>
      <c r="I833" s="107"/>
      <c r="J833" s="168"/>
      <c r="K833" s="137"/>
      <c r="L833" s="137"/>
      <c r="M833" s="137"/>
      <c r="N833" s="137"/>
      <c r="O833" s="137"/>
      <c r="P833" s="137"/>
      <c r="Q833" s="137"/>
      <c r="R833" s="137"/>
      <c r="S833" s="137"/>
      <c r="T833" s="137"/>
      <c r="U833" s="137"/>
      <c r="V833" s="174" t="s">
        <v>238</v>
      </c>
      <c r="W833" s="174"/>
      <c r="X833" s="174"/>
      <c r="Y833" s="174"/>
      <c r="Z833" s="174"/>
      <c r="AA833" s="174"/>
      <c r="AB833" s="174"/>
      <c r="AC833" s="174"/>
      <c r="AD833" s="174"/>
      <c r="AE833" s="174"/>
      <c r="AF833" s="174"/>
      <c r="AG833" s="174"/>
      <c r="AH833" s="174"/>
      <c r="AI833" s="174"/>
      <c r="AJ833" s="174"/>
      <c r="AK833" s="174"/>
      <c r="AL833" s="174"/>
      <c r="AM833" s="175"/>
      <c r="BG833" s="13" t="s">
        <v>432</v>
      </c>
      <c r="BH833" s="13" t="s">
        <v>432</v>
      </c>
    </row>
    <row r="834" spans="1:61" ht="9.75" hidden="1" customHeight="1" x14ac:dyDescent="0.15">
      <c r="A834" s="96" t="s">
        <v>288</v>
      </c>
      <c r="B834" s="97"/>
      <c r="C834" s="97"/>
      <c r="D834" s="97"/>
      <c r="E834" s="97"/>
      <c r="F834" s="97"/>
      <c r="G834" s="97"/>
      <c r="H834" s="97"/>
      <c r="I834" s="97"/>
      <c r="J834" s="115"/>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7"/>
      <c r="BG834" s="13" t="s">
        <v>513</v>
      </c>
      <c r="BH834" s="13">
        <v>75</v>
      </c>
      <c r="BI834" s="13" t="str">
        <f>"ITEM"&amp;BH834&amp; BG834 &amp;"="&amp; IF(TRIM($J834)="","",$J834)</f>
        <v>ITEM75#KBN3_10=</v>
      </c>
    </row>
    <row r="835" spans="1:61" ht="9.75" hidden="1" customHeight="1" x14ac:dyDescent="0.15">
      <c r="A835" s="99"/>
      <c r="B835" s="100"/>
      <c r="C835" s="100"/>
      <c r="D835" s="100"/>
      <c r="E835" s="100"/>
      <c r="F835" s="100"/>
      <c r="G835" s="100"/>
      <c r="H835" s="100"/>
      <c r="I835" s="100"/>
      <c r="J835" s="109"/>
      <c r="K835" s="110"/>
      <c r="L835" s="110"/>
      <c r="M835" s="110"/>
      <c r="N835" s="110"/>
      <c r="O835" s="110"/>
      <c r="P835" s="110"/>
      <c r="Q835" s="110"/>
      <c r="R835" s="110"/>
      <c r="S835" s="110"/>
      <c r="T835" s="110"/>
      <c r="U835" s="110"/>
      <c r="V835" s="110"/>
      <c r="W835" s="110"/>
      <c r="X835" s="110"/>
      <c r="Y835" s="110"/>
      <c r="Z835" s="110"/>
      <c r="AA835" s="110"/>
      <c r="AB835" s="110"/>
      <c r="AC835" s="110"/>
      <c r="AD835" s="110"/>
      <c r="AE835" s="110"/>
      <c r="AF835" s="110"/>
      <c r="AG835" s="110"/>
      <c r="AH835" s="110"/>
      <c r="AI835" s="110"/>
      <c r="AJ835" s="110"/>
      <c r="AK835" s="110"/>
      <c r="AL835" s="110"/>
      <c r="AM835" s="111"/>
      <c r="BG835" s="13" t="s">
        <v>432</v>
      </c>
      <c r="BH835" s="13" t="s">
        <v>432</v>
      </c>
    </row>
    <row r="836" spans="1:61" ht="9.75" hidden="1" customHeight="1" x14ac:dyDescent="0.15">
      <c r="A836" s="106"/>
      <c r="B836" s="107"/>
      <c r="C836" s="107"/>
      <c r="D836" s="107"/>
      <c r="E836" s="107"/>
      <c r="F836" s="107"/>
      <c r="G836" s="107"/>
      <c r="H836" s="107"/>
      <c r="I836" s="107"/>
      <c r="J836" s="112"/>
      <c r="K836" s="113"/>
      <c r="L836" s="113"/>
      <c r="M836" s="113"/>
      <c r="N836" s="113"/>
      <c r="O836" s="113"/>
      <c r="P836" s="113"/>
      <c r="Q836" s="113"/>
      <c r="R836" s="113"/>
      <c r="S836" s="113"/>
      <c r="T836" s="113"/>
      <c r="U836" s="113"/>
      <c r="V836" s="113"/>
      <c r="W836" s="113"/>
      <c r="X836" s="113"/>
      <c r="Y836" s="113"/>
      <c r="Z836" s="113"/>
      <c r="AA836" s="113"/>
      <c r="AB836" s="113"/>
      <c r="AC836" s="113"/>
      <c r="AD836" s="113"/>
      <c r="AE836" s="113"/>
      <c r="AF836" s="113"/>
      <c r="AG836" s="113"/>
      <c r="AH836" s="113"/>
      <c r="AI836" s="113"/>
      <c r="AJ836" s="113"/>
      <c r="AK836" s="113"/>
      <c r="AL836" s="113"/>
      <c r="AM836" s="114"/>
      <c r="BG836" s="13" t="s">
        <v>432</v>
      </c>
      <c r="BH836" s="13" t="s">
        <v>432</v>
      </c>
    </row>
    <row r="837" spans="1:61" ht="9.75" hidden="1" customHeight="1" x14ac:dyDescent="0.15">
      <c r="A837" s="96" t="s">
        <v>289</v>
      </c>
      <c r="B837" s="97"/>
      <c r="C837" s="97"/>
      <c r="D837" s="97"/>
      <c r="E837" s="97"/>
      <c r="F837" s="97"/>
      <c r="G837" s="97"/>
      <c r="H837" s="97"/>
      <c r="I837" s="97"/>
      <c r="J837" s="224" t="s">
        <v>127</v>
      </c>
      <c r="K837" s="225"/>
      <c r="L837" s="162" t="s">
        <v>121</v>
      </c>
      <c r="M837" s="162"/>
      <c r="N837" s="162"/>
      <c r="O837" s="162"/>
      <c r="P837" s="162"/>
      <c r="Q837" s="162"/>
      <c r="R837" s="162"/>
      <c r="S837" s="162"/>
      <c r="T837" s="162"/>
      <c r="U837" s="162"/>
      <c r="V837" s="162"/>
      <c r="W837" s="162"/>
      <c r="X837" s="227" t="s">
        <v>127</v>
      </c>
      <c r="Y837" s="225"/>
      <c r="Z837" s="162" t="s">
        <v>160</v>
      </c>
      <c r="AA837" s="162"/>
      <c r="AB837" s="162"/>
      <c r="AC837" s="162"/>
      <c r="AD837" s="162"/>
      <c r="AE837" s="162"/>
      <c r="AF837" s="162"/>
      <c r="AG837" s="162"/>
      <c r="AH837" s="162"/>
      <c r="AI837" s="162"/>
      <c r="AJ837" s="162"/>
      <c r="AK837" s="162"/>
      <c r="AL837" s="162"/>
      <c r="AM837" s="163"/>
      <c r="BF837" s="13" t="b">
        <f>IF($K837="○",TRUE,IF($K837="",FALSE,"INPUT_ERROR"))</f>
        <v>0</v>
      </c>
      <c r="BG837" s="13" t="s">
        <v>513</v>
      </c>
      <c r="BH837" s="13">
        <v>76</v>
      </c>
      <c r="BI837" s="13" t="str">
        <f t="shared" ref="BI837:BI843" si="11">"ITEM"&amp;BH837&amp; BG837 &amp;"="&amp; BF837</f>
        <v>ITEM76#KBN3_10=FALSE</v>
      </c>
    </row>
    <row r="838" spans="1:61" ht="9.75" hidden="1" customHeight="1" x14ac:dyDescent="0.15">
      <c r="A838" s="99"/>
      <c r="B838" s="100"/>
      <c r="C838" s="100"/>
      <c r="D838" s="100"/>
      <c r="E838" s="100"/>
      <c r="F838" s="100"/>
      <c r="G838" s="100"/>
      <c r="H838" s="100"/>
      <c r="I838" s="100"/>
      <c r="J838" s="130"/>
      <c r="K838" s="132"/>
      <c r="L838" s="133"/>
      <c r="M838" s="133"/>
      <c r="N838" s="133"/>
      <c r="O838" s="133"/>
      <c r="P838" s="133"/>
      <c r="Q838" s="133"/>
      <c r="R838" s="133"/>
      <c r="S838" s="133"/>
      <c r="T838" s="133"/>
      <c r="U838" s="133"/>
      <c r="V838" s="133"/>
      <c r="W838" s="133"/>
      <c r="X838" s="134"/>
      <c r="Y838" s="132"/>
      <c r="Z838" s="133"/>
      <c r="AA838" s="133"/>
      <c r="AB838" s="133"/>
      <c r="AC838" s="133"/>
      <c r="AD838" s="133"/>
      <c r="AE838" s="133"/>
      <c r="AF838" s="133"/>
      <c r="AG838" s="133"/>
      <c r="AH838" s="133"/>
      <c r="AI838" s="133"/>
      <c r="AJ838" s="133"/>
      <c r="AK838" s="133"/>
      <c r="AL838" s="133"/>
      <c r="AM838" s="139"/>
      <c r="BF838" s="13" t="b">
        <f>IF($Y837="○",TRUE,IF($Y837="",FALSE,"INPUT_ERROR"))</f>
        <v>0</v>
      </c>
      <c r="BG838" s="13" t="s">
        <v>513</v>
      </c>
      <c r="BH838" s="13">
        <v>77</v>
      </c>
      <c r="BI838" s="13" t="str">
        <f t="shared" si="11"/>
        <v>ITEM77#KBN3_10=FALSE</v>
      </c>
    </row>
    <row r="839" spans="1:61" ht="9.75" hidden="1" customHeight="1" x14ac:dyDescent="0.15">
      <c r="A839" s="99"/>
      <c r="B839" s="100"/>
      <c r="C839" s="100"/>
      <c r="D839" s="100"/>
      <c r="E839" s="100"/>
      <c r="F839" s="100"/>
      <c r="G839" s="100"/>
      <c r="H839" s="100"/>
      <c r="I839" s="100"/>
      <c r="J839" s="130" t="s">
        <v>127</v>
      </c>
      <c r="K839" s="132"/>
      <c r="L839" s="133" t="s">
        <v>161</v>
      </c>
      <c r="M839" s="133"/>
      <c r="N839" s="133"/>
      <c r="O839" s="133"/>
      <c r="P839" s="133"/>
      <c r="Q839" s="133"/>
      <c r="R839" s="133"/>
      <c r="S839" s="133"/>
      <c r="T839" s="133"/>
      <c r="U839" s="133"/>
      <c r="V839" s="133"/>
      <c r="W839" s="133"/>
      <c r="X839" s="134" t="s">
        <v>127</v>
      </c>
      <c r="Y839" s="132"/>
      <c r="Z839" s="133" t="s">
        <v>332</v>
      </c>
      <c r="AA839" s="133"/>
      <c r="AB839" s="133"/>
      <c r="AC839" s="133"/>
      <c r="AD839" s="133"/>
      <c r="AE839" s="133"/>
      <c r="AF839" s="133"/>
      <c r="AG839" s="133"/>
      <c r="AH839" s="133"/>
      <c r="AI839" s="133"/>
      <c r="AJ839" s="133"/>
      <c r="AK839" s="133"/>
      <c r="AL839" s="133"/>
      <c r="AM839" s="139"/>
      <c r="BF839" s="13" t="b">
        <f>IF($K839="○",TRUE,IF($K839="",FALSE,"INPUT_ERROR"))</f>
        <v>0</v>
      </c>
      <c r="BG839" s="13" t="s">
        <v>513</v>
      </c>
      <c r="BH839" s="13">
        <v>78</v>
      </c>
      <c r="BI839" s="13" t="str">
        <f t="shared" si="11"/>
        <v>ITEM78#KBN3_10=FALSE</v>
      </c>
    </row>
    <row r="840" spans="1:61" ht="9.75" hidden="1" customHeight="1" x14ac:dyDescent="0.15">
      <c r="A840" s="99"/>
      <c r="B840" s="100"/>
      <c r="C840" s="100"/>
      <c r="D840" s="100"/>
      <c r="E840" s="100"/>
      <c r="F840" s="100"/>
      <c r="G840" s="100"/>
      <c r="H840" s="100"/>
      <c r="I840" s="100"/>
      <c r="J840" s="130"/>
      <c r="K840" s="132"/>
      <c r="L840" s="133"/>
      <c r="M840" s="133"/>
      <c r="N840" s="133"/>
      <c r="O840" s="133"/>
      <c r="P840" s="133"/>
      <c r="Q840" s="133"/>
      <c r="R840" s="133"/>
      <c r="S840" s="133"/>
      <c r="T840" s="133"/>
      <c r="U840" s="133"/>
      <c r="V840" s="133"/>
      <c r="W840" s="133"/>
      <c r="X840" s="134"/>
      <c r="Y840" s="132"/>
      <c r="Z840" s="133"/>
      <c r="AA840" s="133"/>
      <c r="AB840" s="133"/>
      <c r="AC840" s="133"/>
      <c r="AD840" s="133"/>
      <c r="AE840" s="133"/>
      <c r="AF840" s="133"/>
      <c r="AG840" s="133"/>
      <c r="AH840" s="133"/>
      <c r="AI840" s="133"/>
      <c r="AJ840" s="133"/>
      <c r="AK840" s="133"/>
      <c r="AL840" s="133"/>
      <c r="AM840" s="139"/>
      <c r="BF840" s="13" t="b">
        <f>IF($Y839="○",TRUE,IF($Y839="",FALSE,"INPUT_ERROR"))</f>
        <v>0</v>
      </c>
      <c r="BG840" s="13" t="s">
        <v>513</v>
      </c>
      <c r="BH840" s="13">
        <v>79</v>
      </c>
      <c r="BI840" s="13" t="str">
        <f t="shared" si="11"/>
        <v>ITEM79#KBN3_10=FALSE</v>
      </c>
    </row>
    <row r="841" spans="1:61" ht="9.75" hidden="1" customHeight="1" x14ac:dyDescent="0.15">
      <c r="A841" s="99"/>
      <c r="B841" s="100"/>
      <c r="C841" s="100"/>
      <c r="D841" s="100"/>
      <c r="E841" s="100"/>
      <c r="F841" s="100"/>
      <c r="G841" s="100"/>
      <c r="H841" s="100"/>
      <c r="I841" s="100"/>
      <c r="J841" s="130" t="s">
        <v>127</v>
      </c>
      <c r="K841" s="132"/>
      <c r="L841" s="133" t="s">
        <v>240</v>
      </c>
      <c r="M841" s="133"/>
      <c r="N841" s="133"/>
      <c r="O841" s="133"/>
      <c r="P841" s="133"/>
      <c r="Q841" s="133"/>
      <c r="R841" s="133"/>
      <c r="S841" s="133"/>
      <c r="T841" s="133"/>
      <c r="U841" s="133"/>
      <c r="V841" s="133"/>
      <c r="W841" s="133"/>
      <c r="X841" s="134" t="s">
        <v>127</v>
      </c>
      <c r="Y841" s="132"/>
      <c r="Z841" s="133" t="s">
        <v>241</v>
      </c>
      <c r="AA841" s="133"/>
      <c r="AB841" s="133"/>
      <c r="AC841" s="133"/>
      <c r="AD841" s="133"/>
      <c r="AE841" s="133"/>
      <c r="AF841" s="133"/>
      <c r="AG841" s="133"/>
      <c r="AH841" s="133"/>
      <c r="AI841" s="133"/>
      <c r="AJ841" s="133"/>
      <c r="AK841" s="133"/>
      <c r="AL841" s="133"/>
      <c r="AM841" s="139"/>
      <c r="BF841" s="13" t="b">
        <f>IF($K841="○",TRUE,IF($K841="",FALSE,"INPUT_ERROR"))</f>
        <v>0</v>
      </c>
      <c r="BG841" s="13" t="s">
        <v>513</v>
      </c>
      <c r="BH841" s="13">
        <v>80</v>
      </c>
      <c r="BI841" s="13" t="str">
        <f t="shared" si="11"/>
        <v>ITEM80#KBN3_10=FALSE</v>
      </c>
    </row>
    <row r="842" spans="1:61" ht="9.75" hidden="1" customHeight="1" x14ac:dyDescent="0.15">
      <c r="A842" s="99"/>
      <c r="B842" s="100"/>
      <c r="C842" s="100"/>
      <c r="D842" s="100"/>
      <c r="E842" s="100"/>
      <c r="F842" s="100"/>
      <c r="G842" s="100"/>
      <c r="H842" s="100"/>
      <c r="I842" s="100"/>
      <c r="J842" s="130"/>
      <c r="K842" s="132"/>
      <c r="L842" s="133"/>
      <c r="M842" s="133"/>
      <c r="N842" s="133"/>
      <c r="O842" s="133"/>
      <c r="P842" s="133"/>
      <c r="Q842" s="133"/>
      <c r="R842" s="133"/>
      <c r="S842" s="133"/>
      <c r="T842" s="133"/>
      <c r="U842" s="133"/>
      <c r="V842" s="133"/>
      <c r="W842" s="133"/>
      <c r="X842" s="134"/>
      <c r="Y842" s="132"/>
      <c r="Z842" s="133"/>
      <c r="AA842" s="133"/>
      <c r="AB842" s="133"/>
      <c r="AC842" s="133"/>
      <c r="AD842" s="133"/>
      <c r="AE842" s="133"/>
      <c r="AF842" s="133"/>
      <c r="AG842" s="133"/>
      <c r="AH842" s="133"/>
      <c r="AI842" s="133"/>
      <c r="AJ842" s="133"/>
      <c r="AK842" s="133"/>
      <c r="AL842" s="133"/>
      <c r="AM842" s="139"/>
      <c r="BF842" s="13" t="b">
        <f>IF($Y841="○",TRUE,IF($Y841="",FALSE,"INPUT_ERROR"))</f>
        <v>0</v>
      </c>
      <c r="BG842" s="13" t="s">
        <v>513</v>
      </c>
      <c r="BH842" s="13">
        <v>81</v>
      </c>
      <c r="BI842" s="13" t="str">
        <f t="shared" si="11"/>
        <v>ITEM81#KBN3_10=FALSE</v>
      </c>
    </row>
    <row r="843" spans="1:61" ht="9.75" hidden="1" customHeight="1" x14ac:dyDescent="0.15">
      <c r="A843" s="99"/>
      <c r="B843" s="100"/>
      <c r="C843" s="100"/>
      <c r="D843" s="100"/>
      <c r="E843" s="100"/>
      <c r="F843" s="100"/>
      <c r="G843" s="100"/>
      <c r="H843" s="100"/>
      <c r="I843" s="100"/>
      <c r="J843" s="130" t="s">
        <v>127</v>
      </c>
      <c r="K843" s="132"/>
      <c r="L843" s="133" t="s">
        <v>125</v>
      </c>
      <c r="M843" s="133"/>
      <c r="N843" s="133"/>
      <c r="O843" s="134" t="s">
        <v>98</v>
      </c>
      <c r="P843" s="128"/>
      <c r="Q843" s="128"/>
      <c r="R843" s="128"/>
      <c r="S843" s="128"/>
      <c r="T843" s="128"/>
      <c r="U843" s="128"/>
      <c r="V843" s="128"/>
      <c r="W843" s="128"/>
      <c r="X843" s="128"/>
      <c r="Y843" s="128"/>
      <c r="Z843" s="128"/>
      <c r="AA843" s="128"/>
      <c r="AB843" s="128"/>
      <c r="AC843" s="128"/>
      <c r="AD843" s="128"/>
      <c r="AE843" s="128"/>
      <c r="AF843" s="128"/>
      <c r="AG843" s="128"/>
      <c r="AH843" s="128"/>
      <c r="AI843" s="128"/>
      <c r="AJ843" s="128"/>
      <c r="AK843" s="128"/>
      <c r="AL843" s="133" t="s">
        <v>188</v>
      </c>
      <c r="AM843" s="139"/>
      <c r="BF843" s="13" t="b">
        <f>IF($K843="○",TRUE,IF($K843="",FALSE,"INPUT_ERROR"))</f>
        <v>0</v>
      </c>
      <c r="BG843" s="13" t="s">
        <v>513</v>
      </c>
      <c r="BH843" s="13">
        <v>82</v>
      </c>
      <c r="BI843" s="13" t="str">
        <f t="shared" si="11"/>
        <v>ITEM82#KBN3_10=FALSE</v>
      </c>
    </row>
    <row r="844" spans="1:61" ht="9.75" hidden="1" customHeight="1" x14ac:dyDescent="0.15">
      <c r="A844" s="99"/>
      <c r="B844" s="100"/>
      <c r="C844" s="100"/>
      <c r="D844" s="100"/>
      <c r="E844" s="100"/>
      <c r="F844" s="100"/>
      <c r="G844" s="100"/>
      <c r="H844" s="100"/>
      <c r="I844" s="100"/>
      <c r="J844" s="135"/>
      <c r="K844" s="136"/>
      <c r="L844" s="137"/>
      <c r="M844" s="137"/>
      <c r="N844" s="137"/>
      <c r="O844" s="138"/>
      <c r="P844" s="90"/>
      <c r="Q844" s="90"/>
      <c r="R844" s="90"/>
      <c r="S844" s="90"/>
      <c r="T844" s="90"/>
      <c r="U844" s="90"/>
      <c r="V844" s="90"/>
      <c r="W844" s="90"/>
      <c r="X844" s="90"/>
      <c r="Y844" s="90"/>
      <c r="Z844" s="90"/>
      <c r="AA844" s="90"/>
      <c r="AB844" s="90"/>
      <c r="AC844" s="90"/>
      <c r="AD844" s="90"/>
      <c r="AE844" s="90"/>
      <c r="AF844" s="90"/>
      <c r="AG844" s="90"/>
      <c r="AH844" s="90"/>
      <c r="AI844" s="90"/>
      <c r="AJ844" s="90"/>
      <c r="AK844" s="90"/>
      <c r="AL844" s="137"/>
      <c r="AM844" s="140"/>
      <c r="BG844" s="13" t="s">
        <v>513</v>
      </c>
      <c r="BH844" s="13">
        <v>83</v>
      </c>
      <c r="BI844" s="13" t="str">
        <f>"ITEM"&amp;BH844&amp; BG844 &amp;"="&amp;IF(TRIM($P843)="","",$P843)</f>
        <v>ITEM83#KBN3_10=</v>
      </c>
    </row>
    <row r="845" spans="1:61" ht="9.75" hidden="1" customHeight="1" x14ac:dyDescent="0.15">
      <c r="A845" s="96" t="s">
        <v>290</v>
      </c>
      <c r="B845" s="97"/>
      <c r="C845" s="97"/>
      <c r="D845" s="97"/>
      <c r="E845" s="97"/>
      <c r="F845" s="97"/>
      <c r="G845" s="97"/>
      <c r="H845" s="97"/>
      <c r="I845" s="97"/>
      <c r="J845" s="102"/>
      <c r="K845" s="102"/>
      <c r="L845" s="102"/>
      <c r="M845" s="102"/>
      <c r="N845" s="102"/>
      <c r="O845" s="102"/>
      <c r="P845" s="102"/>
      <c r="Q845" s="102"/>
      <c r="R845" s="102"/>
      <c r="S845" s="102"/>
      <c r="T845" s="102"/>
      <c r="U845" s="102"/>
      <c r="V845" s="102"/>
      <c r="W845" s="102"/>
      <c r="X845" s="102"/>
      <c r="Y845" s="102"/>
      <c r="Z845" s="102"/>
      <c r="AA845" s="102"/>
      <c r="AB845" s="102"/>
      <c r="AC845" s="102"/>
      <c r="AD845" s="102"/>
      <c r="AE845" s="102"/>
      <c r="AF845" s="102"/>
      <c r="AG845" s="102"/>
      <c r="AH845" s="102"/>
      <c r="AI845" s="102"/>
      <c r="AJ845" s="102"/>
      <c r="AK845" s="102"/>
      <c r="AL845" s="102"/>
      <c r="AM845" s="102"/>
      <c r="BG845" s="13" t="s">
        <v>513</v>
      </c>
      <c r="BH845" s="13">
        <v>84</v>
      </c>
      <c r="BI845" s="13" t="str">
        <f>"ITEM"&amp;BH845&amp; BG845 &amp;"="&amp;IF(TRIM($J845)="","",TEXT(J845,"yyyymmdd"))</f>
        <v>ITEM84#KBN3_10=</v>
      </c>
    </row>
    <row r="846" spans="1:61" ht="9.75" hidden="1" customHeight="1" x14ac:dyDescent="0.15">
      <c r="A846" s="99"/>
      <c r="B846" s="100"/>
      <c r="C846" s="100"/>
      <c r="D846" s="100"/>
      <c r="E846" s="100"/>
      <c r="F846" s="100"/>
      <c r="G846" s="100"/>
      <c r="H846" s="100"/>
      <c r="I846" s="100"/>
      <c r="J846" s="102"/>
      <c r="K846" s="102"/>
      <c r="L846" s="102"/>
      <c r="M846" s="102"/>
      <c r="N846" s="102"/>
      <c r="O846" s="102"/>
      <c r="P846" s="102"/>
      <c r="Q846" s="102"/>
      <c r="R846" s="102"/>
      <c r="S846" s="102"/>
      <c r="T846" s="102"/>
      <c r="U846" s="102"/>
      <c r="V846" s="102"/>
      <c r="W846" s="102"/>
      <c r="X846" s="102"/>
      <c r="Y846" s="102"/>
      <c r="Z846" s="102"/>
      <c r="AA846" s="102"/>
      <c r="AB846" s="102"/>
      <c r="AC846" s="102"/>
      <c r="AD846" s="102"/>
      <c r="AE846" s="102"/>
      <c r="AF846" s="102"/>
      <c r="AG846" s="102"/>
      <c r="AH846" s="102"/>
      <c r="AI846" s="102"/>
      <c r="AJ846" s="102"/>
      <c r="AK846" s="102"/>
      <c r="AL846" s="102"/>
      <c r="AM846" s="102"/>
      <c r="BG846" s="13" t="s">
        <v>432</v>
      </c>
      <c r="BH846" s="13" t="s">
        <v>432</v>
      </c>
    </row>
    <row r="847" spans="1:61" ht="9.75" hidden="1" customHeight="1" x14ac:dyDescent="0.15">
      <c r="A847" s="106"/>
      <c r="B847" s="107"/>
      <c r="C847" s="107"/>
      <c r="D847" s="107"/>
      <c r="E847" s="107"/>
      <c r="F847" s="107"/>
      <c r="G847" s="107"/>
      <c r="H847" s="107"/>
      <c r="I847" s="107"/>
      <c r="J847" s="102"/>
      <c r="K847" s="102"/>
      <c r="L847" s="102"/>
      <c r="M847" s="102"/>
      <c r="N847" s="102"/>
      <c r="O847" s="102"/>
      <c r="P847" s="102"/>
      <c r="Q847" s="102"/>
      <c r="R847" s="102"/>
      <c r="S847" s="102"/>
      <c r="T847" s="102"/>
      <c r="U847" s="102"/>
      <c r="V847" s="102"/>
      <c r="W847" s="102"/>
      <c r="X847" s="102"/>
      <c r="Y847" s="102"/>
      <c r="Z847" s="102"/>
      <c r="AA847" s="102"/>
      <c r="AB847" s="102"/>
      <c r="AC847" s="102"/>
      <c r="AD847" s="102"/>
      <c r="AE847" s="102"/>
      <c r="AF847" s="102"/>
      <c r="AG847" s="102"/>
      <c r="AH847" s="102"/>
      <c r="AI847" s="102"/>
      <c r="AJ847" s="102"/>
      <c r="AK847" s="102"/>
      <c r="AL847" s="102"/>
      <c r="AM847" s="102"/>
      <c r="BG847" s="13" t="s">
        <v>432</v>
      </c>
      <c r="BH847" s="13" t="s">
        <v>432</v>
      </c>
    </row>
    <row r="848" spans="1:61" ht="9.75" customHeight="1" x14ac:dyDescent="0.15">
      <c r="A848" s="141" t="s">
        <v>374</v>
      </c>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c r="AA848" s="142"/>
      <c r="AB848" s="142"/>
      <c r="AC848" s="142"/>
      <c r="AD848" s="142"/>
      <c r="AE848" s="142"/>
      <c r="AF848" s="142"/>
      <c r="AG848" s="142"/>
      <c r="AH848" s="142"/>
      <c r="AI848" s="142"/>
      <c r="AJ848" s="142"/>
      <c r="AK848" s="142"/>
      <c r="AL848" s="142"/>
      <c r="AM848" s="143"/>
      <c r="BG848" s="13" t="s">
        <v>432</v>
      </c>
      <c r="BH848" s="13" t="s">
        <v>432</v>
      </c>
    </row>
    <row r="849" spans="1:61" ht="9.75" customHeight="1" x14ac:dyDescent="0.15">
      <c r="A849" s="164"/>
      <c r="B849" s="165"/>
      <c r="C849" s="165"/>
      <c r="D849" s="165"/>
      <c r="E849" s="165"/>
      <c r="F849" s="165"/>
      <c r="G849" s="165"/>
      <c r="H849" s="165"/>
      <c r="I849" s="165"/>
      <c r="J849" s="165"/>
      <c r="K849" s="165"/>
      <c r="L849" s="165"/>
      <c r="M849" s="165"/>
      <c r="N849" s="165"/>
      <c r="O849" s="165"/>
      <c r="P849" s="165"/>
      <c r="Q849" s="165"/>
      <c r="R849" s="165"/>
      <c r="S849" s="165"/>
      <c r="T849" s="165"/>
      <c r="U849" s="165"/>
      <c r="V849" s="165"/>
      <c r="W849" s="165"/>
      <c r="X849" s="165"/>
      <c r="Y849" s="165"/>
      <c r="Z849" s="165"/>
      <c r="AA849" s="165"/>
      <c r="AB849" s="165"/>
      <c r="AC849" s="165"/>
      <c r="AD849" s="165"/>
      <c r="AE849" s="165"/>
      <c r="AF849" s="165"/>
      <c r="AG849" s="165"/>
      <c r="AH849" s="165"/>
      <c r="AI849" s="165"/>
      <c r="AJ849" s="165"/>
      <c r="AK849" s="165"/>
      <c r="AL849" s="165"/>
      <c r="AM849" s="166"/>
      <c r="BG849" s="13" t="s">
        <v>432</v>
      </c>
      <c r="BH849" s="13" t="s">
        <v>432</v>
      </c>
    </row>
    <row r="850" spans="1:61" ht="9.75" hidden="1" customHeight="1" x14ac:dyDescent="0.15">
      <c r="A850" s="295" t="s">
        <v>375</v>
      </c>
      <c r="B850" s="296"/>
      <c r="C850" s="296"/>
      <c r="D850" s="296"/>
      <c r="E850" s="296"/>
      <c r="F850" s="296"/>
      <c r="G850" s="296"/>
      <c r="H850" s="296"/>
      <c r="I850" s="297"/>
      <c r="J850" s="273"/>
      <c r="K850" s="274"/>
      <c r="L850" s="274"/>
      <c r="M850" s="274"/>
      <c r="N850" s="274"/>
      <c r="O850" s="274"/>
      <c r="P850" s="274"/>
      <c r="Q850" s="274"/>
      <c r="R850" s="274"/>
      <c r="S850" s="274"/>
      <c r="T850" s="274"/>
      <c r="U850" s="274"/>
      <c r="V850" s="274"/>
      <c r="W850" s="274"/>
      <c r="X850" s="274"/>
      <c r="Y850" s="274"/>
      <c r="Z850" s="274"/>
      <c r="AA850" s="274"/>
      <c r="AB850" s="274"/>
      <c r="AC850" s="274"/>
      <c r="AD850" s="274"/>
      <c r="AE850" s="274"/>
      <c r="AF850" s="274"/>
      <c r="AG850" s="274"/>
      <c r="AH850" s="274"/>
      <c r="AI850" s="274"/>
      <c r="AJ850" s="274"/>
      <c r="AK850" s="274"/>
      <c r="AL850" s="274"/>
      <c r="AM850" s="275"/>
      <c r="BG850" s="13" t="s">
        <v>514</v>
      </c>
      <c r="BH850" s="13">
        <v>70</v>
      </c>
      <c r="BI850" s="13" t="str">
        <f>"ITEM"&amp;BH850&amp;BG850&amp;"="&amp;IF(TRIM($J850)="","",$J850)</f>
        <v>ITEM70#KBN3_11=</v>
      </c>
    </row>
    <row r="851" spans="1:61" ht="9.75" hidden="1" customHeight="1" thickBot="1" x14ac:dyDescent="0.2">
      <c r="A851" s="298"/>
      <c r="B851" s="299"/>
      <c r="C851" s="299"/>
      <c r="D851" s="299"/>
      <c r="E851" s="299"/>
      <c r="F851" s="299"/>
      <c r="G851" s="299"/>
      <c r="H851" s="299"/>
      <c r="I851" s="300"/>
      <c r="J851" s="301"/>
      <c r="K851" s="302"/>
      <c r="L851" s="302"/>
      <c r="M851" s="302"/>
      <c r="N851" s="302"/>
      <c r="O851" s="302"/>
      <c r="P851" s="302"/>
      <c r="Q851" s="302"/>
      <c r="R851" s="302"/>
      <c r="S851" s="302"/>
      <c r="T851" s="302"/>
      <c r="U851" s="302"/>
      <c r="V851" s="302"/>
      <c r="W851" s="302"/>
      <c r="X851" s="302"/>
      <c r="Y851" s="302"/>
      <c r="Z851" s="302"/>
      <c r="AA851" s="302"/>
      <c r="AB851" s="302"/>
      <c r="AC851" s="302"/>
      <c r="AD851" s="302"/>
      <c r="AE851" s="302"/>
      <c r="AF851" s="302"/>
      <c r="AG851" s="302"/>
      <c r="AH851" s="302"/>
      <c r="AI851" s="302"/>
      <c r="AJ851" s="302"/>
      <c r="AK851" s="302"/>
      <c r="AL851" s="302"/>
      <c r="AM851" s="303"/>
    </row>
    <row r="852" spans="1:61" ht="9.75" hidden="1" customHeight="1" x14ac:dyDescent="0.15">
      <c r="A852" s="99" t="s">
        <v>96</v>
      </c>
      <c r="B852" s="100"/>
      <c r="C852" s="100"/>
      <c r="D852" s="100"/>
      <c r="E852" s="100"/>
      <c r="F852" s="100"/>
      <c r="G852" s="100"/>
      <c r="H852" s="100"/>
      <c r="I852" s="100"/>
      <c r="J852" s="102"/>
      <c r="K852" s="102"/>
      <c r="L852" s="102"/>
      <c r="M852" s="102"/>
      <c r="N852" s="102"/>
      <c r="O852" s="102"/>
      <c r="P852" s="102"/>
      <c r="Q852" s="102"/>
      <c r="R852" s="102"/>
      <c r="S852" s="102"/>
      <c r="T852" s="102"/>
      <c r="U852" s="102"/>
      <c r="V852" s="102"/>
      <c r="W852" s="102"/>
      <c r="X852" s="102"/>
      <c r="Y852" s="102"/>
      <c r="Z852" s="102"/>
      <c r="AA852" s="102"/>
      <c r="AB852" s="102"/>
      <c r="AC852" s="102"/>
      <c r="AD852" s="102"/>
      <c r="AE852" s="102"/>
      <c r="AF852" s="102"/>
      <c r="AG852" s="102"/>
      <c r="AH852" s="102"/>
      <c r="AI852" s="102"/>
      <c r="AJ852" s="102"/>
      <c r="AK852" s="102"/>
      <c r="AL852" s="102"/>
      <c r="AM852" s="102"/>
      <c r="BG852" s="13" t="s">
        <v>514</v>
      </c>
      <c r="BH852" s="13">
        <v>71</v>
      </c>
      <c r="BI852" s="13" t="str">
        <f>"ITEM"&amp;BH852&amp; BG852 &amp;"="&amp; IF(TRIM($J852)="","",$J852)</f>
        <v>ITEM71#KBN3_11=</v>
      </c>
    </row>
    <row r="853" spans="1:61" ht="9.75" hidden="1" customHeight="1" x14ac:dyDescent="0.15">
      <c r="A853" s="106"/>
      <c r="B853" s="107"/>
      <c r="C853" s="107"/>
      <c r="D853" s="107"/>
      <c r="E853" s="107"/>
      <c r="F853" s="107"/>
      <c r="G853" s="107"/>
      <c r="H853" s="107"/>
      <c r="I853" s="107"/>
      <c r="J853" s="102"/>
      <c r="K853" s="102"/>
      <c r="L853" s="102"/>
      <c r="M853" s="102"/>
      <c r="N853" s="102"/>
      <c r="O853" s="102"/>
      <c r="P853" s="102"/>
      <c r="Q853" s="102"/>
      <c r="R853" s="102"/>
      <c r="S853" s="102"/>
      <c r="T853" s="102"/>
      <c r="U853" s="102"/>
      <c r="V853" s="102"/>
      <c r="W853" s="102"/>
      <c r="X853" s="102"/>
      <c r="Y853" s="102"/>
      <c r="Z853" s="102"/>
      <c r="AA853" s="102"/>
      <c r="AB853" s="102"/>
      <c r="AC853" s="102"/>
      <c r="AD853" s="102"/>
      <c r="AE853" s="102"/>
      <c r="AF853" s="102"/>
      <c r="AG853" s="102"/>
      <c r="AH853" s="102"/>
      <c r="AI853" s="102"/>
      <c r="AJ853" s="102"/>
      <c r="AK853" s="102"/>
      <c r="AL853" s="102"/>
      <c r="AM853" s="102"/>
    </row>
    <row r="854" spans="1:61" ht="9.75" hidden="1" customHeight="1" x14ac:dyDescent="0.15">
      <c r="A854" s="96" t="s">
        <v>285</v>
      </c>
      <c r="B854" s="97"/>
      <c r="C854" s="97"/>
      <c r="D854" s="97"/>
      <c r="E854" s="97"/>
      <c r="F854" s="97"/>
      <c r="G854" s="97"/>
      <c r="H854" s="97"/>
      <c r="I854" s="97"/>
      <c r="J854" s="102"/>
      <c r="K854" s="102"/>
      <c r="L854" s="102"/>
      <c r="M854" s="102"/>
      <c r="N854" s="102"/>
      <c r="O854" s="102"/>
      <c r="P854" s="102"/>
      <c r="Q854" s="102"/>
      <c r="R854" s="102"/>
      <c r="S854" s="102"/>
      <c r="T854" s="102"/>
      <c r="U854" s="102"/>
      <c r="V854" s="102"/>
      <c r="W854" s="102"/>
      <c r="X854" s="102"/>
      <c r="Y854" s="102"/>
      <c r="Z854" s="102"/>
      <c r="AA854" s="102"/>
      <c r="AB854" s="102"/>
      <c r="AC854" s="102"/>
      <c r="AD854" s="102"/>
      <c r="AE854" s="102"/>
      <c r="AF854" s="102"/>
      <c r="AG854" s="102"/>
      <c r="AH854" s="102"/>
      <c r="AI854" s="102"/>
      <c r="AJ854" s="102"/>
      <c r="AK854" s="102"/>
      <c r="AL854" s="102"/>
      <c r="AM854" s="102"/>
      <c r="BG854" s="13" t="s">
        <v>514</v>
      </c>
      <c r="BH854" s="13">
        <v>72</v>
      </c>
      <c r="BI854" s="13" t="str">
        <f>"ITEM"&amp;BH854&amp; BG854 &amp;"="&amp; IF(TRIM($J854)="","",$J854)</f>
        <v>ITEM72#KBN3_11=</v>
      </c>
    </row>
    <row r="855" spans="1:61" ht="9.75" hidden="1" customHeight="1" x14ac:dyDescent="0.15">
      <c r="A855" s="99"/>
      <c r="B855" s="100"/>
      <c r="C855" s="100"/>
      <c r="D855" s="100"/>
      <c r="E855" s="100"/>
      <c r="F855" s="100"/>
      <c r="G855" s="100"/>
      <c r="H855" s="100"/>
      <c r="I855" s="100"/>
      <c r="J855" s="102"/>
      <c r="K855" s="102"/>
      <c r="L855" s="102"/>
      <c r="M855" s="102"/>
      <c r="N855" s="102"/>
      <c r="O855" s="102"/>
      <c r="P855" s="102"/>
      <c r="Q855" s="102"/>
      <c r="R855" s="102"/>
      <c r="S855" s="102"/>
      <c r="T855" s="102"/>
      <c r="U855" s="102"/>
      <c r="V855" s="102"/>
      <c r="W855" s="102"/>
      <c r="X855" s="102"/>
      <c r="Y855" s="102"/>
      <c r="Z855" s="102"/>
      <c r="AA855" s="102"/>
      <c r="AB855" s="102"/>
      <c r="AC855" s="102"/>
      <c r="AD855" s="102"/>
      <c r="AE855" s="102"/>
      <c r="AF855" s="102"/>
      <c r="AG855" s="102"/>
      <c r="AH855" s="102"/>
      <c r="AI855" s="102"/>
      <c r="AJ855" s="102"/>
      <c r="AK855" s="102"/>
      <c r="AL855" s="102"/>
      <c r="AM855" s="102"/>
      <c r="BG855" s="13" t="s">
        <v>432</v>
      </c>
      <c r="BH855" s="13" t="s">
        <v>432</v>
      </c>
    </row>
    <row r="856" spans="1:61" ht="9.75" hidden="1" customHeight="1" x14ac:dyDescent="0.15">
      <c r="A856" s="106"/>
      <c r="B856" s="107"/>
      <c r="C856" s="107"/>
      <c r="D856" s="107"/>
      <c r="E856" s="107"/>
      <c r="F856" s="107"/>
      <c r="G856" s="107"/>
      <c r="H856" s="107"/>
      <c r="I856" s="107"/>
      <c r="J856" s="102"/>
      <c r="K856" s="102"/>
      <c r="L856" s="102"/>
      <c r="M856" s="102"/>
      <c r="N856" s="102"/>
      <c r="O856" s="102"/>
      <c r="P856" s="102"/>
      <c r="Q856" s="102"/>
      <c r="R856" s="102"/>
      <c r="S856" s="102"/>
      <c r="T856" s="102"/>
      <c r="U856" s="102"/>
      <c r="V856" s="102"/>
      <c r="W856" s="102"/>
      <c r="X856" s="102"/>
      <c r="Y856" s="102"/>
      <c r="Z856" s="102"/>
      <c r="AA856" s="102"/>
      <c r="AB856" s="102"/>
      <c r="AC856" s="102"/>
      <c r="AD856" s="102"/>
      <c r="AE856" s="102"/>
      <c r="AF856" s="102"/>
      <c r="AG856" s="102"/>
      <c r="AH856" s="102"/>
      <c r="AI856" s="102"/>
      <c r="AJ856" s="102"/>
      <c r="AK856" s="102"/>
      <c r="AL856" s="102"/>
      <c r="AM856" s="102"/>
      <c r="BG856" s="13" t="s">
        <v>432</v>
      </c>
      <c r="BH856" s="13" t="s">
        <v>432</v>
      </c>
    </row>
    <row r="857" spans="1:61" ht="9.75" hidden="1" customHeight="1" x14ac:dyDescent="0.15">
      <c r="A857" s="96" t="s">
        <v>286</v>
      </c>
      <c r="B857" s="97"/>
      <c r="C857" s="97"/>
      <c r="D857" s="97"/>
      <c r="E857" s="97"/>
      <c r="F857" s="97"/>
      <c r="G857" s="97"/>
      <c r="H857" s="97"/>
      <c r="I857" s="97"/>
      <c r="J857" s="102"/>
      <c r="K857" s="102"/>
      <c r="L857" s="102"/>
      <c r="M857" s="102"/>
      <c r="N857" s="102"/>
      <c r="O857" s="102"/>
      <c r="P857" s="102"/>
      <c r="Q857" s="102"/>
      <c r="R857" s="102"/>
      <c r="S857" s="102"/>
      <c r="T857" s="102"/>
      <c r="U857" s="102"/>
      <c r="V857" s="102"/>
      <c r="W857" s="102"/>
      <c r="X857" s="102"/>
      <c r="Y857" s="102"/>
      <c r="Z857" s="102"/>
      <c r="AA857" s="102"/>
      <c r="AB857" s="102"/>
      <c r="AC857" s="102"/>
      <c r="AD857" s="102"/>
      <c r="AE857" s="102"/>
      <c r="AF857" s="102"/>
      <c r="AG857" s="102"/>
      <c r="AH857" s="102"/>
      <c r="AI857" s="102"/>
      <c r="AJ857" s="102"/>
      <c r="AK857" s="102"/>
      <c r="AL857" s="102"/>
      <c r="AM857" s="102"/>
      <c r="BG857" s="13" t="s">
        <v>514</v>
      </c>
      <c r="BH857" s="13">
        <v>73</v>
      </c>
      <c r="BI857" s="13" t="str">
        <f>"ITEM"&amp;BH857&amp; BG857 &amp;"="&amp; IF(TRIM($J857)="","",$J857)</f>
        <v>ITEM73#KBN3_11=</v>
      </c>
    </row>
    <row r="858" spans="1:61" ht="9.75" hidden="1" customHeight="1" x14ac:dyDescent="0.15">
      <c r="A858" s="106"/>
      <c r="B858" s="107"/>
      <c r="C858" s="107"/>
      <c r="D858" s="107"/>
      <c r="E858" s="107"/>
      <c r="F858" s="107"/>
      <c r="G858" s="107"/>
      <c r="H858" s="107"/>
      <c r="I858" s="107"/>
      <c r="J858" s="102"/>
      <c r="K858" s="102"/>
      <c r="L858" s="102"/>
      <c r="M858" s="102"/>
      <c r="N858" s="102"/>
      <c r="O858" s="102"/>
      <c r="P858" s="102"/>
      <c r="Q858" s="102"/>
      <c r="R858" s="102"/>
      <c r="S858" s="102"/>
      <c r="T858" s="102"/>
      <c r="U858" s="102"/>
      <c r="V858" s="102"/>
      <c r="W858" s="102"/>
      <c r="X858" s="102"/>
      <c r="Y858" s="102"/>
      <c r="Z858" s="102"/>
      <c r="AA858" s="102"/>
      <c r="AB858" s="102"/>
      <c r="AC858" s="102"/>
      <c r="AD858" s="102"/>
      <c r="AE858" s="102"/>
      <c r="AF858" s="102"/>
      <c r="AG858" s="102"/>
      <c r="AH858" s="102"/>
      <c r="AI858" s="102"/>
      <c r="AJ858" s="102"/>
      <c r="AK858" s="102"/>
      <c r="AL858" s="102"/>
      <c r="AM858" s="102"/>
      <c r="BG858" s="13" t="s">
        <v>432</v>
      </c>
      <c r="BH858" s="13" t="s">
        <v>432</v>
      </c>
    </row>
    <row r="859" spans="1:61" ht="9.75" hidden="1" customHeight="1" x14ac:dyDescent="0.15">
      <c r="A859" s="96" t="s">
        <v>287</v>
      </c>
      <c r="B859" s="97"/>
      <c r="C859" s="97"/>
      <c r="D859" s="97"/>
      <c r="E859" s="97"/>
      <c r="F859" s="97"/>
      <c r="G859" s="97"/>
      <c r="H859" s="97"/>
      <c r="I859" s="97"/>
      <c r="J859" s="167"/>
      <c r="K859" s="162"/>
      <c r="L859" s="162"/>
      <c r="M859" s="162"/>
      <c r="N859" s="162"/>
      <c r="O859" s="162"/>
      <c r="P859" s="162"/>
      <c r="Q859" s="162"/>
      <c r="R859" s="162"/>
      <c r="S859" s="162"/>
      <c r="T859" s="162"/>
      <c r="U859" s="162"/>
      <c r="V859" s="170" t="s">
        <v>116</v>
      </c>
      <c r="W859" s="170"/>
      <c r="X859" s="170"/>
      <c r="Y859" s="170"/>
      <c r="Z859" s="170"/>
      <c r="AA859" s="170"/>
      <c r="AB859" s="170"/>
      <c r="AC859" s="170"/>
      <c r="AD859" s="170"/>
      <c r="AE859" s="170"/>
      <c r="AF859" s="170"/>
      <c r="AG859" s="170"/>
      <c r="AH859" s="170"/>
      <c r="AI859" s="170"/>
      <c r="AJ859" s="170"/>
      <c r="AK859" s="170"/>
      <c r="AL859" s="170"/>
      <c r="AM859" s="171"/>
      <c r="BE859" s="13" t="str">
        <f ca="1">MID(CELL("address",$CB$2),2,2)</f>
        <v>CB</v>
      </c>
      <c r="BF859" s="13" t="str">
        <f>IF(TRIM($K861)="","",IF(ISERROR(MATCH($K861,$CB$3:$CB$7,0)),"INPUT_ERROR",MATCH($K861,$CB$3:$CB$7,0)))</f>
        <v/>
      </c>
      <c r="BG859" s="13" t="s">
        <v>514</v>
      </c>
      <c r="BH859" s="13">
        <v>74</v>
      </c>
      <c r="BI859" s="13" t="str">
        <f>"ITEM"&amp; BH859&amp; BG859 &amp;"="&amp; $BF859</f>
        <v>ITEM74#KBN3_11=</v>
      </c>
    </row>
    <row r="860" spans="1:61" ht="9.75" hidden="1" customHeight="1" x14ac:dyDescent="0.15">
      <c r="A860" s="99"/>
      <c r="B860" s="100"/>
      <c r="C860" s="100"/>
      <c r="D860" s="100"/>
      <c r="E860" s="100"/>
      <c r="F860" s="100"/>
      <c r="G860" s="100"/>
      <c r="H860" s="100"/>
      <c r="I860" s="100"/>
      <c r="J860" s="186"/>
      <c r="K860" s="133"/>
      <c r="L860" s="133"/>
      <c r="M860" s="133"/>
      <c r="N860" s="133"/>
      <c r="O860" s="133"/>
      <c r="P860" s="133"/>
      <c r="Q860" s="133"/>
      <c r="R860" s="133"/>
      <c r="S860" s="133"/>
      <c r="T860" s="133"/>
      <c r="U860" s="133"/>
      <c r="V860" s="169" t="s">
        <v>180</v>
      </c>
      <c r="W860" s="169"/>
      <c r="X860" s="169"/>
      <c r="Y860" s="169"/>
      <c r="Z860" s="169"/>
      <c r="AA860" s="169"/>
      <c r="AB860" s="169"/>
      <c r="AC860" s="169"/>
      <c r="AD860" s="169"/>
      <c r="AE860" s="169"/>
      <c r="AF860" s="169"/>
      <c r="AG860" s="169"/>
      <c r="AH860" s="169"/>
      <c r="AI860" s="169"/>
      <c r="AJ860" s="169"/>
      <c r="AK860" s="169"/>
      <c r="AL860" s="169"/>
      <c r="AM860" s="172"/>
      <c r="BG860" s="13" t="s">
        <v>432</v>
      </c>
      <c r="BH860" s="13" t="s">
        <v>432</v>
      </c>
    </row>
    <row r="861" spans="1:61" ht="9.75" hidden="1" customHeight="1" x14ac:dyDescent="0.15">
      <c r="A861" s="99"/>
      <c r="B861" s="100"/>
      <c r="C861" s="100"/>
      <c r="D861" s="100"/>
      <c r="E861" s="100"/>
      <c r="F861" s="100"/>
      <c r="G861" s="100"/>
      <c r="H861" s="100"/>
      <c r="I861" s="100"/>
      <c r="J861" s="130" t="s">
        <v>444</v>
      </c>
      <c r="K861" s="131"/>
      <c r="L861" s="131"/>
      <c r="M861" s="131"/>
      <c r="N861" s="131"/>
      <c r="O861" s="131"/>
      <c r="P861" s="131"/>
      <c r="Q861" s="131"/>
      <c r="R861" s="131"/>
      <c r="S861" s="131"/>
      <c r="T861" s="133" t="s">
        <v>442</v>
      </c>
      <c r="U861" s="133"/>
      <c r="V861" s="169" t="s">
        <v>236</v>
      </c>
      <c r="W861" s="169"/>
      <c r="X861" s="169"/>
      <c r="Y861" s="169"/>
      <c r="Z861" s="169"/>
      <c r="AA861" s="169"/>
      <c r="AB861" s="169"/>
      <c r="AC861" s="169"/>
      <c r="AD861" s="169"/>
      <c r="AE861" s="169"/>
      <c r="AF861" s="169"/>
      <c r="AG861" s="169"/>
      <c r="AH861" s="169"/>
      <c r="AI861" s="169"/>
      <c r="AJ861" s="169"/>
      <c r="AK861" s="169"/>
      <c r="AL861" s="169"/>
      <c r="AM861" s="172"/>
      <c r="BG861" s="13" t="s">
        <v>432</v>
      </c>
      <c r="BH861" s="13" t="s">
        <v>432</v>
      </c>
    </row>
    <row r="862" spans="1:61" ht="9.75" hidden="1" customHeight="1" x14ac:dyDescent="0.15">
      <c r="A862" s="99"/>
      <c r="B862" s="100"/>
      <c r="C862" s="100"/>
      <c r="D862" s="100"/>
      <c r="E862" s="100"/>
      <c r="F862" s="100"/>
      <c r="G862" s="100"/>
      <c r="H862" s="100"/>
      <c r="I862" s="100"/>
      <c r="J862" s="130"/>
      <c r="K862" s="131"/>
      <c r="L862" s="131"/>
      <c r="M862" s="131"/>
      <c r="N862" s="131"/>
      <c r="O862" s="131"/>
      <c r="P862" s="131"/>
      <c r="Q862" s="131"/>
      <c r="R862" s="131"/>
      <c r="S862" s="131"/>
      <c r="T862" s="133"/>
      <c r="U862" s="133"/>
      <c r="V862" s="169" t="s">
        <v>237</v>
      </c>
      <c r="W862" s="169"/>
      <c r="X862" s="169"/>
      <c r="Y862" s="169"/>
      <c r="Z862" s="169"/>
      <c r="AA862" s="169"/>
      <c r="AB862" s="169"/>
      <c r="AC862" s="169"/>
      <c r="AD862" s="169"/>
      <c r="AE862" s="169"/>
      <c r="AF862" s="169"/>
      <c r="AG862" s="169"/>
      <c r="AH862" s="169"/>
      <c r="AI862" s="169"/>
      <c r="AJ862" s="169"/>
      <c r="AK862" s="169"/>
      <c r="AL862" s="169"/>
      <c r="AM862" s="172"/>
      <c r="BG862" s="13" t="s">
        <v>432</v>
      </c>
      <c r="BH862" s="13" t="s">
        <v>432</v>
      </c>
    </row>
    <row r="863" spans="1:61" ht="9.75" hidden="1" customHeight="1" x14ac:dyDescent="0.15">
      <c r="A863" s="99"/>
      <c r="B863" s="100"/>
      <c r="C863" s="100"/>
      <c r="D863" s="100"/>
      <c r="E863" s="100"/>
      <c r="F863" s="100"/>
      <c r="G863" s="100"/>
      <c r="H863" s="100"/>
      <c r="I863" s="100"/>
      <c r="J863" s="186"/>
      <c r="K863" s="133"/>
      <c r="L863" s="133"/>
      <c r="M863" s="133"/>
      <c r="N863" s="133"/>
      <c r="O863" s="133"/>
      <c r="P863" s="133"/>
      <c r="Q863" s="133"/>
      <c r="R863" s="133"/>
      <c r="S863" s="133"/>
      <c r="T863" s="133"/>
      <c r="U863" s="133"/>
      <c r="V863" s="169" t="s">
        <v>445</v>
      </c>
      <c r="W863" s="169"/>
      <c r="X863" s="169"/>
      <c r="Y863" s="169"/>
      <c r="Z863" s="169"/>
      <c r="AA863" s="169"/>
      <c r="AB863" s="169"/>
      <c r="AC863" s="169"/>
      <c r="AD863" s="169"/>
      <c r="AE863" s="169"/>
      <c r="AF863" s="169"/>
      <c r="AG863" s="169"/>
      <c r="AH863" s="169"/>
      <c r="AI863" s="169"/>
      <c r="AJ863" s="169"/>
      <c r="AK863" s="169"/>
      <c r="AL863" s="169"/>
      <c r="AM863" s="172"/>
      <c r="BG863" s="13" t="s">
        <v>432</v>
      </c>
      <c r="BH863" s="13" t="s">
        <v>432</v>
      </c>
    </row>
    <row r="864" spans="1:61" ht="9.75" hidden="1" customHeight="1" x14ac:dyDescent="0.15">
      <c r="A864" s="106"/>
      <c r="B864" s="107"/>
      <c r="C864" s="107"/>
      <c r="D864" s="107"/>
      <c r="E864" s="107"/>
      <c r="F864" s="107"/>
      <c r="G864" s="107"/>
      <c r="H864" s="107"/>
      <c r="I864" s="107"/>
      <c r="J864" s="168"/>
      <c r="K864" s="137"/>
      <c r="L864" s="137"/>
      <c r="M864" s="137"/>
      <c r="N864" s="137"/>
      <c r="O864" s="137"/>
      <c r="P864" s="137"/>
      <c r="Q864" s="137"/>
      <c r="R864" s="137"/>
      <c r="S864" s="137"/>
      <c r="T864" s="137"/>
      <c r="U864" s="137"/>
      <c r="V864" s="174" t="s">
        <v>238</v>
      </c>
      <c r="W864" s="174"/>
      <c r="X864" s="174"/>
      <c r="Y864" s="174"/>
      <c r="Z864" s="174"/>
      <c r="AA864" s="174"/>
      <c r="AB864" s="174"/>
      <c r="AC864" s="174"/>
      <c r="AD864" s="174"/>
      <c r="AE864" s="174"/>
      <c r="AF864" s="174"/>
      <c r="AG864" s="174"/>
      <c r="AH864" s="174"/>
      <c r="AI864" s="174"/>
      <c r="AJ864" s="174"/>
      <c r="AK864" s="174"/>
      <c r="AL864" s="174"/>
      <c r="AM864" s="175"/>
      <c r="BG864" s="13" t="s">
        <v>432</v>
      </c>
      <c r="BH864" s="13" t="s">
        <v>432</v>
      </c>
    </row>
    <row r="865" spans="1:61" ht="9.75" hidden="1" customHeight="1" x14ac:dyDescent="0.15">
      <c r="A865" s="96" t="s">
        <v>288</v>
      </c>
      <c r="B865" s="97"/>
      <c r="C865" s="97"/>
      <c r="D865" s="97"/>
      <c r="E865" s="97"/>
      <c r="F865" s="97"/>
      <c r="G865" s="97"/>
      <c r="H865" s="97"/>
      <c r="I865" s="97"/>
      <c r="J865" s="115"/>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7"/>
      <c r="BG865" s="13" t="s">
        <v>514</v>
      </c>
      <c r="BH865" s="13">
        <v>75</v>
      </c>
      <c r="BI865" s="13" t="str">
        <f>"ITEM"&amp;BH865&amp; BG865 &amp;"="&amp; IF(TRIM($J865)="","",$J865)</f>
        <v>ITEM75#KBN3_11=</v>
      </c>
    </row>
    <row r="866" spans="1:61" ht="9.75" hidden="1" customHeight="1" x14ac:dyDescent="0.15">
      <c r="A866" s="99"/>
      <c r="B866" s="100"/>
      <c r="C866" s="100"/>
      <c r="D866" s="100"/>
      <c r="E866" s="100"/>
      <c r="F866" s="100"/>
      <c r="G866" s="100"/>
      <c r="H866" s="100"/>
      <c r="I866" s="100"/>
      <c r="J866" s="109"/>
      <c r="K866" s="110"/>
      <c r="L866" s="110"/>
      <c r="M866" s="110"/>
      <c r="N866" s="110"/>
      <c r="O866" s="110"/>
      <c r="P866" s="110"/>
      <c r="Q866" s="110"/>
      <c r="R866" s="110"/>
      <c r="S866" s="110"/>
      <c r="T866" s="110"/>
      <c r="U866" s="110"/>
      <c r="V866" s="110"/>
      <c r="W866" s="110"/>
      <c r="X866" s="110"/>
      <c r="Y866" s="110"/>
      <c r="Z866" s="110"/>
      <c r="AA866" s="110"/>
      <c r="AB866" s="110"/>
      <c r="AC866" s="110"/>
      <c r="AD866" s="110"/>
      <c r="AE866" s="110"/>
      <c r="AF866" s="110"/>
      <c r="AG866" s="110"/>
      <c r="AH866" s="110"/>
      <c r="AI866" s="110"/>
      <c r="AJ866" s="110"/>
      <c r="AK866" s="110"/>
      <c r="AL866" s="110"/>
      <c r="AM866" s="111"/>
      <c r="BG866" s="13" t="s">
        <v>432</v>
      </c>
      <c r="BH866" s="13" t="s">
        <v>432</v>
      </c>
    </row>
    <row r="867" spans="1:61" ht="9.75" hidden="1" customHeight="1" x14ac:dyDescent="0.15">
      <c r="A867" s="106"/>
      <c r="B867" s="107"/>
      <c r="C867" s="107"/>
      <c r="D867" s="107"/>
      <c r="E867" s="107"/>
      <c r="F867" s="107"/>
      <c r="G867" s="107"/>
      <c r="H867" s="107"/>
      <c r="I867" s="107"/>
      <c r="J867" s="112"/>
      <c r="K867" s="113"/>
      <c r="L867" s="113"/>
      <c r="M867" s="113"/>
      <c r="N867" s="113"/>
      <c r="O867" s="113"/>
      <c r="P867" s="113"/>
      <c r="Q867" s="113"/>
      <c r="R867" s="113"/>
      <c r="S867" s="113"/>
      <c r="T867" s="113"/>
      <c r="U867" s="113"/>
      <c r="V867" s="113"/>
      <c r="W867" s="113"/>
      <c r="X867" s="113"/>
      <c r="Y867" s="113"/>
      <c r="Z867" s="113"/>
      <c r="AA867" s="113"/>
      <c r="AB867" s="113"/>
      <c r="AC867" s="113"/>
      <c r="AD867" s="113"/>
      <c r="AE867" s="113"/>
      <c r="AF867" s="113"/>
      <c r="AG867" s="113"/>
      <c r="AH867" s="113"/>
      <c r="AI867" s="113"/>
      <c r="AJ867" s="113"/>
      <c r="AK867" s="113"/>
      <c r="AL867" s="113"/>
      <c r="AM867" s="114"/>
      <c r="BG867" s="13" t="s">
        <v>432</v>
      </c>
      <c r="BH867" s="13" t="s">
        <v>432</v>
      </c>
    </row>
    <row r="868" spans="1:61" ht="9.75" hidden="1" customHeight="1" x14ac:dyDescent="0.15">
      <c r="A868" s="96" t="s">
        <v>289</v>
      </c>
      <c r="B868" s="97"/>
      <c r="C868" s="97"/>
      <c r="D868" s="97"/>
      <c r="E868" s="97"/>
      <c r="F868" s="97"/>
      <c r="G868" s="97"/>
      <c r="H868" s="97"/>
      <c r="I868" s="97"/>
      <c r="J868" s="224" t="s">
        <v>127</v>
      </c>
      <c r="K868" s="225"/>
      <c r="L868" s="162" t="s">
        <v>121</v>
      </c>
      <c r="M868" s="162"/>
      <c r="N868" s="162"/>
      <c r="O868" s="162"/>
      <c r="P868" s="162"/>
      <c r="Q868" s="162"/>
      <c r="R868" s="162"/>
      <c r="S868" s="162"/>
      <c r="T868" s="162"/>
      <c r="U868" s="162"/>
      <c r="V868" s="162"/>
      <c r="W868" s="162"/>
      <c r="X868" s="227" t="s">
        <v>127</v>
      </c>
      <c r="Y868" s="225"/>
      <c r="Z868" s="162" t="s">
        <v>160</v>
      </c>
      <c r="AA868" s="162"/>
      <c r="AB868" s="162"/>
      <c r="AC868" s="162"/>
      <c r="AD868" s="162"/>
      <c r="AE868" s="162"/>
      <c r="AF868" s="162"/>
      <c r="AG868" s="162"/>
      <c r="AH868" s="162"/>
      <c r="AI868" s="162"/>
      <c r="AJ868" s="162"/>
      <c r="AK868" s="162"/>
      <c r="AL868" s="162"/>
      <c r="AM868" s="163"/>
      <c r="BF868" s="13" t="b">
        <f>IF($K868="○",TRUE,IF($K868="",FALSE,"INPUT_ERROR"))</f>
        <v>0</v>
      </c>
      <c r="BG868" s="13" t="s">
        <v>514</v>
      </c>
      <c r="BH868" s="13">
        <v>76</v>
      </c>
      <c r="BI868" s="13" t="str">
        <f t="shared" ref="BI868:BI874" si="12">"ITEM"&amp;BH868&amp; BG868 &amp;"="&amp; BF868</f>
        <v>ITEM76#KBN3_11=FALSE</v>
      </c>
    </row>
    <row r="869" spans="1:61" ht="9.75" hidden="1" customHeight="1" x14ac:dyDescent="0.15">
      <c r="A869" s="99"/>
      <c r="B869" s="100"/>
      <c r="C869" s="100"/>
      <c r="D869" s="100"/>
      <c r="E869" s="100"/>
      <c r="F869" s="100"/>
      <c r="G869" s="100"/>
      <c r="H869" s="100"/>
      <c r="I869" s="100"/>
      <c r="J869" s="130"/>
      <c r="K869" s="132"/>
      <c r="L869" s="133"/>
      <c r="M869" s="133"/>
      <c r="N869" s="133"/>
      <c r="O869" s="133"/>
      <c r="P869" s="133"/>
      <c r="Q869" s="133"/>
      <c r="R869" s="133"/>
      <c r="S869" s="133"/>
      <c r="T869" s="133"/>
      <c r="U869" s="133"/>
      <c r="V869" s="133"/>
      <c r="W869" s="133"/>
      <c r="X869" s="134"/>
      <c r="Y869" s="132"/>
      <c r="Z869" s="133"/>
      <c r="AA869" s="133"/>
      <c r="AB869" s="133"/>
      <c r="AC869" s="133"/>
      <c r="AD869" s="133"/>
      <c r="AE869" s="133"/>
      <c r="AF869" s="133"/>
      <c r="AG869" s="133"/>
      <c r="AH869" s="133"/>
      <c r="AI869" s="133"/>
      <c r="AJ869" s="133"/>
      <c r="AK869" s="133"/>
      <c r="AL869" s="133"/>
      <c r="AM869" s="139"/>
      <c r="BF869" s="13" t="b">
        <f>IF($Y868="○",TRUE,IF($Y868="",FALSE,"INPUT_ERROR"))</f>
        <v>0</v>
      </c>
      <c r="BG869" s="13" t="s">
        <v>514</v>
      </c>
      <c r="BH869" s="13">
        <v>77</v>
      </c>
      <c r="BI869" s="13" t="str">
        <f t="shared" si="12"/>
        <v>ITEM77#KBN3_11=FALSE</v>
      </c>
    </row>
    <row r="870" spans="1:61" ht="9.75" hidden="1" customHeight="1" x14ac:dyDescent="0.15">
      <c r="A870" s="99"/>
      <c r="B870" s="100"/>
      <c r="C870" s="100"/>
      <c r="D870" s="100"/>
      <c r="E870" s="100"/>
      <c r="F870" s="100"/>
      <c r="G870" s="100"/>
      <c r="H870" s="100"/>
      <c r="I870" s="100"/>
      <c r="J870" s="130" t="s">
        <v>127</v>
      </c>
      <c r="K870" s="132"/>
      <c r="L870" s="133" t="s">
        <v>161</v>
      </c>
      <c r="M870" s="133"/>
      <c r="N870" s="133"/>
      <c r="O870" s="133"/>
      <c r="P870" s="133"/>
      <c r="Q870" s="133"/>
      <c r="R870" s="133"/>
      <c r="S870" s="133"/>
      <c r="T870" s="133"/>
      <c r="U870" s="133"/>
      <c r="V870" s="133"/>
      <c r="W870" s="133"/>
      <c r="X870" s="134" t="s">
        <v>127</v>
      </c>
      <c r="Y870" s="132"/>
      <c r="Z870" s="133" t="s">
        <v>332</v>
      </c>
      <c r="AA870" s="133"/>
      <c r="AB870" s="133"/>
      <c r="AC870" s="133"/>
      <c r="AD870" s="133"/>
      <c r="AE870" s="133"/>
      <c r="AF870" s="133"/>
      <c r="AG870" s="133"/>
      <c r="AH870" s="133"/>
      <c r="AI870" s="133"/>
      <c r="AJ870" s="133"/>
      <c r="AK870" s="133"/>
      <c r="AL870" s="133"/>
      <c r="AM870" s="139"/>
      <c r="BF870" s="13" t="b">
        <f>IF($K870="○",TRUE,IF($K870="",FALSE,"INPUT_ERROR"))</f>
        <v>0</v>
      </c>
      <c r="BG870" s="13" t="s">
        <v>514</v>
      </c>
      <c r="BH870" s="13">
        <v>78</v>
      </c>
      <c r="BI870" s="13" t="str">
        <f t="shared" si="12"/>
        <v>ITEM78#KBN3_11=FALSE</v>
      </c>
    </row>
    <row r="871" spans="1:61" ht="9.75" hidden="1" customHeight="1" x14ac:dyDescent="0.15">
      <c r="A871" s="99"/>
      <c r="B871" s="100"/>
      <c r="C871" s="100"/>
      <c r="D871" s="100"/>
      <c r="E871" s="100"/>
      <c r="F871" s="100"/>
      <c r="G871" s="100"/>
      <c r="H871" s="100"/>
      <c r="I871" s="100"/>
      <c r="J871" s="130"/>
      <c r="K871" s="132"/>
      <c r="L871" s="133"/>
      <c r="M871" s="133"/>
      <c r="N871" s="133"/>
      <c r="O871" s="133"/>
      <c r="P871" s="133"/>
      <c r="Q871" s="133"/>
      <c r="R871" s="133"/>
      <c r="S871" s="133"/>
      <c r="T871" s="133"/>
      <c r="U871" s="133"/>
      <c r="V871" s="133"/>
      <c r="W871" s="133"/>
      <c r="X871" s="134"/>
      <c r="Y871" s="132"/>
      <c r="Z871" s="133"/>
      <c r="AA871" s="133"/>
      <c r="AB871" s="133"/>
      <c r="AC871" s="133"/>
      <c r="AD871" s="133"/>
      <c r="AE871" s="133"/>
      <c r="AF871" s="133"/>
      <c r="AG871" s="133"/>
      <c r="AH871" s="133"/>
      <c r="AI871" s="133"/>
      <c r="AJ871" s="133"/>
      <c r="AK871" s="133"/>
      <c r="AL871" s="133"/>
      <c r="AM871" s="139"/>
      <c r="BF871" s="13" t="b">
        <f>IF($Y870="○",TRUE,IF($Y870="",FALSE,"INPUT_ERROR"))</f>
        <v>0</v>
      </c>
      <c r="BG871" s="13" t="s">
        <v>514</v>
      </c>
      <c r="BH871" s="13">
        <v>79</v>
      </c>
      <c r="BI871" s="13" t="str">
        <f t="shared" si="12"/>
        <v>ITEM79#KBN3_11=FALSE</v>
      </c>
    </row>
    <row r="872" spans="1:61" ht="9.75" hidden="1" customHeight="1" x14ac:dyDescent="0.15">
      <c r="A872" s="99"/>
      <c r="B872" s="100"/>
      <c r="C872" s="100"/>
      <c r="D872" s="100"/>
      <c r="E872" s="100"/>
      <c r="F872" s="100"/>
      <c r="G872" s="100"/>
      <c r="H872" s="100"/>
      <c r="I872" s="100"/>
      <c r="J872" s="130" t="s">
        <v>127</v>
      </c>
      <c r="K872" s="132"/>
      <c r="L872" s="133" t="s">
        <v>240</v>
      </c>
      <c r="M872" s="133"/>
      <c r="N872" s="133"/>
      <c r="O872" s="133"/>
      <c r="P872" s="133"/>
      <c r="Q872" s="133"/>
      <c r="R872" s="133"/>
      <c r="S872" s="133"/>
      <c r="T872" s="133"/>
      <c r="U872" s="133"/>
      <c r="V872" s="133"/>
      <c r="W872" s="133"/>
      <c r="X872" s="134" t="s">
        <v>127</v>
      </c>
      <c r="Y872" s="132"/>
      <c r="Z872" s="133" t="s">
        <v>241</v>
      </c>
      <c r="AA872" s="133"/>
      <c r="AB872" s="133"/>
      <c r="AC872" s="133"/>
      <c r="AD872" s="133"/>
      <c r="AE872" s="133"/>
      <c r="AF872" s="133"/>
      <c r="AG872" s="133"/>
      <c r="AH872" s="133"/>
      <c r="AI872" s="133"/>
      <c r="AJ872" s="133"/>
      <c r="AK872" s="133"/>
      <c r="AL872" s="133"/>
      <c r="AM872" s="139"/>
      <c r="BF872" s="13" t="b">
        <f>IF($K872="○",TRUE,IF($K872="",FALSE,"INPUT_ERROR"))</f>
        <v>0</v>
      </c>
      <c r="BG872" s="13" t="s">
        <v>514</v>
      </c>
      <c r="BH872" s="13">
        <v>80</v>
      </c>
      <c r="BI872" s="13" t="str">
        <f t="shared" si="12"/>
        <v>ITEM80#KBN3_11=FALSE</v>
      </c>
    </row>
    <row r="873" spans="1:61" ht="9.75" hidden="1" customHeight="1" x14ac:dyDescent="0.15">
      <c r="A873" s="99"/>
      <c r="B873" s="100"/>
      <c r="C873" s="100"/>
      <c r="D873" s="100"/>
      <c r="E873" s="100"/>
      <c r="F873" s="100"/>
      <c r="G873" s="100"/>
      <c r="H873" s="100"/>
      <c r="I873" s="100"/>
      <c r="J873" s="130"/>
      <c r="K873" s="132"/>
      <c r="L873" s="133"/>
      <c r="M873" s="133"/>
      <c r="N873" s="133"/>
      <c r="O873" s="133"/>
      <c r="P873" s="133"/>
      <c r="Q873" s="133"/>
      <c r="R873" s="133"/>
      <c r="S873" s="133"/>
      <c r="T873" s="133"/>
      <c r="U873" s="133"/>
      <c r="V873" s="133"/>
      <c r="W873" s="133"/>
      <c r="X873" s="134"/>
      <c r="Y873" s="132"/>
      <c r="Z873" s="133"/>
      <c r="AA873" s="133"/>
      <c r="AB873" s="133"/>
      <c r="AC873" s="133"/>
      <c r="AD873" s="133"/>
      <c r="AE873" s="133"/>
      <c r="AF873" s="133"/>
      <c r="AG873" s="133"/>
      <c r="AH873" s="133"/>
      <c r="AI873" s="133"/>
      <c r="AJ873" s="133"/>
      <c r="AK873" s="133"/>
      <c r="AL873" s="133"/>
      <c r="AM873" s="139"/>
      <c r="BF873" s="13" t="b">
        <f>IF($Y872="○",TRUE,IF($Y872="",FALSE,"INPUT_ERROR"))</f>
        <v>0</v>
      </c>
      <c r="BG873" s="13" t="s">
        <v>514</v>
      </c>
      <c r="BH873" s="13">
        <v>81</v>
      </c>
      <c r="BI873" s="13" t="str">
        <f t="shared" si="12"/>
        <v>ITEM81#KBN3_11=FALSE</v>
      </c>
    </row>
    <row r="874" spans="1:61" ht="9.75" hidden="1" customHeight="1" x14ac:dyDescent="0.15">
      <c r="A874" s="99"/>
      <c r="B874" s="100"/>
      <c r="C874" s="100"/>
      <c r="D874" s="100"/>
      <c r="E874" s="100"/>
      <c r="F874" s="100"/>
      <c r="G874" s="100"/>
      <c r="H874" s="100"/>
      <c r="I874" s="100"/>
      <c r="J874" s="130" t="s">
        <v>127</v>
      </c>
      <c r="K874" s="132"/>
      <c r="L874" s="133" t="s">
        <v>125</v>
      </c>
      <c r="M874" s="133"/>
      <c r="N874" s="133"/>
      <c r="O874" s="134" t="s">
        <v>98</v>
      </c>
      <c r="P874" s="128"/>
      <c r="Q874" s="128"/>
      <c r="R874" s="128"/>
      <c r="S874" s="128"/>
      <c r="T874" s="128"/>
      <c r="U874" s="128"/>
      <c r="V874" s="128"/>
      <c r="W874" s="128"/>
      <c r="X874" s="128"/>
      <c r="Y874" s="128"/>
      <c r="Z874" s="128"/>
      <c r="AA874" s="128"/>
      <c r="AB874" s="128"/>
      <c r="AC874" s="128"/>
      <c r="AD874" s="128"/>
      <c r="AE874" s="128"/>
      <c r="AF874" s="128"/>
      <c r="AG874" s="128"/>
      <c r="AH874" s="128"/>
      <c r="AI874" s="128"/>
      <c r="AJ874" s="128"/>
      <c r="AK874" s="128"/>
      <c r="AL874" s="133" t="s">
        <v>188</v>
      </c>
      <c r="AM874" s="139"/>
      <c r="BF874" s="13" t="b">
        <f>IF($K874="○",TRUE,IF($K874="",FALSE,"INPUT_ERROR"))</f>
        <v>0</v>
      </c>
      <c r="BG874" s="13" t="s">
        <v>514</v>
      </c>
      <c r="BH874" s="13">
        <v>82</v>
      </c>
      <c r="BI874" s="13" t="str">
        <f t="shared" si="12"/>
        <v>ITEM82#KBN3_11=FALSE</v>
      </c>
    </row>
    <row r="875" spans="1:61" ht="9.75" hidden="1" customHeight="1" x14ac:dyDescent="0.15">
      <c r="A875" s="99"/>
      <c r="B875" s="100"/>
      <c r="C875" s="100"/>
      <c r="D875" s="100"/>
      <c r="E875" s="100"/>
      <c r="F875" s="100"/>
      <c r="G875" s="100"/>
      <c r="H875" s="100"/>
      <c r="I875" s="100"/>
      <c r="J875" s="135"/>
      <c r="K875" s="136"/>
      <c r="L875" s="137"/>
      <c r="M875" s="137"/>
      <c r="N875" s="137"/>
      <c r="O875" s="138"/>
      <c r="P875" s="90"/>
      <c r="Q875" s="90"/>
      <c r="R875" s="90"/>
      <c r="S875" s="90"/>
      <c r="T875" s="90"/>
      <c r="U875" s="90"/>
      <c r="V875" s="90"/>
      <c r="W875" s="90"/>
      <c r="X875" s="90"/>
      <c r="Y875" s="90"/>
      <c r="Z875" s="90"/>
      <c r="AA875" s="90"/>
      <c r="AB875" s="90"/>
      <c r="AC875" s="90"/>
      <c r="AD875" s="90"/>
      <c r="AE875" s="90"/>
      <c r="AF875" s="90"/>
      <c r="AG875" s="90"/>
      <c r="AH875" s="90"/>
      <c r="AI875" s="90"/>
      <c r="AJ875" s="90"/>
      <c r="AK875" s="90"/>
      <c r="AL875" s="137"/>
      <c r="AM875" s="140"/>
      <c r="BG875" s="13" t="s">
        <v>514</v>
      </c>
      <c r="BH875" s="13">
        <v>83</v>
      </c>
      <c r="BI875" s="13" t="str">
        <f>"ITEM"&amp;BH875&amp; BG875 &amp;"="&amp;IF(TRIM($P874)="","",$P874)</f>
        <v>ITEM83#KBN3_11=</v>
      </c>
    </row>
    <row r="876" spans="1:61" ht="9.75" hidden="1" customHeight="1" x14ac:dyDescent="0.15">
      <c r="A876" s="96" t="s">
        <v>290</v>
      </c>
      <c r="B876" s="97"/>
      <c r="C876" s="97"/>
      <c r="D876" s="97"/>
      <c r="E876" s="97"/>
      <c r="F876" s="97"/>
      <c r="G876" s="97"/>
      <c r="H876" s="97"/>
      <c r="I876" s="97"/>
      <c r="J876" s="102"/>
      <c r="K876" s="102"/>
      <c r="L876" s="102"/>
      <c r="M876" s="102"/>
      <c r="N876" s="102"/>
      <c r="O876" s="102"/>
      <c r="P876" s="102"/>
      <c r="Q876" s="102"/>
      <c r="R876" s="102"/>
      <c r="S876" s="102"/>
      <c r="T876" s="102"/>
      <c r="U876" s="102"/>
      <c r="V876" s="102"/>
      <c r="W876" s="102"/>
      <c r="X876" s="102"/>
      <c r="Y876" s="102"/>
      <c r="Z876" s="102"/>
      <c r="AA876" s="102"/>
      <c r="AB876" s="102"/>
      <c r="AC876" s="102"/>
      <c r="AD876" s="102"/>
      <c r="AE876" s="102"/>
      <c r="AF876" s="102"/>
      <c r="AG876" s="102"/>
      <c r="AH876" s="102"/>
      <c r="AI876" s="102"/>
      <c r="AJ876" s="102"/>
      <c r="AK876" s="102"/>
      <c r="AL876" s="102"/>
      <c r="AM876" s="102"/>
      <c r="BG876" s="13" t="s">
        <v>514</v>
      </c>
      <c r="BH876" s="13">
        <v>84</v>
      </c>
      <c r="BI876" s="13" t="str">
        <f>"ITEM"&amp;BH876&amp; BG876 &amp;"="&amp;IF(TRIM($J876)="","",TEXT(J876,"yyyymmdd"))</f>
        <v>ITEM84#KBN3_11=</v>
      </c>
    </row>
    <row r="877" spans="1:61" ht="9.75" hidden="1" customHeight="1" x14ac:dyDescent="0.15">
      <c r="A877" s="99"/>
      <c r="B877" s="100"/>
      <c r="C877" s="100"/>
      <c r="D877" s="100"/>
      <c r="E877" s="100"/>
      <c r="F877" s="100"/>
      <c r="G877" s="100"/>
      <c r="H877" s="100"/>
      <c r="I877" s="100"/>
      <c r="J877" s="102"/>
      <c r="K877" s="102"/>
      <c r="L877" s="102"/>
      <c r="M877" s="102"/>
      <c r="N877" s="102"/>
      <c r="O877" s="102"/>
      <c r="P877" s="102"/>
      <c r="Q877" s="102"/>
      <c r="R877" s="102"/>
      <c r="S877" s="102"/>
      <c r="T877" s="102"/>
      <c r="U877" s="102"/>
      <c r="V877" s="102"/>
      <c r="W877" s="102"/>
      <c r="X877" s="102"/>
      <c r="Y877" s="102"/>
      <c r="Z877" s="102"/>
      <c r="AA877" s="102"/>
      <c r="AB877" s="102"/>
      <c r="AC877" s="102"/>
      <c r="AD877" s="102"/>
      <c r="AE877" s="102"/>
      <c r="AF877" s="102"/>
      <c r="AG877" s="102"/>
      <c r="AH877" s="102"/>
      <c r="AI877" s="102"/>
      <c r="AJ877" s="102"/>
      <c r="AK877" s="102"/>
      <c r="AL877" s="102"/>
      <c r="AM877" s="102"/>
      <c r="BG877" s="13" t="s">
        <v>432</v>
      </c>
      <c r="BH877" s="13" t="s">
        <v>432</v>
      </c>
    </row>
    <row r="878" spans="1:61" ht="9.75" hidden="1" customHeight="1" thickBot="1" x14ac:dyDescent="0.2">
      <c r="A878" s="106"/>
      <c r="B878" s="107"/>
      <c r="C878" s="107"/>
      <c r="D878" s="107"/>
      <c r="E878" s="107"/>
      <c r="F878" s="107"/>
      <c r="G878" s="107"/>
      <c r="H878" s="107"/>
      <c r="I878" s="107"/>
      <c r="J878" s="102"/>
      <c r="K878" s="102"/>
      <c r="L878" s="102"/>
      <c r="M878" s="102"/>
      <c r="N878" s="102"/>
      <c r="O878" s="102"/>
      <c r="P878" s="102"/>
      <c r="Q878" s="102"/>
      <c r="R878" s="102"/>
      <c r="S878" s="102"/>
      <c r="T878" s="102"/>
      <c r="U878" s="102"/>
      <c r="V878" s="102"/>
      <c r="W878" s="102"/>
      <c r="X878" s="102"/>
      <c r="Y878" s="102"/>
      <c r="Z878" s="102"/>
      <c r="AA878" s="102"/>
      <c r="AB878" s="102"/>
      <c r="AC878" s="102"/>
      <c r="AD878" s="102"/>
      <c r="AE878" s="102"/>
      <c r="AF878" s="102"/>
      <c r="AG878" s="102"/>
      <c r="AH878" s="102"/>
      <c r="AI878" s="102"/>
      <c r="AJ878" s="102"/>
      <c r="AK878" s="102"/>
      <c r="AL878" s="102"/>
      <c r="AM878" s="102"/>
      <c r="BG878" s="13" t="s">
        <v>432</v>
      </c>
      <c r="BH878" s="13" t="s">
        <v>432</v>
      </c>
    </row>
    <row r="879" spans="1:61" ht="9.75" hidden="1" customHeight="1" x14ac:dyDescent="0.15">
      <c r="A879" s="295" t="s">
        <v>376</v>
      </c>
      <c r="B879" s="296"/>
      <c r="C879" s="296"/>
      <c r="D879" s="296"/>
      <c r="E879" s="296"/>
      <c r="F879" s="296"/>
      <c r="G879" s="296"/>
      <c r="H879" s="296"/>
      <c r="I879" s="297"/>
      <c r="J879" s="273"/>
      <c r="K879" s="274"/>
      <c r="L879" s="274"/>
      <c r="M879" s="274"/>
      <c r="N879" s="274"/>
      <c r="O879" s="274"/>
      <c r="P879" s="274"/>
      <c r="Q879" s="274"/>
      <c r="R879" s="274"/>
      <c r="S879" s="274"/>
      <c r="T879" s="274"/>
      <c r="U879" s="274"/>
      <c r="V879" s="274"/>
      <c r="W879" s="274"/>
      <c r="X879" s="274"/>
      <c r="Y879" s="274"/>
      <c r="Z879" s="274"/>
      <c r="AA879" s="274"/>
      <c r="AB879" s="274"/>
      <c r="AC879" s="274"/>
      <c r="AD879" s="274"/>
      <c r="AE879" s="274"/>
      <c r="AF879" s="274"/>
      <c r="AG879" s="274"/>
      <c r="AH879" s="274"/>
      <c r="AI879" s="274"/>
      <c r="AJ879" s="274"/>
      <c r="AK879" s="274"/>
      <c r="AL879" s="274"/>
      <c r="AM879" s="275"/>
      <c r="BG879" s="13" t="s">
        <v>515</v>
      </c>
      <c r="BH879" s="13">
        <v>70</v>
      </c>
      <c r="BI879" s="13" t="str">
        <f>"ITEM"&amp;BH879&amp;BG879&amp;"="&amp;IF(TRIM($J879)="","",$J879)</f>
        <v>ITEM70#KBN3_12=</v>
      </c>
    </row>
    <row r="880" spans="1:61" ht="9.75" hidden="1" customHeight="1" thickBot="1" x14ac:dyDescent="0.2">
      <c r="A880" s="298"/>
      <c r="B880" s="299"/>
      <c r="C880" s="299"/>
      <c r="D880" s="299"/>
      <c r="E880" s="299"/>
      <c r="F880" s="299"/>
      <c r="G880" s="299"/>
      <c r="H880" s="299"/>
      <c r="I880" s="300"/>
      <c r="J880" s="301"/>
      <c r="K880" s="302"/>
      <c r="L880" s="302"/>
      <c r="M880" s="302"/>
      <c r="N880" s="302"/>
      <c r="O880" s="302"/>
      <c r="P880" s="302"/>
      <c r="Q880" s="302"/>
      <c r="R880" s="302"/>
      <c r="S880" s="302"/>
      <c r="T880" s="302"/>
      <c r="U880" s="302"/>
      <c r="V880" s="302"/>
      <c r="W880" s="302"/>
      <c r="X880" s="302"/>
      <c r="Y880" s="302"/>
      <c r="Z880" s="302"/>
      <c r="AA880" s="302"/>
      <c r="AB880" s="302"/>
      <c r="AC880" s="302"/>
      <c r="AD880" s="302"/>
      <c r="AE880" s="302"/>
      <c r="AF880" s="302"/>
      <c r="AG880" s="302"/>
      <c r="AH880" s="302"/>
      <c r="AI880" s="302"/>
      <c r="AJ880" s="302"/>
      <c r="AK880" s="302"/>
      <c r="AL880" s="302"/>
      <c r="AM880" s="303"/>
    </row>
    <row r="881" spans="1:61" ht="9.75" hidden="1" customHeight="1" x14ac:dyDescent="0.15">
      <c r="A881" s="99" t="s">
        <v>96</v>
      </c>
      <c r="B881" s="100"/>
      <c r="C881" s="100"/>
      <c r="D881" s="100"/>
      <c r="E881" s="100"/>
      <c r="F881" s="100"/>
      <c r="G881" s="100"/>
      <c r="H881" s="100"/>
      <c r="I881" s="100"/>
      <c r="J881" s="102"/>
      <c r="K881" s="102"/>
      <c r="L881" s="102"/>
      <c r="M881" s="102"/>
      <c r="N881" s="102"/>
      <c r="O881" s="102"/>
      <c r="P881" s="102"/>
      <c r="Q881" s="102"/>
      <c r="R881" s="102"/>
      <c r="S881" s="102"/>
      <c r="T881" s="102"/>
      <c r="U881" s="102"/>
      <c r="V881" s="102"/>
      <c r="W881" s="102"/>
      <c r="X881" s="102"/>
      <c r="Y881" s="102"/>
      <c r="Z881" s="102"/>
      <c r="AA881" s="102"/>
      <c r="AB881" s="102"/>
      <c r="AC881" s="102"/>
      <c r="AD881" s="102"/>
      <c r="AE881" s="102"/>
      <c r="AF881" s="102"/>
      <c r="AG881" s="102"/>
      <c r="AH881" s="102"/>
      <c r="AI881" s="102"/>
      <c r="AJ881" s="102"/>
      <c r="AK881" s="102"/>
      <c r="AL881" s="102"/>
      <c r="AM881" s="102"/>
      <c r="BG881" s="13" t="s">
        <v>515</v>
      </c>
      <c r="BH881" s="13">
        <v>71</v>
      </c>
      <c r="BI881" s="13" t="str">
        <f>"ITEM"&amp;BH881&amp; BG881 &amp;"="&amp; IF(TRIM($J881)="","",$J881)</f>
        <v>ITEM71#KBN3_12=</v>
      </c>
    </row>
    <row r="882" spans="1:61" ht="9.75" hidden="1" customHeight="1" x14ac:dyDescent="0.15">
      <c r="A882" s="106"/>
      <c r="B882" s="107"/>
      <c r="C882" s="107"/>
      <c r="D882" s="107"/>
      <c r="E882" s="107"/>
      <c r="F882" s="107"/>
      <c r="G882" s="107"/>
      <c r="H882" s="107"/>
      <c r="I882" s="107"/>
      <c r="J882" s="102"/>
      <c r="K882" s="102"/>
      <c r="L882" s="102"/>
      <c r="M882" s="102"/>
      <c r="N882" s="102"/>
      <c r="O882" s="102"/>
      <c r="P882" s="102"/>
      <c r="Q882" s="102"/>
      <c r="R882" s="102"/>
      <c r="S882" s="102"/>
      <c r="T882" s="102"/>
      <c r="U882" s="102"/>
      <c r="V882" s="102"/>
      <c r="W882" s="102"/>
      <c r="X882" s="102"/>
      <c r="Y882" s="102"/>
      <c r="Z882" s="102"/>
      <c r="AA882" s="102"/>
      <c r="AB882" s="102"/>
      <c r="AC882" s="102"/>
      <c r="AD882" s="102"/>
      <c r="AE882" s="102"/>
      <c r="AF882" s="102"/>
      <c r="AG882" s="102"/>
      <c r="AH882" s="102"/>
      <c r="AI882" s="102"/>
      <c r="AJ882" s="102"/>
      <c r="AK882" s="102"/>
      <c r="AL882" s="102"/>
      <c r="AM882" s="102"/>
    </row>
    <row r="883" spans="1:61" ht="9.75" hidden="1" customHeight="1" x14ac:dyDescent="0.15">
      <c r="A883" s="96" t="s">
        <v>285</v>
      </c>
      <c r="B883" s="97"/>
      <c r="C883" s="97"/>
      <c r="D883" s="97"/>
      <c r="E883" s="97"/>
      <c r="F883" s="97"/>
      <c r="G883" s="97"/>
      <c r="H883" s="97"/>
      <c r="I883" s="97"/>
      <c r="J883" s="102"/>
      <c r="K883" s="102"/>
      <c r="L883" s="102"/>
      <c r="M883" s="102"/>
      <c r="N883" s="102"/>
      <c r="O883" s="102"/>
      <c r="P883" s="102"/>
      <c r="Q883" s="102"/>
      <c r="R883" s="102"/>
      <c r="S883" s="102"/>
      <c r="T883" s="102"/>
      <c r="U883" s="102"/>
      <c r="V883" s="102"/>
      <c r="W883" s="102"/>
      <c r="X883" s="102"/>
      <c r="Y883" s="102"/>
      <c r="Z883" s="102"/>
      <c r="AA883" s="102"/>
      <c r="AB883" s="102"/>
      <c r="AC883" s="102"/>
      <c r="AD883" s="102"/>
      <c r="AE883" s="102"/>
      <c r="AF883" s="102"/>
      <c r="AG883" s="102"/>
      <c r="AH883" s="102"/>
      <c r="AI883" s="102"/>
      <c r="AJ883" s="102"/>
      <c r="AK883" s="102"/>
      <c r="AL883" s="102"/>
      <c r="AM883" s="102"/>
      <c r="BG883" s="13" t="s">
        <v>515</v>
      </c>
      <c r="BH883" s="13">
        <v>72</v>
      </c>
      <c r="BI883" s="13" t="str">
        <f>"ITEM"&amp;BH883&amp; BG883 &amp;"="&amp; IF(TRIM($J883)="","",$J883)</f>
        <v>ITEM72#KBN3_12=</v>
      </c>
    </row>
    <row r="884" spans="1:61" ht="9.75" hidden="1" customHeight="1" x14ac:dyDescent="0.15">
      <c r="A884" s="99"/>
      <c r="B884" s="100"/>
      <c r="C884" s="100"/>
      <c r="D884" s="100"/>
      <c r="E884" s="100"/>
      <c r="F884" s="100"/>
      <c r="G884" s="100"/>
      <c r="H884" s="100"/>
      <c r="I884" s="100"/>
      <c r="J884" s="102"/>
      <c r="K884" s="102"/>
      <c r="L884" s="102"/>
      <c r="M884" s="102"/>
      <c r="N884" s="102"/>
      <c r="O884" s="102"/>
      <c r="P884" s="102"/>
      <c r="Q884" s="102"/>
      <c r="R884" s="102"/>
      <c r="S884" s="102"/>
      <c r="T884" s="102"/>
      <c r="U884" s="102"/>
      <c r="V884" s="102"/>
      <c r="W884" s="102"/>
      <c r="X884" s="102"/>
      <c r="Y884" s="102"/>
      <c r="Z884" s="102"/>
      <c r="AA884" s="102"/>
      <c r="AB884" s="102"/>
      <c r="AC884" s="102"/>
      <c r="AD884" s="102"/>
      <c r="AE884" s="102"/>
      <c r="AF884" s="102"/>
      <c r="AG884" s="102"/>
      <c r="AH884" s="102"/>
      <c r="AI884" s="102"/>
      <c r="AJ884" s="102"/>
      <c r="AK884" s="102"/>
      <c r="AL884" s="102"/>
      <c r="AM884" s="102"/>
      <c r="BG884" s="13" t="s">
        <v>432</v>
      </c>
      <c r="BH884" s="13" t="s">
        <v>432</v>
      </c>
    </row>
    <row r="885" spans="1:61" ht="9.75" hidden="1" customHeight="1" x14ac:dyDescent="0.15">
      <c r="A885" s="106"/>
      <c r="B885" s="107"/>
      <c r="C885" s="107"/>
      <c r="D885" s="107"/>
      <c r="E885" s="107"/>
      <c r="F885" s="107"/>
      <c r="G885" s="107"/>
      <c r="H885" s="107"/>
      <c r="I885" s="107"/>
      <c r="J885" s="102"/>
      <c r="K885" s="102"/>
      <c r="L885" s="102"/>
      <c r="M885" s="102"/>
      <c r="N885" s="102"/>
      <c r="O885" s="102"/>
      <c r="P885" s="102"/>
      <c r="Q885" s="102"/>
      <c r="R885" s="102"/>
      <c r="S885" s="102"/>
      <c r="T885" s="102"/>
      <c r="U885" s="102"/>
      <c r="V885" s="102"/>
      <c r="W885" s="102"/>
      <c r="X885" s="102"/>
      <c r="Y885" s="102"/>
      <c r="Z885" s="102"/>
      <c r="AA885" s="102"/>
      <c r="AB885" s="102"/>
      <c r="AC885" s="102"/>
      <c r="AD885" s="102"/>
      <c r="AE885" s="102"/>
      <c r="AF885" s="102"/>
      <c r="AG885" s="102"/>
      <c r="AH885" s="102"/>
      <c r="AI885" s="102"/>
      <c r="AJ885" s="102"/>
      <c r="AK885" s="102"/>
      <c r="AL885" s="102"/>
      <c r="AM885" s="102"/>
      <c r="BG885" s="13" t="s">
        <v>432</v>
      </c>
      <c r="BH885" s="13" t="s">
        <v>432</v>
      </c>
    </row>
    <row r="886" spans="1:61" ht="9.75" hidden="1" customHeight="1" x14ac:dyDescent="0.15">
      <c r="A886" s="96" t="s">
        <v>286</v>
      </c>
      <c r="B886" s="97"/>
      <c r="C886" s="97"/>
      <c r="D886" s="97"/>
      <c r="E886" s="97"/>
      <c r="F886" s="97"/>
      <c r="G886" s="97"/>
      <c r="H886" s="97"/>
      <c r="I886" s="97"/>
      <c r="J886" s="102"/>
      <c r="K886" s="102"/>
      <c r="L886" s="102"/>
      <c r="M886" s="102"/>
      <c r="N886" s="102"/>
      <c r="O886" s="102"/>
      <c r="P886" s="102"/>
      <c r="Q886" s="102"/>
      <c r="R886" s="102"/>
      <c r="S886" s="102"/>
      <c r="T886" s="102"/>
      <c r="U886" s="102"/>
      <c r="V886" s="102"/>
      <c r="W886" s="102"/>
      <c r="X886" s="102"/>
      <c r="Y886" s="102"/>
      <c r="Z886" s="102"/>
      <c r="AA886" s="102"/>
      <c r="AB886" s="102"/>
      <c r="AC886" s="102"/>
      <c r="AD886" s="102"/>
      <c r="AE886" s="102"/>
      <c r="AF886" s="102"/>
      <c r="AG886" s="102"/>
      <c r="AH886" s="102"/>
      <c r="AI886" s="102"/>
      <c r="AJ886" s="102"/>
      <c r="AK886" s="102"/>
      <c r="AL886" s="102"/>
      <c r="AM886" s="102"/>
      <c r="BG886" s="13" t="s">
        <v>515</v>
      </c>
      <c r="BH886" s="13">
        <v>73</v>
      </c>
      <c r="BI886" s="13" t="str">
        <f>"ITEM"&amp;BH886&amp; BG886 &amp;"="&amp; IF(TRIM($J886)="","",$J886)</f>
        <v>ITEM73#KBN3_12=</v>
      </c>
    </row>
    <row r="887" spans="1:61" ht="9.75" hidden="1" customHeight="1" x14ac:dyDescent="0.15">
      <c r="A887" s="106"/>
      <c r="B887" s="107"/>
      <c r="C887" s="107"/>
      <c r="D887" s="107"/>
      <c r="E887" s="107"/>
      <c r="F887" s="107"/>
      <c r="G887" s="107"/>
      <c r="H887" s="107"/>
      <c r="I887" s="107"/>
      <c r="J887" s="102"/>
      <c r="K887" s="102"/>
      <c r="L887" s="102"/>
      <c r="M887" s="102"/>
      <c r="N887" s="102"/>
      <c r="O887" s="102"/>
      <c r="P887" s="102"/>
      <c r="Q887" s="102"/>
      <c r="R887" s="102"/>
      <c r="S887" s="102"/>
      <c r="T887" s="102"/>
      <c r="U887" s="102"/>
      <c r="V887" s="102"/>
      <c r="W887" s="102"/>
      <c r="X887" s="102"/>
      <c r="Y887" s="102"/>
      <c r="Z887" s="102"/>
      <c r="AA887" s="102"/>
      <c r="AB887" s="102"/>
      <c r="AC887" s="102"/>
      <c r="AD887" s="102"/>
      <c r="AE887" s="102"/>
      <c r="AF887" s="102"/>
      <c r="AG887" s="102"/>
      <c r="AH887" s="102"/>
      <c r="AI887" s="102"/>
      <c r="AJ887" s="102"/>
      <c r="AK887" s="102"/>
      <c r="AL887" s="102"/>
      <c r="AM887" s="102"/>
      <c r="BG887" s="13" t="s">
        <v>432</v>
      </c>
      <c r="BH887" s="13" t="s">
        <v>432</v>
      </c>
    </row>
    <row r="888" spans="1:61" ht="9.75" hidden="1" customHeight="1" x14ac:dyDescent="0.15">
      <c r="A888" s="96" t="s">
        <v>287</v>
      </c>
      <c r="B888" s="97"/>
      <c r="C888" s="97"/>
      <c r="D888" s="97"/>
      <c r="E888" s="97"/>
      <c r="F888" s="97"/>
      <c r="G888" s="97"/>
      <c r="H888" s="97"/>
      <c r="I888" s="97"/>
      <c r="J888" s="167"/>
      <c r="K888" s="162"/>
      <c r="L888" s="162"/>
      <c r="M888" s="162"/>
      <c r="N888" s="162"/>
      <c r="O888" s="162"/>
      <c r="P888" s="162"/>
      <c r="Q888" s="162"/>
      <c r="R888" s="162"/>
      <c r="S888" s="162"/>
      <c r="T888" s="162"/>
      <c r="U888" s="162"/>
      <c r="V888" s="170" t="s">
        <v>116</v>
      </c>
      <c r="W888" s="170"/>
      <c r="X888" s="170"/>
      <c r="Y888" s="170"/>
      <c r="Z888" s="170"/>
      <c r="AA888" s="170"/>
      <c r="AB888" s="170"/>
      <c r="AC888" s="170"/>
      <c r="AD888" s="170"/>
      <c r="AE888" s="170"/>
      <c r="AF888" s="170"/>
      <c r="AG888" s="170"/>
      <c r="AH888" s="170"/>
      <c r="AI888" s="170"/>
      <c r="AJ888" s="170"/>
      <c r="AK888" s="170"/>
      <c r="AL888" s="170"/>
      <c r="AM888" s="171"/>
      <c r="BE888" s="13" t="str">
        <f ca="1">MID(CELL("address",$CB$2),2,2)</f>
        <v>CB</v>
      </c>
      <c r="BF888" s="13" t="str">
        <f>IF(TRIM($K890)="","",IF(ISERROR(MATCH($K890,$CB$3:$CB$7,0)),"INPUT_ERROR",MATCH($K890,$CB$3:$CB$7,0)))</f>
        <v/>
      </c>
      <c r="BG888" s="13" t="s">
        <v>515</v>
      </c>
      <c r="BH888" s="13">
        <v>74</v>
      </c>
      <c r="BI888" s="13" t="str">
        <f>"ITEM"&amp; BH888&amp; BG888 &amp;"="&amp; $BF888</f>
        <v>ITEM74#KBN3_12=</v>
      </c>
    </row>
    <row r="889" spans="1:61" ht="9.75" hidden="1" customHeight="1" x14ac:dyDescent="0.15">
      <c r="A889" s="99"/>
      <c r="B889" s="100"/>
      <c r="C889" s="100"/>
      <c r="D889" s="100"/>
      <c r="E889" s="100"/>
      <c r="F889" s="100"/>
      <c r="G889" s="100"/>
      <c r="H889" s="100"/>
      <c r="I889" s="100"/>
      <c r="J889" s="186"/>
      <c r="K889" s="133"/>
      <c r="L889" s="133"/>
      <c r="M889" s="133"/>
      <c r="N889" s="133"/>
      <c r="O889" s="133"/>
      <c r="P889" s="133"/>
      <c r="Q889" s="133"/>
      <c r="R889" s="133"/>
      <c r="S889" s="133"/>
      <c r="T889" s="133"/>
      <c r="U889" s="133"/>
      <c r="V889" s="169" t="s">
        <v>180</v>
      </c>
      <c r="W889" s="169"/>
      <c r="X889" s="169"/>
      <c r="Y889" s="169"/>
      <c r="Z889" s="169"/>
      <c r="AA889" s="169"/>
      <c r="AB889" s="169"/>
      <c r="AC889" s="169"/>
      <c r="AD889" s="169"/>
      <c r="AE889" s="169"/>
      <c r="AF889" s="169"/>
      <c r="AG889" s="169"/>
      <c r="AH889" s="169"/>
      <c r="AI889" s="169"/>
      <c r="AJ889" s="169"/>
      <c r="AK889" s="169"/>
      <c r="AL889" s="169"/>
      <c r="AM889" s="172"/>
      <c r="BG889" s="13" t="s">
        <v>432</v>
      </c>
      <c r="BH889" s="13" t="s">
        <v>432</v>
      </c>
    </row>
    <row r="890" spans="1:61" ht="9.75" hidden="1" customHeight="1" x14ac:dyDescent="0.15">
      <c r="A890" s="99"/>
      <c r="B890" s="100"/>
      <c r="C890" s="100"/>
      <c r="D890" s="100"/>
      <c r="E890" s="100"/>
      <c r="F890" s="100"/>
      <c r="G890" s="100"/>
      <c r="H890" s="100"/>
      <c r="I890" s="100"/>
      <c r="J890" s="130" t="s">
        <v>444</v>
      </c>
      <c r="K890" s="131"/>
      <c r="L890" s="131"/>
      <c r="M890" s="131"/>
      <c r="N890" s="131"/>
      <c r="O890" s="131"/>
      <c r="P890" s="131"/>
      <c r="Q890" s="131"/>
      <c r="R890" s="131"/>
      <c r="S890" s="131"/>
      <c r="T890" s="133" t="s">
        <v>442</v>
      </c>
      <c r="U890" s="133"/>
      <c r="V890" s="169" t="s">
        <v>236</v>
      </c>
      <c r="W890" s="169"/>
      <c r="X890" s="169"/>
      <c r="Y890" s="169"/>
      <c r="Z890" s="169"/>
      <c r="AA890" s="169"/>
      <c r="AB890" s="169"/>
      <c r="AC890" s="169"/>
      <c r="AD890" s="169"/>
      <c r="AE890" s="169"/>
      <c r="AF890" s="169"/>
      <c r="AG890" s="169"/>
      <c r="AH890" s="169"/>
      <c r="AI890" s="169"/>
      <c r="AJ890" s="169"/>
      <c r="AK890" s="169"/>
      <c r="AL890" s="169"/>
      <c r="AM890" s="172"/>
      <c r="BG890" s="13" t="s">
        <v>432</v>
      </c>
      <c r="BH890" s="13" t="s">
        <v>432</v>
      </c>
    </row>
    <row r="891" spans="1:61" ht="9.75" hidden="1" customHeight="1" x14ac:dyDescent="0.15">
      <c r="A891" s="99"/>
      <c r="B891" s="100"/>
      <c r="C891" s="100"/>
      <c r="D891" s="100"/>
      <c r="E891" s="100"/>
      <c r="F891" s="100"/>
      <c r="G891" s="100"/>
      <c r="H891" s="100"/>
      <c r="I891" s="100"/>
      <c r="J891" s="130"/>
      <c r="K891" s="131"/>
      <c r="L891" s="131"/>
      <c r="M891" s="131"/>
      <c r="N891" s="131"/>
      <c r="O891" s="131"/>
      <c r="P891" s="131"/>
      <c r="Q891" s="131"/>
      <c r="R891" s="131"/>
      <c r="S891" s="131"/>
      <c r="T891" s="133"/>
      <c r="U891" s="133"/>
      <c r="V891" s="169" t="s">
        <v>237</v>
      </c>
      <c r="W891" s="169"/>
      <c r="X891" s="169"/>
      <c r="Y891" s="169"/>
      <c r="Z891" s="169"/>
      <c r="AA891" s="169"/>
      <c r="AB891" s="169"/>
      <c r="AC891" s="169"/>
      <c r="AD891" s="169"/>
      <c r="AE891" s="169"/>
      <c r="AF891" s="169"/>
      <c r="AG891" s="169"/>
      <c r="AH891" s="169"/>
      <c r="AI891" s="169"/>
      <c r="AJ891" s="169"/>
      <c r="AK891" s="169"/>
      <c r="AL891" s="169"/>
      <c r="AM891" s="172"/>
      <c r="BG891" s="13" t="s">
        <v>432</v>
      </c>
      <c r="BH891" s="13" t="s">
        <v>432</v>
      </c>
    </row>
    <row r="892" spans="1:61" ht="9.75" hidden="1" customHeight="1" x14ac:dyDescent="0.15">
      <c r="A892" s="99"/>
      <c r="B892" s="100"/>
      <c r="C892" s="100"/>
      <c r="D892" s="100"/>
      <c r="E892" s="100"/>
      <c r="F892" s="100"/>
      <c r="G892" s="100"/>
      <c r="H892" s="100"/>
      <c r="I892" s="100"/>
      <c r="J892" s="186"/>
      <c r="K892" s="133"/>
      <c r="L892" s="133"/>
      <c r="M892" s="133"/>
      <c r="N892" s="133"/>
      <c r="O892" s="133"/>
      <c r="P892" s="133"/>
      <c r="Q892" s="133"/>
      <c r="R892" s="133"/>
      <c r="S892" s="133"/>
      <c r="T892" s="133"/>
      <c r="U892" s="133"/>
      <c r="V892" s="169" t="s">
        <v>445</v>
      </c>
      <c r="W892" s="169"/>
      <c r="X892" s="169"/>
      <c r="Y892" s="169"/>
      <c r="Z892" s="169"/>
      <c r="AA892" s="169"/>
      <c r="AB892" s="169"/>
      <c r="AC892" s="169"/>
      <c r="AD892" s="169"/>
      <c r="AE892" s="169"/>
      <c r="AF892" s="169"/>
      <c r="AG892" s="169"/>
      <c r="AH892" s="169"/>
      <c r="AI892" s="169"/>
      <c r="AJ892" s="169"/>
      <c r="AK892" s="169"/>
      <c r="AL892" s="169"/>
      <c r="AM892" s="172"/>
      <c r="BG892" s="13" t="s">
        <v>432</v>
      </c>
      <c r="BH892" s="13" t="s">
        <v>432</v>
      </c>
    </row>
    <row r="893" spans="1:61" ht="9.75" hidden="1" customHeight="1" x14ac:dyDescent="0.15">
      <c r="A893" s="106"/>
      <c r="B893" s="107"/>
      <c r="C893" s="107"/>
      <c r="D893" s="107"/>
      <c r="E893" s="107"/>
      <c r="F893" s="107"/>
      <c r="G893" s="107"/>
      <c r="H893" s="107"/>
      <c r="I893" s="107"/>
      <c r="J893" s="168"/>
      <c r="K893" s="137"/>
      <c r="L893" s="137"/>
      <c r="M893" s="137"/>
      <c r="N893" s="137"/>
      <c r="O893" s="137"/>
      <c r="P893" s="137"/>
      <c r="Q893" s="137"/>
      <c r="R893" s="137"/>
      <c r="S893" s="137"/>
      <c r="T893" s="137"/>
      <c r="U893" s="137"/>
      <c r="V893" s="174" t="s">
        <v>238</v>
      </c>
      <c r="W893" s="174"/>
      <c r="X893" s="174"/>
      <c r="Y893" s="174"/>
      <c r="Z893" s="174"/>
      <c r="AA893" s="174"/>
      <c r="AB893" s="174"/>
      <c r="AC893" s="174"/>
      <c r="AD893" s="174"/>
      <c r="AE893" s="174"/>
      <c r="AF893" s="174"/>
      <c r="AG893" s="174"/>
      <c r="AH893" s="174"/>
      <c r="AI893" s="174"/>
      <c r="AJ893" s="174"/>
      <c r="AK893" s="174"/>
      <c r="AL893" s="174"/>
      <c r="AM893" s="175"/>
      <c r="BG893" s="13" t="s">
        <v>432</v>
      </c>
      <c r="BH893" s="13" t="s">
        <v>432</v>
      </c>
    </row>
    <row r="894" spans="1:61" ht="9.75" hidden="1" customHeight="1" x14ac:dyDescent="0.15">
      <c r="A894" s="96" t="s">
        <v>288</v>
      </c>
      <c r="B894" s="97"/>
      <c r="C894" s="97"/>
      <c r="D894" s="97"/>
      <c r="E894" s="97"/>
      <c r="F894" s="97"/>
      <c r="G894" s="97"/>
      <c r="H894" s="97"/>
      <c r="I894" s="97"/>
      <c r="J894" s="115"/>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7"/>
      <c r="BG894" s="13" t="s">
        <v>515</v>
      </c>
      <c r="BH894" s="13">
        <v>75</v>
      </c>
      <c r="BI894" s="13" t="str">
        <f>"ITEM"&amp;BH894&amp; BG894 &amp;"="&amp; IF(TRIM($J894)="","",$J894)</f>
        <v>ITEM75#KBN3_12=</v>
      </c>
    </row>
    <row r="895" spans="1:61" ht="9.75" hidden="1" customHeight="1" x14ac:dyDescent="0.15">
      <c r="A895" s="99"/>
      <c r="B895" s="100"/>
      <c r="C895" s="100"/>
      <c r="D895" s="100"/>
      <c r="E895" s="100"/>
      <c r="F895" s="100"/>
      <c r="G895" s="100"/>
      <c r="H895" s="100"/>
      <c r="I895" s="100"/>
      <c r="J895" s="109"/>
      <c r="K895" s="110"/>
      <c r="L895" s="110"/>
      <c r="M895" s="110"/>
      <c r="N895" s="110"/>
      <c r="O895" s="110"/>
      <c r="P895" s="110"/>
      <c r="Q895" s="110"/>
      <c r="R895" s="110"/>
      <c r="S895" s="110"/>
      <c r="T895" s="110"/>
      <c r="U895" s="110"/>
      <c r="V895" s="110"/>
      <c r="W895" s="110"/>
      <c r="X895" s="110"/>
      <c r="Y895" s="110"/>
      <c r="Z895" s="110"/>
      <c r="AA895" s="110"/>
      <c r="AB895" s="110"/>
      <c r="AC895" s="110"/>
      <c r="AD895" s="110"/>
      <c r="AE895" s="110"/>
      <c r="AF895" s="110"/>
      <c r="AG895" s="110"/>
      <c r="AH895" s="110"/>
      <c r="AI895" s="110"/>
      <c r="AJ895" s="110"/>
      <c r="AK895" s="110"/>
      <c r="AL895" s="110"/>
      <c r="AM895" s="111"/>
      <c r="BG895" s="13" t="s">
        <v>432</v>
      </c>
      <c r="BH895" s="13" t="s">
        <v>432</v>
      </c>
    </row>
    <row r="896" spans="1:61" ht="9.75" hidden="1" customHeight="1" x14ac:dyDescent="0.15">
      <c r="A896" s="106"/>
      <c r="B896" s="107"/>
      <c r="C896" s="107"/>
      <c r="D896" s="107"/>
      <c r="E896" s="107"/>
      <c r="F896" s="107"/>
      <c r="G896" s="107"/>
      <c r="H896" s="107"/>
      <c r="I896" s="107"/>
      <c r="J896" s="112"/>
      <c r="K896" s="113"/>
      <c r="L896" s="113"/>
      <c r="M896" s="113"/>
      <c r="N896" s="113"/>
      <c r="O896" s="113"/>
      <c r="P896" s="113"/>
      <c r="Q896" s="113"/>
      <c r="R896" s="113"/>
      <c r="S896" s="113"/>
      <c r="T896" s="113"/>
      <c r="U896" s="113"/>
      <c r="V896" s="113"/>
      <c r="W896" s="113"/>
      <c r="X896" s="113"/>
      <c r="Y896" s="113"/>
      <c r="Z896" s="113"/>
      <c r="AA896" s="113"/>
      <c r="AB896" s="113"/>
      <c r="AC896" s="113"/>
      <c r="AD896" s="113"/>
      <c r="AE896" s="113"/>
      <c r="AF896" s="113"/>
      <c r="AG896" s="113"/>
      <c r="AH896" s="113"/>
      <c r="AI896" s="113"/>
      <c r="AJ896" s="113"/>
      <c r="AK896" s="113"/>
      <c r="AL896" s="113"/>
      <c r="AM896" s="114"/>
      <c r="BG896" s="13" t="s">
        <v>432</v>
      </c>
      <c r="BH896" s="13" t="s">
        <v>432</v>
      </c>
    </row>
    <row r="897" spans="1:61" ht="9.75" hidden="1" customHeight="1" x14ac:dyDescent="0.15">
      <c r="A897" s="96" t="s">
        <v>289</v>
      </c>
      <c r="B897" s="97"/>
      <c r="C897" s="97"/>
      <c r="D897" s="97"/>
      <c r="E897" s="97"/>
      <c r="F897" s="97"/>
      <c r="G897" s="97"/>
      <c r="H897" s="97"/>
      <c r="I897" s="97"/>
      <c r="J897" s="224" t="s">
        <v>127</v>
      </c>
      <c r="K897" s="225"/>
      <c r="L897" s="162" t="s">
        <v>121</v>
      </c>
      <c r="M897" s="162"/>
      <c r="N897" s="162"/>
      <c r="O897" s="162"/>
      <c r="P897" s="162"/>
      <c r="Q897" s="162"/>
      <c r="R897" s="162"/>
      <c r="S897" s="162"/>
      <c r="T897" s="162"/>
      <c r="U897" s="162"/>
      <c r="V897" s="162"/>
      <c r="W897" s="162"/>
      <c r="X897" s="227" t="s">
        <v>127</v>
      </c>
      <c r="Y897" s="225"/>
      <c r="Z897" s="162" t="s">
        <v>160</v>
      </c>
      <c r="AA897" s="162"/>
      <c r="AB897" s="162"/>
      <c r="AC897" s="162"/>
      <c r="AD897" s="162"/>
      <c r="AE897" s="162"/>
      <c r="AF897" s="162"/>
      <c r="AG897" s="162"/>
      <c r="AH897" s="162"/>
      <c r="AI897" s="162"/>
      <c r="AJ897" s="162"/>
      <c r="AK897" s="162"/>
      <c r="AL897" s="162"/>
      <c r="AM897" s="163"/>
      <c r="BF897" s="13" t="b">
        <f>IF($K897="○",TRUE,IF($K897="",FALSE,"INPUT_ERROR"))</f>
        <v>0</v>
      </c>
      <c r="BG897" s="13" t="s">
        <v>515</v>
      </c>
      <c r="BH897" s="13">
        <v>76</v>
      </c>
      <c r="BI897" s="13" t="str">
        <f t="shared" ref="BI897:BI903" si="13">"ITEM"&amp;BH897&amp; BG897 &amp;"="&amp; BF897</f>
        <v>ITEM76#KBN3_12=FALSE</v>
      </c>
    </row>
    <row r="898" spans="1:61" ht="9.75" hidden="1" customHeight="1" x14ac:dyDescent="0.15">
      <c r="A898" s="99"/>
      <c r="B898" s="100"/>
      <c r="C898" s="100"/>
      <c r="D898" s="100"/>
      <c r="E898" s="100"/>
      <c r="F898" s="100"/>
      <c r="G898" s="100"/>
      <c r="H898" s="100"/>
      <c r="I898" s="100"/>
      <c r="J898" s="130"/>
      <c r="K898" s="132"/>
      <c r="L898" s="133"/>
      <c r="M898" s="133"/>
      <c r="N898" s="133"/>
      <c r="O898" s="133"/>
      <c r="P898" s="133"/>
      <c r="Q898" s="133"/>
      <c r="R898" s="133"/>
      <c r="S898" s="133"/>
      <c r="T898" s="133"/>
      <c r="U898" s="133"/>
      <c r="V898" s="133"/>
      <c r="W898" s="133"/>
      <c r="X898" s="134"/>
      <c r="Y898" s="132"/>
      <c r="Z898" s="133"/>
      <c r="AA898" s="133"/>
      <c r="AB898" s="133"/>
      <c r="AC898" s="133"/>
      <c r="AD898" s="133"/>
      <c r="AE898" s="133"/>
      <c r="AF898" s="133"/>
      <c r="AG898" s="133"/>
      <c r="AH898" s="133"/>
      <c r="AI898" s="133"/>
      <c r="AJ898" s="133"/>
      <c r="AK898" s="133"/>
      <c r="AL898" s="133"/>
      <c r="AM898" s="139"/>
      <c r="BF898" s="13" t="b">
        <f>IF($Y897="○",TRUE,IF($Y897="",FALSE,"INPUT_ERROR"))</f>
        <v>0</v>
      </c>
      <c r="BG898" s="13" t="s">
        <v>515</v>
      </c>
      <c r="BH898" s="13">
        <v>77</v>
      </c>
      <c r="BI898" s="13" t="str">
        <f t="shared" si="13"/>
        <v>ITEM77#KBN3_12=FALSE</v>
      </c>
    </row>
    <row r="899" spans="1:61" ht="9.75" hidden="1" customHeight="1" x14ac:dyDescent="0.15">
      <c r="A899" s="99"/>
      <c r="B899" s="100"/>
      <c r="C899" s="100"/>
      <c r="D899" s="100"/>
      <c r="E899" s="100"/>
      <c r="F899" s="100"/>
      <c r="G899" s="100"/>
      <c r="H899" s="100"/>
      <c r="I899" s="100"/>
      <c r="J899" s="130" t="s">
        <v>127</v>
      </c>
      <c r="K899" s="132"/>
      <c r="L899" s="133" t="s">
        <v>161</v>
      </c>
      <c r="M899" s="133"/>
      <c r="N899" s="133"/>
      <c r="O899" s="133"/>
      <c r="P899" s="133"/>
      <c r="Q899" s="133"/>
      <c r="R899" s="133"/>
      <c r="S899" s="133"/>
      <c r="T899" s="133"/>
      <c r="U899" s="133"/>
      <c r="V899" s="133"/>
      <c r="W899" s="133"/>
      <c r="X899" s="134" t="s">
        <v>127</v>
      </c>
      <c r="Y899" s="132"/>
      <c r="Z899" s="133" t="s">
        <v>332</v>
      </c>
      <c r="AA899" s="133"/>
      <c r="AB899" s="133"/>
      <c r="AC899" s="133"/>
      <c r="AD899" s="133"/>
      <c r="AE899" s="133"/>
      <c r="AF899" s="133"/>
      <c r="AG899" s="133"/>
      <c r="AH899" s="133"/>
      <c r="AI899" s="133"/>
      <c r="AJ899" s="133"/>
      <c r="AK899" s="133"/>
      <c r="AL899" s="133"/>
      <c r="AM899" s="139"/>
      <c r="BF899" s="13" t="b">
        <f>IF($K899="○",TRUE,IF($K899="",FALSE,"INPUT_ERROR"))</f>
        <v>0</v>
      </c>
      <c r="BG899" s="13" t="s">
        <v>515</v>
      </c>
      <c r="BH899" s="13">
        <v>78</v>
      </c>
      <c r="BI899" s="13" t="str">
        <f t="shared" si="13"/>
        <v>ITEM78#KBN3_12=FALSE</v>
      </c>
    </row>
    <row r="900" spans="1:61" ht="9.75" hidden="1" customHeight="1" x14ac:dyDescent="0.15">
      <c r="A900" s="99"/>
      <c r="B900" s="100"/>
      <c r="C900" s="100"/>
      <c r="D900" s="100"/>
      <c r="E900" s="100"/>
      <c r="F900" s="100"/>
      <c r="G900" s="100"/>
      <c r="H900" s="100"/>
      <c r="I900" s="100"/>
      <c r="J900" s="130"/>
      <c r="K900" s="132"/>
      <c r="L900" s="133"/>
      <c r="M900" s="133"/>
      <c r="N900" s="133"/>
      <c r="O900" s="133"/>
      <c r="P900" s="133"/>
      <c r="Q900" s="133"/>
      <c r="R900" s="133"/>
      <c r="S900" s="133"/>
      <c r="T900" s="133"/>
      <c r="U900" s="133"/>
      <c r="V900" s="133"/>
      <c r="W900" s="133"/>
      <c r="X900" s="134"/>
      <c r="Y900" s="132"/>
      <c r="Z900" s="133"/>
      <c r="AA900" s="133"/>
      <c r="AB900" s="133"/>
      <c r="AC900" s="133"/>
      <c r="AD900" s="133"/>
      <c r="AE900" s="133"/>
      <c r="AF900" s="133"/>
      <c r="AG900" s="133"/>
      <c r="AH900" s="133"/>
      <c r="AI900" s="133"/>
      <c r="AJ900" s="133"/>
      <c r="AK900" s="133"/>
      <c r="AL900" s="133"/>
      <c r="AM900" s="139"/>
      <c r="BF900" s="13" t="b">
        <f>IF($Y899="○",TRUE,IF($Y899="",FALSE,"INPUT_ERROR"))</f>
        <v>0</v>
      </c>
      <c r="BG900" s="13" t="s">
        <v>515</v>
      </c>
      <c r="BH900" s="13">
        <v>79</v>
      </c>
      <c r="BI900" s="13" t="str">
        <f t="shared" si="13"/>
        <v>ITEM79#KBN3_12=FALSE</v>
      </c>
    </row>
    <row r="901" spans="1:61" ht="9.75" hidden="1" customHeight="1" x14ac:dyDescent="0.15">
      <c r="A901" s="99"/>
      <c r="B901" s="100"/>
      <c r="C901" s="100"/>
      <c r="D901" s="100"/>
      <c r="E901" s="100"/>
      <c r="F901" s="100"/>
      <c r="G901" s="100"/>
      <c r="H901" s="100"/>
      <c r="I901" s="100"/>
      <c r="J901" s="130" t="s">
        <v>127</v>
      </c>
      <c r="K901" s="132"/>
      <c r="L901" s="133" t="s">
        <v>240</v>
      </c>
      <c r="M901" s="133"/>
      <c r="N901" s="133"/>
      <c r="O901" s="133"/>
      <c r="P901" s="133"/>
      <c r="Q901" s="133"/>
      <c r="R901" s="133"/>
      <c r="S901" s="133"/>
      <c r="T901" s="133"/>
      <c r="U901" s="133"/>
      <c r="V901" s="133"/>
      <c r="W901" s="133"/>
      <c r="X901" s="134" t="s">
        <v>127</v>
      </c>
      <c r="Y901" s="132"/>
      <c r="Z901" s="133" t="s">
        <v>241</v>
      </c>
      <c r="AA901" s="133"/>
      <c r="AB901" s="133"/>
      <c r="AC901" s="133"/>
      <c r="AD901" s="133"/>
      <c r="AE901" s="133"/>
      <c r="AF901" s="133"/>
      <c r="AG901" s="133"/>
      <c r="AH901" s="133"/>
      <c r="AI901" s="133"/>
      <c r="AJ901" s="133"/>
      <c r="AK901" s="133"/>
      <c r="AL901" s="133"/>
      <c r="AM901" s="139"/>
      <c r="BF901" s="13" t="b">
        <f>IF($K901="○",TRUE,IF($K901="",FALSE,"INPUT_ERROR"))</f>
        <v>0</v>
      </c>
      <c r="BG901" s="13" t="s">
        <v>515</v>
      </c>
      <c r="BH901" s="13">
        <v>80</v>
      </c>
      <c r="BI901" s="13" t="str">
        <f t="shared" si="13"/>
        <v>ITEM80#KBN3_12=FALSE</v>
      </c>
    </row>
    <row r="902" spans="1:61" ht="9.75" hidden="1" customHeight="1" x14ac:dyDescent="0.15">
      <c r="A902" s="99"/>
      <c r="B902" s="100"/>
      <c r="C902" s="100"/>
      <c r="D902" s="100"/>
      <c r="E902" s="100"/>
      <c r="F902" s="100"/>
      <c r="G902" s="100"/>
      <c r="H902" s="100"/>
      <c r="I902" s="100"/>
      <c r="J902" s="130"/>
      <c r="K902" s="132"/>
      <c r="L902" s="133"/>
      <c r="M902" s="133"/>
      <c r="N902" s="133"/>
      <c r="O902" s="133"/>
      <c r="P902" s="133"/>
      <c r="Q902" s="133"/>
      <c r="R902" s="133"/>
      <c r="S902" s="133"/>
      <c r="T902" s="133"/>
      <c r="U902" s="133"/>
      <c r="V902" s="133"/>
      <c r="W902" s="133"/>
      <c r="X902" s="134"/>
      <c r="Y902" s="132"/>
      <c r="Z902" s="133"/>
      <c r="AA902" s="133"/>
      <c r="AB902" s="133"/>
      <c r="AC902" s="133"/>
      <c r="AD902" s="133"/>
      <c r="AE902" s="133"/>
      <c r="AF902" s="133"/>
      <c r="AG902" s="133"/>
      <c r="AH902" s="133"/>
      <c r="AI902" s="133"/>
      <c r="AJ902" s="133"/>
      <c r="AK902" s="133"/>
      <c r="AL902" s="133"/>
      <c r="AM902" s="139"/>
      <c r="BF902" s="13" t="b">
        <f>IF($Y901="○",TRUE,IF($Y901="",FALSE,"INPUT_ERROR"))</f>
        <v>0</v>
      </c>
      <c r="BG902" s="13" t="s">
        <v>515</v>
      </c>
      <c r="BH902" s="13">
        <v>81</v>
      </c>
      <c r="BI902" s="13" t="str">
        <f t="shared" si="13"/>
        <v>ITEM81#KBN3_12=FALSE</v>
      </c>
    </row>
    <row r="903" spans="1:61" ht="9.75" hidden="1" customHeight="1" x14ac:dyDescent="0.15">
      <c r="A903" s="99"/>
      <c r="B903" s="100"/>
      <c r="C903" s="100"/>
      <c r="D903" s="100"/>
      <c r="E903" s="100"/>
      <c r="F903" s="100"/>
      <c r="G903" s="100"/>
      <c r="H903" s="100"/>
      <c r="I903" s="100"/>
      <c r="J903" s="130" t="s">
        <v>127</v>
      </c>
      <c r="K903" s="132"/>
      <c r="L903" s="133" t="s">
        <v>125</v>
      </c>
      <c r="M903" s="133"/>
      <c r="N903" s="133"/>
      <c r="O903" s="134" t="s">
        <v>98</v>
      </c>
      <c r="P903" s="128"/>
      <c r="Q903" s="128"/>
      <c r="R903" s="128"/>
      <c r="S903" s="128"/>
      <c r="T903" s="128"/>
      <c r="U903" s="128"/>
      <c r="V903" s="128"/>
      <c r="W903" s="128"/>
      <c r="X903" s="128"/>
      <c r="Y903" s="128"/>
      <c r="Z903" s="128"/>
      <c r="AA903" s="128"/>
      <c r="AB903" s="128"/>
      <c r="AC903" s="128"/>
      <c r="AD903" s="128"/>
      <c r="AE903" s="128"/>
      <c r="AF903" s="128"/>
      <c r="AG903" s="128"/>
      <c r="AH903" s="128"/>
      <c r="AI903" s="128"/>
      <c r="AJ903" s="128"/>
      <c r="AK903" s="128"/>
      <c r="AL903" s="133" t="s">
        <v>188</v>
      </c>
      <c r="AM903" s="139"/>
      <c r="BF903" s="13" t="b">
        <f>IF($K903="○",TRUE,IF($K903="",FALSE,"INPUT_ERROR"))</f>
        <v>0</v>
      </c>
      <c r="BG903" s="13" t="s">
        <v>515</v>
      </c>
      <c r="BH903" s="13">
        <v>82</v>
      </c>
      <c r="BI903" s="13" t="str">
        <f t="shared" si="13"/>
        <v>ITEM82#KBN3_12=FALSE</v>
      </c>
    </row>
    <row r="904" spans="1:61" ht="9.75" hidden="1" customHeight="1" x14ac:dyDescent="0.15">
      <c r="A904" s="99"/>
      <c r="B904" s="100"/>
      <c r="C904" s="100"/>
      <c r="D904" s="100"/>
      <c r="E904" s="100"/>
      <c r="F904" s="100"/>
      <c r="G904" s="100"/>
      <c r="H904" s="100"/>
      <c r="I904" s="100"/>
      <c r="J904" s="135"/>
      <c r="K904" s="136"/>
      <c r="L904" s="137"/>
      <c r="M904" s="137"/>
      <c r="N904" s="137"/>
      <c r="O904" s="138"/>
      <c r="P904" s="90"/>
      <c r="Q904" s="90"/>
      <c r="R904" s="90"/>
      <c r="S904" s="90"/>
      <c r="T904" s="90"/>
      <c r="U904" s="90"/>
      <c r="V904" s="90"/>
      <c r="W904" s="90"/>
      <c r="X904" s="90"/>
      <c r="Y904" s="90"/>
      <c r="Z904" s="90"/>
      <c r="AA904" s="90"/>
      <c r="AB904" s="90"/>
      <c r="AC904" s="90"/>
      <c r="AD904" s="90"/>
      <c r="AE904" s="90"/>
      <c r="AF904" s="90"/>
      <c r="AG904" s="90"/>
      <c r="AH904" s="90"/>
      <c r="AI904" s="90"/>
      <c r="AJ904" s="90"/>
      <c r="AK904" s="90"/>
      <c r="AL904" s="137"/>
      <c r="AM904" s="140"/>
      <c r="BG904" s="13" t="s">
        <v>515</v>
      </c>
      <c r="BH904" s="13">
        <v>83</v>
      </c>
      <c r="BI904" s="13" t="str">
        <f>"ITEM"&amp;BH904&amp; BG904 &amp;"="&amp;IF(TRIM($P903)="","",$P903)</f>
        <v>ITEM83#KBN3_12=</v>
      </c>
    </row>
    <row r="905" spans="1:61" ht="9.75" hidden="1" customHeight="1" x14ac:dyDescent="0.15">
      <c r="A905" s="96" t="s">
        <v>290</v>
      </c>
      <c r="B905" s="97"/>
      <c r="C905" s="97"/>
      <c r="D905" s="97"/>
      <c r="E905" s="97"/>
      <c r="F905" s="97"/>
      <c r="G905" s="97"/>
      <c r="H905" s="97"/>
      <c r="I905" s="97"/>
      <c r="J905" s="102"/>
      <c r="K905" s="102"/>
      <c r="L905" s="102"/>
      <c r="M905" s="102"/>
      <c r="N905" s="102"/>
      <c r="O905" s="102"/>
      <c r="P905" s="102"/>
      <c r="Q905" s="102"/>
      <c r="R905" s="102"/>
      <c r="S905" s="102"/>
      <c r="T905" s="102"/>
      <c r="U905" s="102"/>
      <c r="V905" s="102"/>
      <c r="W905" s="102"/>
      <c r="X905" s="102"/>
      <c r="Y905" s="102"/>
      <c r="Z905" s="102"/>
      <c r="AA905" s="102"/>
      <c r="AB905" s="102"/>
      <c r="AC905" s="102"/>
      <c r="AD905" s="102"/>
      <c r="AE905" s="102"/>
      <c r="AF905" s="102"/>
      <c r="AG905" s="102"/>
      <c r="AH905" s="102"/>
      <c r="AI905" s="102"/>
      <c r="AJ905" s="102"/>
      <c r="AK905" s="102"/>
      <c r="AL905" s="102"/>
      <c r="AM905" s="102"/>
      <c r="BG905" s="13" t="s">
        <v>515</v>
      </c>
      <c r="BH905" s="13">
        <v>84</v>
      </c>
      <c r="BI905" s="13" t="str">
        <f>"ITEM"&amp;BH905&amp; BG905 &amp;"="&amp;IF(TRIM($J905)="","",TEXT(J905,"yyyymmdd"))</f>
        <v>ITEM84#KBN3_12=</v>
      </c>
    </row>
    <row r="906" spans="1:61" ht="9.75" hidden="1" customHeight="1" x14ac:dyDescent="0.15">
      <c r="A906" s="99"/>
      <c r="B906" s="100"/>
      <c r="C906" s="100"/>
      <c r="D906" s="100"/>
      <c r="E906" s="100"/>
      <c r="F906" s="100"/>
      <c r="G906" s="100"/>
      <c r="H906" s="100"/>
      <c r="I906" s="100"/>
      <c r="J906" s="102"/>
      <c r="K906" s="102"/>
      <c r="L906" s="102"/>
      <c r="M906" s="102"/>
      <c r="N906" s="102"/>
      <c r="O906" s="102"/>
      <c r="P906" s="102"/>
      <c r="Q906" s="102"/>
      <c r="R906" s="102"/>
      <c r="S906" s="102"/>
      <c r="T906" s="102"/>
      <c r="U906" s="102"/>
      <c r="V906" s="102"/>
      <c r="W906" s="102"/>
      <c r="X906" s="102"/>
      <c r="Y906" s="102"/>
      <c r="Z906" s="102"/>
      <c r="AA906" s="102"/>
      <c r="AB906" s="102"/>
      <c r="AC906" s="102"/>
      <c r="AD906" s="102"/>
      <c r="AE906" s="102"/>
      <c r="AF906" s="102"/>
      <c r="AG906" s="102"/>
      <c r="AH906" s="102"/>
      <c r="AI906" s="102"/>
      <c r="AJ906" s="102"/>
      <c r="AK906" s="102"/>
      <c r="AL906" s="102"/>
      <c r="AM906" s="102"/>
      <c r="BG906" s="13" t="s">
        <v>432</v>
      </c>
      <c r="BH906" s="13" t="s">
        <v>432</v>
      </c>
    </row>
    <row r="907" spans="1:61" ht="9.75" hidden="1" customHeight="1" thickBot="1" x14ac:dyDescent="0.2">
      <c r="A907" s="106"/>
      <c r="B907" s="107"/>
      <c r="C907" s="107"/>
      <c r="D907" s="107"/>
      <c r="E907" s="107"/>
      <c r="F907" s="107"/>
      <c r="G907" s="107"/>
      <c r="H907" s="107"/>
      <c r="I907" s="107"/>
      <c r="J907" s="102"/>
      <c r="K907" s="102"/>
      <c r="L907" s="102"/>
      <c r="M907" s="102"/>
      <c r="N907" s="102"/>
      <c r="O907" s="102"/>
      <c r="P907" s="102"/>
      <c r="Q907" s="102"/>
      <c r="R907" s="102"/>
      <c r="S907" s="102"/>
      <c r="T907" s="102"/>
      <c r="U907" s="102"/>
      <c r="V907" s="102"/>
      <c r="W907" s="102"/>
      <c r="X907" s="102"/>
      <c r="Y907" s="102"/>
      <c r="Z907" s="102"/>
      <c r="AA907" s="102"/>
      <c r="AB907" s="102"/>
      <c r="AC907" s="102"/>
      <c r="AD907" s="102"/>
      <c r="AE907" s="102"/>
      <c r="AF907" s="102"/>
      <c r="AG907" s="102"/>
      <c r="AH907" s="102"/>
      <c r="AI907" s="102"/>
      <c r="AJ907" s="102"/>
      <c r="AK907" s="102"/>
      <c r="AL907" s="102"/>
      <c r="AM907" s="102"/>
      <c r="BG907" s="13" t="s">
        <v>432</v>
      </c>
      <c r="BH907" s="13" t="s">
        <v>432</v>
      </c>
    </row>
    <row r="908" spans="1:61" ht="9.75" hidden="1" customHeight="1" x14ac:dyDescent="0.15">
      <c r="A908" s="295" t="s">
        <v>377</v>
      </c>
      <c r="B908" s="296"/>
      <c r="C908" s="296"/>
      <c r="D908" s="296"/>
      <c r="E908" s="296"/>
      <c r="F908" s="296"/>
      <c r="G908" s="296"/>
      <c r="H908" s="296"/>
      <c r="I908" s="297"/>
      <c r="J908" s="273"/>
      <c r="K908" s="274"/>
      <c r="L908" s="274"/>
      <c r="M908" s="274"/>
      <c r="N908" s="274"/>
      <c r="O908" s="274"/>
      <c r="P908" s="274"/>
      <c r="Q908" s="274"/>
      <c r="R908" s="274"/>
      <c r="S908" s="274"/>
      <c r="T908" s="274"/>
      <c r="U908" s="274"/>
      <c r="V908" s="274"/>
      <c r="W908" s="274"/>
      <c r="X908" s="274"/>
      <c r="Y908" s="274"/>
      <c r="Z908" s="274"/>
      <c r="AA908" s="274"/>
      <c r="AB908" s="274"/>
      <c r="AC908" s="274"/>
      <c r="AD908" s="274"/>
      <c r="AE908" s="274"/>
      <c r="AF908" s="274"/>
      <c r="AG908" s="274"/>
      <c r="AH908" s="274"/>
      <c r="AI908" s="274"/>
      <c r="AJ908" s="274"/>
      <c r="AK908" s="274"/>
      <c r="AL908" s="274"/>
      <c r="AM908" s="275"/>
      <c r="BG908" s="13" t="s">
        <v>516</v>
      </c>
      <c r="BH908" s="13">
        <v>70</v>
      </c>
      <c r="BI908" s="13" t="str">
        <f>"ITEM"&amp;BH908&amp;BG908&amp;"="&amp;IF(TRIM($J908)="","",$J908)</f>
        <v>ITEM70#KBN3_13=</v>
      </c>
    </row>
    <row r="909" spans="1:61" ht="9.75" hidden="1" customHeight="1" thickBot="1" x14ac:dyDescent="0.2">
      <c r="A909" s="298"/>
      <c r="B909" s="299"/>
      <c r="C909" s="299"/>
      <c r="D909" s="299"/>
      <c r="E909" s="299"/>
      <c r="F909" s="299"/>
      <c r="G909" s="299"/>
      <c r="H909" s="299"/>
      <c r="I909" s="300"/>
      <c r="J909" s="301"/>
      <c r="K909" s="302"/>
      <c r="L909" s="302"/>
      <c r="M909" s="302"/>
      <c r="N909" s="302"/>
      <c r="O909" s="302"/>
      <c r="P909" s="302"/>
      <c r="Q909" s="302"/>
      <c r="R909" s="302"/>
      <c r="S909" s="302"/>
      <c r="T909" s="302"/>
      <c r="U909" s="302"/>
      <c r="V909" s="302"/>
      <c r="W909" s="302"/>
      <c r="X909" s="302"/>
      <c r="Y909" s="302"/>
      <c r="Z909" s="302"/>
      <c r="AA909" s="302"/>
      <c r="AB909" s="302"/>
      <c r="AC909" s="302"/>
      <c r="AD909" s="302"/>
      <c r="AE909" s="302"/>
      <c r="AF909" s="302"/>
      <c r="AG909" s="302"/>
      <c r="AH909" s="302"/>
      <c r="AI909" s="302"/>
      <c r="AJ909" s="302"/>
      <c r="AK909" s="302"/>
      <c r="AL909" s="302"/>
      <c r="AM909" s="303"/>
    </row>
    <row r="910" spans="1:61" ht="9.75" hidden="1" customHeight="1" x14ac:dyDescent="0.15">
      <c r="A910" s="99" t="s">
        <v>96</v>
      </c>
      <c r="B910" s="100"/>
      <c r="C910" s="100"/>
      <c r="D910" s="100"/>
      <c r="E910" s="100"/>
      <c r="F910" s="100"/>
      <c r="G910" s="100"/>
      <c r="H910" s="100"/>
      <c r="I910" s="100"/>
      <c r="J910" s="102"/>
      <c r="K910" s="102"/>
      <c r="L910" s="102"/>
      <c r="M910" s="102"/>
      <c r="N910" s="102"/>
      <c r="O910" s="102"/>
      <c r="P910" s="102"/>
      <c r="Q910" s="102"/>
      <c r="R910" s="102"/>
      <c r="S910" s="102"/>
      <c r="T910" s="102"/>
      <c r="U910" s="102"/>
      <c r="V910" s="102"/>
      <c r="W910" s="102"/>
      <c r="X910" s="102"/>
      <c r="Y910" s="102"/>
      <c r="Z910" s="102"/>
      <c r="AA910" s="102"/>
      <c r="AB910" s="102"/>
      <c r="AC910" s="102"/>
      <c r="AD910" s="102"/>
      <c r="AE910" s="102"/>
      <c r="AF910" s="102"/>
      <c r="AG910" s="102"/>
      <c r="AH910" s="102"/>
      <c r="AI910" s="102"/>
      <c r="AJ910" s="102"/>
      <c r="AK910" s="102"/>
      <c r="AL910" s="102"/>
      <c r="AM910" s="102"/>
      <c r="BG910" s="13" t="s">
        <v>516</v>
      </c>
      <c r="BH910" s="13">
        <v>71</v>
      </c>
      <c r="BI910" s="13" t="str">
        <f>"ITEM"&amp;BH910&amp; BG910 &amp;"="&amp; IF(TRIM($J910)="","",$J910)</f>
        <v>ITEM71#KBN3_13=</v>
      </c>
    </row>
    <row r="911" spans="1:61" ht="9.75" hidden="1" customHeight="1" x14ac:dyDescent="0.15">
      <c r="A911" s="106"/>
      <c r="B911" s="107"/>
      <c r="C911" s="107"/>
      <c r="D911" s="107"/>
      <c r="E911" s="107"/>
      <c r="F911" s="107"/>
      <c r="G911" s="107"/>
      <c r="H911" s="107"/>
      <c r="I911" s="107"/>
      <c r="J911" s="102"/>
      <c r="K911" s="102"/>
      <c r="L911" s="102"/>
      <c r="M911" s="102"/>
      <c r="N911" s="102"/>
      <c r="O911" s="102"/>
      <c r="P911" s="102"/>
      <c r="Q911" s="102"/>
      <c r="R911" s="102"/>
      <c r="S911" s="102"/>
      <c r="T911" s="102"/>
      <c r="U911" s="102"/>
      <c r="V911" s="102"/>
      <c r="W911" s="102"/>
      <c r="X911" s="102"/>
      <c r="Y911" s="102"/>
      <c r="Z911" s="102"/>
      <c r="AA911" s="102"/>
      <c r="AB911" s="102"/>
      <c r="AC911" s="102"/>
      <c r="AD911" s="102"/>
      <c r="AE911" s="102"/>
      <c r="AF911" s="102"/>
      <c r="AG911" s="102"/>
      <c r="AH911" s="102"/>
      <c r="AI911" s="102"/>
      <c r="AJ911" s="102"/>
      <c r="AK911" s="102"/>
      <c r="AL911" s="102"/>
      <c r="AM911" s="102"/>
    </row>
    <row r="912" spans="1:61" ht="9.75" hidden="1" customHeight="1" x14ac:dyDescent="0.15">
      <c r="A912" s="96" t="s">
        <v>285</v>
      </c>
      <c r="B912" s="97"/>
      <c r="C912" s="97"/>
      <c r="D912" s="97"/>
      <c r="E912" s="97"/>
      <c r="F912" s="97"/>
      <c r="G912" s="97"/>
      <c r="H912" s="97"/>
      <c r="I912" s="97"/>
      <c r="J912" s="102"/>
      <c r="K912" s="102"/>
      <c r="L912" s="102"/>
      <c r="M912" s="102"/>
      <c r="N912" s="102"/>
      <c r="O912" s="102"/>
      <c r="P912" s="102"/>
      <c r="Q912" s="102"/>
      <c r="R912" s="102"/>
      <c r="S912" s="102"/>
      <c r="T912" s="102"/>
      <c r="U912" s="102"/>
      <c r="V912" s="102"/>
      <c r="W912" s="102"/>
      <c r="X912" s="102"/>
      <c r="Y912" s="102"/>
      <c r="Z912" s="102"/>
      <c r="AA912" s="102"/>
      <c r="AB912" s="102"/>
      <c r="AC912" s="102"/>
      <c r="AD912" s="102"/>
      <c r="AE912" s="102"/>
      <c r="AF912" s="102"/>
      <c r="AG912" s="102"/>
      <c r="AH912" s="102"/>
      <c r="AI912" s="102"/>
      <c r="AJ912" s="102"/>
      <c r="AK912" s="102"/>
      <c r="AL912" s="102"/>
      <c r="AM912" s="102"/>
      <c r="BG912" s="13" t="s">
        <v>516</v>
      </c>
      <c r="BH912" s="13">
        <v>72</v>
      </c>
      <c r="BI912" s="13" t="str">
        <f>"ITEM"&amp;BH912&amp; BG912 &amp;"="&amp; IF(TRIM($J912)="","",$J912)</f>
        <v>ITEM72#KBN3_13=</v>
      </c>
    </row>
    <row r="913" spans="1:61" ht="9.75" hidden="1" customHeight="1" x14ac:dyDescent="0.15">
      <c r="A913" s="99"/>
      <c r="B913" s="100"/>
      <c r="C913" s="100"/>
      <c r="D913" s="100"/>
      <c r="E913" s="100"/>
      <c r="F913" s="100"/>
      <c r="G913" s="100"/>
      <c r="H913" s="100"/>
      <c r="I913" s="100"/>
      <c r="J913" s="102"/>
      <c r="K913" s="102"/>
      <c r="L913" s="102"/>
      <c r="M913" s="102"/>
      <c r="N913" s="102"/>
      <c r="O913" s="102"/>
      <c r="P913" s="102"/>
      <c r="Q913" s="102"/>
      <c r="R913" s="102"/>
      <c r="S913" s="102"/>
      <c r="T913" s="102"/>
      <c r="U913" s="102"/>
      <c r="V913" s="102"/>
      <c r="W913" s="102"/>
      <c r="X913" s="102"/>
      <c r="Y913" s="102"/>
      <c r="Z913" s="102"/>
      <c r="AA913" s="102"/>
      <c r="AB913" s="102"/>
      <c r="AC913" s="102"/>
      <c r="AD913" s="102"/>
      <c r="AE913" s="102"/>
      <c r="AF913" s="102"/>
      <c r="AG913" s="102"/>
      <c r="AH913" s="102"/>
      <c r="AI913" s="102"/>
      <c r="AJ913" s="102"/>
      <c r="AK913" s="102"/>
      <c r="AL913" s="102"/>
      <c r="AM913" s="102"/>
      <c r="BG913" s="13" t="s">
        <v>432</v>
      </c>
      <c r="BH913" s="13" t="s">
        <v>432</v>
      </c>
    </row>
    <row r="914" spans="1:61" ht="9.75" hidden="1" customHeight="1" x14ac:dyDescent="0.15">
      <c r="A914" s="106"/>
      <c r="B914" s="107"/>
      <c r="C914" s="107"/>
      <c r="D914" s="107"/>
      <c r="E914" s="107"/>
      <c r="F914" s="107"/>
      <c r="G914" s="107"/>
      <c r="H914" s="107"/>
      <c r="I914" s="107"/>
      <c r="J914" s="102"/>
      <c r="K914" s="102"/>
      <c r="L914" s="102"/>
      <c r="M914" s="102"/>
      <c r="N914" s="102"/>
      <c r="O914" s="102"/>
      <c r="P914" s="102"/>
      <c r="Q914" s="102"/>
      <c r="R914" s="102"/>
      <c r="S914" s="102"/>
      <c r="T914" s="102"/>
      <c r="U914" s="102"/>
      <c r="V914" s="102"/>
      <c r="W914" s="102"/>
      <c r="X914" s="102"/>
      <c r="Y914" s="102"/>
      <c r="Z914" s="102"/>
      <c r="AA914" s="102"/>
      <c r="AB914" s="102"/>
      <c r="AC914" s="102"/>
      <c r="AD914" s="102"/>
      <c r="AE914" s="102"/>
      <c r="AF914" s="102"/>
      <c r="AG914" s="102"/>
      <c r="AH914" s="102"/>
      <c r="AI914" s="102"/>
      <c r="AJ914" s="102"/>
      <c r="AK914" s="102"/>
      <c r="AL914" s="102"/>
      <c r="AM914" s="102"/>
      <c r="BG914" s="13" t="s">
        <v>432</v>
      </c>
      <c r="BH914" s="13" t="s">
        <v>432</v>
      </c>
    </row>
    <row r="915" spans="1:61" ht="9.75" hidden="1" customHeight="1" x14ac:dyDescent="0.15">
      <c r="A915" s="96" t="s">
        <v>286</v>
      </c>
      <c r="B915" s="97"/>
      <c r="C915" s="97"/>
      <c r="D915" s="97"/>
      <c r="E915" s="97"/>
      <c r="F915" s="97"/>
      <c r="G915" s="97"/>
      <c r="H915" s="97"/>
      <c r="I915" s="97"/>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102"/>
      <c r="BG915" s="13" t="s">
        <v>516</v>
      </c>
      <c r="BH915" s="13">
        <v>73</v>
      </c>
      <c r="BI915" s="13" t="str">
        <f>"ITEM"&amp;BH915&amp; BG915 &amp;"="&amp; IF(TRIM($J915)="","",$J915)</f>
        <v>ITEM73#KBN3_13=</v>
      </c>
    </row>
    <row r="916" spans="1:61" ht="9.75" hidden="1" customHeight="1" x14ac:dyDescent="0.15">
      <c r="A916" s="106"/>
      <c r="B916" s="107"/>
      <c r="C916" s="107"/>
      <c r="D916" s="107"/>
      <c r="E916" s="107"/>
      <c r="F916" s="107"/>
      <c r="G916" s="107"/>
      <c r="H916" s="107"/>
      <c r="I916" s="107"/>
      <c r="J916" s="102"/>
      <c r="K916" s="102"/>
      <c r="L916" s="102"/>
      <c r="M916" s="102"/>
      <c r="N916" s="102"/>
      <c r="O916" s="102"/>
      <c r="P916" s="102"/>
      <c r="Q916" s="102"/>
      <c r="R916" s="102"/>
      <c r="S916" s="102"/>
      <c r="T916" s="102"/>
      <c r="U916" s="102"/>
      <c r="V916" s="102"/>
      <c r="W916" s="102"/>
      <c r="X916" s="102"/>
      <c r="Y916" s="102"/>
      <c r="Z916" s="102"/>
      <c r="AA916" s="102"/>
      <c r="AB916" s="102"/>
      <c r="AC916" s="102"/>
      <c r="AD916" s="102"/>
      <c r="AE916" s="102"/>
      <c r="AF916" s="102"/>
      <c r="AG916" s="102"/>
      <c r="AH916" s="102"/>
      <c r="AI916" s="102"/>
      <c r="AJ916" s="102"/>
      <c r="AK916" s="102"/>
      <c r="AL916" s="102"/>
      <c r="AM916" s="102"/>
      <c r="BG916" s="13" t="s">
        <v>432</v>
      </c>
      <c r="BH916" s="13" t="s">
        <v>432</v>
      </c>
    </row>
    <row r="917" spans="1:61" ht="9.75" hidden="1" customHeight="1" x14ac:dyDescent="0.15">
      <c r="A917" s="96" t="s">
        <v>287</v>
      </c>
      <c r="B917" s="97"/>
      <c r="C917" s="97"/>
      <c r="D917" s="97"/>
      <c r="E917" s="97"/>
      <c r="F917" s="97"/>
      <c r="G917" s="97"/>
      <c r="H917" s="97"/>
      <c r="I917" s="97"/>
      <c r="J917" s="167"/>
      <c r="K917" s="162"/>
      <c r="L917" s="162"/>
      <c r="M917" s="162"/>
      <c r="N917" s="162"/>
      <c r="O917" s="162"/>
      <c r="P917" s="162"/>
      <c r="Q917" s="162"/>
      <c r="R917" s="162"/>
      <c r="S917" s="162"/>
      <c r="T917" s="162"/>
      <c r="U917" s="162"/>
      <c r="V917" s="170" t="s">
        <v>116</v>
      </c>
      <c r="W917" s="170"/>
      <c r="X917" s="170"/>
      <c r="Y917" s="170"/>
      <c r="Z917" s="170"/>
      <c r="AA917" s="170"/>
      <c r="AB917" s="170"/>
      <c r="AC917" s="170"/>
      <c r="AD917" s="170"/>
      <c r="AE917" s="170"/>
      <c r="AF917" s="170"/>
      <c r="AG917" s="170"/>
      <c r="AH917" s="170"/>
      <c r="AI917" s="170"/>
      <c r="AJ917" s="170"/>
      <c r="AK917" s="170"/>
      <c r="AL917" s="170"/>
      <c r="AM917" s="171"/>
      <c r="BE917" s="13" t="str">
        <f ca="1">MID(CELL("address",$CB$2),2,2)</f>
        <v>CB</v>
      </c>
      <c r="BF917" s="13" t="str">
        <f>IF(TRIM($K919)="","",IF(ISERROR(MATCH($K919,$CB$3:$CB$7,0)),"INPUT_ERROR",MATCH($K919,$CB$3:$CB$7,0)))</f>
        <v/>
      </c>
      <c r="BG917" s="13" t="s">
        <v>516</v>
      </c>
      <c r="BH917" s="13">
        <v>74</v>
      </c>
      <c r="BI917" s="13" t="str">
        <f>"ITEM"&amp; BH917&amp; BG917 &amp;"="&amp; $BF917</f>
        <v>ITEM74#KBN3_13=</v>
      </c>
    </row>
    <row r="918" spans="1:61" ht="9.75" hidden="1" customHeight="1" x14ac:dyDescent="0.15">
      <c r="A918" s="99"/>
      <c r="B918" s="100"/>
      <c r="C918" s="100"/>
      <c r="D918" s="100"/>
      <c r="E918" s="100"/>
      <c r="F918" s="100"/>
      <c r="G918" s="100"/>
      <c r="H918" s="100"/>
      <c r="I918" s="100"/>
      <c r="J918" s="186"/>
      <c r="K918" s="133"/>
      <c r="L918" s="133"/>
      <c r="M918" s="133"/>
      <c r="N918" s="133"/>
      <c r="O918" s="133"/>
      <c r="P918" s="133"/>
      <c r="Q918" s="133"/>
      <c r="R918" s="133"/>
      <c r="S918" s="133"/>
      <c r="T918" s="133"/>
      <c r="U918" s="133"/>
      <c r="V918" s="169" t="s">
        <v>180</v>
      </c>
      <c r="W918" s="169"/>
      <c r="X918" s="169"/>
      <c r="Y918" s="169"/>
      <c r="Z918" s="169"/>
      <c r="AA918" s="169"/>
      <c r="AB918" s="169"/>
      <c r="AC918" s="169"/>
      <c r="AD918" s="169"/>
      <c r="AE918" s="169"/>
      <c r="AF918" s="169"/>
      <c r="AG918" s="169"/>
      <c r="AH918" s="169"/>
      <c r="AI918" s="169"/>
      <c r="AJ918" s="169"/>
      <c r="AK918" s="169"/>
      <c r="AL918" s="169"/>
      <c r="AM918" s="172"/>
      <c r="BG918" s="13" t="s">
        <v>432</v>
      </c>
      <c r="BH918" s="13" t="s">
        <v>432</v>
      </c>
    </row>
    <row r="919" spans="1:61" ht="9.75" hidden="1" customHeight="1" x14ac:dyDescent="0.15">
      <c r="A919" s="99"/>
      <c r="B919" s="100"/>
      <c r="C919" s="100"/>
      <c r="D919" s="100"/>
      <c r="E919" s="100"/>
      <c r="F919" s="100"/>
      <c r="G919" s="100"/>
      <c r="H919" s="100"/>
      <c r="I919" s="100"/>
      <c r="J919" s="130" t="s">
        <v>444</v>
      </c>
      <c r="K919" s="131"/>
      <c r="L919" s="131"/>
      <c r="M919" s="131"/>
      <c r="N919" s="131"/>
      <c r="O919" s="131"/>
      <c r="P919" s="131"/>
      <c r="Q919" s="131"/>
      <c r="R919" s="131"/>
      <c r="S919" s="131"/>
      <c r="T919" s="133" t="s">
        <v>442</v>
      </c>
      <c r="U919" s="133"/>
      <c r="V919" s="169" t="s">
        <v>236</v>
      </c>
      <c r="W919" s="169"/>
      <c r="X919" s="169"/>
      <c r="Y919" s="169"/>
      <c r="Z919" s="169"/>
      <c r="AA919" s="169"/>
      <c r="AB919" s="169"/>
      <c r="AC919" s="169"/>
      <c r="AD919" s="169"/>
      <c r="AE919" s="169"/>
      <c r="AF919" s="169"/>
      <c r="AG919" s="169"/>
      <c r="AH919" s="169"/>
      <c r="AI919" s="169"/>
      <c r="AJ919" s="169"/>
      <c r="AK919" s="169"/>
      <c r="AL919" s="169"/>
      <c r="AM919" s="172"/>
      <c r="BG919" s="13" t="s">
        <v>432</v>
      </c>
      <c r="BH919" s="13" t="s">
        <v>432</v>
      </c>
    </row>
    <row r="920" spans="1:61" ht="9.75" hidden="1" customHeight="1" x14ac:dyDescent="0.15">
      <c r="A920" s="99"/>
      <c r="B920" s="100"/>
      <c r="C920" s="100"/>
      <c r="D920" s="100"/>
      <c r="E920" s="100"/>
      <c r="F920" s="100"/>
      <c r="G920" s="100"/>
      <c r="H920" s="100"/>
      <c r="I920" s="100"/>
      <c r="J920" s="130"/>
      <c r="K920" s="131"/>
      <c r="L920" s="131"/>
      <c r="M920" s="131"/>
      <c r="N920" s="131"/>
      <c r="O920" s="131"/>
      <c r="P920" s="131"/>
      <c r="Q920" s="131"/>
      <c r="R920" s="131"/>
      <c r="S920" s="131"/>
      <c r="T920" s="133"/>
      <c r="U920" s="133"/>
      <c r="V920" s="169" t="s">
        <v>237</v>
      </c>
      <c r="W920" s="169"/>
      <c r="X920" s="169"/>
      <c r="Y920" s="169"/>
      <c r="Z920" s="169"/>
      <c r="AA920" s="169"/>
      <c r="AB920" s="169"/>
      <c r="AC920" s="169"/>
      <c r="AD920" s="169"/>
      <c r="AE920" s="169"/>
      <c r="AF920" s="169"/>
      <c r="AG920" s="169"/>
      <c r="AH920" s="169"/>
      <c r="AI920" s="169"/>
      <c r="AJ920" s="169"/>
      <c r="AK920" s="169"/>
      <c r="AL920" s="169"/>
      <c r="AM920" s="172"/>
      <c r="BG920" s="13" t="s">
        <v>432</v>
      </c>
      <c r="BH920" s="13" t="s">
        <v>432</v>
      </c>
    </row>
    <row r="921" spans="1:61" ht="9.75" hidden="1" customHeight="1" x14ac:dyDescent="0.15">
      <c r="A921" s="99"/>
      <c r="B921" s="100"/>
      <c r="C921" s="100"/>
      <c r="D921" s="100"/>
      <c r="E921" s="100"/>
      <c r="F921" s="100"/>
      <c r="G921" s="100"/>
      <c r="H921" s="100"/>
      <c r="I921" s="100"/>
      <c r="J921" s="186"/>
      <c r="K921" s="133"/>
      <c r="L921" s="133"/>
      <c r="M921" s="133"/>
      <c r="N921" s="133"/>
      <c r="O921" s="133"/>
      <c r="P921" s="133"/>
      <c r="Q921" s="133"/>
      <c r="R921" s="133"/>
      <c r="S921" s="133"/>
      <c r="T921" s="133"/>
      <c r="U921" s="133"/>
      <c r="V921" s="169" t="s">
        <v>445</v>
      </c>
      <c r="W921" s="169"/>
      <c r="X921" s="169"/>
      <c r="Y921" s="169"/>
      <c r="Z921" s="169"/>
      <c r="AA921" s="169"/>
      <c r="AB921" s="169"/>
      <c r="AC921" s="169"/>
      <c r="AD921" s="169"/>
      <c r="AE921" s="169"/>
      <c r="AF921" s="169"/>
      <c r="AG921" s="169"/>
      <c r="AH921" s="169"/>
      <c r="AI921" s="169"/>
      <c r="AJ921" s="169"/>
      <c r="AK921" s="169"/>
      <c r="AL921" s="169"/>
      <c r="AM921" s="172"/>
      <c r="BG921" s="13" t="s">
        <v>432</v>
      </c>
      <c r="BH921" s="13" t="s">
        <v>432</v>
      </c>
    </row>
    <row r="922" spans="1:61" ht="9.75" hidden="1" customHeight="1" x14ac:dyDescent="0.15">
      <c r="A922" s="106"/>
      <c r="B922" s="107"/>
      <c r="C922" s="107"/>
      <c r="D922" s="107"/>
      <c r="E922" s="107"/>
      <c r="F922" s="107"/>
      <c r="G922" s="107"/>
      <c r="H922" s="107"/>
      <c r="I922" s="107"/>
      <c r="J922" s="168"/>
      <c r="K922" s="137"/>
      <c r="L922" s="137"/>
      <c r="M922" s="137"/>
      <c r="N922" s="137"/>
      <c r="O922" s="137"/>
      <c r="P922" s="137"/>
      <c r="Q922" s="137"/>
      <c r="R922" s="137"/>
      <c r="S922" s="137"/>
      <c r="T922" s="137"/>
      <c r="U922" s="137"/>
      <c r="V922" s="174" t="s">
        <v>238</v>
      </c>
      <c r="W922" s="174"/>
      <c r="X922" s="174"/>
      <c r="Y922" s="174"/>
      <c r="Z922" s="174"/>
      <c r="AA922" s="174"/>
      <c r="AB922" s="174"/>
      <c r="AC922" s="174"/>
      <c r="AD922" s="174"/>
      <c r="AE922" s="174"/>
      <c r="AF922" s="174"/>
      <c r="AG922" s="174"/>
      <c r="AH922" s="174"/>
      <c r="AI922" s="174"/>
      <c r="AJ922" s="174"/>
      <c r="AK922" s="174"/>
      <c r="AL922" s="174"/>
      <c r="AM922" s="175"/>
      <c r="BG922" s="13" t="s">
        <v>432</v>
      </c>
      <c r="BH922" s="13" t="s">
        <v>432</v>
      </c>
    </row>
    <row r="923" spans="1:61" ht="9.75" hidden="1" customHeight="1" x14ac:dyDescent="0.15">
      <c r="A923" s="96" t="s">
        <v>288</v>
      </c>
      <c r="B923" s="97"/>
      <c r="C923" s="97"/>
      <c r="D923" s="97"/>
      <c r="E923" s="97"/>
      <c r="F923" s="97"/>
      <c r="G923" s="97"/>
      <c r="H923" s="97"/>
      <c r="I923" s="97"/>
      <c r="J923" s="115"/>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7"/>
      <c r="BG923" s="13" t="s">
        <v>516</v>
      </c>
      <c r="BH923" s="13">
        <v>75</v>
      </c>
      <c r="BI923" s="13" t="str">
        <f>"ITEM"&amp;BH923&amp; BG923 &amp;"="&amp; IF(TRIM($J923)="","",$J923)</f>
        <v>ITEM75#KBN3_13=</v>
      </c>
    </row>
    <row r="924" spans="1:61" ht="9.75" hidden="1" customHeight="1" x14ac:dyDescent="0.15">
      <c r="A924" s="99"/>
      <c r="B924" s="100"/>
      <c r="C924" s="100"/>
      <c r="D924" s="100"/>
      <c r="E924" s="100"/>
      <c r="F924" s="100"/>
      <c r="G924" s="100"/>
      <c r="H924" s="100"/>
      <c r="I924" s="100"/>
      <c r="J924" s="109"/>
      <c r="K924" s="110"/>
      <c r="L924" s="110"/>
      <c r="M924" s="110"/>
      <c r="N924" s="110"/>
      <c r="O924" s="110"/>
      <c r="P924" s="110"/>
      <c r="Q924" s="110"/>
      <c r="R924" s="110"/>
      <c r="S924" s="110"/>
      <c r="T924" s="110"/>
      <c r="U924" s="110"/>
      <c r="V924" s="110"/>
      <c r="W924" s="110"/>
      <c r="X924" s="110"/>
      <c r="Y924" s="110"/>
      <c r="Z924" s="110"/>
      <c r="AA924" s="110"/>
      <c r="AB924" s="110"/>
      <c r="AC924" s="110"/>
      <c r="AD924" s="110"/>
      <c r="AE924" s="110"/>
      <c r="AF924" s="110"/>
      <c r="AG924" s="110"/>
      <c r="AH924" s="110"/>
      <c r="AI924" s="110"/>
      <c r="AJ924" s="110"/>
      <c r="AK924" s="110"/>
      <c r="AL924" s="110"/>
      <c r="AM924" s="111"/>
      <c r="BG924" s="13" t="s">
        <v>432</v>
      </c>
      <c r="BH924" s="13" t="s">
        <v>432</v>
      </c>
    </row>
    <row r="925" spans="1:61" ht="9.75" hidden="1" customHeight="1" x14ac:dyDescent="0.15">
      <c r="A925" s="106"/>
      <c r="B925" s="107"/>
      <c r="C925" s="107"/>
      <c r="D925" s="107"/>
      <c r="E925" s="107"/>
      <c r="F925" s="107"/>
      <c r="G925" s="107"/>
      <c r="H925" s="107"/>
      <c r="I925" s="107"/>
      <c r="J925" s="112"/>
      <c r="K925" s="113"/>
      <c r="L925" s="113"/>
      <c r="M925" s="113"/>
      <c r="N925" s="113"/>
      <c r="O925" s="113"/>
      <c r="P925" s="113"/>
      <c r="Q925" s="113"/>
      <c r="R925" s="113"/>
      <c r="S925" s="113"/>
      <c r="T925" s="113"/>
      <c r="U925" s="113"/>
      <c r="V925" s="113"/>
      <c r="W925" s="113"/>
      <c r="X925" s="113"/>
      <c r="Y925" s="113"/>
      <c r="Z925" s="113"/>
      <c r="AA925" s="113"/>
      <c r="AB925" s="113"/>
      <c r="AC925" s="113"/>
      <c r="AD925" s="113"/>
      <c r="AE925" s="113"/>
      <c r="AF925" s="113"/>
      <c r="AG925" s="113"/>
      <c r="AH925" s="113"/>
      <c r="AI925" s="113"/>
      <c r="AJ925" s="113"/>
      <c r="AK925" s="113"/>
      <c r="AL925" s="113"/>
      <c r="AM925" s="114"/>
      <c r="BG925" s="13" t="s">
        <v>432</v>
      </c>
      <c r="BH925" s="13" t="s">
        <v>432</v>
      </c>
    </row>
    <row r="926" spans="1:61" ht="9.75" hidden="1" customHeight="1" x14ac:dyDescent="0.15">
      <c r="A926" s="96" t="s">
        <v>289</v>
      </c>
      <c r="B926" s="97"/>
      <c r="C926" s="97"/>
      <c r="D926" s="97"/>
      <c r="E926" s="97"/>
      <c r="F926" s="97"/>
      <c r="G926" s="97"/>
      <c r="H926" s="97"/>
      <c r="I926" s="97"/>
      <c r="J926" s="224" t="s">
        <v>127</v>
      </c>
      <c r="K926" s="225"/>
      <c r="L926" s="162" t="s">
        <v>121</v>
      </c>
      <c r="M926" s="162"/>
      <c r="N926" s="162"/>
      <c r="O926" s="162"/>
      <c r="P926" s="162"/>
      <c r="Q926" s="162"/>
      <c r="R926" s="162"/>
      <c r="S926" s="162"/>
      <c r="T926" s="162"/>
      <c r="U926" s="162"/>
      <c r="V926" s="162"/>
      <c r="W926" s="162"/>
      <c r="X926" s="227" t="s">
        <v>127</v>
      </c>
      <c r="Y926" s="225"/>
      <c r="Z926" s="162" t="s">
        <v>160</v>
      </c>
      <c r="AA926" s="162"/>
      <c r="AB926" s="162"/>
      <c r="AC926" s="162"/>
      <c r="AD926" s="162"/>
      <c r="AE926" s="162"/>
      <c r="AF926" s="162"/>
      <c r="AG926" s="162"/>
      <c r="AH926" s="162"/>
      <c r="AI926" s="162"/>
      <c r="AJ926" s="162"/>
      <c r="AK926" s="162"/>
      <c r="AL926" s="162"/>
      <c r="AM926" s="163"/>
      <c r="BF926" s="13" t="b">
        <f>IF($K926="○",TRUE,IF($K926="",FALSE,"INPUT_ERROR"))</f>
        <v>0</v>
      </c>
      <c r="BG926" s="13" t="s">
        <v>516</v>
      </c>
      <c r="BH926" s="13">
        <v>76</v>
      </c>
      <c r="BI926" s="13" t="str">
        <f t="shared" ref="BI926:BI932" si="14">"ITEM"&amp;BH926&amp; BG926 &amp;"="&amp; BF926</f>
        <v>ITEM76#KBN3_13=FALSE</v>
      </c>
    </row>
    <row r="927" spans="1:61" ht="9.75" hidden="1" customHeight="1" x14ac:dyDescent="0.15">
      <c r="A927" s="99"/>
      <c r="B927" s="100"/>
      <c r="C927" s="100"/>
      <c r="D927" s="100"/>
      <c r="E927" s="100"/>
      <c r="F927" s="100"/>
      <c r="G927" s="100"/>
      <c r="H927" s="100"/>
      <c r="I927" s="100"/>
      <c r="J927" s="130"/>
      <c r="K927" s="132"/>
      <c r="L927" s="133"/>
      <c r="M927" s="133"/>
      <c r="N927" s="133"/>
      <c r="O927" s="133"/>
      <c r="P927" s="133"/>
      <c r="Q927" s="133"/>
      <c r="R927" s="133"/>
      <c r="S927" s="133"/>
      <c r="T927" s="133"/>
      <c r="U927" s="133"/>
      <c r="V927" s="133"/>
      <c r="W927" s="133"/>
      <c r="X927" s="134"/>
      <c r="Y927" s="132"/>
      <c r="Z927" s="133"/>
      <c r="AA927" s="133"/>
      <c r="AB927" s="133"/>
      <c r="AC927" s="133"/>
      <c r="AD927" s="133"/>
      <c r="AE927" s="133"/>
      <c r="AF927" s="133"/>
      <c r="AG927" s="133"/>
      <c r="AH927" s="133"/>
      <c r="AI927" s="133"/>
      <c r="AJ927" s="133"/>
      <c r="AK927" s="133"/>
      <c r="AL927" s="133"/>
      <c r="AM927" s="139"/>
      <c r="BF927" s="13" t="b">
        <f>IF($Y926="○",TRUE,IF($Y926="",FALSE,"INPUT_ERROR"))</f>
        <v>0</v>
      </c>
      <c r="BG927" s="13" t="s">
        <v>516</v>
      </c>
      <c r="BH927" s="13">
        <v>77</v>
      </c>
      <c r="BI927" s="13" t="str">
        <f t="shared" si="14"/>
        <v>ITEM77#KBN3_13=FALSE</v>
      </c>
    </row>
    <row r="928" spans="1:61" ht="9.75" hidden="1" customHeight="1" x14ac:dyDescent="0.15">
      <c r="A928" s="99"/>
      <c r="B928" s="100"/>
      <c r="C928" s="100"/>
      <c r="D928" s="100"/>
      <c r="E928" s="100"/>
      <c r="F928" s="100"/>
      <c r="G928" s="100"/>
      <c r="H928" s="100"/>
      <c r="I928" s="100"/>
      <c r="J928" s="130" t="s">
        <v>127</v>
      </c>
      <c r="K928" s="132"/>
      <c r="L928" s="133" t="s">
        <v>161</v>
      </c>
      <c r="M928" s="133"/>
      <c r="N928" s="133"/>
      <c r="O928" s="133"/>
      <c r="P928" s="133"/>
      <c r="Q928" s="133"/>
      <c r="R928" s="133"/>
      <c r="S928" s="133"/>
      <c r="T928" s="133"/>
      <c r="U928" s="133"/>
      <c r="V928" s="133"/>
      <c r="W928" s="133"/>
      <c r="X928" s="134" t="s">
        <v>127</v>
      </c>
      <c r="Y928" s="132"/>
      <c r="Z928" s="133" t="s">
        <v>332</v>
      </c>
      <c r="AA928" s="133"/>
      <c r="AB928" s="133"/>
      <c r="AC928" s="133"/>
      <c r="AD928" s="133"/>
      <c r="AE928" s="133"/>
      <c r="AF928" s="133"/>
      <c r="AG928" s="133"/>
      <c r="AH928" s="133"/>
      <c r="AI928" s="133"/>
      <c r="AJ928" s="133"/>
      <c r="AK928" s="133"/>
      <c r="AL928" s="133"/>
      <c r="AM928" s="139"/>
      <c r="BF928" s="13" t="b">
        <f>IF($K928="○",TRUE,IF($K928="",FALSE,"INPUT_ERROR"))</f>
        <v>0</v>
      </c>
      <c r="BG928" s="13" t="s">
        <v>516</v>
      </c>
      <c r="BH928" s="13">
        <v>78</v>
      </c>
      <c r="BI928" s="13" t="str">
        <f t="shared" si="14"/>
        <v>ITEM78#KBN3_13=FALSE</v>
      </c>
    </row>
    <row r="929" spans="1:61" ht="9.75" hidden="1" customHeight="1" x14ac:dyDescent="0.15">
      <c r="A929" s="99"/>
      <c r="B929" s="100"/>
      <c r="C929" s="100"/>
      <c r="D929" s="100"/>
      <c r="E929" s="100"/>
      <c r="F929" s="100"/>
      <c r="G929" s="100"/>
      <c r="H929" s="100"/>
      <c r="I929" s="100"/>
      <c r="J929" s="130"/>
      <c r="K929" s="132"/>
      <c r="L929" s="133"/>
      <c r="M929" s="133"/>
      <c r="N929" s="133"/>
      <c r="O929" s="133"/>
      <c r="P929" s="133"/>
      <c r="Q929" s="133"/>
      <c r="R929" s="133"/>
      <c r="S929" s="133"/>
      <c r="T929" s="133"/>
      <c r="U929" s="133"/>
      <c r="V929" s="133"/>
      <c r="W929" s="133"/>
      <c r="X929" s="134"/>
      <c r="Y929" s="132"/>
      <c r="Z929" s="133"/>
      <c r="AA929" s="133"/>
      <c r="AB929" s="133"/>
      <c r="AC929" s="133"/>
      <c r="AD929" s="133"/>
      <c r="AE929" s="133"/>
      <c r="AF929" s="133"/>
      <c r="AG929" s="133"/>
      <c r="AH929" s="133"/>
      <c r="AI929" s="133"/>
      <c r="AJ929" s="133"/>
      <c r="AK929" s="133"/>
      <c r="AL929" s="133"/>
      <c r="AM929" s="139"/>
      <c r="BF929" s="13" t="b">
        <f>IF($Y928="○",TRUE,IF($Y928="",FALSE,"INPUT_ERROR"))</f>
        <v>0</v>
      </c>
      <c r="BG929" s="13" t="s">
        <v>516</v>
      </c>
      <c r="BH929" s="13">
        <v>79</v>
      </c>
      <c r="BI929" s="13" t="str">
        <f t="shared" si="14"/>
        <v>ITEM79#KBN3_13=FALSE</v>
      </c>
    </row>
    <row r="930" spans="1:61" ht="9.75" hidden="1" customHeight="1" x14ac:dyDescent="0.15">
      <c r="A930" s="99"/>
      <c r="B930" s="100"/>
      <c r="C930" s="100"/>
      <c r="D930" s="100"/>
      <c r="E930" s="100"/>
      <c r="F930" s="100"/>
      <c r="G930" s="100"/>
      <c r="H930" s="100"/>
      <c r="I930" s="100"/>
      <c r="J930" s="130" t="s">
        <v>127</v>
      </c>
      <c r="K930" s="132"/>
      <c r="L930" s="133" t="s">
        <v>240</v>
      </c>
      <c r="M930" s="133"/>
      <c r="N930" s="133"/>
      <c r="O930" s="133"/>
      <c r="P930" s="133"/>
      <c r="Q930" s="133"/>
      <c r="R930" s="133"/>
      <c r="S930" s="133"/>
      <c r="T930" s="133"/>
      <c r="U930" s="133"/>
      <c r="V930" s="133"/>
      <c r="W930" s="133"/>
      <c r="X930" s="134" t="s">
        <v>127</v>
      </c>
      <c r="Y930" s="132"/>
      <c r="Z930" s="133" t="s">
        <v>241</v>
      </c>
      <c r="AA930" s="133"/>
      <c r="AB930" s="133"/>
      <c r="AC930" s="133"/>
      <c r="AD930" s="133"/>
      <c r="AE930" s="133"/>
      <c r="AF930" s="133"/>
      <c r="AG930" s="133"/>
      <c r="AH930" s="133"/>
      <c r="AI930" s="133"/>
      <c r="AJ930" s="133"/>
      <c r="AK930" s="133"/>
      <c r="AL930" s="133"/>
      <c r="AM930" s="139"/>
      <c r="BF930" s="13" t="b">
        <f>IF($K930="○",TRUE,IF($K930="",FALSE,"INPUT_ERROR"))</f>
        <v>0</v>
      </c>
      <c r="BG930" s="13" t="s">
        <v>516</v>
      </c>
      <c r="BH930" s="13">
        <v>80</v>
      </c>
      <c r="BI930" s="13" t="str">
        <f t="shared" si="14"/>
        <v>ITEM80#KBN3_13=FALSE</v>
      </c>
    </row>
    <row r="931" spans="1:61" ht="9.75" hidden="1" customHeight="1" x14ac:dyDescent="0.15">
      <c r="A931" s="99"/>
      <c r="B931" s="100"/>
      <c r="C931" s="100"/>
      <c r="D931" s="100"/>
      <c r="E931" s="100"/>
      <c r="F931" s="100"/>
      <c r="G931" s="100"/>
      <c r="H931" s="100"/>
      <c r="I931" s="100"/>
      <c r="J931" s="130"/>
      <c r="K931" s="132"/>
      <c r="L931" s="133"/>
      <c r="M931" s="133"/>
      <c r="N931" s="133"/>
      <c r="O931" s="133"/>
      <c r="P931" s="133"/>
      <c r="Q931" s="133"/>
      <c r="R931" s="133"/>
      <c r="S931" s="133"/>
      <c r="T931" s="133"/>
      <c r="U931" s="133"/>
      <c r="V931" s="133"/>
      <c r="W931" s="133"/>
      <c r="X931" s="134"/>
      <c r="Y931" s="132"/>
      <c r="Z931" s="133"/>
      <c r="AA931" s="133"/>
      <c r="AB931" s="133"/>
      <c r="AC931" s="133"/>
      <c r="AD931" s="133"/>
      <c r="AE931" s="133"/>
      <c r="AF931" s="133"/>
      <c r="AG931" s="133"/>
      <c r="AH931" s="133"/>
      <c r="AI931" s="133"/>
      <c r="AJ931" s="133"/>
      <c r="AK931" s="133"/>
      <c r="AL931" s="133"/>
      <c r="AM931" s="139"/>
      <c r="BF931" s="13" t="b">
        <f>IF($Y930="○",TRUE,IF($Y930="",FALSE,"INPUT_ERROR"))</f>
        <v>0</v>
      </c>
      <c r="BG931" s="13" t="s">
        <v>516</v>
      </c>
      <c r="BH931" s="13">
        <v>81</v>
      </c>
      <c r="BI931" s="13" t="str">
        <f t="shared" si="14"/>
        <v>ITEM81#KBN3_13=FALSE</v>
      </c>
    </row>
    <row r="932" spans="1:61" ht="9.75" hidden="1" customHeight="1" x14ac:dyDescent="0.15">
      <c r="A932" s="99"/>
      <c r="B932" s="100"/>
      <c r="C932" s="100"/>
      <c r="D932" s="100"/>
      <c r="E932" s="100"/>
      <c r="F932" s="100"/>
      <c r="G932" s="100"/>
      <c r="H932" s="100"/>
      <c r="I932" s="100"/>
      <c r="J932" s="130" t="s">
        <v>127</v>
      </c>
      <c r="K932" s="132"/>
      <c r="L932" s="133" t="s">
        <v>125</v>
      </c>
      <c r="M932" s="133"/>
      <c r="N932" s="133"/>
      <c r="O932" s="134" t="s">
        <v>98</v>
      </c>
      <c r="P932" s="128"/>
      <c r="Q932" s="128"/>
      <c r="R932" s="128"/>
      <c r="S932" s="128"/>
      <c r="T932" s="128"/>
      <c r="U932" s="128"/>
      <c r="V932" s="128"/>
      <c r="W932" s="128"/>
      <c r="X932" s="128"/>
      <c r="Y932" s="128"/>
      <c r="Z932" s="128"/>
      <c r="AA932" s="128"/>
      <c r="AB932" s="128"/>
      <c r="AC932" s="128"/>
      <c r="AD932" s="128"/>
      <c r="AE932" s="128"/>
      <c r="AF932" s="128"/>
      <c r="AG932" s="128"/>
      <c r="AH932" s="128"/>
      <c r="AI932" s="128"/>
      <c r="AJ932" s="128"/>
      <c r="AK932" s="128"/>
      <c r="AL932" s="133" t="s">
        <v>188</v>
      </c>
      <c r="AM932" s="139"/>
      <c r="BF932" s="13" t="b">
        <f>IF($K932="○",TRUE,IF($K932="",FALSE,"INPUT_ERROR"))</f>
        <v>0</v>
      </c>
      <c r="BG932" s="13" t="s">
        <v>516</v>
      </c>
      <c r="BH932" s="13">
        <v>82</v>
      </c>
      <c r="BI932" s="13" t="str">
        <f t="shared" si="14"/>
        <v>ITEM82#KBN3_13=FALSE</v>
      </c>
    </row>
    <row r="933" spans="1:61" ht="9.75" hidden="1" customHeight="1" x14ac:dyDescent="0.15">
      <c r="A933" s="99"/>
      <c r="B933" s="100"/>
      <c r="C933" s="100"/>
      <c r="D933" s="100"/>
      <c r="E933" s="100"/>
      <c r="F933" s="100"/>
      <c r="G933" s="100"/>
      <c r="H933" s="100"/>
      <c r="I933" s="100"/>
      <c r="J933" s="135"/>
      <c r="K933" s="136"/>
      <c r="L933" s="137"/>
      <c r="M933" s="137"/>
      <c r="N933" s="137"/>
      <c r="O933" s="138"/>
      <c r="P933" s="90"/>
      <c r="Q933" s="90"/>
      <c r="R933" s="90"/>
      <c r="S933" s="90"/>
      <c r="T933" s="90"/>
      <c r="U933" s="90"/>
      <c r="V933" s="90"/>
      <c r="W933" s="90"/>
      <c r="X933" s="90"/>
      <c r="Y933" s="90"/>
      <c r="Z933" s="90"/>
      <c r="AA933" s="90"/>
      <c r="AB933" s="90"/>
      <c r="AC933" s="90"/>
      <c r="AD933" s="90"/>
      <c r="AE933" s="90"/>
      <c r="AF933" s="90"/>
      <c r="AG933" s="90"/>
      <c r="AH933" s="90"/>
      <c r="AI933" s="90"/>
      <c r="AJ933" s="90"/>
      <c r="AK933" s="90"/>
      <c r="AL933" s="137"/>
      <c r="AM933" s="140"/>
      <c r="BG933" s="13" t="s">
        <v>516</v>
      </c>
      <c r="BH933" s="13">
        <v>83</v>
      </c>
      <c r="BI933" s="13" t="str">
        <f>"ITEM"&amp;BH933&amp; BG933 &amp;"="&amp;IF(TRIM($P932)="","",$P932)</f>
        <v>ITEM83#KBN3_13=</v>
      </c>
    </row>
    <row r="934" spans="1:61" ht="9.75" hidden="1" customHeight="1" x14ac:dyDescent="0.15">
      <c r="A934" s="96" t="s">
        <v>290</v>
      </c>
      <c r="B934" s="97"/>
      <c r="C934" s="97"/>
      <c r="D934" s="97"/>
      <c r="E934" s="97"/>
      <c r="F934" s="97"/>
      <c r="G934" s="97"/>
      <c r="H934" s="97"/>
      <c r="I934" s="97"/>
      <c r="J934" s="102"/>
      <c r="K934" s="102"/>
      <c r="L934" s="102"/>
      <c r="M934" s="102"/>
      <c r="N934" s="102"/>
      <c r="O934" s="102"/>
      <c r="P934" s="102"/>
      <c r="Q934" s="102"/>
      <c r="R934" s="102"/>
      <c r="S934" s="102"/>
      <c r="T934" s="102"/>
      <c r="U934" s="102"/>
      <c r="V934" s="102"/>
      <c r="W934" s="102"/>
      <c r="X934" s="102"/>
      <c r="Y934" s="102"/>
      <c r="Z934" s="102"/>
      <c r="AA934" s="102"/>
      <c r="AB934" s="102"/>
      <c r="AC934" s="102"/>
      <c r="AD934" s="102"/>
      <c r="AE934" s="102"/>
      <c r="AF934" s="102"/>
      <c r="AG934" s="102"/>
      <c r="AH934" s="102"/>
      <c r="AI934" s="102"/>
      <c r="AJ934" s="102"/>
      <c r="AK934" s="102"/>
      <c r="AL934" s="102"/>
      <c r="AM934" s="102"/>
      <c r="BG934" s="13" t="s">
        <v>516</v>
      </c>
      <c r="BH934" s="13">
        <v>84</v>
      </c>
      <c r="BI934" s="13" t="str">
        <f>"ITEM"&amp;BH934&amp; BG934 &amp;"="&amp;IF(TRIM($J934)="","",TEXT(J934,"yyyymmdd"))</f>
        <v>ITEM84#KBN3_13=</v>
      </c>
    </row>
    <row r="935" spans="1:61" ht="9.75" hidden="1" customHeight="1" x14ac:dyDescent="0.15">
      <c r="A935" s="99"/>
      <c r="B935" s="100"/>
      <c r="C935" s="100"/>
      <c r="D935" s="100"/>
      <c r="E935" s="100"/>
      <c r="F935" s="100"/>
      <c r="G935" s="100"/>
      <c r="H935" s="100"/>
      <c r="I935" s="100"/>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02"/>
      <c r="BG935" s="13" t="s">
        <v>432</v>
      </c>
      <c r="BH935" s="13" t="s">
        <v>432</v>
      </c>
    </row>
    <row r="936" spans="1:61" ht="9.75" hidden="1" customHeight="1" thickBot="1" x14ac:dyDescent="0.2">
      <c r="A936" s="106"/>
      <c r="B936" s="107"/>
      <c r="C936" s="107"/>
      <c r="D936" s="107"/>
      <c r="E936" s="107"/>
      <c r="F936" s="107"/>
      <c r="G936" s="107"/>
      <c r="H936" s="107"/>
      <c r="I936" s="107"/>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02"/>
      <c r="BG936" s="13" t="s">
        <v>432</v>
      </c>
      <c r="BH936" s="13" t="s">
        <v>432</v>
      </c>
    </row>
    <row r="937" spans="1:61" ht="9.75" hidden="1" customHeight="1" x14ac:dyDescent="0.15">
      <c r="A937" s="295" t="s">
        <v>378</v>
      </c>
      <c r="B937" s="296"/>
      <c r="C937" s="296"/>
      <c r="D937" s="296"/>
      <c r="E937" s="296"/>
      <c r="F937" s="296"/>
      <c r="G937" s="296"/>
      <c r="H937" s="296"/>
      <c r="I937" s="297"/>
      <c r="J937" s="273"/>
      <c r="K937" s="274"/>
      <c r="L937" s="274"/>
      <c r="M937" s="274"/>
      <c r="N937" s="274"/>
      <c r="O937" s="274"/>
      <c r="P937" s="274"/>
      <c r="Q937" s="274"/>
      <c r="R937" s="274"/>
      <c r="S937" s="274"/>
      <c r="T937" s="274"/>
      <c r="U937" s="274"/>
      <c r="V937" s="274"/>
      <c r="W937" s="274"/>
      <c r="X937" s="274"/>
      <c r="Y937" s="274"/>
      <c r="Z937" s="274"/>
      <c r="AA937" s="274"/>
      <c r="AB937" s="274"/>
      <c r="AC937" s="274"/>
      <c r="AD937" s="274"/>
      <c r="AE937" s="274"/>
      <c r="AF937" s="274"/>
      <c r="AG937" s="274"/>
      <c r="AH937" s="274"/>
      <c r="AI937" s="274"/>
      <c r="AJ937" s="274"/>
      <c r="AK937" s="274"/>
      <c r="AL937" s="274"/>
      <c r="AM937" s="275"/>
      <c r="BG937" s="13" t="s">
        <v>517</v>
      </c>
      <c r="BH937" s="13">
        <v>70</v>
      </c>
      <c r="BI937" s="13" t="str">
        <f>"ITEM"&amp;BH937&amp;BG937&amp;"="&amp;IF(TRIM($J937)="","",$J937)</f>
        <v>ITEM70#KBN3_14=</v>
      </c>
    </row>
    <row r="938" spans="1:61" ht="9.75" hidden="1" customHeight="1" thickBot="1" x14ac:dyDescent="0.2">
      <c r="A938" s="298"/>
      <c r="B938" s="299"/>
      <c r="C938" s="299"/>
      <c r="D938" s="299"/>
      <c r="E938" s="299"/>
      <c r="F938" s="299"/>
      <c r="G938" s="299"/>
      <c r="H938" s="299"/>
      <c r="I938" s="300"/>
      <c r="J938" s="301"/>
      <c r="K938" s="302"/>
      <c r="L938" s="302"/>
      <c r="M938" s="302"/>
      <c r="N938" s="302"/>
      <c r="O938" s="302"/>
      <c r="P938" s="302"/>
      <c r="Q938" s="302"/>
      <c r="R938" s="302"/>
      <c r="S938" s="302"/>
      <c r="T938" s="302"/>
      <c r="U938" s="302"/>
      <c r="V938" s="302"/>
      <c r="W938" s="302"/>
      <c r="X938" s="302"/>
      <c r="Y938" s="302"/>
      <c r="Z938" s="302"/>
      <c r="AA938" s="302"/>
      <c r="AB938" s="302"/>
      <c r="AC938" s="302"/>
      <c r="AD938" s="302"/>
      <c r="AE938" s="302"/>
      <c r="AF938" s="302"/>
      <c r="AG938" s="302"/>
      <c r="AH938" s="302"/>
      <c r="AI938" s="302"/>
      <c r="AJ938" s="302"/>
      <c r="AK938" s="302"/>
      <c r="AL938" s="302"/>
      <c r="AM938" s="303"/>
    </row>
    <row r="939" spans="1:61" ht="9.75" hidden="1" customHeight="1" x14ac:dyDescent="0.15">
      <c r="A939" s="99" t="s">
        <v>96</v>
      </c>
      <c r="B939" s="100"/>
      <c r="C939" s="100"/>
      <c r="D939" s="100"/>
      <c r="E939" s="100"/>
      <c r="F939" s="100"/>
      <c r="G939" s="100"/>
      <c r="H939" s="100"/>
      <c r="I939" s="100"/>
      <c r="J939" s="102"/>
      <c r="K939" s="102"/>
      <c r="L939" s="102"/>
      <c r="M939" s="102"/>
      <c r="N939" s="102"/>
      <c r="O939" s="102"/>
      <c r="P939" s="102"/>
      <c r="Q939" s="102"/>
      <c r="R939" s="102"/>
      <c r="S939" s="102"/>
      <c r="T939" s="102"/>
      <c r="U939" s="102"/>
      <c r="V939" s="102"/>
      <c r="W939" s="102"/>
      <c r="X939" s="102"/>
      <c r="Y939" s="102"/>
      <c r="Z939" s="102"/>
      <c r="AA939" s="102"/>
      <c r="AB939" s="102"/>
      <c r="AC939" s="102"/>
      <c r="AD939" s="102"/>
      <c r="AE939" s="102"/>
      <c r="AF939" s="102"/>
      <c r="AG939" s="102"/>
      <c r="AH939" s="102"/>
      <c r="AI939" s="102"/>
      <c r="AJ939" s="102"/>
      <c r="AK939" s="102"/>
      <c r="AL939" s="102"/>
      <c r="AM939" s="102"/>
      <c r="BG939" s="13" t="s">
        <v>517</v>
      </c>
      <c r="BH939" s="13">
        <v>71</v>
      </c>
      <c r="BI939" s="13" t="str">
        <f>"ITEM"&amp;BH939&amp; BG939 &amp;"="&amp; IF(TRIM($J939)="","",$J939)</f>
        <v>ITEM71#KBN3_14=</v>
      </c>
    </row>
    <row r="940" spans="1:61" ht="9.75" hidden="1" customHeight="1" x14ac:dyDescent="0.15">
      <c r="A940" s="106"/>
      <c r="B940" s="107"/>
      <c r="C940" s="107"/>
      <c r="D940" s="107"/>
      <c r="E940" s="107"/>
      <c r="F940" s="107"/>
      <c r="G940" s="107"/>
      <c r="H940" s="107"/>
      <c r="I940" s="107"/>
      <c r="J940" s="102"/>
      <c r="K940" s="102"/>
      <c r="L940" s="102"/>
      <c r="M940" s="102"/>
      <c r="N940" s="102"/>
      <c r="O940" s="102"/>
      <c r="P940" s="102"/>
      <c r="Q940" s="102"/>
      <c r="R940" s="102"/>
      <c r="S940" s="102"/>
      <c r="T940" s="102"/>
      <c r="U940" s="102"/>
      <c r="V940" s="102"/>
      <c r="W940" s="102"/>
      <c r="X940" s="102"/>
      <c r="Y940" s="102"/>
      <c r="Z940" s="102"/>
      <c r="AA940" s="102"/>
      <c r="AB940" s="102"/>
      <c r="AC940" s="102"/>
      <c r="AD940" s="102"/>
      <c r="AE940" s="102"/>
      <c r="AF940" s="102"/>
      <c r="AG940" s="102"/>
      <c r="AH940" s="102"/>
      <c r="AI940" s="102"/>
      <c r="AJ940" s="102"/>
      <c r="AK940" s="102"/>
      <c r="AL940" s="102"/>
      <c r="AM940" s="102"/>
    </row>
    <row r="941" spans="1:61" ht="9.75" hidden="1" customHeight="1" x14ac:dyDescent="0.15">
      <c r="A941" s="96" t="s">
        <v>285</v>
      </c>
      <c r="B941" s="97"/>
      <c r="C941" s="97"/>
      <c r="D941" s="97"/>
      <c r="E941" s="97"/>
      <c r="F941" s="97"/>
      <c r="G941" s="97"/>
      <c r="H941" s="97"/>
      <c r="I941" s="97"/>
      <c r="J941" s="102"/>
      <c r="K941" s="102"/>
      <c r="L941" s="102"/>
      <c r="M941" s="102"/>
      <c r="N941" s="102"/>
      <c r="O941" s="102"/>
      <c r="P941" s="102"/>
      <c r="Q941" s="102"/>
      <c r="R941" s="102"/>
      <c r="S941" s="102"/>
      <c r="T941" s="102"/>
      <c r="U941" s="102"/>
      <c r="V941" s="102"/>
      <c r="W941" s="102"/>
      <c r="X941" s="102"/>
      <c r="Y941" s="102"/>
      <c r="Z941" s="102"/>
      <c r="AA941" s="102"/>
      <c r="AB941" s="102"/>
      <c r="AC941" s="102"/>
      <c r="AD941" s="102"/>
      <c r="AE941" s="102"/>
      <c r="AF941" s="102"/>
      <c r="AG941" s="102"/>
      <c r="AH941" s="102"/>
      <c r="AI941" s="102"/>
      <c r="AJ941" s="102"/>
      <c r="AK941" s="102"/>
      <c r="AL941" s="102"/>
      <c r="AM941" s="102"/>
      <c r="BG941" s="13" t="s">
        <v>517</v>
      </c>
      <c r="BH941" s="13">
        <v>72</v>
      </c>
      <c r="BI941" s="13" t="str">
        <f>"ITEM"&amp;BH941&amp; BG941 &amp;"="&amp; IF(TRIM($J941)="","",$J941)</f>
        <v>ITEM72#KBN3_14=</v>
      </c>
    </row>
    <row r="942" spans="1:61" ht="9.75" hidden="1" customHeight="1" x14ac:dyDescent="0.15">
      <c r="A942" s="99"/>
      <c r="B942" s="100"/>
      <c r="C942" s="100"/>
      <c r="D942" s="100"/>
      <c r="E942" s="100"/>
      <c r="F942" s="100"/>
      <c r="G942" s="100"/>
      <c r="H942" s="100"/>
      <c r="I942" s="100"/>
      <c r="J942" s="102"/>
      <c r="K942" s="102"/>
      <c r="L942" s="102"/>
      <c r="M942" s="102"/>
      <c r="N942" s="102"/>
      <c r="O942" s="102"/>
      <c r="P942" s="102"/>
      <c r="Q942" s="102"/>
      <c r="R942" s="102"/>
      <c r="S942" s="102"/>
      <c r="T942" s="102"/>
      <c r="U942" s="102"/>
      <c r="V942" s="102"/>
      <c r="W942" s="102"/>
      <c r="X942" s="102"/>
      <c r="Y942" s="102"/>
      <c r="Z942" s="102"/>
      <c r="AA942" s="102"/>
      <c r="AB942" s="102"/>
      <c r="AC942" s="102"/>
      <c r="AD942" s="102"/>
      <c r="AE942" s="102"/>
      <c r="AF942" s="102"/>
      <c r="AG942" s="102"/>
      <c r="AH942" s="102"/>
      <c r="AI942" s="102"/>
      <c r="AJ942" s="102"/>
      <c r="AK942" s="102"/>
      <c r="AL942" s="102"/>
      <c r="AM942" s="102"/>
      <c r="BG942" s="13" t="s">
        <v>432</v>
      </c>
      <c r="BH942" s="13" t="s">
        <v>432</v>
      </c>
    </row>
    <row r="943" spans="1:61" ht="9.75" hidden="1" customHeight="1" x14ac:dyDescent="0.15">
      <c r="A943" s="106"/>
      <c r="B943" s="107"/>
      <c r="C943" s="107"/>
      <c r="D943" s="107"/>
      <c r="E943" s="107"/>
      <c r="F943" s="107"/>
      <c r="G943" s="107"/>
      <c r="H943" s="107"/>
      <c r="I943" s="107"/>
      <c r="J943" s="102"/>
      <c r="K943" s="102"/>
      <c r="L943" s="102"/>
      <c r="M943" s="102"/>
      <c r="N943" s="102"/>
      <c r="O943" s="102"/>
      <c r="P943" s="102"/>
      <c r="Q943" s="102"/>
      <c r="R943" s="102"/>
      <c r="S943" s="102"/>
      <c r="T943" s="102"/>
      <c r="U943" s="102"/>
      <c r="V943" s="102"/>
      <c r="W943" s="102"/>
      <c r="X943" s="102"/>
      <c r="Y943" s="102"/>
      <c r="Z943" s="102"/>
      <c r="AA943" s="102"/>
      <c r="AB943" s="102"/>
      <c r="AC943" s="102"/>
      <c r="AD943" s="102"/>
      <c r="AE943" s="102"/>
      <c r="AF943" s="102"/>
      <c r="AG943" s="102"/>
      <c r="AH943" s="102"/>
      <c r="AI943" s="102"/>
      <c r="AJ943" s="102"/>
      <c r="AK943" s="102"/>
      <c r="AL943" s="102"/>
      <c r="AM943" s="102"/>
      <c r="BG943" s="13" t="s">
        <v>432</v>
      </c>
      <c r="BH943" s="13" t="s">
        <v>432</v>
      </c>
    </row>
    <row r="944" spans="1:61" ht="9.75" hidden="1" customHeight="1" x14ac:dyDescent="0.15">
      <c r="A944" s="96" t="s">
        <v>286</v>
      </c>
      <c r="B944" s="97"/>
      <c r="C944" s="97"/>
      <c r="D944" s="97"/>
      <c r="E944" s="97"/>
      <c r="F944" s="97"/>
      <c r="G944" s="97"/>
      <c r="H944" s="97"/>
      <c r="I944" s="97"/>
      <c r="J944" s="102"/>
      <c r="K944" s="102"/>
      <c r="L944" s="102"/>
      <c r="M944" s="102"/>
      <c r="N944" s="102"/>
      <c r="O944" s="102"/>
      <c r="P944" s="102"/>
      <c r="Q944" s="102"/>
      <c r="R944" s="102"/>
      <c r="S944" s="102"/>
      <c r="T944" s="102"/>
      <c r="U944" s="102"/>
      <c r="V944" s="102"/>
      <c r="W944" s="102"/>
      <c r="X944" s="102"/>
      <c r="Y944" s="102"/>
      <c r="Z944" s="102"/>
      <c r="AA944" s="102"/>
      <c r="AB944" s="102"/>
      <c r="AC944" s="102"/>
      <c r="AD944" s="102"/>
      <c r="AE944" s="102"/>
      <c r="AF944" s="102"/>
      <c r="AG944" s="102"/>
      <c r="AH944" s="102"/>
      <c r="AI944" s="102"/>
      <c r="AJ944" s="102"/>
      <c r="AK944" s="102"/>
      <c r="AL944" s="102"/>
      <c r="AM944" s="102"/>
      <c r="BG944" s="13" t="s">
        <v>517</v>
      </c>
      <c r="BH944" s="13">
        <v>73</v>
      </c>
      <c r="BI944" s="13" t="str">
        <f>"ITEM"&amp;BH944&amp; BG944 &amp;"="&amp; IF(TRIM($J944)="","",$J944)</f>
        <v>ITEM73#KBN3_14=</v>
      </c>
    </row>
    <row r="945" spans="1:61" ht="9.75" hidden="1" customHeight="1" x14ac:dyDescent="0.15">
      <c r="A945" s="106"/>
      <c r="B945" s="107"/>
      <c r="C945" s="107"/>
      <c r="D945" s="107"/>
      <c r="E945" s="107"/>
      <c r="F945" s="107"/>
      <c r="G945" s="107"/>
      <c r="H945" s="107"/>
      <c r="I945" s="107"/>
      <c r="J945" s="102"/>
      <c r="K945" s="102"/>
      <c r="L945" s="102"/>
      <c r="M945" s="102"/>
      <c r="N945" s="102"/>
      <c r="O945" s="102"/>
      <c r="P945" s="102"/>
      <c r="Q945" s="102"/>
      <c r="R945" s="102"/>
      <c r="S945" s="102"/>
      <c r="T945" s="102"/>
      <c r="U945" s="102"/>
      <c r="V945" s="102"/>
      <c r="W945" s="102"/>
      <c r="X945" s="102"/>
      <c r="Y945" s="102"/>
      <c r="Z945" s="102"/>
      <c r="AA945" s="102"/>
      <c r="AB945" s="102"/>
      <c r="AC945" s="102"/>
      <c r="AD945" s="102"/>
      <c r="AE945" s="102"/>
      <c r="AF945" s="102"/>
      <c r="AG945" s="102"/>
      <c r="AH945" s="102"/>
      <c r="AI945" s="102"/>
      <c r="AJ945" s="102"/>
      <c r="AK945" s="102"/>
      <c r="AL945" s="102"/>
      <c r="AM945" s="102"/>
      <c r="BG945" s="13" t="s">
        <v>432</v>
      </c>
      <c r="BH945" s="13" t="s">
        <v>432</v>
      </c>
    </row>
    <row r="946" spans="1:61" ht="9.75" hidden="1" customHeight="1" x14ac:dyDescent="0.15">
      <c r="A946" s="96" t="s">
        <v>287</v>
      </c>
      <c r="B946" s="97"/>
      <c r="C946" s="97"/>
      <c r="D946" s="97"/>
      <c r="E946" s="97"/>
      <c r="F946" s="97"/>
      <c r="G946" s="97"/>
      <c r="H946" s="97"/>
      <c r="I946" s="97"/>
      <c r="J946" s="167"/>
      <c r="K946" s="162"/>
      <c r="L946" s="162"/>
      <c r="M946" s="162"/>
      <c r="N946" s="162"/>
      <c r="O946" s="162"/>
      <c r="P946" s="162"/>
      <c r="Q946" s="162"/>
      <c r="R946" s="162"/>
      <c r="S946" s="162"/>
      <c r="T946" s="162"/>
      <c r="U946" s="162"/>
      <c r="V946" s="170" t="s">
        <v>116</v>
      </c>
      <c r="W946" s="170"/>
      <c r="X946" s="170"/>
      <c r="Y946" s="170"/>
      <c r="Z946" s="170"/>
      <c r="AA946" s="170"/>
      <c r="AB946" s="170"/>
      <c r="AC946" s="170"/>
      <c r="AD946" s="170"/>
      <c r="AE946" s="170"/>
      <c r="AF946" s="170"/>
      <c r="AG946" s="170"/>
      <c r="AH946" s="170"/>
      <c r="AI946" s="170"/>
      <c r="AJ946" s="170"/>
      <c r="AK946" s="170"/>
      <c r="AL946" s="170"/>
      <c r="AM946" s="171"/>
      <c r="BE946" s="13" t="str">
        <f ca="1">MID(CELL("address",$CB$2),2,2)</f>
        <v>CB</v>
      </c>
      <c r="BF946" s="13" t="str">
        <f>IF(TRIM($K948)="","",IF(ISERROR(MATCH($K948,$CB$3:$CB$7,0)),"INPUT_ERROR",MATCH($K948,$CB$3:$CB$7,0)))</f>
        <v/>
      </c>
      <c r="BG946" s="13" t="s">
        <v>517</v>
      </c>
      <c r="BH946" s="13">
        <v>74</v>
      </c>
      <c r="BI946" s="13" t="str">
        <f>"ITEM"&amp; BH946&amp; BG946 &amp;"="&amp; $BF946</f>
        <v>ITEM74#KBN3_14=</v>
      </c>
    </row>
    <row r="947" spans="1:61" ht="9.75" hidden="1" customHeight="1" x14ac:dyDescent="0.15">
      <c r="A947" s="99"/>
      <c r="B947" s="100"/>
      <c r="C947" s="100"/>
      <c r="D947" s="100"/>
      <c r="E947" s="100"/>
      <c r="F947" s="100"/>
      <c r="G947" s="100"/>
      <c r="H947" s="100"/>
      <c r="I947" s="100"/>
      <c r="J947" s="186"/>
      <c r="K947" s="133"/>
      <c r="L947" s="133"/>
      <c r="M947" s="133"/>
      <c r="N947" s="133"/>
      <c r="O947" s="133"/>
      <c r="P947" s="133"/>
      <c r="Q947" s="133"/>
      <c r="R947" s="133"/>
      <c r="S947" s="133"/>
      <c r="T947" s="133"/>
      <c r="U947" s="133"/>
      <c r="V947" s="169" t="s">
        <v>180</v>
      </c>
      <c r="W947" s="169"/>
      <c r="X947" s="169"/>
      <c r="Y947" s="169"/>
      <c r="Z947" s="169"/>
      <c r="AA947" s="169"/>
      <c r="AB947" s="169"/>
      <c r="AC947" s="169"/>
      <c r="AD947" s="169"/>
      <c r="AE947" s="169"/>
      <c r="AF947" s="169"/>
      <c r="AG947" s="169"/>
      <c r="AH947" s="169"/>
      <c r="AI947" s="169"/>
      <c r="AJ947" s="169"/>
      <c r="AK947" s="169"/>
      <c r="AL947" s="169"/>
      <c r="AM947" s="172"/>
      <c r="BG947" s="13" t="s">
        <v>432</v>
      </c>
      <c r="BH947" s="13" t="s">
        <v>432</v>
      </c>
    </row>
    <row r="948" spans="1:61" ht="9.75" hidden="1" customHeight="1" x14ac:dyDescent="0.15">
      <c r="A948" s="99"/>
      <c r="B948" s="100"/>
      <c r="C948" s="100"/>
      <c r="D948" s="100"/>
      <c r="E948" s="100"/>
      <c r="F948" s="100"/>
      <c r="G948" s="100"/>
      <c r="H948" s="100"/>
      <c r="I948" s="100"/>
      <c r="J948" s="130" t="s">
        <v>444</v>
      </c>
      <c r="K948" s="131"/>
      <c r="L948" s="131"/>
      <c r="M948" s="131"/>
      <c r="N948" s="131"/>
      <c r="O948" s="131"/>
      <c r="P948" s="131"/>
      <c r="Q948" s="131"/>
      <c r="R948" s="131"/>
      <c r="S948" s="131"/>
      <c r="T948" s="133" t="s">
        <v>442</v>
      </c>
      <c r="U948" s="133"/>
      <c r="V948" s="169" t="s">
        <v>236</v>
      </c>
      <c r="W948" s="169"/>
      <c r="X948" s="169"/>
      <c r="Y948" s="169"/>
      <c r="Z948" s="169"/>
      <c r="AA948" s="169"/>
      <c r="AB948" s="169"/>
      <c r="AC948" s="169"/>
      <c r="AD948" s="169"/>
      <c r="AE948" s="169"/>
      <c r="AF948" s="169"/>
      <c r="AG948" s="169"/>
      <c r="AH948" s="169"/>
      <c r="AI948" s="169"/>
      <c r="AJ948" s="169"/>
      <c r="AK948" s="169"/>
      <c r="AL948" s="169"/>
      <c r="AM948" s="172"/>
      <c r="BG948" s="13" t="s">
        <v>432</v>
      </c>
      <c r="BH948" s="13" t="s">
        <v>432</v>
      </c>
    </row>
    <row r="949" spans="1:61" ht="9.75" hidden="1" customHeight="1" x14ac:dyDescent="0.15">
      <c r="A949" s="99"/>
      <c r="B949" s="100"/>
      <c r="C949" s="100"/>
      <c r="D949" s="100"/>
      <c r="E949" s="100"/>
      <c r="F949" s="100"/>
      <c r="G949" s="100"/>
      <c r="H949" s="100"/>
      <c r="I949" s="100"/>
      <c r="J949" s="130"/>
      <c r="K949" s="131"/>
      <c r="L949" s="131"/>
      <c r="M949" s="131"/>
      <c r="N949" s="131"/>
      <c r="O949" s="131"/>
      <c r="P949" s="131"/>
      <c r="Q949" s="131"/>
      <c r="R949" s="131"/>
      <c r="S949" s="131"/>
      <c r="T949" s="133"/>
      <c r="U949" s="133"/>
      <c r="V949" s="169" t="s">
        <v>237</v>
      </c>
      <c r="W949" s="169"/>
      <c r="X949" s="169"/>
      <c r="Y949" s="169"/>
      <c r="Z949" s="169"/>
      <c r="AA949" s="169"/>
      <c r="AB949" s="169"/>
      <c r="AC949" s="169"/>
      <c r="AD949" s="169"/>
      <c r="AE949" s="169"/>
      <c r="AF949" s="169"/>
      <c r="AG949" s="169"/>
      <c r="AH949" s="169"/>
      <c r="AI949" s="169"/>
      <c r="AJ949" s="169"/>
      <c r="AK949" s="169"/>
      <c r="AL949" s="169"/>
      <c r="AM949" s="172"/>
      <c r="BG949" s="13" t="s">
        <v>432</v>
      </c>
      <c r="BH949" s="13" t="s">
        <v>432</v>
      </c>
    </row>
    <row r="950" spans="1:61" ht="9.75" hidden="1" customHeight="1" x14ac:dyDescent="0.15">
      <c r="A950" s="99"/>
      <c r="B950" s="100"/>
      <c r="C950" s="100"/>
      <c r="D950" s="100"/>
      <c r="E950" s="100"/>
      <c r="F950" s="100"/>
      <c r="G950" s="100"/>
      <c r="H950" s="100"/>
      <c r="I950" s="100"/>
      <c r="J950" s="186"/>
      <c r="K950" s="133"/>
      <c r="L950" s="133"/>
      <c r="M950" s="133"/>
      <c r="N950" s="133"/>
      <c r="O950" s="133"/>
      <c r="P950" s="133"/>
      <c r="Q950" s="133"/>
      <c r="R950" s="133"/>
      <c r="S950" s="133"/>
      <c r="T950" s="133"/>
      <c r="U950" s="133"/>
      <c r="V950" s="169" t="s">
        <v>445</v>
      </c>
      <c r="W950" s="169"/>
      <c r="X950" s="169"/>
      <c r="Y950" s="169"/>
      <c r="Z950" s="169"/>
      <c r="AA950" s="169"/>
      <c r="AB950" s="169"/>
      <c r="AC950" s="169"/>
      <c r="AD950" s="169"/>
      <c r="AE950" s="169"/>
      <c r="AF950" s="169"/>
      <c r="AG950" s="169"/>
      <c r="AH950" s="169"/>
      <c r="AI950" s="169"/>
      <c r="AJ950" s="169"/>
      <c r="AK950" s="169"/>
      <c r="AL950" s="169"/>
      <c r="AM950" s="172"/>
      <c r="BG950" s="13" t="s">
        <v>432</v>
      </c>
      <c r="BH950" s="13" t="s">
        <v>432</v>
      </c>
    </row>
    <row r="951" spans="1:61" ht="9.75" hidden="1" customHeight="1" x14ac:dyDescent="0.15">
      <c r="A951" s="106"/>
      <c r="B951" s="107"/>
      <c r="C951" s="107"/>
      <c r="D951" s="107"/>
      <c r="E951" s="107"/>
      <c r="F951" s="107"/>
      <c r="G951" s="107"/>
      <c r="H951" s="107"/>
      <c r="I951" s="107"/>
      <c r="J951" s="168"/>
      <c r="K951" s="137"/>
      <c r="L951" s="137"/>
      <c r="M951" s="137"/>
      <c r="N951" s="137"/>
      <c r="O951" s="137"/>
      <c r="P951" s="137"/>
      <c r="Q951" s="137"/>
      <c r="R951" s="137"/>
      <c r="S951" s="137"/>
      <c r="T951" s="137"/>
      <c r="U951" s="137"/>
      <c r="V951" s="174" t="s">
        <v>238</v>
      </c>
      <c r="W951" s="174"/>
      <c r="X951" s="174"/>
      <c r="Y951" s="174"/>
      <c r="Z951" s="174"/>
      <c r="AA951" s="174"/>
      <c r="AB951" s="174"/>
      <c r="AC951" s="174"/>
      <c r="AD951" s="174"/>
      <c r="AE951" s="174"/>
      <c r="AF951" s="174"/>
      <c r="AG951" s="174"/>
      <c r="AH951" s="174"/>
      <c r="AI951" s="174"/>
      <c r="AJ951" s="174"/>
      <c r="AK951" s="174"/>
      <c r="AL951" s="174"/>
      <c r="AM951" s="175"/>
      <c r="BG951" s="13" t="s">
        <v>432</v>
      </c>
      <c r="BH951" s="13" t="s">
        <v>432</v>
      </c>
    </row>
    <row r="952" spans="1:61" ht="9.75" hidden="1" customHeight="1" x14ac:dyDescent="0.15">
      <c r="A952" s="96" t="s">
        <v>288</v>
      </c>
      <c r="B952" s="97"/>
      <c r="C952" s="97"/>
      <c r="D952" s="97"/>
      <c r="E952" s="97"/>
      <c r="F952" s="97"/>
      <c r="G952" s="97"/>
      <c r="H952" s="97"/>
      <c r="I952" s="97"/>
      <c r="J952" s="115"/>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7"/>
      <c r="BG952" s="13" t="s">
        <v>517</v>
      </c>
      <c r="BH952" s="13">
        <v>75</v>
      </c>
      <c r="BI952" s="13" t="str">
        <f>"ITEM"&amp;BH952&amp; BG952 &amp;"="&amp; IF(TRIM($J952)="","",$J952)</f>
        <v>ITEM75#KBN3_14=</v>
      </c>
    </row>
    <row r="953" spans="1:61" ht="9.75" hidden="1" customHeight="1" x14ac:dyDescent="0.15">
      <c r="A953" s="99"/>
      <c r="B953" s="100"/>
      <c r="C953" s="100"/>
      <c r="D953" s="100"/>
      <c r="E953" s="100"/>
      <c r="F953" s="100"/>
      <c r="G953" s="100"/>
      <c r="H953" s="100"/>
      <c r="I953" s="100"/>
      <c r="J953" s="109"/>
      <c r="K953" s="110"/>
      <c r="L953" s="110"/>
      <c r="M953" s="110"/>
      <c r="N953" s="110"/>
      <c r="O953" s="110"/>
      <c r="P953" s="110"/>
      <c r="Q953" s="110"/>
      <c r="R953" s="110"/>
      <c r="S953" s="110"/>
      <c r="T953" s="110"/>
      <c r="U953" s="110"/>
      <c r="V953" s="110"/>
      <c r="W953" s="110"/>
      <c r="X953" s="110"/>
      <c r="Y953" s="110"/>
      <c r="Z953" s="110"/>
      <c r="AA953" s="110"/>
      <c r="AB953" s="110"/>
      <c r="AC953" s="110"/>
      <c r="AD953" s="110"/>
      <c r="AE953" s="110"/>
      <c r="AF953" s="110"/>
      <c r="AG953" s="110"/>
      <c r="AH953" s="110"/>
      <c r="AI953" s="110"/>
      <c r="AJ953" s="110"/>
      <c r="AK953" s="110"/>
      <c r="AL953" s="110"/>
      <c r="AM953" s="111"/>
      <c r="BG953" s="13" t="s">
        <v>432</v>
      </c>
      <c r="BH953" s="13" t="s">
        <v>432</v>
      </c>
    </row>
    <row r="954" spans="1:61" ht="9.75" hidden="1" customHeight="1" x14ac:dyDescent="0.15">
      <c r="A954" s="106"/>
      <c r="B954" s="107"/>
      <c r="C954" s="107"/>
      <c r="D954" s="107"/>
      <c r="E954" s="107"/>
      <c r="F954" s="107"/>
      <c r="G954" s="107"/>
      <c r="H954" s="107"/>
      <c r="I954" s="107"/>
      <c r="J954" s="112"/>
      <c r="K954" s="113"/>
      <c r="L954" s="113"/>
      <c r="M954" s="113"/>
      <c r="N954" s="113"/>
      <c r="O954" s="113"/>
      <c r="P954" s="113"/>
      <c r="Q954" s="113"/>
      <c r="R954" s="113"/>
      <c r="S954" s="113"/>
      <c r="T954" s="113"/>
      <c r="U954" s="113"/>
      <c r="V954" s="113"/>
      <c r="W954" s="113"/>
      <c r="X954" s="113"/>
      <c r="Y954" s="113"/>
      <c r="Z954" s="113"/>
      <c r="AA954" s="113"/>
      <c r="AB954" s="113"/>
      <c r="AC954" s="113"/>
      <c r="AD954" s="113"/>
      <c r="AE954" s="113"/>
      <c r="AF954" s="113"/>
      <c r="AG954" s="113"/>
      <c r="AH954" s="113"/>
      <c r="AI954" s="113"/>
      <c r="AJ954" s="113"/>
      <c r="AK954" s="113"/>
      <c r="AL954" s="113"/>
      <c r="AM954" s="114"/>
      <c r="BG954" s="13" t="s">
        <v>432</v>
      </c>
      <c r="BH954" s="13" t="s">
        <v>432</v>
      </c>
    </row>
    <row r="955" spans="1:61" ht="9.75" hidden="1" customHeight="1" x14ac:dyDescent="0.15">
      <c r="A955" s="96" t="s">
        <v>289</v>
      </c>
      <c r="B955" s="97"/>
      <c r="C955" s="97"/>
      <c r="D955" s="97"/>
      <c r="E955" s="97"/>
      <c r="F955" s="97"/>
      <c r="G955" s="97"/>
      <c r="H955" s="97"/>
      <c r="I955" s="97"/>
      <c r="J955" s="224" t="s">
        <v>127</v>
      </c>
      <c r="K955" s="225"/>
      <c r="L955" s="162" t="s">
        <v>121</v>
      </c>
      <c r="M955" s="162"/>
      <c r="N955" s="162"/>
      <c r="O955" s="162"/>
      <c r="P955" s="162"/>
      <c r="Q955" s="162"/>
      <c r="R955" s="162"/>
      <c r="S955" s="162"/>
      <c r="T955" s="162"/>
      <c r="U955" s="162"/>
      <c r="V955" s="162"/>
      <c r="W955" s="162"/>
      <c r="X955" s="227" t="s">
        <v>127</v>
      </c>
      <c r="Y955" s="225"/>
      <c r="Z955" s="162" t="s">
        <v>160</v>
      </c>
      <c r="AA955" s="162"/>
      <c r="AB955" s="162"/>
      <c r="AC955" s="162"/>
      <c r="AD955" s="162"/>
      <c r="AE955" s="162"/>
      <c r="AF955" s="162"/>
      <c r="AG955" s="162"/>
      <c r="AH955" s="162"/>
      <c r="AI955" s="162"/>
      <c r="AJ955" s="162"/>
      <c r="AK955" s="162"/>
      <c r="AL955" s="162"/>
      <c r="AM955" s="163"/>
      <c r="BF955" s="13" t="b">
        <f>IF($K955="○",TRUE,IF($K955="",FALSE,"INPUT_ERROR"))</f>
        <v>0</v>
      </c>
      <c r="BG955" s="13" t="s">
        <v>517</v>
      </c>
      <c r="BH955" s="13">
        <v>76</v>
      </c>
      <c r="BI955" s="13" t="str">
        <f t="shared" ref="BI955:BI961" si="15">"ITEM"&amp;BH955&amp; BG955 &amp;"="&amp; BF955</f>
        <v>ITEM76#KBN3_14=FALSE</v>
      </c>
    </row>
    <row r="956" spans="1:61" ht="9.75" hidden="1" customHeight="1" x14ac:dyDescent="0.15">
      <c r="A956" s="99"/>
      <c r="B956" s="100"/>
      <c r="C956" s="100"/>
      <c r="D956" s="100"/>
      <c r="E956" s="100"/>
      <c r="F956" s="100"/>
      <c r="G956" s="100"/>
      <c r="H956" s="100"/>
      <c r="I956" s="100"/>
      <c r="J956" s="130"/>
      <c r="K956" s="132"/>
      <c r="L956" s="133"/>
      <c r="M956" s="133"/>
      <c r="N956" s="133"/>
      <c r="O956" s="133"/>
      <c r="P956" s="133"/>
      <c r="Q956" s="133"/>
      <c r="R956" s="133"/>
      <c r="S956" s="133"/>
      <c r="T956" s="133"/>
      <c r="U956" s="133"/>
      <c r="V956" s="133"/>
      <c r="W956" s="133"/>
      <c r="X956" s="134"/>
      <c r="Y956" s="132"/>
      <c r="Z956" s="133"/>
      <c r="AA956" s="133"/>
      <c r="AB956" s="133"/>
      <c r="AC956" s="133"/>
      <c r="AD956" s="133"/>
      <c r="AE956" s="133"/>
      <c r="AF956" s="133"/>
      <c r="AG956" s="133"/>
      <c r="AH956" s="133"/>
      <c r="AI956" s="133"/>
      <c r="AJ956" s="133"/>
      <c r="AK956" s="133"/>
      <c r="AL956" s="133"/>
      <c r="AM956" s="139"/>
      <c r="BF956" s="13" t="b">
        <f>IF($Y955="○",TRUE,IF($Y955="",FALSE,"INPUT_ERROR"))</f>
        <v>0</v>
      </c>
      <c r="BG956" s="13" t="s">
        <v>517</v>
      </c>
      <c r="BH956" s="13">
        <v>77</v>
      </c>
      <c r="BI956" s="13" t="str">
        <f t="shared" si="15"/>
        <v>ITEM77#KBN3_14=FALSE</v>
      </c>
    </row>
    <row r="957" spans="1:61" ht="9.75" hidden="1" customHeight="1" x14ac:dyDescent="0.15">
      <c r="A957" s="99"/>
      <c r="B957" s="100"/>
      <c r="C957" s="100"/>
      <c r="D957" s="100"/>
      <c r="E957" s="100"/>
      <c r="F957" s="100"/>
      <c r="G957" s="100"/>
      <c r="H957" s="100"/>
      <c r="I957" s="100"/>
      <c r="J957" s="130" t="s">
        <v>127</v>
      </c>
      <c r="K957" s="132"/>
      <c r="L957" s="133" t="s">
        <v>161</v>
      </c>
      <c r="M957" s="133"/>
      <c r="N957" s="133"/>
      <c r="O957" s="133"/>
      <c r="P957" s="133"/>
      <c r="Q957" s="133"/>
      <c r="R957" s="133"/>
      <c r="S957" s="133"/>
      <c r="T957" s="133"/>
      <c r="U957" s="133"/>
      <c r="V957" s="133"/>
      <c r="W957" s="133"/>
      <c r="X957" s="134" t="s">
        <v>127</v>
      </c>
      <c r="Y957" s="132"/>
      <c r="Z957" s="133" t="s">
        <v>332</v>
      </c>
      <c r="AA957" s="133"/>
      <c r="AB957" s="133"/>
      <c r="AC957" s="133"/>
      <c r="AD957" s="133"/>
      <c r="AE957" s="133"/>
      <c r="AF957" s="133"/>
      <c r="AG957" s="133"/>
      <c r="AH957" s="133"/>
      <c r="AI957" s="133"/>
      <c r="AJ957" s="133"/>
      <c r="AK957" s="133"/>
      <c r="AL957" s="133"/>
      <c r="AM957" s="139"/>
      <c r="BF957" s="13" t="b">
        <f>IF($K957="○",TRUE,IF($K957="",FALSE,"INPUT_ERROR"))</f>
        <v>0</v>
      </c>
      <c r="BG957" s="13" t="s">
        <v>517</v>
      </c>
      <c r="BH957" s="13">
        <v>78</v>
      </c>
      <c r="BI957" s="13" t="str">
        <f t="shared" si="15"/>
        <v>ITEM78#KBN3_14=FALSE</v>
      </c>
    </row>
    <row r="958" spans="1:61" ht="9.75" hidden="1" customHeight="1" x14ac:dyDescent="0.15">
      <c r="A958" s="99"/>
      <c r="B958" s="100"/>
      <c r="C958" s="100"/>
      <c r="D958" s="100"/>
      <c r="E958" s="100"/>
      <c r="F958" s="100"/>
      <c r="G958" s="100"/>
      <c r="H958" s="100"/>
      <c r="I958" s="100"/>
      <c r="J958" s="130"/>
      <c r="K958" s="132"/>
      <c r="L958" s="133"/>
      <c r="M958" s="133"/>
      <c r="N958" s="133"/>
      <c r="O958" s="133"/>
      <c r="P958" s="133"/>
      <c r="Q958" s="133"/>
      <c r="R958" s="133"/>
      <c r="S958" s="133"/>
      <c r="T958" s="133"/>
      <c r="U958" s="133"/>
      <c r="V958" s="133"/>
      <c r="W958" s="133"/>
      <c r="X958" s="134"/>
      <c r="Y958" s="132"/>
      <c r="Z958" s="133"/>
      <c r="AA958" s="133"/>
      <c r="AB958" s="133"/>
      <c r="AC958" s="133"/>
      <c r="AD958" s="133"/>
      <c r="AE958" s="133"/>
      <c r="AF958" s="133"/>
      <c r="AG958" s="133"/>
      <c r="AH958" s="133"/>
      <c r="AI958" s="133"/>
      <c r="AJ958" s="133"/>
      <c r="AK958" s="133"/>
      <c r="AL958" s="133"/>
      <c r="AM958" s="139"/>
      <c r="BF958" s="13" t="b">
        <f>IF($Y957="○",TRUE,IF($Y957="",FALSE,"INPUT_ERROR"))</f>
        <v>0</v>
      </c>
      <c r="BG958" s="13" t="s">
        <v>517</v>
      </c>
      <c r="BH958" s="13">
        <v>79</v>
      </c>
      <c r="BI958" s="13" t="str">
        <f t="shared" si="15"/>
        <v>ITEM79#KBN3_14=FALSE</v>
      </c>
    </row>
    <row r="959" spans="1:61" ht="9.75" hidden="1" customHeight="1" x14ac:dyDescent="0.15">
      <c r="A959" s="99"/>
      <c r="B959" s="100"/>
      <c r="C959" s="100"/>
      <c r="D959" s="100"/>
      <c r="E959" s="100"/>
      <c r="F959" s="100"/>
      <c r="G959" s="100"/>
      <c r="H959" s="100"/>
      <c r="I959" s="100"/>
      <c r="J959" s="130" t="s">
        <v>127</v>
      </c>
      <c r="K959" s="132"/>
      <c r="L959" s="133" t="s">
        <v>240</v>
      </c>
      <c r="M959" s="133"/>
      <c r="N959" s="133"/>
      <c r="O959" s="133"/>
      <c r="P959" s="133"/>
      <c r="Q959" s="133"/>
      <c r="R959" s="133"/>
      <c r="S959" s="133"/>
      <c r="T959" s="133"/>
      <c r="U959" s="133"/>
      <c r="V959" s="133"/>
      <c r="W959" s="133"/>
      <c r="X959" s="134" t="s">
        <v>127</v>
      </c>
      <c r="Y959" s="132"/>
      <c r="Z959" s="133" t="s">
        <v>241</v>
      </c>
      <c r="AA959" s="133"/>
      <c r="AB959" s="133"/>
      <c r="AC959" s="133"/>
      <c r="AD959" s="133"/>
      <c r="AE959" s="133"/>
      <c r="AF959" s="133"/>
      <c r="AG959" s="133"/>
      <c r="AH959" s="133"/>
      <c r="AI959" s="133"/>
      <c r="AJ959" s="133"/>
      <c r="AK959" s="133"/>
      <c r="AL959" s="133"/>
      <c r="AM959" s="139"/>
      <c r="BF959" s="13" t="b">
        <f>IF($K959="○",TRUE,IF($K959="",FALSE,"INPUT_ERROR"))</f>
        <v>0</v>
      </c>
      <c r="BG959" s="13" t="s">
        <v>517</v>
      </c>
      <c r="BH959" s="13">
        <v>80</v>
      </c>
      <c r="BI959" s="13" t="str">
        <f t="shared" si="15"/>
        <v>ITEM80#KBN3_14=FALSE</v>
      </c>
    </row>
    <row r="960" spans="1:61" ht="9.75" hidden="1" customHeight="1" x14ac:dyDescent="0.15">
      <c r="A960" s="99"/>
      <c r="B960" s="100"/>
      <c r="C960" s="100"/>
      <c r="D960" s="100"/>
      <c r="E960" s="100"/>
      <c r="F960" s="100"/>
      <c r="G960" s="100"/>
      <c r="H960" s="100"/>
      <c r="I960" s="100"/>
      <c r="J960" s="130"/>
      <c r="K960" s="132"/>
      <c r="L960" s="133"/>
      <c r="M960" s="133"/>
      <c r="N960" s="133"/>
      <c r="O960" s="133"/>
      <c r="P960" s="133"/>
      <c r="Q960" s="133"/>
      <c r="R960" s="133"/>
      <c r="S960" s="133"/>
      <c r="T960" s="133"/>
      <c r="U960" s="133"/>
      <c r="V960" s="133"/>
      <c r="W960" s="133"/>
      <c r="X960" s="134"/>
      <c r="Y960" s="132"/>
      <c r="Z960" s="133"/>
      <c r="AA960" s="133"/>
      <c r="AB960" s="133"/>
      <c r="AC960" s="133"/>
      <c r="AD960" s="133"/>
      <c r="AE960" s="133"/>
      <c r="AF960" s="133"/>
      <c r="AG960" s="133"/>
      <c r="AH960" s="133"/>
      <c r="AI960" s="133"/>
      <c r="AJ960" s="133"/>
      <c r="AK960" s="133"/>
      <c r="AL960" s="133"/>
      <c r="AM960" s="139"/>
      <c r="BF960" s="13" t="b">
        <f>IF($Y959="○",TRUE,IF($Y959="",FALSE,"INPUT_ERROR"))</f>
        <v>0</v>
      </c>
      <c r="BG960" s="13" t="s">
        <v>517</v>
      </c>
      <c r="BH960" s="13">
        <v>81</v>
      </c>
      <c r="BI960" s="13" t="str">
        <f t="shared" si="15"/>
        <v>ITEM81#KBN3_14=FALSE</v>
      </c>
    </row>
    <row r="961" spans="1:61" ht="9.75" hidden="1" customHeight="1" x14ac:dyDescent="0.15">
      <c r="A961" s="99"/>
      <c r="B961" s="100"/>
      <c r="C961" s="100"/>
      <c r="D961" s="100"/>
      <c r="E961" s="100"/>
      <c r="F961" s="100"/>
      <c r="G961" s="100"/>
      <c r="H961" s="100"/>
      <c r="I961" s="100"/>
      <c r="J961" s="130" t="s">
        <v>127</v>
      </c>
      <c r="K961" s="132"/>
      <c r="L961" s="133" t="s">
        <v>125</v>
      </c>
      <c r="M961" s="133"/>
      <c r="N961" s="133"/>
      <c r="O961" s="134" t="s">
        <v>98</v>
      </c>
      <c r="P961" s="128"/>
      <c r="Q961" s="128"/>
      <c r="R961" s="128"/>
      <c r="S961" s="128"/>
      <c r="T961" s="128"/>
      <c r="U961" s="128"/>
      <c r="V961" s="128"/>
      <c r="W961" s="128"/>
      <c r="X961" s="128"/>
      <c r="Y961" s="128"/>
      <c r="Z961" s="128"/>
      <c r="AA961" s="128"/>
      <c r="AB961" s="128"/>
      <c r="AC961" s="128"/>
      <c r="AD961" s="128"/>
      <c r="AE961" s="128"/>
      <c r="AF961" s="128"/>
      <c r="AG961" s="128"/>
      <c r="AH961" s="128"/>
      <c r="AI961" s="128"/>
      <c r="AJ961" s="128"/>
      <c r="AK961" s="128"/>
      <c r="AL961" s="133" t="s">
        <v>188</v>
      </c>
      <c r="AM961" s="139"/>
      <c r="BF961" s="13" t="b">
        <f>IF($K961="○",TRUE,IF($K961="",FALSE,"INPUT_ERROR"))</f>
        <v>0</v>
      </c>
      <c r="BG961" s="13" t="s">
        <v>517</v>
      </c>
      <c r="BH961" s="13">
        <v>82</v>
      </c>
      <c r="BI961" s="13" t="str">
        <f t="shared" si="15"/>
        <v>ITEM82#KBN3_14=FALSE</v>
      </c>
    </row>
    <row r="962" spans="1:61" ht="9.75" hidden="1" customHeight="1" x14ac:dyDescent="0.15">
      <c r="A962" s="99"/>
      <c r="B962" s="100"/>
      <c r="C962" s="100"/>
      <c r="D962" s="100"/>
      <c r="E962" s="100"/>
      <c r="F962" s="100"/>
      <c r="G962" s="100"/>
      <c r="H962" s="100"/>
      <c r="I962" s="100"/>
      <c r="J962" s="135"/>
      <c r="K962" s="136"/>
      <c r="L962" s="137"/>
      <c r="M962" s="137"/>
      <c r="N962" s="137"/>
      <c r="O962" s="138"/>
      <c r="P962" s="90"/>
      <c r="Q962" s="90"/>
      <c r="R962" s="90"/>
      <c r="S962" s="90"/>
      <c r="T962" s="90"/>
      <c r="U962" s="90"/>
      <c r="V962" s="90"/>
      <c r="W962" s="90"/>
      <c r="X962" s="90"/>
      <c r="Y962" s="90"/>
      <c r="Z962" s="90"/>
      <c r="AA962" s="90"/>
      <c r="AB962" s="90"/>
      <c r="AC962" s="90"/>
      <c r="AD962" s="90"/>
      <c r="AE962" s="90"/>
      <c r="AF962" s="90"/>
      <c r="AG962" s="90"/>
      <c r="AH962" s="90"/>
      <c r="AI962" s="90"/>
      <c r="AJ962" s="90"/>
      <c r="AK962" s="90"/>
      <c r="AL962" s="137"/>
      <c r="AM962" s="140"/>
      <c r="BG962" s="13" t="s">
        <v>517</v>
      </c>
      <c r="BH962" s="13">
        <v>83</v>
      </c>
      <c r="BI962" s="13" t="str">
        <f>"ITEM"&amp;BH962&amp; BG962 &amp;"="&amp;IF(TRIM($P961)="","",$P961)</f>
        <v>ITEM83#KBN3_14=</v>
      </c>
    </row>
    <row r="963" spans="1:61" ht="9.75" hidden="1" customHeight="1" x14ac:dyDescent="0.15">
      <c r="A963" s="96" t="s">
        <v>290</v>
      </c>
      <c r="B963" s="97"/>
      <c r="C963" s="97"/>
      <c r="D963" s="97"/>
      <c r="E963" s="97"/>
      <c r="F963" s="97"/>
      <c r="G963" s="97"/>
      <c r="H963" s="97"/>
      <c r="I963" s="97"/>
      <c r="J963" s="102"/>
      <c r="K963" s="102"/>
      <c r="L963" s="102"/>
      <c r="M963" s="102"/>
      <c r="N963" s="102"/>
      <c r="O963" s="102"/>
      <c r="P963" s="102"/>
      <c r="Q963" s="102"/>
      <c r="R963" s="102"/>
      <c r="S963" s="102"/>
      <c r="T963" s="102"/>
      <c r="U963" s="102"/>
      <c r="V963" s="102"/>
      <c r="W963" s="102"/>
      <c r="X963" s="102"/>
      <c r="Y963" s="102"/>
      <c r="Z963" s="102"/>
      <c r="AA963" s="102"/>
      <c r="AB963" s="102"/>
      <c r="AC963" s="102"/>
      <c r="AD963" s="102"/>
      <c r="AE963" s="102"/>
      <c r="AF963" s="102"/>
      <c r="AG963" s="102"/>
      <c r="AH963" s="102"/>
      <c r="AI963" s="102"/>
      <c r="AJ963" s="102"/>
      <c r="AK963" s="102"/>
      <c r="AL963" s="102"/>
      <c r="AM963" s="102"/>
      <c r="BG963" s="13" t="s">
        <v>517</v>
      </c>
      <c r="BH963" s="13">
        <v>84</v>
      </c>
      <c r="BI963" s="13" t="str">
        <f>"ITEM"&amp;BH963&amp; BG963 &amp;"="&amp;IF(TRIM($J963)="","",TEXT(J963,"yyyymmdd"))</f>
        <v>ITEM84#KBN3_14=</v>
      </c>
    </row>
    <row r="964" spans="1:61" ht="9.75" hidden="1" customHeight="1" x14ac:dyDescent="0.15">
      <c r="A964" s="99"/>
      <c r="B964" s="100"/>
      <c r="C964" s="100"/>
      <c r="D964" s="100"/>
      <c r="E964" s="100"/>
      <c r="F964" s="100"/>
      <c r="G964" s="100"/>
      <c r="H964" s="100"/>
      <c r="I964" s="100"/>
      <c r="J964" s="102"/>
      <c r="K964" s="102"/>
      <c r="L964" s="102"/>
      <c r="M964" s="102"/>
      <c r="N964" s="102"/>
      <c r="O964" s="102"/>
      <c r="P964" s="102"/>
      <c r="Q964" s="102"/>
      <c r="R964" s="102"/>
      <c r="S964" s="102"/>
      <c r="T964" s="102"/>
      <c r="U964" s="102"/>
      <c r="V964" s="102"/>
      <c r="W964" s="102"/>
      <c r="X964" s="102"/>
      <c r="Y964" s="102"/>
      <c r="Z964" s="102"/>
      <c r="AA964" s="102"/>
      <c r="AB964" s="102"/>
      <c r="AC964" s="102"/>
      <c r="AD964" s="102"/>
      <c r="AE964" s="102"/>
      <c r="AF964" s="102"/>
      <c r="AG964" s="102"/>
      <c r="AH964" s="102"/>
      <c r="AI964" s="102"/>
      <c r="AJ964" s="102"/>
      <c r="AK964" s="102"/>
      <c r="AL964" s="102"/>
      <c r="AM964" s="102"/>
      <c r="BG964" s="13" t="s">
        <v>432</v>
      </c>
      <c r="BH964" s="13" t="s">
        <v>432</v>
      </c>
    </row>
    <row r="965" spans="1:61" ht="9.75" hidden="1" customHeight="1" thickBot="1" x14ac:dyDescent="0.2">
      <c r="A965" s="106"/>
      <c r="B965" s="107"/>
      <c r="C965" s="107"/>
      <c r="D965" s="107"/>
      <c r="E965" s="107"/>
      <c r="F965" s="107"/>
      <c r="G965" s="107"/>
      <c r="H965" s="107"/>
      <c r="I965" s="107"/>
      <c r="J965" s="102"/>
      <c r="K965" s="102"/>
      <c r="L965" s="102"/>
      <c r="M965" s="102"/>
      <c r="N965" s="102"/>
      <c r="O965" s="102"/>
      <c r="P965" s="102"/>
      <c r="Q965" s="102"/>
      <c r="R965" s="102"/>
      <c r="S965" s="102"/>
      <c r="T965" s="102"/>
      <c r="U965" s="102"/>
      <c r="V965" s="102"/>
      <c r="W965" s="102"/>
      <c r="X965" s="102"/>
      <c r="Y965" s="102"/>
      <c r="Z965" s="102"/>
      <c r="AA965" s="102"/>
      <c r="AB965" s="102"/>
      <c r="AC965" s="102"/>
      <c r="AD965" s="102"/>
      <c r="AE965" s="102"/>
      <c r="AF965" s="102"/>
      <c r="AG965" s="102"/>
      <c r="AH965" s="102"/>
      <c r="AI965" s="102"/>
      <c r="AJ965" s="102"/>
      <c r="AK965" s="102"/>
      <c r="AL965" s="102"/>
      <c r="AM965" s="102"/>
      <c r="BG965" s="13" t="s">
        <v>432</v>
      </c>
      <c r="BH965" s="13" t="s">
        <v>432</v>
      </c>
    </row>
    <row r="966" spans="1:61" ht="9.75" hidden="1" customHeight="1" x14ac:dyDescent="0.15">
      <c r="A966" s="295" t="s">
        <v>379</v>
      </c>
      <c r="B966" s="296"/>
      <c r="C966" s="296"/>
      <c r="D966" s="296"/>
      <c r="E966" s="296"/>
      <c r="F966" s="296"/>
      <c r="G966" s="296"/>
      <c r="H966" s="296"/>
      <c r="I966" s="297"/>
      <c r="J966" s="273"/>
      <c r="K966" s="274"/>
      <c r="L966" s="274"/>
      <c r="M966" s="274"/>
      <c r="N966" s="274"/>
      <c r="O966" s="274"/>
      <c r="P966" s="274"/>
      <c r="Q966" s="274"/>
      <c r="R966" s="274"/>
      <c r="S966" s="274"/>
      <c r="T966" s="274"/>
      <c r="U966" s="274"/>
      <c r="V966" s="274"/>
      <c r="W966" s="274"/>
      <c r="X966" s="274"/>
      <c r="Y966" s="274"/>
      <c r="Z966" s="274"/>
      <c r="AA966" s="274"/>
      <c r="AB966" s="274"/>
      <c r="AC966" s="274"/>
      <c r="AD966" s="274"/>
      <c r="AE966" s="274"/>
      <c r="AF966" s="274"/>
      <c r="AG966" s="274"/>
      <c r="AH966" s="274"/>
      <c r="AI966" s="274"/>
      <c r="AJ966" s="274"/>
      <c r="AK966" s="274"/>
      <c r="AL966" s="274"/>
      <c r="AM966" s="275"/>
      <c r="BG966" s="13" t="s">
        <v>518</v>
      </c>
      <c r="BH966" s="13">
        <v>70</v>
      </c>
      <c r="BI966" s="13" t="str">
        <f>"ITEM"&amp;BH966&amp;BG966&amp;"="&amp;IF(TRIM($J966)="","",$J966)</f>
        <v>ITEM70#KBN3_15=</v>
      </c>
    </row>
    <row r="967" spans="1:61" ht="9.75" hidden="1" customHeight="1" thickBot="1" x14ac:dyDescent="0.2">
      <c r="A967" s="298"/>
      <c r="B967" s="299"/>
      <c r="C967" s="299"/>
      <c r="D967" s="299"/>
      <c r="E967" s="299"/>
      <c r="F967" s="299"/>
      <c r="G967" s="299"/>
      <c r="H967" s="299"/>
      <c r="I967" s="300"/>
      <c r="J967" s="301"/>
      <c r="K967" s="302"/>
      <c r="L967" s="302"/>
      <c r="M967" s="302"/>
      <c r="N967" s="302"/>
      <c r="O967" s="302"/>
      <c r="P967" s="302"/>
      <c r="Q967" s="302"/>
      <c r="R967" s="302"/>
      <c r="S967" s="302"/>
      <c r="T967" s="302"/>
      <c r="U967" s="302"/>
      <c r="V967" s="302"/>
      <c r="W967" s="302"/>
      <c r="X967" s="302"/>
      <c r="Y967" s="302"/>
      <c r="Z967" s="302"/>
      <c r="AA967" s="302"/>
      <c r="AB967" s="302"/>
      <c r="AC967" s="302"/>
      <c r="AD967" s="302"/>
      <c r="AE967" s="302"/>
      <c r="AF967" s="302"/>
      <c r="AG967" s="302"/>
      <c r="AH967" s="302"/>
      <c r="AI967" s="302"/>
      <c r="AJ967" s="302"/>
      <c r="AK967" s="302"/>
      <c r="AL967" s="302"/>
      <c r="AM967" s="303"/>
    </row>
    <row r="968" spans="1:61" ht="9.75" hidden="1" customHeight="1" x14ac:dyDescent="0.15">
      <c r="A968" s="99" t="s">
        <v>96</v>
      </c>
      <c r="B968" s="100"/>
      <c r="C968" s="100"/>
      <c r="D968" s="100"/>
      <c r="E968" s="100"/>
      <c r="F968" s="100"/>
      <c r="G968" s="100"/>
      <c r="H968" s="100"/>
      <c r="I968" s="100"/>
      <c r="J968" s="102"/>
      <c r="K968" s="102"/>
      <c r="L968" s="102"/>
      <c r="M968" s="102"/>
      <c r="N968" s="102"/>
      <c r="O968" s="102"/>
      <c r="P968" s="102"/>
      <c r="Q968" s="102"/>
      <c r="R968" s="102"/>
      <c r="S968" s="102"/>
      <c r="T968" s="102"/>
      <c r="U968" s="102"/>
      <c r="V968" s="102"/>
      <c r="W968" s="102"/>
      <c r="X968" s="102"/>
      <c r="Y968" s="102"/>
      <c r="Z968" s="102"/>
      <c r="AA968" s="102"/>
      <c r="AB968" s="102"/>
      <c r="AC968" s="102"/>
      <c r="AD968" s="102"/>
      <c r="AE968" s="102"/>
      <c r="AF968" s="102"/>
      <c r="AG968" s="102"/>
      <c r="AH968" s="102"/>
      <c r="AI968" s="102"/>
      <c r="AJ968" s="102"/>
      <c r="AK968" s="102"/>
      <c r="AL968" s="102"/>
      <c r="AM968" s="102"/>
      <c r="BG968" s="13" t="s">
        <v>518</v>
      </c>
      <c r="BH968" s="13">
        <v>71</v>
      </c>
      <c r="BI968" s="13" t="str">
        <f>"ITEM"&amp;BH968&amp; BG968 &amp;"="&amp; IF(TRIM($J968)="","",$J968)</f>
        <v>ITEM71#KBN3_15=</v>
      </c>
    </row>
    <row r="969" spans="1:61" ht="9.75" hidden="1" customHeight="1" x14ac:dyDescent="0.15">
      <c r="A969" s="106"/>
      <c r="B969" s="107"/>
      <c r="C969" s="107"/>
      <c r="D969" s="107"/>
      <c r="E969" s="107"/>
      <c r="F969" s="107"/>
      <c r="G969" s="107"/>
      <c r="H969" s="107"/>
      <c r="I969" s="107"/>
      <c r="J969" s="102"/>
      <c r="K969" s="102"/>
      <c r="L969" s="102"/>
      <c r="M969" s="102"/>
      <c r="N969" s="102"/>
      <c r="O969" s="102"/>
      <c r="P969" s="102"/>
      <c r="Q969" s="102"/>
      <c r="R969" s="102"/>
      <c r="S969" s="102"/>
      <c r="T969" s="102"/>
      <c r="U969" s="102"/>
      <c r="V969" s="102"/>
      <c r="W969" s="102"/>
      <c r="X969" s="102"/>
      <c r="Y969" s="102"/>
      <c r="Z969" s="102"/>
      <c r="AA969" s="102"/>
      <c r="AB969" s="102"/>
      <c r="AC969" s="102"/>
      <c r="AD969" s="102"/>
      <c r="AE969" s="102"/>
      <c r="AF969" s="102"/>
      <c r="AG969" s="102"/>
      <c r="AH969" s="102"/>
      <c r="AI969" s="102"/>
      <c r="AJ969" s="102"/>
      <c r="AK969" s="102"/>
      <c r="AL969" s="102"/>
      <c r="AM969" s="102"/>
    </row>
    <row r="970" spans="1:61" ht="9.75" hidden="1" customHeight="1" x14ac:dyDescent="0.15">
      <c r="A970" s="96" t="s">
        <v>285</v>
      </c>
      <c r="B970" s="97"/>
      <c r="C970" s="97"/>
      <c r="D970" s="97"/>
      <c r="E970" s="97"/>
      <c r="F970" s="97"/>
      <c r="G970" s="97"/>
      <c r="H970" s="97"/>
      <c r="I970" s="97"/>
      <c r="J970" s="102"/>
      <c r="K970" s="102"/>
      <c r="L970" s="102"/>
      <c r="M970" s="102"/>
      <c r="N970" s="102"/>
      <c r="O970" s="102"/>
      <c r="P970" s="102"/>
      <c r="Q970" s="102"/>
      <c r="R970" s="102"/>
      <c r="S970" s="102"/>
      <c r="T970" s="102"/>
      <c r="U970" s="102"/>
      <c r="V970" s="102"/>
      <c r="W970" s="102"/>
      <c r="X970" s="102"/>
      <c r="Y970" s="102"/>
      <c r="Z970" s="102"/>
      <c r="AA970" s="102"/>
      <c r="AB970" s="102"/>
      <c r="AC970" s="102"/>
      <c r="AD970" s="102"/>
      <c r="AE970" s="102"/>
      <c r="AF970" s="102"/>
      <c r="AG970" s="102"/>
      <c r="AH970" s="102"/>
      <c r="AI970" s="102"/>
      <c r="AJ970" s="102"/>
      <c r="AK970" s="102"/>
      <c r="AL970" s="102"/>
      <c r="AM970" s="102"/>
      <c r="BG970" s="13" t="s">
        <v>518</v>
      </c>
      <c r="BH970" s="13">
        <v>72</v>
      </c>
      <c r="BI970" s="13" t="str">
        <f>"ITEM"&amp;BH970&amp; BG970 &amp;"="&amp; IF(TRIM($J970)="","",$J970)</f>
        <v>ITEM72#KBN3_15=</v>
      </c>
    </row>
    <row r="971" spans="1:61" ht="9.75" hidden="1" customHeight="1" x14ac:dyDescent="0.15">
      <c r="A971" s="99"/>
      <c r="B971" s="100"/>
      <c r="C971" s="100"/>
      <c r="D971" s="100"/>
      <c r="E971" s="100"/>
      <c r="F971" s="100"/>
      <c r="G971" s="100"/>
      <c r="H971" s="100"/>
      <c r="I971" s="100"/>
      <c r="J971" s="102"/>
      <c r="K971" s="102"/>
      <c r="L971" s="102"/>
      <c r="M971" s="102"/>
      <c r="N971" s="102"/>
      <c r="O971" s="102"/>
      <c r="P971" s="102"/>
      <c r="Q971" s="102"/>
      <c r="R971" s="102"/>
      <c r="S971" s="102"/>
      <c r="T971" s="102"/>
      <c r="U971" s="102"/>
      <c r="V971" s="102"/>
      <c r="W971" s="102"/>
      <c r="X971" s="102"/>
      <c r="Y971" s="102"/>
      <c r="Z971" s="102"/>
      <c r="AA971" s="102"/>
      <c r="AB971" s="102"/>
      <c r="AC971" s="102"/>
      <c r="AD971" s="102"/>
      <c r="AE971" s="102"/>
      <c r="AF971" s="102"/>
      <c r="AG971" s="102"/>
      <c r="AH971" s="102"/>
      <c r="AI971" s="102"/>
      <c r="AJ971" s="102"/>
      <c r="AK971" s="102"/>
      <c r="AL971" s="102"/>
      <c r="AM971" s="102"/>
      <c r="BG971" s="13" t="s">
        <v>432</v>
      </c>
      <c r="BH971" s="13" t="s">
        <v>432</v>
      </c>
    </row>
    <row r="972" spans="1:61" ht="9.75" hidden="1" customHeight="1" x14ac:dyDescent="0.15">
      <c r="A972" s="106"/>
      <c r="B972" s="107"/>
      <c r="C972" s="107"/>
      <c r="D972" s="107"/>
      <c r="E972" s="107"/>
      <c r="F972" s="107"/>
      <c r="G972" s="107"/>
      <c r="H972" s="107"/>
      <c r="I972" s="107"/>
      <c r="J972" s="102"/>
      <c r="K972" s="102"/>
      <c r="L972" s="102"/>
      <c r="M972" s="102"/>
      <c r="N972" s="102"/>
      <c r="O972" s="102"/>
      <c r="P972" s="102"/>
      <c r="Q972" s="102"/>
      <c r="R972" s="102"/>
      <c r="S972" s="102"/>
      <c r="T972" s="102"/>
      <c r="U972" s="102"/>
      <c r="V972" s="102"/>
      <c r="W972" s="102"/>
      <c r="X972" s="102"/>
      <c r="Y972" s="102"/>
      <c r="Z972" s="102"/>
      <c r="AA972" s="102"/>
      <c r="AB972" s="102"/>
      <c r="AC972" s="102"/>
      <c r="AD972" s="102"/>
      <c r="AE972" s="102"/>
      <c r="AF972" s="102"/>
      <c r="AG972" s="102"/>
      <c r="AH972" s="102"/>
      <c r="AI972" s="102"/>
      <c r="AJ972" s="102"/>
      <c r="AK972" s="102"/>
      <c r="AL972" s="102"/>
      <c r="AM972" s="102"/>
      <c r="BG972" s="13" t="s">
        <v>432</v>
      </c>
      <c r="BH972" s="13" t="s">
        <v>432</v>
      </c>
    </row>
    <row r="973" spans="1:61" ht="9.75" hidden="1" customHeight="1" x14ac:dyDescent="0.15">
      <c r="A973" s="96" t="s">
        <v>286</v>
      </c>
      <c r="B973" s="97"/>
      <c r="C973" s="97"/>
      <c r="D973" s="97"/>
      <c r="E973" s="97"/>
      <c r="F973" s="97"/>
      <c r="G973" s="97"/>
      <c r="H973" s="97"/>
      <c r="I973" s="97"/>
      <c r="J973" s="102"/>
      <c r="K973" s="102"/>
      <c r="L973" s="102"/>
      <c r="M973" s="102"/>
      <c r="N973" s="102"/>
      <c r="O973" s="102"/>
      <c r="P973" s="102"/>
      <c r="Q973" s="102"/>
      <c r="R973" s="102"/>
      <c r="S973" s="102"/>
      <c r="T973" s="102"/>
      <c r="U973" s="102"/>
      <c r="V973" s="102"/>
      <c r="W973" s="102"/>
      <c r="X973" s="102"/>
      <c r="Y973" s="102"/>
      <c r="Z973" s="102"/>
      <c r="AA973" s="102"/>
      <c r="AB973" s="102"/>
      <c r="AC973" s="102"/>
      <c r="AD973" s="102"/>
      <c r="AE973" s="102"/>
      <c r="AF973" s="102"/>
      <c r="AG973" s="102"/>
      <c r="AH973" s="102"/>
      <c r="AI973" s="102"/>
      <c r="AJ973" s="102"/>
      <c r="AK973" s="102"/>
      <c r="AL973" s="102"/>
      <c r="AM973" s="102"/>
      <c r="BG973" s="13" t="s">
        <v>518</v>
      </c>
      <c r="BH973" s="13">
        <v>73</v>
      </c>
      <c r="BI973" s="13" t="str">
        <f>"ITEM"&amp;BH973&amp; BG973 &amp;"="&amp; IF(TRIM($J973)="","",$J973)</f>
        <v>ITEM73#KBN3_15=</v>
      </c>
    </row>
    <row r="974" spans="1:61" ht="9.75" hidden="1" customHeight="1" x14ac:dyDescent="0.15">
      <c r="A974" s="106"/>
      <c r="B974" s="107"/>
      <c r="C974" s="107"/>
      <c r="D974" s="107"/>
      <c r="E974" s="107"/>
      <c r="F974" s="107"/>
      <c r="G974" s="107"/>
      <c r="H974" s="107"/>
      <c r="I974" s="107"/>
      <c r="J974" s="102"/>
      <c r="K974" s="102"/>
      <c r="L974" s="102"/>
      <c r="M974" s="102"/>
      <c r="N974" s="102"/>
      <c r="O974" s="102"/>
      <c r="P974" s="102"/>
      <c r="Q974" s="102"/>
      <c r="R974" s="102"/>
      <c r="S974" s="102"/>
      <c r="T974" s="102"/>
      <c r="U974" s="102"/>
      <c r="V974" s="102"/>
      <c r="W974" s="102"/>
      <c r="X974" s="102"/>
      <c r="Y974" s="102"/>
      <c r="Z974" s="102"/>
      <c r="AA974" s="102"/>
      <c r="AB974" s="102"/>
      <c r="AC974" s="102"/>
      <c r="AD974" s="102"/>
      <c r="AE974" s="102"/>
      <c r="AF974" s="102"/>
      <c r="AG974" s="102"/>
      <c r="AH974" s="102"/>
      <c r="AI974" s="102"/>
      <c r="AJ974" s="102"/>
      <c r="AK974" s="102"/>
      <c r="AL974" s="102"/>
      <c r="AM974" s="102"/>
      <c r="BG974" s="13" t="s">
        <v>432</v>
      </c>
      <c r="BH974" s="13" t="s">
        <v>432</v>
      </c>
    </row>
    <row r="975" spans="1:61" ht="9.75" hidden="1" customHeight="1" x14ac:dyDescent="0.15">
      <c r="A975" s="96" t="s">
        <v>287</v>
      </c>
      <c r="B975" s="97"/>
      <c r="C975" s="97"/>
      <c r="D975" s="97"/>
      <c r="E975" s="97"/>
      <c r="F975" s="97"/>
      <c r="G975" s="97"/>
      <c r="H975" s="97"/>
      <c r="I975" s="97"/>
      <c r="J975" s="167"/>
      <c r="K975" s="162"/>
      <c r="L975" s="162"/>
      <c r="M975" s="162"/>
      <c r="N975" s="162"/>
      <c r="O975" s="162"/>
      <c r="P975" s="162"/>
      <c r="Q975" s="162"/>
      <c r="R975" s="162"/>
      <c r="S975" s="162"/>
      <c r="T975" s="162"/>
      <c r="U975" s="162"/>
      <c r="V975" s="170" t="s">
        <v>116</v>
      </c>
      <c r="W975" s="170"/>
      <c r="X975" s="170"/>
      <c r="Y975" s="170"/>
      <c r="Z975" s="170"/>
      <c r="AA975" s="170"/>
      <c r="AB975" s="170"/>
      <c r="AC975" s="170"/>
      <c r="AD975" s="170"/>
      <c r="AE975" s="170"/>
      <c r="AF975" s="170"/>
      <c r="AG975" s="170"/>
      <c r="AH975" s="170"/>
      <c r="AI975" s="170"/>
      <c r="AJ975" s="170"/>
      <c r="AK975" s="170"/>
      <c r="AL975" s="170"/>
      <c r="AM975" s="171"/>
      <c r="BE975" s="13" t="str">
        <f ca="1">MID(CELL("address",$CB$2),2,2)</f>
        <v>CB</v>
      </c>
      <c r="BF975" s="13" t="str">
        <f>IF(TRIM($K977)="","",IF(ISERROR(MATCH($K977,$CB$3:$CB$7,0)),"INPUT_ERROR",MATCH($K977,$CB$3:$CB$7,0)))</f>
        <v/>
      </c>
      <c r="BG975" s="13" t="s">
        <v>518</v>
      </c>
      <c r="BH975" s="13">
        <v>74</v>
      </c>
      <c r="BI975" s="13" t="str">
        <f>"ITEM"&amp; BH975&amp; BG975 &amp;"="&amp; $BF975</f>
        <v>ITEM74#KBN3_15=</v>
      </c>
    </row>
    <row r="976" spans="1:61" ht="9.75" hidden="1" customHeight="1" x14ac:dyDescent="0.15">
      <c r="A976" s="99"/>
      <c r="B976" s="100"/>
      <c r="C976" s="100"/>
      <c r="D976" s="100"/>
      <c r="E976" s="100"/>
      <c r="F976" s="100"/>
      <c r="G976" s="100"/>
      <c r="H976" s="100"/>
      <c r="I976" s="100"/>
      <c r="J976" s="186"/>
      <c r="K976" s="133"/>
      <c r="L976" s="133"/>
      <c r="M976" s="133"/>
      <c r="N976" s="133"/>
      <c r="O976" s="133"/>
      <c r="P976" s="133"/>
      <c r="Q976" s="133"/>
      <c r="R976" s="133"/>
      <c r="S976" s="133"/>
      <c r="T976" s="133"/>
      <c r="U976" s="133"/>
      <c r="V976" s="169" t="s">
        <v>180</v>
      </c>
      <c r="W976" s="169"/>
      <c r="X976" s="169"/>
      <c r="Y976" s="169"/>
      <c r="Z976" s="169"/>
      <c r="AA976" s="169"/>
      <c r="AB976" s="169"/>
      <c r="AC976" s="169"/>
      <c r="AD976" s="169"/>
      <c r="AE976" s="169"/>
      <c r="AF976" s="169"/>
      <c r="AG976" s="169"/>
      <c r="AH976" s="169"/>
      <c r="AI976" s="169"/>
      <c r="AJ976" s="169"/>
      <c r="AK976" s="169"/>
      <c r="AL976" s="169"/>
      <c r="AM976" s="172"/>
      <c r="BG976" s="13" t="s">
        <v>432</v>
      </c>
      <c r="BH976" s="13" t="s">
        <v>432</v>
      </c>
    </row>
    <row r="977" spans="1:61" ht="9.75" hidden="1" customHeight="1" x14ac:dyDescent="0.15">
      <c r="A977" s="99"/>
      <c r="B977" s="100"/>
      <c r="C977" s="100"/>
      <c r="D977" s="100"/>
      <c r="E977" s="100"/>
      <c r="F977" s="100"/>
      <c r="G977" s="100"/>
      <c r="H977" s="100"/>
      <c r="I977" s="100"/>
      <c r="J977" s="130" t="s">
        <v>444</v>
      </c>
      <c r="K977" s="131"/>
      <c r="L977" s="131"/>
      <c r="M977" s="131"/>
      <c r="N977" s="131"/>
      <c r="O977" s="131"/>
      <c r="P977" s="131"/>
      <c r="Q977" s="131"/>
      <c r="R977" s="131"/>
      <c r="S977" s="131"/>
      <c r="T977" s="133" t="s">
        <v>442</v>
      </c>
      <c r="U977" s="133"/>
      <c r="V977" s="169" t="s">
        <v>236</v>
      </c>
      <c r="W977" s="169"/>
      <c r="X977" s="169"/>
      <c r="Y977" s="169"/>
      <c r="Z977" s="169"/>
      <c r="AA977" s="169"/>
      <c r="AB977" s="169"/>
      <c r="AC977" s="169"/>
      <c r="AD977" s="169"/>
      <c r="AE977" s="169"/>
      <c r="AF977" s="169"/>
      <c r="AG977" s="169"/>
      <c r="AH977" s="169"/>
      <c r="AI977" s="169"/>
      <c r="AJ977" s="169"/>
      <c r="AK977" s="169"/>
      <c r="AL977" s="169"/>
      <c r="AM977" s="172"/>
      <c r="BG977" s="13" t="s">
        <v>432</v>
      </c>
      <c r="BH977" s="13" t="s">
        <v>432</v>
      </c>
    </row>
    <row r="978" spans="1:61" ht="9.75" hidden="1" customHeight="1" x14ac:dyDescent="0.15">
      <c r="A978" s="99"/>
      <c r="B978" s="100"/>
      <c r="C978" s="100"/>
      <c r="D978" s="100"/>
      <c r="E978" s="100"/>
      <c r="F978" s="100"/>
      <c r="G978" s="100"/>
      <c r="H978" s="100"/>
      <c r="I978" s="100"/>
      <c r="J978" s="130"/>
      <c r="K978" s="131"/>
      <c r="L978" s="131"/>
      <c r="M978" s="131"/>
      <c r="N978" s="131"/>
      <c r="O978" s="131"/>
      <c r="P978" s="131"/>
      <c r="Q978" s="131"/>
      <c r="R978" s="131"/>
      <c r="S978" s="131"/>
      <c r="T978" s="133"/>
      <c r="U978" s="133"/>
      <c r="V978" s="169" t="s">
        <v>237</v>
      </c>
      <c r="W978" s="169"/>
      <c r="X978" s="169"/>
      <c r="Y978" s="169"/>
      <c r="Z978" s="169"/>
      <c r="AA978" s="169"/>
      <c r="AB978" s="169"/>
      <c r="AC978" s="169"/>
      <c r="AD978" s="169"/>
      <c r="AE978" s="169"/>
      <c r="AF978" s="169"/>
      <c r="AG978" s="169"/>
      <c r="AH978" s="169"/>
      <c r="AI978" s="169"/>
      <c r="AJ978" s="169"/>
      <c r="AK978" s="169"/>
      <c r="AL978" s="169"/>
      <c r="AM978" s="172"/>
      <c r="BG978" s="13" t="s">
        <v>432</v>
      </c>
      <c r="BH978" s="13" t="s">
        <v>432</v>
      </c>
    </row>
    <row r="979" spans="1:61" ht="9.75" hidden="1" customHeight="1" x14ac:dyDescent="0.15">
      <c r="A979" s="99"/>
      <c r="B979" s="100"/>
      <c r="C979" s="100"/>
      <c r="D979" s="100"/>
      <c r="E979" s="100"/>
      <c r="F979" s="100"/>
      <c r="G979" s="100"/>
      <c r="H979" s="100"/>
      <c r="I979" s="100"/>
      <c r="J979" s="186"/>
      <c r="K979" s="133"/>
      <c r="L979" s="133"/>
      <c r="M979" s="133"/>
      <c r="N979" s="133"/>
      <c r="O979" s="133"/>
      <c r="P979" s="133"/>
      <c r="Q979" s="133"/>
      <c r="R979" s="133"/>
      <c r="S979" s="133"/>
      <c r="T979" s="133"/>
      <c r="U979" s="133"/>
      <c r="V979" s="169" t="s">
        <v>445</v>
      </c>
      <c r="W979" s="169"/>
      <c r="X979" s="169"/>
      <c r="Y979" s="169"/>
      <c r="Z979" s="169"/>
      <c r="AA979" s="169"/>
      <c r="AB979" s="169"/>
      <c r="AC979" s="169"/>
      <c r="AD979" s="169"/>
      <c r="AE979" s="169"/>
      <c r="AF979" s="169"/>
      <c r="AG979" s="169"/>
      <c r="AH979" s="169"/>
      <c r="AI979" s="169"/>
      <c r="AJ979" s="169"/>
      <c r="AK979" s="169"/>
      <c r="AL979" s="169"/>
      <c r="AM979" s="172"/>
      <c r="BG979" s="13" t="s">
        <v>432</v>
      </c>
      <c r="BH979" s="13" t="s">
        <v>432</v>
      </c>
    </row>
    <row r="980" spans="1:61" ht="9.75" hidden="1" customHeight="1" x14ac:dyDescent="0.15">
      <c r="A980" s="106"/>
      <c r="B980" s="107"/>
      <c r="C980" s="107"/>
      <c r="D980" s="107"/>
      <c r="E980" s="107"/>
      <c r="F980" s="107"/>
      <c r="G980" s="107"/>
      <c r="H980" s="107"/>
      <c r="I980" s="107"/>
      <c r="J980" s="168"/>
      <c r="K980" s="137"/>
      <c r="L980" s="137"/>
      <c r="M980" s="137"/>
      <c r="N980" s="137"/>
      <c r="O980" s="137"/>
      <c r="P980" s="137"/>
      <c r="Q980" s="137"/>
      <c r="R980" s="137"/>
      <c r="S980" s="137"/>
      <c r="T980" s="137"/>
      <c r="U980" s="137"/>
      <c r="V980" s="174" t="s">
        <v>238</v>
      </c>
      <c r="W980" s="174"/>
      <c r="X980" s="174"/>
      <c r="Y980" s="174"/>
      <c r="Z980" s="174"/>
      <c r="AA980" s="174"/>
      <c r="AB980" s="174"/>
      <c r="AC980" s="174"/>
      <c r="AD980" s="174"/>
      <c r="AE980" s="174"/>
      <c r="AF980" s="174"/>
      <c r="AG980" s="174"/>
      <c r="AH980" s="174"/>
      <c r="AI980" s="174"/>
      <c r="AJ980" s="174"/>
      <c r="AK980" s="174"/>
      <c r="AL980" s="174"/>
      <c r="AM980" s="175"/>
      <c r="BG980" s="13" t="s">
        <v>432</v>
      </c>
      <c r="BH980" s="13" t="s">
        <v>432</v>
      </c>
    </row>
    <row r="981" spans="1:61" ht="9.75" hidden="1" customHeight="1" x14ac:dyDescent="0.15">
      <c r="A981" s="96" t="s">
        <v>288</v>
      </c>
      <c r="B981" s="97"/>
      <c r="C981" s="97"/>
      <c r="D981" s="97"/>
      <c r="E981" s="97"/>
      <c r="F981" s="97"/>
      <c r="G981" s="97"/>
      <c r="H981" s="97"/>
      <c r="I981" s="97"/>
      <c r="J981" s="115"/>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7"/>
      <c r="BG981" s="13" t="s">
        <v>518</v>
      </c>
      <c r="BH981" s="13">
        <v>75</v>
      </c>
      <c r="BI981" s="13" t="str">
        <f>"ITEM"&amp;BH981&amp; BG981 &amp;"="&amp; IF(TRIM($J981)="","",$J981)</f>
        <v>ITEM75#KBN3_15=</v>
      </c>
    </row>
    <row r="982" spans="1:61" ht="9.75" hidden="1" customHeight="1" x14ac:dyDescent="0.15">
      <c r="A982" s="99"/>
      <c r="B982" s="100"/>
      <c r="C982" s="100"/>
      <c r="D982" s="100"/>
      <c r="E982" s="100"/>
      <c r="F982" s="100"/>
      <c r="G982" s="100"/>
      <c r="H982" s="100"/>
      <c r="I982" s="100"/>
      <c r="J982" s="109"/>
      <c r="K982" s="110"/>
      <c r="L982" s="110"/>
      <c r="M982" s="110"/>
      <c r="N982" s="110"/>
      <c r="O982" s="110"/>
      <c r="P982" s="110"/>
      <c r="Q982" s="110"/>
      <c r="R982" s="110"/>
      <c r="S982" s="110"/>
      <c r="T982" s="110"/>
      <c r="U982" s="110"/>
      <c r="V982" s="110"/>
      <c r="W982" s="110"/>
      <c r="X982" s="110"/>
      <c r="Y982" s="110"/>
      <c r="Z982" s="110"/>
      <c r="AA982" s="110"/>
      <c r="AB982" s="110"/>
      <c r="AC982" s="110"/>
      <c r="AD982" s="110"/>
      <c r="AE982" s="110"/>
      <c r="AF982" s="110"/>
      <c r="AG982" s="110"/>
      <c r="AH982" s="110"/>
      <c r="AI982" s="110"/>
      <c r="AJ982" s="110"/>
      <c r="AK982" s="110"/>
      <c r="AL982" s="110"/>
      <c r="AM982" s="111"/>
      <c r="BG982" s="13" t="s">
        <v>432</v>
      </c>
      <c r="BH982" s="13" t="s">
        <v>432</v>
      </c>
    </row>
    <row r="983" spans="1:61" ht="9.75" hidden="1" customHeight="1" x14ac:dyDescent="0.15">
      <c r="A983" s="106"/>
      <c r="B983" s="107"/>
      <c r="C983" s="107"/>
      <c r="D983" s="107"/>
      <c r="E983" s="107"/>
      <c r="F983" s="107"/>
      <c r="G983" s="107"/>
      <c r="H983" s="107"/>
      <c r="I983" s="107"/>
      <c r="J983" s="112"/>
      <c r="K983" s="113"/>
      <c r="L983" s="113"/>
      <c r="M983" s="113"/>
      <c r="N983" s="113"/>
      <c r="O983" s="113"/>
      <c r="P983" s="113"/>
      <c r="Q983" s="113"/>
      <c r="R983" s="113"/>
      <c r="S983" s="113"/>
      <c r="T983" s="113"/>
      <c r="U983" s="113"/>
      <c r="V983" s="113"/>
      <c r="W983" s="113"/>
      <c r="X983" s="113"/>
      <c r="Y983" s="113"/>
      <c r="Z983" s="113"/>
      <c r="AA983" s="113"/>
      <c r="AB983" s="113"/>
      <c r="AC983" s="113"/>
      <c r="AD983" s="113"/>
      <c r="AE983" s="113"/>
      <c r="AF983" s="113"/>
      <c r="AG983" s="113"/>
      <c r="AH983" s="113"/>
      <c r="AI983" s="113"/>
      <c r="AJ983" s="113"/>
      <c r="AK983" s="113"/>
      <c r="AL983" s="113"/>
      <c r="AM983" s="114"/>
      <c r="BG983" s="13" t="s">
        <v>432</v>
      </c>
      <c r="BH983" s="13" t="s">
        <v>432</v>
      </c>
    </row>
    <row r="984" spans="1:61" ht="9.75" hidden="1" customHeight="1" x14ac:dyDescent="0.15">
      <c r="A984" s="96" t="s">
        <v>289</v>
      </c>
      <c r="B984" s="97"/>
      <c r="C984" s="97"/>
      <c r="D984" s="97"/>
      <c r="E984" s="97"/>
      <c r="F984" s="97"/>
      <c r="G984" s="97"/>
      <c r="H984" s="97"/>
      <c r="I984" s="97"/>
      <c r="J984" s="224" t="s">
        <v>127</v>
      </c>
      <c r="K984" s="225"/>
      <c r="L984" s="162" t="s">
        <v>121</v>
      </c>
      <c r="M984" s="162"/>
      <c r="N984" s="162"/>
      <c r="O984" s="162"/>
      <c r="P984" s="162"/>
      <c r="Q984" s="162"/>
      <c r="R984" s="162"/>
      <c r="S984" s="162"/>
      <c r="T984" s="162"/>
      <c r="U984" s="162"/>
      <c r="V984" s="162"/>
      <c r="W984" s="162"/>
      <c r="X984" s="227" t="s">
        <v>127</v>
      </c>
      <c r="Y984" s="225"/>
      <c r="Z984" s="162" t="s">
        <v>160</v>
      </c>
      <c r="AA984" s="162"/>
      <c r="AB984" s="162"/>
      <c r="AC984" s="162"/>
      <c r="AD984" s="162"/>
      <c r="AE984" s="162"/>
      <c r="AF984" s="162"/>
      <c r="AG984" s="162"/>
      <c r="AH984" s="162"/>
      <c r="AI984" s="162"/>
      <c r="AJ984" s="162"/>
      <c r="AK984" s="162"/>
      <c r="AL984" s="162"/>
      <c r="AM984" s="163"/>
      <c r="BF984" s="13" t="b">
        <f>IF($K984="○",TRUE,IF($K984="",FALSE,"INPUT_ERROR"))</f>
        <v>0</v>
      </c>
      <c r="BG984" s="13" t="s">
        <v>518</v>
      </c>
      <c r="BH984" s="13">
        <v>76</v>
      </c>
      <c r="BI984" s="13" t="str">
        <f t="shared" ref="BI984:BI990" si="16">"ITEM"&amp;BH984&amp; BG984 &amp;"="&amp; BF984</f>
        <v>ITEM76#KBN3_15=FALSE</v>
      </c>
    </row>
    <row r="985" spans="1:61" ht="9.75" hidden="1" customHeight="1" x14ac:dyDescent="0.15">
      <c r="A985" s="99"/>
      <c r="B985" s="100"/>
      <c r="C985" s="100"/>
      <c r="D985" s="100"/>
      <c r="E985" s="100"/>
      <c r="F985" s="100"/>
      <c r="G985" s="100"/>
      <c r="H985" s="100"/>
      <c r="I985" s="100"/>
      <c r="J985" s="130"/>
      <c r="K985" s="132"/>
      <c r="L985" s="133"/>
      <c r="M985" s="133"/>
      <c r="N985" s="133"/>
      <c r="O985" s="133"/>
      <c r="P985" s="133"/>
      <c r="Q985" s="133"/>
      <c r="R985" s="133"/>
      <c r="S985" s="133"/>
      <c r="T985" s="133"/>
      <c r="U985" s="133"/>
      <c r="V985" s="133"/>
      <c r="W985" s="133"/>
      <c r="X985" s="134"/>
      <c r="Y985" s="132"/>
      <c r="Z985" s="133"/>
      <c r="AA985" s="133"/>
      <c r="AB985" s="133"/>
      <c r="AC985" s="133"/>
      <c r="AD985" s="133"/>
      <c r="AE985" s="133"/>
      <c r="AF985" s="133"/>
      <c r="AG985" s="133"/>
      <c r="AH985" s="133"/>
      <c r="AI985" s="133"/>
      <c r="AJ985" s="133"/>
      <c r="AK985" s="133"/>
      <c r="AL985" s="133"/>
      <c r="AM985" s="139"/>
      <c r="BF985" s="13" t="b">
        <f>IF($Y984="○",TRUE,IF($Y984="",FALSE,"INPUT_ERROR"))</f>
        <v>0</v>
      </c>
      <c r="BG985" s="13" t="s">
        <v>518</v>
      </c>
      <c r="BH985" s="13">
        <v>77</v>
      </c>
      <c r="BI985" s="13" t="str">
        <f t="shared" si="16"/>
        <v>ITEM77#KBN3_15=FALSE</v>
      </c>
    </row>
    <row r="986" spans="1:61" ht="9.75" hidden="1" customHeight="1" x14ac:dyDescent="0.15">
      <c r="A986" s="99"/>
      <c r="B986" s="100"/>
      <c r="C986" s="100"/>
      <c r="D986" s="100"/>
      <c r="E986" s="100"/>
      <c r="F986" s="100"/>
      <c r="G986" s="100"/>
      <c r="H986" s="100"/>
      <c r="I986" s="100"/>
      <c r="J986" s="130" t="s">
        <v>127</v>
      </c>
      <c r="K986" s="132"/>
      <c r="L986" s="133" t="s">
        <v>161</v>
      </c>
      <c r="M986" s="133"/>
      <c r="N986" s="133"/>
      <c r="O986" s="133"/>
      <c r="P986" s="133"/>
      <c r="Q986" s="133"/>
      <c r="R986" s="133"/>
      <c r="S986" s="133"/>
      <c r="T986" s="133"/>
      <c r="U986" s="133"/>
      <c r="V986" s="133"/>
      <c r="W986" s="133"/>
      <c r="X986" s="134" t="s">
        <v>127</v>
      </c>
      <c r="Y986" s="132"/>
      <c r="Z986" s="133" t="s">
        <v>332</v>
      </c>
      <c r="AA986" s="133"/>
      <c r="AB986" s="133"/>
      <c r="AC986" s="133"/>
      <c r="AD986" s="133"/>
      <c r="AE986" s="133"/>
      <c r="AF986" s="133"/>
      <c r="AG986" s="133"/>
      <c r="AH986" s="133"/>
      <c r="AI986" s="133"/>
      <c r="AJ986" s="133"/>
      <c r="AK986" s="133"/>
      <c r="AL986" s="133"/>
      <c r="AM986" s="139"/>
      <c r="BF986" s="13" t="b">
        <f>IF($K986="○",TRUE,IF($K986="",FALSE,"INPUT_ERROR"))</f>
        <v>0</v>
      </c>
      <c r="BG986" s="13" t="s">
        <v>518</v>
      </c>
      <c r="BH986" s="13">
        <v>78</v>
      </c>
      <c r="BI986" s="13" t="str">
        <f t="shared" si="16"/>
        <v>ITEM78#KBN3_15=FALSE</v>
      </c>
    </row>
    <row r="987" spans="1:61" ht="9.75" hidden="1" customHeight="1" x14ac:dyDescent="0.15">
      <c r="A987" s="99"/>
      <c r="B987" s="100"/>
      <c r="C987" s="100"/>
      <c r="D987" s="100"/>
      <c r="E987" s="100"/>
      <c r="F987" s="100"/>
      <c r="G987" s="100"/>
      <c r="H987" s="100"/>
      <c r="I987" s="100"/>
      <c r="J987" s="130"/>
      <c r="K987" s="132"/>
      <c r="L987" s="133"/>
      <c r="M987" s="133"/>
      <c r="N987" s="133"/>
      <c r="O987" s="133"/>
      <c r="P987" s="133"/>
      <c r="Q987" s="133"/>
      <c r="R987" s="133"/>
      <c r="S987" s="133"/>
      <c r="T987" s="133"/>
      <c r="U987" s="133"/>
      <c r="V987" s="133"/>
      <c r="W987" s="133"/>
      <c r="X987" s="134"/>
      <c r="Y987" s="132"/>
      <c r="Z987" s="133"/>
      <c r="AA987" s="133"/>
      <c r="AB987" s="133"/>
      <c r="AC987" s="133"/>
      <c r="AD987" s="133"/>
      <c r="AE987" s="133"/>
      <c r="AF987" s="133"/>
      <c r="AG987" s="133"/>
      <c r="AH987" s="133"/>
      <c r="AI987" s="133"/>
      <c r="AJ987" s="133"/>
      <c r="AK987" s="133"/>
      <c r="AL987" s="133"/>
      <c r="AM987" s="139"/>
      <c r="BF987" s="13" t="b">
        <f>IF($Y986="○",TRUE,IF($Y986="",FALSE,"INPUT_ERROR"))</f>
        <v>0</v>
      </c>
      <c r="BG987" s="13" t="s">
        <v>518</v>
      </c>
      <c r="BH987" s="13">
        <v>79</v>
      </c>
      <c r="BI987" s="13" t="str">
        <f t="shared" si="16"/>
        <v>ITEM79#KBN3_15=FALSE</v>
      </c>
    </row>
    <row r="988" spans="1:61" ht="9.75" hidden="1" customHeight="1" x14ac:dyDescent="0.15">
      <c r="A988" s="99"/>
      <c r="B988" s="100"/>
      <c r="C988" s="100"/>
      <c r="D988" s="100"/>
      <c r="E988" s="100"/>
      <c r="F988" s="100"/>
      <c r="G988" s="100"/>
      <c r="H988" s="100"/>
      <c r="I988" s="100"/>
      <c r="J988" s="130" t="s">
        <v>127</v>
      </c>
      <c r="K988" s="132"/>
      <c r="L988" s="133" t="s">
        <v>240</v>
      </c>
      <c r="M988" s="133"/>
      <c r="N988" s="133"/>
      <c r="O988" s="133"/>
      <c r="P988" s="133"/>
      <c r="Q988" s="133"/>
      <c r="R988" s="133"/>
      <c r="S988" s="133"/>
      <c r="T988" s="133"/>
      <c r="U988" s="133"/>
      <c r="V988" s="133"/>
      <c r="W988" s="133"/>
      <c r="X988" s="134" t="s">
        <v>127</v>
      </c>
      <c r="Y988" s="132"/>
      <c r="Z988" s="133" t="s">
        <v>241</v>
      </c>
      <c r="AA988" s="133"/>
      <c r="AB988" s="133"/>
      <c r="AC988" s="133"/>
      <c r="AD988" s="133"/>
      <c r="AE988" s="133"/>
      <c r="AF988" s="133"/>
      <c r="AG988" s="133"/>
      <c r="AH988" s="133"/>
      <c r="AI988" s="133"/>
      <c r="AJ988" s="133"/>
      <c r="AK988" s="133"/>
      <c r="AL988" s="133"/>
      <c r="AM988" s="139"/>
      <c r="BF988" s="13" t="b">
        <f>IF($K988="○",TRUE,IF($K988="",FALSE,"INPUT_ERROR"))</f>
        <v>0</v>
      </c>
      <c r="BG988" s="13" t="s">
        <v>518</v>
      </c>
      <c r="BH988" s="13">
        <v>80</v>
      </c>
      <c r="BI988" s="13" t="str">
        <f t="shared" si="16"/>
        <v>ITEM80#KBN3_15=FALSE</v>
      </c>
    </row>
    <row r="989" spans="1:61" ht="9.75" hidden="1" customHeight="1" x14ac:dyDescent="0.15">
      <c r="A989" s="99"/>
      <c r="B989" s="100"/>
      <c r="C989" s="100"/>
      <c r="D989" s="100"/>
      <c r="E989" s="100"/>
      <c r="F989" s="100"/>
      <c r="G989" s="100"/>
      <c r="H989" s="100"/>
      <c r="I989" s="100"/>
      <c r="J989" s="130"/>
      <c r="K989" s="132"/>
      <c r="L989" s="133"/>
      <c r="M989" s="133"/>
      <c r="N989" s="133"/>
      <c r="O989" s="133"/>
      <c r="P989" s="133"/>
      <c r="Q989" s="133"/>
      <c r="R989" s="133"/>
      <c r="S989" s="133"/>
      <c r="T989" s="133"/>
      <c r="U989" s="133"/>
      <c r="V989" s="133"/>
      <c r="W989" s="133"/>
      <c r="X989" s="134"/>
      <c r="Y989" s="132"/>
      <c r="Z989" s="133"/>
      <c r="AA989" s="133"/>
      <c r="AB989" s="133"/>
      <c r="AC989" s="133"/>
      <c r="AD989" s="133"/>
      <c r="AE989" s="133"/>
      <c r="AF989" s="133"/>
      <c r="AG989" s="133"/>
      <c r="AH989" s="133"/>
      <c r="AI989" s="133"/>
      <c r="AJ989" s="133"/>
      <c r="AK989" s="133"/>
      <c r="AL989" s="133"/>
      <c r="AM989" s="139"/>
      <c r="BF989" s="13" t="b">
        <f>IF($Y988="○",TRUE,IF($Y988="",FALSE,"INPUT_ERROR"))</f>
        <v>0</v>
      </c>
      <c r="BG989" s="13" t="s">
        <v>518</v>
      </c>
      <c r="BH989" s="13">
        <v>81</v>
      </c>
      <c r="BI989" s="13" t="str">
        <f t="shared" si="16"/>
        <v>ITEM81#KBN3_15=FALSE</v>
      </c>
    </row>
    <row r="990" spans="1:61" ht="9.75" hidden="1" customHeight="1" x14ac:dyDescent="0.15">
      <c r="A990" s="99"/>
      <c r="B990" s="100"/>
      <c r="C990" s="100"/>
      <c r="D990" s="100"/>
      <c r="E990" s="100"/>
      <c r="F990" s="100"/>
      <c r="G990" s="100"/>
      <c r="H990" s="100"/>
      <c r="I990" s="100"/>
      <c r="J990" s="130" t="s">
        <v>127</v>
      </c>
      <c r="K990" s="132"/>
      <c r="L990" s="133" t="s">
        <v>125</v>
      </c>
      <c r="M990" s="133"/>
      <c r="N990" s="133"/>
      <c r="O990" s="134" t="s">
        <v>98</v>
      </c>
      <c r="P990" s="128"/>
      <c r="Q990" s="128"/>
      <c r="R990" s="128"/>
      <c r="S990" s="128"/>
      <c r="T990" s="128"/>
      <c r="U990" s="128"/>
      <c r="V990" s="128"/>
      <c r="W990" s="128"/>
      <c r="X990" s="128"/>
      <c r="Y990" s="128"/>
      <c r="Z990" s="128"/>
      <c r="AA990" s="128"/>
      <c r="AB990" s="128"/>
      <c r="AC990" s="128"/>
      <c r="AD990" s="128"/>
      <c r="AE990" s="128"/>
      <c r="AF990" s="128"/>
      <c r="AG990" s="128"/>
      <c r="AH990" s="128"/>
      <c r="AI990" s="128"/>
      <c r="AJ990" s="128"/>
      <c r="AK990" s="128"/>
      <c r="AL990" s="133" t="s">
        <v>188</v>
      </c>
      <c r="AM990" s="139"/>
      <c r="BF990" s="13" t="b">
        <f>IF($K990="○",TRUE,IF($K990="",FALSE,"INPUT_ERROR"))</f>
        <v>0</v>
      </c>
      <c r="BG990" s="13" t="s">
        <v>518</v>
      </c>
      <c r="BH990" s="13">
        <v>82</v>
      </c>
      <c r="BI990" s="13" t="str">
        <f t="shared" si="16"/>
        <v>ITEM82#KBN3_15=FALSE</v>
      </c>
    </row>
    <row r="991" spans="1:61" ht="9.75" hidden="1" customHeight="1" x14ac:dyDescent="0.15">
      <c r="A991" s="99"/>
      <c r="B991" s="100"/>
      <c r="C991" s="100"/>
      <c r="D991" s="100"/>
      <c r="E991" s="100"/>
      <c r="F991" s="100"/>
      <c r="G991" s="100"/>
      <c r="H991" s="100"/>
      <c r="I991" s="100"/>
      <c r="J991" s="135"/>
      <c r="K991" s="136"/>
      <c r="L991" s="137"/>
      <c r="M991" s="137"/>
      <c r="N991" s="137"/>
      <c r="O991" s="138"/>
      <c r="P991" s="90"/>
      <c r="Q991" s="90"/>
      <c r="R991" s="90"/>
      <c r="S991" s="90"/>
      <c r="T991" s="90"/>
      <c r="U991" s="90"/>
      <c r="V991" s="90"/>
      <c r="W991" s="90"/>
      <c r="X991" s="90"/>
      <c r="Y991" s="90"/>
      <c r="Z991" s="90"/>
      <c r="AA991" s="90"/>
      <c r="AB991" s="90"/>
      <c r="AC991" s="90"/>
      <c r="AD991" s="90"/>
      <c r="AE991" s="90"/>
      <c r="AF991" s="90"/>
      <c r="AG991" s="90"/>
      <c r="AH991" s="90"/>
      <c r="AI991" s="90"/>
      <c r="AJ991" s="90"/>
      <c r="AK991" s="90"/>
      <c r="AL991" s="137"/>
      <c r="AM991" s="140"/>
      <c r="BG991" s="13" t="s">
        <v>518</v>
      </c>
      <c r="BH991" s="13">
        <v>83</v>
      </c>
      <c r="BI991" s="13" t="str">
        <f>"ITEM"&amp;BH991&amp; BG991 &amp;"="&amp;IF(TRIM($P990)="","",$P990)</f>
        <v>ITEM83#KBN3_15=</v>
      </c>
    </row>
    <row r="992" spans="1:61" ht="9.75" hidden="1" customHeight="1" x14ac:dyDescent="0.15">
      <c r="A992" s="96" t="s">
        <v>290</v>
      </c>
      <c r="B992" s="97"/>
      <c r="C992" s="97"/>
      <c r="D992" s="97"/>
      <c r="E992" s="97"/>
      <c r="F992" s="97"/>
      <c r="G992" s="97"/>
      <c r="H992" s="97"/>
      <c r="I992" s="97"/>
      <c r="J992" s="102"/>
      <c r="K992" s="102"/>
      <c r="L992" s="102"/>
      <c r="M992" s="102"/>
      <c r="N992" s="102"/>
      <c r="O992" s="102"/>
      <c r="P992" s="102"/>
      <c r="Q992" s="102"/>
      <c r="R992" s="102"/>
      <c r="S992" s="102"/>
      <c r="T992" s="102"/>
      <c r="U992" s="102"/>
      <c r="V992" s="102"/>
      <c r="W992" s="102"/>
      <c r="X992" s="102"/>
      <c r="Y992" s="102"/>
      <c r="Z992" s="102"/>
      <c r="AA992" s="102"/>
      <c r="AB992" s="102"/>
      <c r="AC992" s="102"/>
      <c r="AD992" s="102"/>
      <c r="AE992" s="102"/>
      <c r="AF992" s="102"/>
      <c r="AG992" s="102"/>
      <c r="AH992" s="102"/>
      <c r="AI992" s="102"/>
      <c r="AJ992" s="102"/>
      <c r="AK992" s="102"/>
      <c r="AL992" s="102"/>
      <c r="AM992" s="102"/>
      <c r="BG992" s="13" t="s">
        <v>518</v>
      </c>
      <c r="BH992" s="13">
        <v>84</v>
      </c>
      <c r="BI992" s="13" t="str">
        <f>"ITEM"&amp;BH992&amp; BG992 &amp;"="&amp;IF(TRIM($J992)="","",TEXT(J992,"yyyymmdd"))</f>
        <v>ITEM84#KBN3_15=</v>
      </c>
    </row>
    <row r="993" spans="1:61" ht="9.75" hidden="1" customHeight="1" x14ac:dyDescent="0.15">
      <c r="A993" s="99"/>
      <c r="B993" s="100"/>
      <c r="C993" s="100"/>
      <c r="D993" s="100"/>
      <c r="E993" s="100"/>
      <c r="F993" s="100"/>
      <c r="G993" s="100"/>
      <c r="H993" s="100"/>
      <c r="I993" s="100"/>
      <c r="J993" s="102"/>
      <c r="K993" s="102"/>
      <c r="L993" s="102"/>
      <c r="M993" s="102"/>
      <c r="N993" s="102"/>
      <c r="O993" s="102"/>
      <c r="P993" s="102"/>
      <c r="Q993" s="102"/>
      <c r="R993" s="102"/>
      <c r="S993" s="102"/>
      <c r="T993" s="102"/>
      <c r="U993" s="102"/>
      <c r="V993" s="102"/>
      <c r="W993" s="102"/>
      <c r="X993" s="102"/>
      <c r="Y993" s="102"/>
      <c r="Z993" s="102"/>
      <c r="AA993" s="102"/>
      <c r="AB993" s="102"/>
      <c r="AC993" s="102"/>
      <c r="AD993" s="102"/>
      <c r="AE993" s="102"/>
      <c r="AF993" s="102"/>
      <c r="AG993" s="102"/>
      <c r="AH993" s="102"/>
      <c r="AI993" s="102"/>
      <c r="AJ993" s="102"/>
      <c r="AK993" s="102"/>
      <c r="AL993" s="102"/>
      <c r="AM993" s="102"/>
      <c r="BG993" s="13" t="s">
        <v>432</v>
      </c>
      <c r="BH993" s="13" t="s">
        <v>432</v>
      </c>
    </row>
    <row r="994" spans="1:61" ht="9.75" hidden="1" customHeight="1" x14ac:dyDescent="0.15">
      <c r="A994" s="106"/>
      <c r="B994" s="107"/>
      <c r="C994" s="107"/>
      <c r="D994" s="107"/>
      <c r="E994" s="107"/>
      <c r="F994" s="107"/>
      <c r="G994" s="107"/>
      <c r="H994" s="107"/>
      <c r="I994" s="107"/>
      <c r="J994" s="102"/>
      <c r="K994" s="102"/>
      <c r="L994" s="102"/>
      <c r="M994" s="102"/>
      <c r="N994" s="102"/>
      <c r="O994" s="102"/>
      <c r="P994" s="102"/>
      <c r="Q994" s="102"/>
      <c r="R994" s="102"/>
      <c r="S994" s="102"/>
      <c r="T994" s="102"/>
      <c r="U994" s="102"/>
      <c r="V994" s="102"/>
      <c r="W994" s="102"/>
      <c r="X994" s="102"/>
      <c r="Y994" s="102"/>
      <c r="Z994" s="102"/>
      <c r="AA994" s="102"/>
      <c r="AB994" s="102"/>
      <c r="AC994" s="102"/>
      <c r="AD994" s="102"/>
      <c r="AE994" s="102"/>
      <c r="AF994" s="102"/>
      <c r="AG994" s="102"/>
      <c r="AH994" s="102"/>
      <c r="AI994" s="102"/>
      <c r="AJ994" s="102"/>
      <c r="AK994" s="102"/>
      <c r="AL994" s="102"/>
      <c r="AM994" s="102"/>
      <c r="BG994" s="13" t="s">
        <v>432</v>
      </c>
      <c r="BH994" s="13" t="s">
        <v>432</v>
      </c>
    </row>
    <row r="995" spans="1:61" ht="9.75" customHeight="1" x14ac:dyDescent="0.15">
      <c r="A995" s="141" t="s">
        <v>380</v>
      </c>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c r="AA995" s="142"/>
      <c r="AB995" s="142"/>
      <c r="AC995" s="142"/>
      <c r="AD995" s="142"/>
      <c r="AE995" s="142"/>
      <c r="AF995" s="142"/>
      <c r="AG995" s="142"/>
      <c r="AH995" s="142"/>
      <c r="AI995" s="142"/>
      <c r="AJ995" s="142"/>
      <c r="AK995" s="142"/>
      <c r="AL995" s="142"/>
      <c r="AM995" s="143"/>
      <c r="BG995" s="13" t="s">
        <v>432</v>
      </c>
      <c r="BH995" s="13" t="s">
        <v>432</v>
      </c>
    </row>
    <row r="996" spans="1:61" ht="9.75" customHeight="1" thickBot="1" x14ac:dyDescent="0.2">
      <c r="A996" s="164"/>
      <c r="B996" s="165"/>
      <c r="C996" s="165"/>
      <c r="D996" s="165"/>
      <c r="E996" s="165"/>
      <c r="F996" s="165"/>
      <c r="G996" s="165"/>
      <c r="H996" s="165"/>
      <c r="I996" s="165"/>
      <c r="J996" s="165"/>
      <c r="K996" s="165"/>
      <c r="L996" s="165"/>
      <c r="M996" s="165"/>
      <c r="N996" s="165"/>
      <c r="O996" s="165"/>
      <c r="P996" s="165"/>
      <c r="Q996" s="165"/>
      <c r="R996" s="165"/>
      <c r="S996" s="165"/>
      <c r="T996" s="165"/>
      <c r="U996" s="165"/>
      <c r="V996" s="165"/>
      <c r="W996" s="165"/>
      <c r="X996" s="165"/>
      <c r="Y996" s="165"/>
      <c r="Z996" s="165"/>
      <c r="AA996" s="165"/>
      <c r="AB996" s="165"/>
      <c r="AC996" s="165"/>
      <c r="AD996" s="165"/>
      <c r="AE996" s="165"/>
      <c r="AF996" s="165"/>
      <c r="AG996" s="165"/>
      <c r="AH996" s="165"/>
      <c r="AI996" s="165"/>
      <c r="AJ996" s="165"/>
      <c r="AK996" s="165"/>
      <c r="AL996" s="165"/>
      <c r="AM996" s="166"/>
      <c r="BG996" s="13" t="s">
        <v>432</v>
      </c>
      <c r="BH996" s="13" t="s">
        <v>432</v>
      </c>
    </row>
    <row r="997" spans="1:61" ht="9.75" hidden="1" customHeight="1" x14ac:dyDescent="0.15">
      <c r="A997" s="295" t="s">
        <v>381</v>
      </c>
      <c r="B997" s="296"/>
      <c r="C997" s="296"/>
      <c r="D997" s="296"/>
      <c r="E997" s="296"/>
      <c r="F997" s="296"/>
      <c r="G997" s="296"/>
      <c r="H997" s="296"/>
      <c r="I997" s="297"/>
      <c r="J997" s="273"/>
      <c r="K997" s="274"/>
      <c r="L997" s="274"/>
      <c r="M997" s="274"/>
      <c r="N997" s="274"/>
      <c r="O997" s="274"/>
      <c r="P997" s="274"/>
      <c r="Q997" s="274"/>
      <c r="R997" s="274"/>
      <c r="S997" s="274"/>
      <c r="T997" s="274"/>
      <c r="U997" s="274"/>
      <c r="V997" s="274"/>
      <c r="W997" s="274"/>
      <c r="X997" s="274"/>
      <c r="Y997" s="274"/>
      <c r="Z997" s="274"/>
      <c r="AA997" s="274"/>
      <c r="AB997" s="274"/>
      <c r="AC997" s="274"/>
      <c r="AD997" s="274"/>
      <c r="AE997" s="274"/>
      <c r="AF997" s="274"/>
      <c r="AG997" s="274"/>
      <c r="AH997" s="274"/>
      <c r="AI997" s="274"/>
      <c r="AJ997" s="274"/>
      <c r="AK997" s="274"/>
      <c r="AL997" s="274"/>
      <c r="AM997" s="275"/>
      <c r="BG997" s="13" t="s">
        <v>519</v>
      </c>
      <c r="BH997" s="13">
        <v>70</v>
      </c>
      <c r="BI997" s="13" t="str">
        <f>"ITEM"&amp;BH997&amp;BG997&amp;"="&amp;IF(TRIM($J997)="","",$J997)</f>
        <v>ITEM70#KBN3_16=</v>
      </c>
    </row>
    <row r="998" spans="1:61" ht="9.75" hidden="1" customHeight="1" thickBot="1" x14ac:dyDescent="0.2">
      <c r="A998" s="298"/>
      <c r="B998" s="299"/>
      <c r="C998" s="299"/>
      <c r="D998" s="299"/>
      <c r="E998" s="299"/>
      <c r="F998" s="299"/>
      <c r="G998" s="299"/>
      <c r="H998" s="299"/>
      <c r="I998" s="300"/>
      <c r="J998" s="301"/>
      <c r="K998" s="302"/>
      <c r="L998" s="302"/>
      <c r="M998" s="302"/>
      <c r="N998" s="302"/>
      <c r="O998" s="302"/>
      <c r="P998" s="302"/>
      <c r="Q998" s="302"/>
      <c r="R998" s="302"/>
      <c r="S998" s="302"/>
      <c r="T998" s="302"/>
      <c r="U998" s="302"/>
      <c r="V998" s="302"/>
      <c r="W998" s="302"/>
      <c r="X998" s="302"/>
      <c r="Y998" s="302"/>
      <c r="Z998" s="302"/>
      <c r="AA998" s="302"/>
      <c r="AB998" s="302"/>
      <c r="AC998" s="302"/>
      <c r="AD998" s="302"/>
      <c r="AE998" s="302"/>
      <c r="AF998" s="302"/>
      <c r="AG998" s="302"/>
      <c r="AH998" s="302"/>
      <c r="AI998" s="302"/>
      <c r="AJ998" s="302"/>
      <c r="AK998" s="302"/>
      <c r="AL998" s="302"/>
      <c r="AM998" s="303"/>
    </row>
    <row r="999" spans="1:61" ht="9.75" hidden="1" customHeight="1" x14ac:dyDescent="0.15">
      <c r="A999" s="99" t="s">
        <v>96</v>
      </c>
      <c r="B999" s="100"/>
      <c r="C999" s="100"/>
      <c r="D999" s="100"/>
      <c r="E999" s="100"/>
      <c r="F999" s="100"/>
      <c r="G999" s="100"/>
      <c r="H999" s="100"/>
      <c r="I999" s="100"/>
      <c r="J999" s="102"/>
      <c r="K999" s="102"/>
      <c r="L999" s="102"/>
      <c r="M999" s="102"/>
      <c r="N999" s="102"/>
      <c r="O999" s="102"/>
      <c r="P999" s="102"/>
      <c r="Q999" s="102"/>
      <c r="R999" s="102"/>
      <c r="S999" s="102"/>
      <c r="T999" s="102"/>
      <c r="U999" s="102"/>
      <c r="V999" s="102"/>
      <c r="W999" s="102"/>
      <c r="X999" s="102"/>
      <c r="Y999" s="102"/>
      <c r="Z999" s="102"/>
      <c r="AA999" s="102"/>
      <c r="AB999" s="102"/>
      <c r="AC999" s="102"/>
      <c r="AD999" s="102"/>
      <c r="AE999" s="102"/>
      <c r="AF999" s="102"/>
      <c r="AG999" s="102"/>
      <c r="AH999" s="102"/>
      <c r="AI999" s="102"/>
      <c r="AJ999" s="102"/>
      <c r="AK999" s="102"/>
      <c r="AL999" s="102"/>
      <c r="AM999" s="102"/>
      <c r="BG999" s="13" t="s">
        <v>519</v>
      </c>
      <c r="BH999" s="13">
        <v>71</v>
      </c>
      <c r="BI999" s="13" t="str">
        <f>"ITEM"&amp;BH999&amp; BG999 &amp;"="&amp; IF(TRIM($J999)="","",$J999)</f>
        <v>ITEM71#KBN3_16=</v>
      </c>
    </row>
    <row r="1000" spans="1:61" ht="9.75" hidden="1" customHeight="1" x14ac:dyDescent="0.15">
      <c r="A1000" s="106"/>
      <c r="B1000" s="107"/>
      <c r="C1000" s="107"/>
      <c r="D1000" s="107"/>
      <c r="E1000" s="107"/>
      <c r="F1000" s="107"/>
      <c r="G1000" s="107"/>
      <c r="H1000" s="107"/>
      <c r="I1000" s="107"/>
      <c r="J1000" s="102"/>
      <c r="K1000" s="102"/>
      <c r="L1000" s="102"/>
      <c r="M1000" s="102"/>
      <c r="N1000" s="102"/>
      <c r="O1000" s="102"/>
      <c r="P1000" s="102"/>
      <c r="Q1000" s="102"/>
      <c r="R1000" s="102"/>
      <c r="S1000" s="102"/>
      <c r="T1000" s="102"/>
      <c r="U1000" s="102"/>
      <c r="V1000" s="102"/>
      <c r="W1000" s="102"/>
      <c r="X1000" s="102"/>
      <c r="Y1000" s="102"/>
      <c r="Z1000" s="102"/>
      <c r="AA1000" s="102"/>
      <c r="AB1000" s="102"/>
      <c r="AC1000" s="102"/>
      <c r="AD1000" s="102"/>
      <c r="AE1000" s="102"/>
      <c r="AF1000" s="102"/>
      <c r="AG1000" s="102"/>
      <c r="AH1000" s="102"/>
      <c r="AI1000" s="102"/>
      <c r="AJ1000" s="102"/>
      <c r="AK1000" s="102"/>
      <c r="AL1000" s="102"/>
      <c r="AM1000" s="102"/>
    </row>
    <row r="1001" spans="1:61" ht="9.75" hidden="1" customHeight="1" x14ac:dyDescent="0.15">
      <c r="A1001" s="96" t="s">
        <v>285</v>
      </c>
      <c r="B1001" s="97"/>
      <c r="C1001" s="97"/>
      <c r="D1001" s="97"/>
      <c r="E1001" s="97"/>
      <c r="F1001" s="97"/>
      <c r="G1001" s="97"/>
      <c r="H1001" s="97"/>
      <c r="I1001" s="97"/>
      <c r="J1001" s="102"/>
      <c r="K1001" s="102"/>
      <c r="L1001" s="102"/>
      <c r="M1001" s="102"/>
      <c r="N1001" s="102"/>
      <c r="O1001" s="102"/>
      <c r="P1001" s="102"/>
      <c r="Q1001" s="102"/>
      <c r="R1001" s="102"/>
      <c r="S1001" s="102"/>
      <c r="T1001" s="102"/>
      <c r="U1001" s="102"/>
      <c r="V1001" s="102"/>
      <c r="W1001" s="102"/>
      <c r="X1001" s="102"/>
      <c r="Y1001" s="102"/>
      <c r="Z1001" s="102"/>
      <c r="AA1001" s="102"/>
      <c r="AB1001" s="102"/>
      <c r="AC1001" s="102"/>
      <c r="AD1001" s="102"/>
      <c r="AE1001" s="102"/>
      <c r="AF1001" s="102"/>
      <c r="AG1001" s="102"/>
      <c r="AH1001" s="102"/>
      <c r="AI1001" s="102"/>
      <c r="AJ1001" s="102"/>
      <c r="AK1001" s="102"/>
      <c r="AL1001" s="102"/>
      <c r="AM1001" s="102"/>
      <c r="BG1001" s="13" t="s">
        <v>519</v>
      </c>
      <c r="BH1001" s="13">
        <v>72</v>
      </c>
      <c r="BI1001" s="13" t="str">
        <f>"ITEM"&amp;BH1001&amp; BG1001 &amp;"="&amp; IF(TRIM($J1001)="","",$J1001)</f>
        <v>ITEM72#KBN3_16=</v>
      </c>
    </row>
    <row r="1002" spans="1:61" ht="9.75" hidden="1" customHeight="1" x14ac:dyDescent="0.15">
      <c r="A1002" s="99"/>
      <c r="B1002" s="100"/>
      <c r="C1002" s="100"/>
      <c r="D1002" s="100"/>
      <c r="E1002" s="100"/>
      <c r="F1002" s="100"/>
      <c r="G1002" s="100"/>
      <c r="H1002" s="100"/>
      <c r="I1002" s="100"/>
      <c r="J1002" s="102"/>
      <c r="K1002" s="102"/>
      <c r="L1002" s="102"/>
      <c r="M1002" s="102"/>
      <c r="N1002" s="102"/>
      <c r="O1002" s="102"/>
      <c r="P1002" s="102"/>
      <c r="Q1002" s="102"/>
      <c r="R1002" s="102"/>
      <c r="S1002" s="102"/>
      <c r="T1002" s="102"/>
      <c r="U1002" s="102"/>
      <c r="V1002" s="102"/>
      <c r="W1002" s="102"/>
      <c r="X1002" s="102"/>
      <c r="Y1002" s="102"/>
      <c r="Z1002" s="102"/>
      <c r="AA1002" s="102"/>
      <c r="AB1002" s="102"/>
      <c r="AC1002" s="102"/>
      <c r="AD1002" s="102"/>
      <c r="AE1002" s="102"/>
      <c r="AF1002" s="102"/>
      <c r="AG1002" s="102"/>
      <c r="AH1002" s="102"/>
      <c r="AI1002" s="102"/>
      <c r="AJ1002" s="102"/>
      <c r="AK1002" s="102"/>
      <c r="AL1002" s="102"/>
      <c r="AM1002" s="102"/>
      <c r="BG1002" s="13" t="s">
        <v>432</v>
      </c>
      <c r="BH1002" s="13" t="s">
        <v>432</v>
      </c>
    </row>
    <row r="1003" spans="1:61" ht="9.75" hidden="1" customHeight="1" x14ac:dyDescent="0.15">
      <c r="A1003" s="106"/>
      <c r="B1003" s="107"/>
      <c r="C1003" s="107"/>
      <c r="D1003" s="107"/>
      <c r="E1003" s="107"/>
      <c r="F1003" s="107"/>
      <c r="G1003" s="107"/>
      <c r="H1003" s="107"/>
      <c r="I1003" s="107"/>
      <c r="J1003" s="102"/>
      <c r="K1003" s="102"/>
      <c r="L1003" s="102"/>
      <c r="M1003" s="102"/>
      <c r="N1003" s="102"/>
      <c r="O1003" s="102"/>
      <c r="P1003" s="102"/>
      <c r="Q1003" s="102"/>
      <c r="R1003" s="102"/>
      <c r="S1003" s="102"/>
      <c r="T1003" s="102"/>
      <c r="U1003" s="102"/>
      <c r="V1003" s="102"/>
      <c r="W1003" s="102"/>
      <c r="X1003" s="102"/>
      <c r="Y1003" s="102"/>
      <c r="Z1003" s="102"/>
      <c r="AA1003" s="102"/>
      <c r="AB1003" s="102"/>
      <c r="AC1003" s="102"/>
      <c r="AD1003" s="102"/>
      <c r="AE1003" s="102"/>
      <c r="AF1003" s="102"/>
      <c r="AG1003" s="102"/>
      <c r="AH1003" s="102"/>
      <c r="AI1003" s="102"/>
      <c r="AJ1003" s="102"/>
      <c r="AK1003" s="102"/>
      <c r="AL1003" s="102"/>
      <c r="AM1003" s="102"/>
      <c r="BG1003" s="13" t="s">
        <v>432</v>
      </c>
      <c r="BH1003" s="13" t="s">
        <v>432</v>
      </c>
    </row>
    <row r="1004" spans="1:61" ht="9.75" hidden="1" customHeight="1" x14ac:dyDescent="0.15">
      <c r="A1004" s="96" t="s">
        <v>286</v>
      </c>
      <c r="B1004" s="97"/>
      <c r="C1004" s="97"/>
      <c r="D1004" s="97"/>
      <c r="E1004" s="97"/>
      <c r="F1004" s="97"/>
      <c r="G1004" s="97"/>
      <c r="H1004" s="97"/>
      <c r="I1004" s="97"/>
      <c r="J1004" s="102"/>
      <c r="K1004" s="102"/>
      <c r="L1004" s="102"/>
      <c r="M1004" s="102"/>
      <c r="N1004" s="102"/>
      <c r="O1004" s="102"/>
      <c r="P1004" s="102"/>
      <c r="Q1004" s="102"/>
      <c r="R1004" s="102"/>
      <c r="S1004" s="102"/>
      <c r="T1004" s="102"/>
      <c r="U1004" s="102"/>
      <c r="V1004" s="102"/>
      <c r="W1004" s="102"/>
      <c r="X1004" s="102"/>
      <c r="Y1004" s="102"/>
      <c r="Z1004" s="102"/>
      <c r="AA1004" s="102"/>
      <c r="AB1004" s="102"/>
      <c r="AC1004" s="102"/>
      <c r="AD1004" s="102"/>
      <c r="AE1004" s="102"/>
      <c r="AF1004" s="102"/>
      <c r="AG1004" s="102"/>
      <c r="AH1004" s="102"/>
      <c r="AI1004" s="102"/>
      <c r="AJ1004" s="102"/>
      <c r="AK1004" s="102"/>
      <c r="AL1004" s="102"/>
      <c r="AM1004" s="102"/>
      <c r="BG1004" s="13" t="s">
        <v>519</v>
      </c>
      <c r="BH1004" s="13">
        <v>73</v>
      </c>
      <c r="BI1004" s="13" t="str">
        <f>"ITEM"&amp;BH1004&amp; BG1004 &amp;"="&amp; IF(TRIM($J1004)="","",$J1004)</f>
        <v>ITEM73#KBN3_16=</v>
      </c>
    </row>
    <row r="1005" spans="1:61" ht="9.75" hidden="1" customHeight="1" x14ac:dyDescent="0.15">
      <c r="A1005" s="106"/>
      <c r="B1005" s="107"/>
      <c r="C1005" s="107"/>
      <c r="D1005" s="107"/>
      <c r="E1005" s="107"/>
      <c r="F1005" s="107"/>
      <c r="G1005" s="107"/>
      <c r="H1005" s="107"/>
      <c r="I1005" s="107"/>
      <c r="J1005" s="102"/>
      <c r="K1005" s="102"/>
      <c r="L1005" s="102"/>
      <c r="M1005" s="102"/>
      <c r="N1005" s="102"/>
      <c r="O1005" s="102"/>
      <c r="P1005" s="102"/>
      <c r="Q1005" s="102"/>
      <c r="R1005" s="102"/>
      <c r="S1005" s="102"/>
      <c r="T1005" s="102"/>
      <c r="U1005" s="102"/>
      <c r="V1005" s="102"/>
      <c r="W1005" s="102"/>
      <c r="X1005" s="102"/>
      <c r="Y1005" s="102"/>
      <c r="Z1005" s="102"/>
      <c r="AA1005" s="102"/>
      <c r="AB1005" s="102"/>
      <c r="AC1005" s="102"/>
      <c r="AD1005" s="102"/>
      <c r="AE1005" s="102"/>
      <c r="AF1005" s="102"/>
      <c r="AG1005" s="102"/>
      <c r="AH1005" s="102"/>
      <c r="AI1005" s="102"/>
      <c r="AJ1005" s="102"/>
      <c r="AK1005" s="102"/>
      <c r="AL1005" s="102"/>
      <c r="AM1005" s="102"/>
      <c r="BG1005" s="13" t="s">
        <v>432</v>
      </c>
      <c r="BH1005" s="13" t="s">
        <v>432</v>
      </c>
    </row>
    <row r="1006" spans="1:61" ht="9.75" hidden="1" customHeight="1" x14ac:dyDescent="0.15">
      <c r="A1006" s="96" t="s">
        <v>287</v>
      </c>
      <c r="B1006" s="97"/>
      <c r="C1006" s="97"/>
      <c r="D1006" s="97"/>
      <c r="E1006" s="97"/>
      <c r="F1006" s="97"/>
      <c r="G1006" s="97"/>
      <c r="H1006" s="97"/>
      <c r="I1006" s="97"/>
      <c r="J1006" s="167"/>
      <c r="K1006" s="162"/>
      <c r="L1006" s="162"/>
      <c r="M1006" s="162"/>
      <c r="N1006" s="162"/>
      <c r="O1006" s="162"/>
      <c r="P1006" s="162"/>
      <c r="Q1006" s="162"/>
      <c r="R1006" s="162"/>
      <c r="S1006" s="162"/>
      <c r="T1006" s="162"/>
      <c r="U1006" s="162"/>
      <c r="V1006" s="170" t="s">
        <v>116</v>
      </c>
      <c r="W1006" s="170"/>
      <c r="X1006" s="170"/>
      <c r="Y1006" s="170"/>
      <c r="Z1006" s="170"/>
      <c r="AA1006" s="170"/>
      <c r="AB1006" s="170"/>
      <c r="AC1006" s="170"/>
      <c r="AD1006" s="170"/>
      <c r="AE1006" s="170"/>
      <c r="AF1006" s="170"/>
      <c r="AG1006" s="170"/>
      <c r="AH1006" s="170"/>
      <c r="AI1006" s="170"/>
      <c r="AJ1006" s="170"/>
      <c r="AK1006" s="170"/>
      <c r="AL1006" s="170"/>
      <c r="AM1006" s="171"/>
      <c r="BE1006" s="13" t="str">
        <f ca="1">MID(CELL("address",$CB$2),2,2)</f>
        <v>CB</v>
      </c>
      <c r="BF1006" s="13" t="str">
        <f>IF(TRIM($K1008)="","",IF(ISERROR(MATCH($K1008,$CB$3:$CB$7,0)),"INPUT_ERROR",MATCH($K1008,$CB$3:$CB$7,0)))</f>
        <v/>
      </c>
      <c r="BG1006" s="13" t="s">
        <v>519</v>
      </c>
      <c r="BH1006" s="13">
        <v>74</v>
      </c>
      <c r="BI1006" s="13" t="str">
        <f>"ITEM"&amp; BH1006&amp; BG1006 &amp;"="&amp; $BF1006</f>
        <v>ITEM74#KBN3_16=</v>
      </c>
    </row>
    <row r="1007" spans="1:61" ht="9.75" hidden="1" customHeight="1" x14ac:dyDescent="0.15">
      <c r="A1007" s="99"/>
      <c r="B1007" s="100"/>
      <c r="C1007" s="100"/>
      <c r="D1007" s="100"/>
      <c r="E1007" s="100"/>
      <c r="F1007" s="100"/>
      <c r="G1007" s="100"/>
      <c r="H1007" s="100"/>
      <c r="I1007" s="100"/>
      <c r="J1007" s="186"/>
      <c r="K1007" s="133"/>
      <c r="L1007" s="133"/>
      <c r="M1007" s="133"/>
      <c r="N1007" s="133"/>
      <c r="O1007" s="133"/>
      <c r="P1007" s="133"/>
      <c r="Q1007" s="133"/>
      <c r="R1007" s="133"/>
      <c r="S1007" s="133"/>
      <c r="T1007" s="133"/>
      <c r="U1007" s="133"/>
      <c r="V1007" s="169" t="s">
        <v>180</v>
      </c>
      <c r="W1007" s="169"/>
      <c r="X1007" s="169"/>
      <c r="Y1007" s="169"/>
      <c r="Z1007" s="169"/>
      <c r="AA1007" s="169"/>
      <c r="AB1007" s="169"/>
      <c r="AC1007" s="169"/>
      <c r="AD1007" s="169"/>
      <c r="AE1007" s="169"/>
      <c r="AF1007" s="169"/>
      <c r="AG1007" s="169"/>
      <c r="AH1007" s="169"/>
      <c r="AI1007" s="169"/>
      <c r="AJ1007" s="169"/>
      <c r="AK1007" s="169"/>
      <c r="AL1007" s="169"/>
      <c r="AM1007" s="172"/>
      <c r="BG1007" s="13" t="s">
        <v>432</v>
      </c>
      <c r="BH1007" s="13" t="s">
        <v>432</v>
      </c>
    </row>
    <row r="1008" spans="1:61" ht="9.75" hidden="1" customHeight="1" x14ac:dyDescent="0.15">
      <c r="A1008" s="99"/>
      <c r="B1008" s="100"/>
      <c r="C1008" s="100"/>
      <c r="D1008" s="100"/>
      <c r="E1008" s="100"/>
      <c r="F1008" s="100"/>
      <c r="G1008" s="100"/>
      <c r="H1008" s="100"/>
      <c r="I1008" s="100"/>
      <c r="J1008" s="130" t="s">
        <v>444</v>
      </c>
      <c r="K1008" s="131"/>
      <c r="L1008" s="131"/>
      <c r="M1008" s="131"/>
      <c r="N1008" s="131"/>
      <c r="O1008" s="131"/>
      <c r="P1008" s="131"/>
      <c r="Q1008" s="131"/>
      <c r="R1008" s="131"/>
      <c r="S1008" s="131"/>
      <c r="T1008" s="133" t="s">
        <v>442</v>
      </c>
      <c r="U1008" s="133"/>
      <c r="V1008" s="169" t="s">
        <v>236</v>
      </c>
      <c r="W1008" s="169"/>
      <c r="X1008" s="169"/>
      <c r="Y1008" s="169"/>
      <c r="Z1008" s="169"/>
      <c r="AA1008" s="169"/>
      <c r="AB1008" s="169"/>
      <c r="AC1008" s="169"/>
      <c r="AD1008" s="169"/>
      <c r="AE1008" s="169"/>
      <c r="AF1008" s="169"/>
      <c r="AG1008" s="169"/>
      <c r="AH1008" s="169"/>
      <c r="AI1008" s="169"/>
      <c r="AJ1008" s="169"/>
      <c r="AK1008" s="169"/>
      <c r="AL1008" s="169"/>
      <c r="AM1008" s="172"/>
      <c r="BG1008" s="13" t="s">
        <v>432</v>
      </c>
      <c r="BH1008" s="13" t="s">
        <v>432</v>
      </c>
    </row>
    <row r="1009" spans="1:61" ht="9.75" hidden="1" customHeight="1" x14ac:dyDescent="0.15">
      <c r="A1009" s="99"/>
      <c r="B1009" s="100"/>
      <c r="C1009" s="100"/>
      <c r="D1009" s="100"/>
      <c r="E1009" s="100"/>
      <c r="F1009" s="100"/>
      <c r="G1009" s="100"/>
      <c r="H1009" s="100"/>
      <c r="I1009" s="100"/>
      <c r="J1009" s="130"/>
      <c r="K1009" s="131"/>
      <c r="L1009" s="131"/>
      <c r="M1009" s="131"/>
      <c r="N1009" s="131"/>
      <c r="O1009" s="131"/>
      <c r="P1009" s="131"/>
      <c r="Q1009" s="131"/>
      <c r="R1009" s="131"/>
      <c r="S1009" s="131"/>
      <c r="T1009" s="133"/>
      <c r="U1009" s="133"/>
      <c r="V1009" s="169" t="s">
        <v>237</v>
      </c>
      <c r="W1009" s="169"/>
      <c r="X1009" s="169"/>
      <c r="Y1009" s="169"/>
      <c r="Z1009" s="169"/>
      <c r="AA1009" s="169"/>
      <c r="AB1009" s="169"/>
      <c r="AC1009" s="169"/>
      <c r="AD1009" s="169"/>
      <c r="AE1009" s="169"/>
      <c r="AF1009" s="169"/>
      <c r="AG1009" s="169"/>
      <c r="AH1009" s="169"/>
      <c r="AI1009" s="169"/>
      <c r="AJ1009" s="169"/>
      <c r="AK1009" s="169"/>
      <c r="AL1009" s="169"/>
      <c r="AM1009" s="172"/>
      <c r="BG1009" s="13" t="s">
        <v>432</v>
      </c>
      <c r="BH1009" s="13" t="s">
        <v>432</v>
      </c>
    </row>
    <row r="1010" spans="1:61" ht="9.75" hidden="1" customHeight="1" x14ac:dyDescent="0.15">
      <c r="A1010" s="99"/>
      <c r="B1010" s="100"/>
      <c r="C1010" s="100"/>
      <c r="D1010" s="100"/>
      <c r="E1010" s="100"/>
      <c r="F1010" s="100"/>
      <c r="G1010" s="100"/>
      <c r="H1010" s="100"/>
      <c r="I1010" s="100"/>
      <c r="J1010" s="186"/>
      <c r="K1010" s="133"/>
      <c r="L1010" s="133"/>
      <c r="M1010" s="133"/>
      <c r="N1010" s="133"/>
      <c r="O1010" s="133"/>
      <c r="P1010" s="133"/>
      <c r="Q1010" s="133"/>
      <c r="R1010" s="133"/>
      <c r="S1010" s="133"/>
      <c r="T1010" s="133"/>
      <c r="U1010" s="133"/>
      <c r="V1010" s="169" t="s">
        <v>445</v>
      </c>
      <c r="W1010" s="169"/>
      <c r="X1010" s="169"/>
      <c r="Y1010" s="169"/>
      <c r="Z1010" s="169"/>
      <c r="AA1010" s="169"/>
      <c r="AB1010" s="169"/>
      <c r="AC1010" s="169"/>
      <c r="AD1010" s="169"/>
      <c r="AE1010" s="169"/>
      <c r="AF1010" s="169"/>
      <c r="AG1010" s="169"/>
      <c r="AH1010" s="169"/>
      <c r="AI1010" s="169"/>
      <c r="AJ1010" s="169"/>
      <c r="AK1010" s="169"/>
      <c r="AL1010" s="169"/>
      <c r="AM1010" s="172"/>
      <c r="BG1010" s="13" t="s">
        <v>432</v>
      </c>
      <c r="BH1010" s="13" t="s">
        <v>432</v>
      </c>
    </row>
    <row r="1011" spans="1:61" ht="9.75" hidden="1" customHeight="1" x14ac:dyDescent="0.15">
      <c r="A1011" s="106"/>
      <c r="B1011" s="107"/>
      <c r="C1011" s="107"/>
      <c r="D1011" s="107"/>
      <c r="E1011" s="107"/>
      <c r="F1011" s="107"/>
      <c r="G1011" s="107"/>
      <c r="H1011" s="107"/>
      <c r="I1011" s="107"/>
      <c r="J1011" s="168"/>
      <c r="K1011" s="137"/>
      <c r="L1011" s="137"/>
      <c r="M1011" s="137"/>
      <c r="N1011" s="137"/>
      <c r="O1011" s="137"/>
      <c r="P1011" s="137"/>
      <c r="Q1011" s="137"/>
      <c r="R1011" s="137"/>
      <c r="S1011" s="137"/>
      <c r="T1011" s="137"/>
      <c r="U1011" s="137"/>
      <c r="V1011" s="174" t="s">
        <v>238</v>
      </c>
      <c r="W1011" s="174"/>
      <c r="X1011" s="174"/>
      <c r="Y1011" s="174"/>
      <c r="Z1011" s="174"/>
      <c r="AA1011" s="174"/>
      <c r="AB1011" s="174"/>
      <c r="AC1011" s="174"/>
      <c r="AD1011" s="174"/>
      <c r="AE1011" s="174"/>
      <c r="AF1011" s="174"/>
      <c r="AG1011" s="174"/>
      <c r="AH1011" s="174"/>
      <c r="AI1011" s="174"/>
      <c r="AJ1011" s="174"/>
      <c r="AK1011" s="174"/>
      <c r="AL1011" s="174"/>
      <c r="AM1011" s="175"/>
      <c r="BG1011" s="13" t="s">
        <v>432</v>
      </c>
      <c r="BH1011" s="13" t="s">
        <v>432</v>
      </c>
    </row>
    <row r="1012" spans="1:61" ht="9.75" hidden="1" customHeight="1" x14ac:dyDescent="0.15">
      <c r="A1012" s="96" t="s">
        <v>288</v>
      </c>
      <c r="B1012" s="97"/>
      <c r="C1012" s="97"/>
      <c r="D1012" s="97"/>
      <c r="E1012" s="97"/>
      <c r="F1012" s="97"/>
      <c r="G1012" s="97"/>
      <c r="H1012" s="97"/>
      <c r="I1012" s="97"/>
      <c r="J1012" s="115"/>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7"/>
      <c r="BG1012" s="13" t="s">
        <v>519</v>
      </c>
      <c r="BH1012" s="13">
        <v>75</v>
      </c>
      <c r="BI1012" s="13" t="str">
        <f>"ITEM"&amp;BH1012&amp; BG1012 &amp;"="&amp; IF(TRIM($J1012)="","",$J1012)</f>
        <v>ITEM75#KBN3_16=</v>
      </c>
    </row>
    <row r="1013" spans="1:61" ht="9.75" hidden="1" customHeight="1" x14ac:dyDescent="0.15">
      <c r="A1013" s="99"/>
      <c r="B1013" s="100"/>
      <c r="C1013" s="100"/>
      <c r="D1013" s="100"/>
      <c r="E1013" s="100"/>
      <c r="F1013" s="100"/>
      <c r="G1013" s="100"/>
      <c r="H1013" s="100"/>
      <c r="I1013" s="100"/>
      <c r="J1013" s="109"/>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1"/>
      <c r="BG1013" s="13" t="s">
        <v>432</v>
      </c>
      <c r="BH1013" s="13" t="s">
        <v>432</v>
      </c>
    </row>
    <row r="1014" spans="1:61" ht="9.75" hidden="1" customHeight="1" x14ac:dyDescent="0.15">
      <c r="A1014" s="106"/>
      <c r="B1014" s="107"/>
      <c r="C1014" s="107"/>
      <c r="D1014" s="107"/>
      <c r="E1014" s="107"/>
      <c r="F1014" s="107"/>
      <c r="G1014" s="107"/>
      <c r="H1014" s="107"/>
      <c r="I1014" s="107"/>
      <c r="J1014" s="112"/>
      <c r="K1014" s="113"/>
      <c r="L1014" s="113"/>
      <c r="M1014" s="113"/>
      <c r="N1014" s="113"/>
      <c r="O1014" s="113"/>
      <c r="P1014" s="113"/>
      <c r="Q1014" s="113"/>
      <c r="R1014" s="113"/>
      <c r="S1014" s="113"/>
      <c r="T1014" s="113"/>
      <c r="U1014" s="113"/>
      <c r="V1014" s="113"/>
      <c r="W1014" s="113"/>
      <c r="X1014" s="113"/>
      <c r="Y1014" s="113"/>
      <c r="Z1014" s="113"/>
      <c r="AA1014" s="113"/>
      <c r="AB1014" s="113"/>
      <c r="AC1014" s="113"/>
      <c r="AD1014" s="113"/>
      <c r="AE1014" s="113"/>
      <c r="AF1014" s="113"/>
      <c r="AG1014" s="113"/>
      <c r="AH1014" s="113"/>
      <c r="AI1014" s="113"/>
      <c r="AJ1014" s="113"/>
      <c r="AK1014" s="113"/>
      <c r="AL1014" s="113"/>
      <c r="AM1014" s="114"/>
      <c r="BG1014" s="13" t="s">
        <v>432</v>
      </c>
      <c r="BH1014" s="13" t="s">
        <v>432</v>
      </c>
    </row>
    <row r="1015" spans="1:61" ht="9.75" hidden="1" customHeight="1" x14ac:dyDescent="0.15">
      <c r="A1015" s="96" t="s">
        <v>289</v>
      </c>
      <c r="B1015" s="97"/>
      <c r="C1015" s="97"/>
      <c r="D1015" s="97"/>
      <c r="E1015" s="97"/>
      <c r="F1015" s="97"/>
      <c r="G1015" s="97"/>
      <c r="H1015" s="97"/>
      <c r="I1015" s="97"/>
      <c r="J1015" s="224" t="s">
        <v>127</v>
      </c>
      <c r="K1015" s="225"/>
      <c r="L1015" s="162" t="s">
        <v>121</v>
      </c>
      <c r="M1015" s="162"/>
      <c r="N1015" s="162"/>
      <c r="O1015" s="162"/>
      <c r="P1015" s="162"/>
      <c r="Q1015" s="162"/>
      <c r="R1015" s="162"/>
      <c r="S1015" s="162"/>
      <c r="T1015" s="162"/>
      <c r="U1015" s="162"/>
      <c r="V1015" s="162"/>
      <c r="W1015" s="162"/>
      <c r="X1015" s="227" t="s">
        <v>127</v>
      </c>
      <c r="Y1015" s="225"/>
      <c r="Z1015" s="162" t="s">
        <v>160</v>
      </c>
      <c r="AA1015" s="162"/>
      <c r="AB1015" s="162"/>
      <c r="AC1015" s="162"/>
      <c r="AD1015" s="162"/>
      <c r="AE1015" s="162"/>
      <c r="AF1015" s="162"/>
      <c r="AG1015" s="162"/>
      <c r="AH1015" s="162"/>
      <c r="AI1015" s="162"/>
      <c r="AJ1015" s="162"/>
      <c r="AK1015" s="162"/>
      <c r="AL1015" s="162"/>
      <c r="AM1015" s="163"/>
      <c r="BF1015" s="13" t="b">
        <f>IF($K1015="○",TRUE,IF($K1015="",FALSE,"INPUT_ERROR"))</f>
        <v>0</v>
      </c>
      <c r="BG1015" s="13" t="s">
        <v>519</v>
      </c>
      <c r="BH1015" s="13">
        <v>76</v>
      </c>
      <c r="BI1015" s="13" t="str">
        <f t="shared" ref="BI1015:BI1021" si="17">"ITEM"&amp;BH1015&amp; BG1015 &amp;"="&amp; BF1015</f>
        <v>ITEM76#KBN3_16=FALSE</v>
      </c>
    </row>
    <row r="1016" spans="1:61" ht="9.75" hidden="1" customHeight="1" x14ac:dyDescent="0.15">
      <c r="A1016" s="99"/>
      <c r="B1016" s="100"/>
      <c r="C1016" s="100"/>
      <c r="D1016" s="100"/>
      <c r="E1016" s="100"/>
      <c r="F1016" s="100"/>
      <c r="G1016" s="100"/>
      <c r="H1016" s="100"/>
      <c r="I1016" s="100"/>
      <c r="J1016" s="130"/>
      <c r="K1016" s="132"/>
      <c r="L1016" s="133"/>
      <c r="M1016" s="133"/>
      <c r="N1016" s="133"/>
      <c r="O1016" s="133"/>
      <c r="P1016" s="133"/>
      <c r="Q1016" s="133"/>
      <c r="R1016" s="133"/>
      <c r="S1016" s="133"/>
      <c r="T1016" s="133"/>
      <c r="U1016" s="133"/>
      <c r="V1016" s="133"/>
      <c r="W1016" s="133"/>
      <c r="X1016" s="134"/>
      <c r="Y1016" s="132"/>
      <c r="Z1016" s="133"/>
      <c r="AA1016" s="133"/>
      <c r="AB1016" s="133"/>
      <c r="AC1016" s="133"/>
      <c r="AD1016" s="133"/>
      <c r="AE1016" s="133"/>
      <c r="AF1016" s="133"/>
      <c r="AG1016" s="133"/>
      <c r="AH1016" s="133"/>
      <c r="AI1016" s="133"/>
      <c r="AJ1016" s="133"/>
      <c r="AK1016" s="133"/>
      <c r="AL1016" s="133"/>
      <c r="AM1016" s="139"/>
      <c r="BF1016" s="13" t="b">
        <f>IF($Y1015="○",TRUE,IF($Y1015="",FALSE,"INPUT_ERROR"))</f>
        <v>0</v>
      </c>
      <c r="BG1016" s="13" t="s">
        <v>519</v>
      </c>
      <c r="BH1016" s="13">
        <v>77</v>
      </c>
      <c r="BI1016" s="13" t="str">
        <f t="shared" si="17"/>
        <v>ITEM77#KBN3_16=FALSE</v>
      </c>
    </row>
    <row r="1017" spans="1:61" ht="9.75" hidden="1" customHeight="1" x14ac:dyDescent="0.15">
      <c r="A1017" s="99"/>
      <c r="B1017" s="100"/>
      <c r="C1017" s="100"/>
      <c r="D1017" s="100"/>
      <c r="E1017" s="100"/>
      <c r="F1017" s="100"/>
      <c r="G1017" s="100"/>
      <c r="H1017" s="100"/>
      <c r="I1017" s="100"/>
      <c r="J1017" s="130" t="s">
        <v>127</v>
      </c>
      <c r="K1017" s="132"/>
      <c r="L1017" s="133" t="s">
        <v>161</v>
      </c>
      <c r="M1017" s="133"/>
      <c r="N1017" s="133"/>
      <c r="O1017" s="133"/>
      <c r="P1017" s="133"/>
      <c r="Q1017" s="133"/>
      <c r="R1017" s="133"/>
      <c r="S1017" s="133"/>
      <c r="T1017" s="133"/>
      <c r="U1017" s="133"/>
      <c r="V1017" s="133"/>
      <c r="W1017" s="133"/>
      <c r="X1017" s="134" t="s">
        <v>127</v>
      </c>
      <c r="Y1017" s="132"/>
      <c r="Z1017" s="133" t="s">
        <v>332</v>
      </c>
      <c r="AA1017" s="133"/>
      <c r="AB1017" s="133"/>
      <c r="AC1017" s="133"/>
      <c r="AD1017" s="133"/>
      <c r="AE1017" s="133"/>
      <c r="AF1017" s="133"/>
      <c r="AG1017" s="133"/>
      <c r="AH1017" s="133"/>
      <c r="AI1017" s="133"/>
      <c r="AJ1017" s="133"/>
      <c r="AK1017" s="133"/>
      <c r="AL1017" s="133"/>
      <c r="AM1017" s="139"/>
      <c r="BF1017" s="13" t="b">
        <f>IF($K1017="○",TRUE,IF($K1017="",FALSE,"INPUT_ERROR"))</f>
        <v>0</v>
      </c>
      <c r="BG1017" s="13" t="s">
        <v>519</v>
      </c>
      <c r="BH1017" s="13">
        <v>78</v>
      </c>
      <c r="BI1017" s="13" t="str">
        <f t="shared" si="17"/>
        <v>ITEM78#KBN3_16=FALSE</v>
      </c>
    </row>
    <row r="1018" spans="1:61" ht="9.75" hidden="1" customHeight="1" x14ac:dyDescent="0.15">
      <c r="A1018" s="99"/>
      <c r="B1018" s="100"/>
      <c r="C1018" s="100"/>
      <c r="D1018" s="100"/>
      <c r="E1018" s="100"/>
      <c r="F1018" s="100"/>
      <c r="G1018" s="100"/>
      <c r="H1018" s="100"/>
      <c r="I1018" s="100"/>
      <c r="J1018" s="130"/>
      <c r="K1018" s="132"/>
      <c r="L1018" s="133"/>
      <c r="M1018" s="133"/>
      <c r="N1018" s="133"/>
      <c r="O1018" s="133"/>
      <c r="P1018" s="133"/>
      <c r="Q1018" s="133"/>
      <c r="R1018" s="133"/>
      <c r="S1018" s="133"/>
      <c r="T1018" s="133"/>
      <c r="U1018" s="133"/>
      <c r="V1018" s="133"/>
      <c r="W1018" s="133"/>
      <c r="X1018" s="134"/>
      <c r="Y1018" s="132"/>
      <c r="Z1018" s="133"/>
      <c r="AA1018" s="133"/>
      <c r="AB1018" s="133"/>
      <c r="AC1018" s="133"/>
      <c r="AD1018" s="133"/>
      <c r="AE1018" s="133"/>
      <c r="AF1018" s="133"/>
      <c r="AG1018" s="133"/>
      <c r="AH1018" s="133"/>
      <c r="AI1018" s="133"/>
      <c r="AJ1018" s="133"/>
      <c r="AK1018" s="133"/>
      <c r="AL1018" s="133"/>
      <c r="AM1018" s="139"/>
      <c r="BF1018" s="13" t="b">
        <f>IF($Y1017="○",TRUE,IF($Y1017="",FALSE,"INPUT_ERROR"))</f>
        <v>0</v>
      </c>
      <c r="BG1018" s="13" t="s">
        <v>519</v>
      </c>
      <c r="BH1018" s="13">
        <v>79</v>
      </c>
      <c r="BI1018" s="13" t="str">
        <f t="shared" si="17"/>
        <v>ITEM79#KBN3_16=FALSE</v>
      </c>
    </row>
    <row r="1019" spans="1:61" ht="9.75" hidden="1" customHeight="1" x14ac:dyDescent="0.15">
      <c r="A1019" s="99"/>
      <c r="B1019" s="100"/>
      <c r="C1019" s="100"/>
      <c r="D1019" s="100"/>
      <c r="E1019" s="100"/>
      <c r="F1019" s="100"/>
      <c r="G1019" s="100"/>
      <c r="H1019" s="100"/>
      <c r="I1019" s="100"/>
      <c r="J1019" s="130" t="s">
        <v>127</v>
      </c>
      <c r="K1019" s="132"/>
      <c r="L1019" s="133" t="s">
        <v>240</v>
      </c>
      <c r="M1019" s="133"/>
      <c r="N1019" s="133"/>
      <c r="O1019" s="133"/>
      <c r="P1019" s="133"/>
      <c r="Q1019" s="133"/>
      <c r="R1019" s="133"/>
      <c r="S1019" s="133"/>
      <c r="T1019" s="133"/>
      <c r="U1019" s="133"/>
      <c r="V1019" s="133"/>
      <c r="W1019" s="133"/>
      <c r="X1019" s="134" t="s">
        <v>127</v>
      </c>
      <c r="Y1019" s="132"/>
      <c r="Z1019" s="133" t="s">
        <v>241</v>
      </c>
      <c r="AA1019" s="133"/>
      <c r="AB1019" s="133"/>
      <c r="AC1019" s="133"/>
      <c r="AD1019" s="133"/>
      <c r="AE1019" s="133"/>
      <c r="AF1019" s="133"/>
      <c r="AG1019" s="133"/>
      <c r="AH1019" s="133"/>
      <c r="AI1019" s="133"/>
      <c r="AJ1019" s="133"/>
      <c r="AK1019" s="133"/>
      <c r="AL1019" s="133"/>
      <c r="AM1019" s="139"/>
      <c r="BF1019" s="13" t="b">
        <f>IF($K1019="○",TRUE,IF($K1019="",FALSE,"INPUT_ERROR"))</f>
        <v>0</v>
      </c>
      <c r="BG1019" s="13" t="s">
        <v>519</v>
      </c>
      <c r="BH1019" s="13">
        <v>80</v>
      </c>
      <c r="BI1019" s="13" t="str">
        <f t="shared" si="17"/>
        <v>ITEM80#KBN3_16=FALSE</v>
      </c>
    </row>
    <row r="1020" spans="1:61" ht="9.75" hidden="1" customHeight="1" x14ac:dyDescent="0.15">
      <c r="A1020" s="99"/>
      <c r="B1020" s="100"/>
      <c r="C1020" s="100"/>
      <c r="D1020" s="100"/>
      <c r="E1020" s="100"/>
      <c r="F1020" s="100"/>
      <c r="G1020" s="100"/>
      <c r="H1020" s="100"/>
      <c r="I1020" s="100"/>
      <c r="J1020" s="130"/>
      <c r="K1020" s="132"/>
      <c r="L1020" s="133"/>
      <c r="M1020" s="133"/>
      <c r="N1020" s="133"/>
      <c r="O1020" s="133"/>
      <c r="P1020" s="133"/>
      <c r="Q1020" s="133"/>
      <c r="R1020" s="133"/>
      <c r="S1020" s="133"/>
      <c r="T1020" s="133"/>
      <c r="U1020" s="133"/>
      <c r="V1020" s="133"/>
      <c r="W1020" s="133"/>
      <c r="X1020" s="134"/>
      <c r="Y1020" s="132"/>
      <c r="Z1020" s="133"/>
      <c r="AA1020" s="133"/>
      <c r="AB1020" s="133"/>
      <c r="AC1020" s="133"/>
      <c r="AD1020" s="133"/>
      <c r="AE1020" s="133"/>
      <c r="AF1020" s="133"/>
      <c r="AG1020" s="133"/>
      <c r="AH1020" s="133"/>
      <c r="AI1020" s="133"/>
      <c r="AJ1020" s="133"/>
      <c r="AK1020" s="133"/>
      <c r="AL1020" s="133"/>
      <c r="AM1020" s="139"/>
      <c r="BF1020" s="13" t="b">
        <f>IF($Y1019="○",TRUE,IF($Y1019="",FALSE,"INPUT_ERROR"))</f>
        <v>0</v>
      </c>
      <c r="BG1020" s="13" t="s">
        <v>519</v>
      </c>
      <c r="BH1020" s="13">
        <v>81</v>
      </c>
      <c r="BI1020" s="13" t="str">
        <f t="shared" si="17"/>
        <v>ITEM81#KBN3_16=FALSE</v>
      </c>
    </row>
    <row r="1021" spans="1:61" ht="9.75" hidden="1" customHeight="1" x14ac:dyDescent="0.15">
      <c r="A1021" s="99"/>
      <c r="B1021" s="100"/>
      <c r="C1021" s="100"/>
      <c r="D1021" s="100"/>
      <c r="E1021" s="100"/>
      <c r="F1021" s="100"/>
      <c r="G1021" s="100"/>
      <c r="H1021" s="100"/>
      <c r="I1021" s="100"/>
      <c r="J1021" s="130" t="s">
        <v>127</v>
      </c>
      <c r="K1021" s="132"/>
      <c r="L1021" s="133" t="s">
        <v>125</v>
      </c>
      <c r="M1021" s="133"/>
      <c r="N1021" s="133"/>
      <c r="O1021" s="134" t="s">
        <v>98</v>
      </c>
      <c r="P1021" s="128"/>
      <c r="Q1021" s="128"/>
      <c r="R1021" s="128"/>
      <c r="S1021" s="128"/>
      <c r="T1021" s="128"/>
      <c r="U1021" s="128"/>
      <c r="V1021" s="128"/>
      <c r="W1021" s="128"/>
      <c r="X1021" s="128"/>
      <c r="Y1021" s="128"/>
      <c r="Z1021" s="128"/>
      <c r="AA1021" s="128"/>
      <c r="AB1021" s="128"/>
      <c r="AC1021" s="128"/>
      <c r="AD1021" s="128"/>
      <c r="AE1021" s="128"/>
      <c r="AF1021" s="128"/>
      <c r="AG1021" s="128"/>
      <c r="AH1021" s="128"/>
      <c r="AI1021" s="128"/>
      <c r="AJ1021" s="128"/>
      <c r="AK1021" s="128"/>
      <c r="AL1021" s="133" t="s">
        <v>188</v>
      </c>
      <c r="AM1021" s="139"/>
      <c r="BF1021" s="13" t="b">
        <f>IF($K1021="○",TRUE,IF($K1021="",FALSE,"INPUT_ERROR"))</f>
        <v>0</v>
      </c>
      <c r="BG1021" s="13" t="s">
        <v>519</v>
      </c>
      <c r="BH1021" s="13">
        <v>82</v>
      </c>
      <c r="BI1021" s="13" t="str">
        <f t="shared" si="17"/>
        <v>ITEM82#KBN3_16=FALSE</v>
      </c>
    </row>
    <row r="1022" spans="1:61" ht="9.75" hidden="1" customHeight="1" x14ac:dyDescent="0.15">
      <c r="A1022" s="99"/>
      <c r="B1022" s="100"/>
      <c r="C1022" s="100"/>
      <c r="D1022" s="100"/>
      <c r="E1022" s="100"/>
      <c r="F1022" s="100"/>
      <c r="G1022" s="100"/>
      <c r="H1022" s="100"/>
      <c r="I1022" s="100"/>
      <c r="J1022" s="135"/>
      <c r="K1022" s="136"/>
      <c r="L1022" s="137"/>
      <c r="M1022" s="137"/>
      <c r="N1022" s="137"/>
      <c r="O1022" s="138"/>
      <c r="P1022" s="90"/>
      <c r="Q1022" s="90"/>
      <c r="R1022" s="90"/>
      <c r="S1022" s="90"/>
      <c r="T1022" s="90"/>
      <c r="U1022" s="90"/>
      <c r="V1022" s="90"/>
      <c r="W1022" s="90"/>
      <c r="X1022" s="90"/>
      <c r="Y1022" s="90"/>
      <c r="Z1022" s="90"/>
      <c r="AA1022" s="90"/>
      <c r="AB1022" s="90"/>
      <c r="AC1022" s="90"/>
      <c r="AD1022" s="90"/>
      <c r="AE1022" s="90"/>
      <c r="AF1022" s="90"/>
      <c r="AG1022" s="90"/>
      <c r="AH1022" s="90"/>
      <c r="AI1022" s="90"/>
      <c r="AJ1022" s="90"/>
      <c r="AK1022" s="90"/>
      <c r="AL1022" s="137"/>
      <c r="AM1022" s="140"/>
      <c r="BG1022" s="13" t="s">
        <v>519</v>
      </c>
      <c r="BH1022" s="13">
        <v>83</v>
      </c>
      <c r="BI1022" s="13" t="str">
        <f>"ITEM"&amp;BH1022&amp; BG1022 &amp;"="&amp;IF(TRIM($P1021)="","",$P1021)</f>
        <v>ITEM83#KBN3_16=</v>
      </c>
    </row>
    <row r="1023" spans="1:61" ht="9.75" hidden="1" customHeight="1" x14ac:dyDescent="0.15">
      <c r="A1023" s="96" t="s">
        <v>290</v>
      </c>
      <c r="B1023" s="97"/>
      <c r="C1023" s="97"/>
      <c r="D1023" s="97"/>
      <c r="E1023" s="97"/>
      <c r="F1023" s="97"/>
      <c r="G1023" s="97"/>
      <c r="H1023" s="97"/>
      <c r="I1023" s="97"/>
      <c r="J1023" s="102"/>
      <c r="K1023" s="102"/>
      <c r="L1023" s="102"/>
      <c r="M1023" s="102"/>
      <c r="N1023" s="102"/>
      <c r="O1023" s="102"/>
      <c r="P1023" s="102"/>
      <c r="Q1023" s="102"/>
      <c r="R1023" s="102"/>
      <c r="S1023" s="102"/>
      <c r="T1023" s="102"/>
      <c r="U1023" s="102"/>
      <c r="V1023" s="102"/>
      <c r="W1023" s="102"/>
      <c r="X1023" s="102"/>
      <c r="Y1023" s="102"/>
      <c r="Z1023" s="102"/>
      <c r="AA1023" s="102"/>
      <c r="AB1023" s="102"/>
      <c r="AC1023" s="102"/>
      <c r="AD1023" s="102"/>
      <c r="AE1023" s="102"/>
      <c r="AF1023" s="102"/>
      <c r="AG1023" s="102"/>
      <c r="AH1023" s="102"/>
      <c r="AI1023" s="102"/>
      <c r="AJ1023" s="102"/>
      <c r="AK1023" s="102"/>
      <c r="AL1023" s="102"/>
      <c r="AM1023" s="102"/>
      <c r="BG1023" s="13" t="s">
        <v>519</v>
      </c>
      <c r="BH1023" s="13">
        <v>84</v>
      </c>
      <c r="BI1023" s="13" t="str">
        <f>"ITEM"&amp;BH1023&amp; BG1023 &amp;"="&amp;IF(TRIM($J1023)="","",TEXT(J1023,"yyyymmdd"))</f>
        <v>ITEM84#KBN3_16=</v>
      </c>
    </row>
    <row r="1024" spans="1:61" ht="9.75" hidden="1" customHeight="1" x14ac:dyDescent="0.15">
      <c r="A1024" s="99"/>
      <c r="B1024" s="100"/>
      <c r="C1024" s="100"/>
      <c r="D1024" s="100"/>
      <c r="E1024" s="100"/>
      <c r="F1024" s="100"/>
      <c r="G1024" s="100"/>
      <c r="H1024" s="100"/>
      <c r="I1024" s="100"/>
      <c r="J1024" s="102"/>
      <c r="K1024" s="102"/>
      <c r="L1024" s="102"/>
      <c r="M1024" s="102"/>
      <c r="N1024" s="102"/>
      <c r="O1024" s="102"/>
      <c r="P1024" s="102"/>
      <c r="Q1024" s="102"/>
      <c r="R1024" s="102"/>
      <c r="S1024" s="102"/>
      <c r="T1024" s="102"/>
      <c r="U1024" s="102"/>
      <c r="V1024" s="102"/>
      <c r="W1024" s="102"/>
      <c r="X1024" s="102"/>
      <c r="Y1024" s="102"/>
      <c r="Z1024" s="102"/>
      <c r="AA1024" s="102"/>
      <c r="AB1024" s="102"/>
      <c r="AC1024" s="102"/>
      <c r="AD1024" s="102"/>
      <c r="AE1024" s="102"/>
      <c r="AF1024" s="102"/>
      <c r="AG1024" s="102"/>
      <c r="AH1024" s="102"/>
      <c r="AI1024" s="102"/>
      <c r="AJ1024" s="102"/>
      <c r="AK1024" s="102"/>
      <c r="AL1024" s="102"/>
      <c r="AM1024" s="102"/>
      <c r="BG1024" s="13" t="s">
        <v>432</v>
      </c>
      <c r="BH1024" s="13" t="s">
        <v>432</v>
      </c>
    </row>
    <row r="1025" spans="1:61" ht="9.75" hidden="1" customHeight="1" thickBot="1" x14ac:dyDescent="0.2">
      <c r="A1025" s="106"/>
      <c r="B1025" s="107"/>
      <c r="C1025" s="107"/>
      <c r="D1025" s="107"/>
      <c r="E1025" s="107"/>
      <c r="F1025" s="107"/>
      <c r="G1025" s="107"/>
      <c r="H1025" s="107"/>
      <c r="I1025" s="107"/>
      <c r="J1025" s="102"/>
      <c r="K1025" s="102"/>
      <c r="L1025" s="102"/>
      <c r="M1025" s="102"/>
      <c r="N1025" s="102"/>
      <c r="O1025" s="102"/>
      <c r="P1025" s="102"/>
      <c r="Q1025" s="102"/>
      <c r="R1025" s="102"/>
      <c r="S1025" s="102"/>
      <c r="T1025" s="102"/>
      <c r="U1025" s="102"/>
      <c r="V1025" s="102"/>
      <c r="W1025" s="102"/>
      <c r="X1025" s="102"/>
      <c r="Y1025" s="102"/>
      <c r="Z1025" s="102"/>
      <c r="AA1025" s="102"/>
      <c r="AB1025" s="102"/>
      <c r="AC1025" s="102"/>
      <c r="AD1025" s="102"/>
      <c r="AE1025" s="102"/>
      <c r="AF1025" s="102"/>
      <c r="AG1025" s="102"/>
      <c r="AH1025" s="102"/>
      <c r="AI1025" s="102"/>
      <c r="AJ1025" s="102"/>
      <c r="AK1025" s="102"/>
      <c r="AL1025" s="102"/>
      <c r="AM1025" s="102"/>
      <c r="BG1025" s="13" t="s">
        <v>432</v>
      </c>
      <c r="BH1025" s="13" t="s">
        <v>432</v>
      </c>
    </row>
    <row r="1026" spans="1:61" ht="9.75" hidden="1" customHeight="1" x14ac:dyDescent="0.15">
      <c r="A1026" s="295" t="s">
        <v>382</v>
      </c>
      <c r="B1026" s="296"/>
      <c r="C1026" s="296"/>
      <c r="D1026" s="296"/>
      <c r="E1026" s="296"/>
      <c r="F1026" s="296"/>
      <c r="G1026" s="296"/>
      <c r="H1026" s="296"/>
      <c r="I1026" s="297"/>
      <c r="J1026" s="273"/>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274"/>
      <c r="AE1026" s="274"/>
      <c r="AF1026" s="274"/>
      <c r="AG1026" s="274"/>
      <c r="AH1026" s="274"/>
      <c r="AI1026" s="274"/>
      <c r="AJ1026" s="274"/>
      <c r="AK1026" s="274"/>
      <c r="AL1026" s="274"/>
      <c r="AM1026" s="275"/>
      <c r="BG1026" s="13" t="s">
        <v>520</v>
      </c>
      <c r="BH1026" s="13">
        <v>70</v>
      </c>
      <c r="BI1026" s="13" t="str">
        <f>"ITEM"&amp;BH1026&amp;BG1026&amp;"="&amp;IF(TRIM($J1026)="","",$J1026)</f>
        <v>ITEM70#KBN3_17=</v>
      </c>
    </row>
    <row r="1027" spans="1:61" ht="9.75" hidden="1" customHeight="1" thickBot="1" x14ac:dyDescent="0.2">
      <c r="A1027" s="298"/>
      <c r="B1027" s="299"/>
      <c r="C1027" s="299"/>
      <c r="D1027" s="299"/>
      <c r="E1027" s="299"/>
      <c r="F1027" s="299"/>
      <c r="G1027" s="299"/>
      <c r="H1027" s="299"/>
      <c r="I1027" s="300"/>
      <c r="J1027" s="301"/>
      <c r="K1027" s="302"/>
      <c r="L1027" s="302"/>
      <c r="M1027" s="302"/>
      <c r="N1027" s="302"/>
      <c r="O1027" s="302"/>
      <c r="P1027" s="302"/>
      <c r="Q1027" s="302"/>
      <c r="R1027" s="302"/>
      <c r="S1027" s="302"/>
      <c r="T1027" s="302"/>
      <c r="U1027" s="302"/>
      <c r="V1027" s="302"/>
      <c r="W1027" s="302"/>
      <c r="X1027" s="302"/>
      <c r="Y1027" s="302"/>
      <c r="Z1027" s="302"/>
      <c r="AA1027" s="302"/>
      <c r="AB1027" s="302"/>
      <c r="AC1027" s="302"/>
      <c r="AD1027" s="302"/>
      <c r="AE1027" s="302"/>
      <c r="AF1027" s="302"/>
      <c r="AG1027" s="302"/>
      <c r="AH1027" s="302"/>
      <c r="AI1027" s="302"/>
      <c r="AJ1027" s="302"/>
      <c r="AK1027" s="302"/>
      <c r="AL1027" s="302"/>
      <c r="AM1027" s="303"/>
    </row>
    <row r="1028" spans="1:61" ht="9.75" hidden="1" customHeight="1" x14ac:dyDescent="0.15">
      <c r="A1028" s="99" t="s">
        <v>96</v>
      </c>
      <c r="B1028" s="100"/>
      <c r="C1028" s="100"/>
      <c r="D1028" s="100"/>
      <c r="E1028" s="100"/>
      <c r="F1028" s="100"/>
      <c r="G1028" s="100"/>
      <c r="H1028" s="100"/>
      <c r="I1028" s="100"/>
      <c r="J1028" s="102"/>
      <c r="K1028" s="102"/>
      <c r="L1028" s="102"/>
      <c r="M1028" s="102"/>
      <c r="N1028" s="102"/>
      <c r="O1028" s="102"/>
      <c r="P1028" s="102"/>
      <c r="Q1028" s="102"/>
      <c r="R1028" s="102"/>
      <c r="S1028" s="102"/>
      <c r="T1028" s="102"/>
      <c r="U1028" s="102"/>
      <c r="V1028" s="102"/>
      <c r="W1028" s="102"/>
      <c r="X1028" s="102"/>
      <c r="Y1028" s="102"/>
      <c r="Z1028" s="102"/>
      <c r="AA1028" s="102"/>
      <c r="AB1028" s="102"/>
      <c r="AC1028" s="102"/>
      <c r="AD1028" s="102"/>
      <c r="AE1028" s="102"/>
      <c r="AF1028" s="102"/>
      <c r="AG1028" s="102"/>
      <c r="AH1028" s="102"/>
      <c r="AI1028" s="102"/>
      <c r="AJ1028" s="102"/>
      <c r="AK1028" s="102"/>
      <c r="AL1028" s="102"/>
      <c r="AM1028" s="102"/>
      <c r="BG1028" s="13" t="s">
        <v>520</v>
      </c>
      <c r="BH1028" s="13">
        <v>71</v>
      </c>
      <c r="BI1028" s="13" t="str">
        <f>"ITEM"&amp;BH1028&amp; BG1028 &amp;"="&amp; IF(TRIM($J1028)="","",$J1028)</f>
        <v>ITEM71#KBN3_17=</v>
      </c>
    </row>
    <row r="1029" spans="1:61" ht="9.75" hidden="1" customHeight="1" x14ac:dyDescent="0.15">
      <c r="A1029" s="106"/>
      <c r="B1029" s="107"/>
      <c r="C1029" s="107"/>
      <c r="D1029" s="107"/>
      <c r="E1029" s="107"/>
      <c r="F1029" s="107"/>
      <c r="G1029" s="107"/>
      <c r="H1029" s="107"/>
      <c r="I1029" s="107"/>
      <c r="J1029" s="102"/>
      <c r="K1029" s="102"/>
      <c r="L1029" s="102"/>
      <c r="M1029" s="102"/>
      <c r="N1029" s="102"/>
      <c r="O1029" s="102"/>
      <c r="P1029" s="102"/>
      <c r="Q1029" s="102"/>
      <c r="R1029" s="102"/>
      <c r="S1029" s="102"/>
      <c r="T1029" s="102"/>
      <c r="U1029" s="102"/>
      <c r="V1029" s="102"/>
      <c r="W1029" s="102"/>
      <c r="X1029" s="102"/>
      <c r="Y1029" s="102"/>
      <c r="Z1029" s="102"/>
      <c r="AA1029" s="102"/>
      <c r="AB1029" s="102"/>
      <c r="AC1029" s="102"/>
      <c r="AD1029" s="102"/>
      <c r="AE1029" s="102"/>
      <c r="AF1029" s="102"/>
      <c r="AG1029" s="102"/>
      <c r="AH1029" s="102"/>
      <c r="AI1029" s="102"/>
      <c r="AJ1029" s="102"/>
      <c r="AK1029" s="102"/>
      <c r="AL1029" s="102"/>
      <c r="AM1029" s="102"/>
    </row>
    <row r="1030" spans="1:61" ht="9.75" hidden="1" customHeight="1" x14ac:dyDescent="0.15">
      <c r="A1030" s="96" t="s">
        <v>285</v>
      </c>
      <c r="B1030" s="97"/>
      <c r="C1030" s="97"/>
      <c r="D1030" s="97"/>
      <c r="E1030" s="97"/>
      <c r="F1030" s="97"/>
      <c r="G1030" s="97"/>
      <c r="H1030" s="97"/>
      <c r="I1030" s="97"/>
      <c r="J1030" s="102"/>
      <c r="K1030" s="102"/>
      <c r="L1030" s="102"/>
      <c r="M1030" s="102"/>
      <c r="N1030" s="102"/>
      <c r="O1030" s="102"/>
      <c r="P1030" s="102"/>
      <c r="Q1030" s="102"/>
      <c r="R1030" s="102"/>
      <c r="S1030" s="102"/>
      <c r="T1030" s="102"/>
      <c r="U1030" s="102"/>
      <c r="V1030" s="102"/>
      <c r="W1030" s="102"/>
      <c r="X1030" s="102"/>
      <c r="Y1030" s="102"/>
      <c r="Z1030" s="102"/>
      <c r="AA1030" s="102"/>
      <c r="AB1030" s="102"/>
      <c r="AC1030" s="102"/>
      <c r="AD1030" s="102"/>
      <c r="AE1030" s="102"/>
      <c r="AF1030" s="102"/>
      <c r="AG1030" s="102"/>
      <c r="AH1030" s="102"/>
      <c r="AI1030" s="102"/>
      <c r="AJ1030" s="102"/>
      <c r="AK1030" s="102"/>
      <c r="AL1030" s="102"/>
      <c r="AM1030" s="102"/>
      <c r="BG1030" s="13" t="s">
        <v>520</v>
      </c>
      <c r="BH1030" s="13">
        <v>72</v>
      </c>
      <c r="BI1030" s="13" t="str">
        <f>"ITEM"&amp;BH1030&amp; BG1030 &amp;"="&amp; IF(TRIM($J1030)="","",$J1030)</f>
        <v>ITEM72#KBN3_17=</v>
      </c>
    </row>
    <row r="1031" spans="1:61" ht="9.75" hidden="1" customHeight="1" x14ac:dyDescent="0.15">
      <c r="A1031" s="99"/>
      <c r="B1031" s="100"/>
      <c r="C1031" s="100"/>
      <c r="D1031" s="100"/>
      <c r="E1031" s="100"/>
      <c r="F1031" s="100"/>
      <c r="G1031" s="100"/>
      <c r="H1031" s="100"/>
      <c r="I1031" s="100"/>
      <c r="J1031" s="102"/>
      <c r="K1031" s="102"/>
      <c r="L1031" s="102"/>
      <c r="M1031" s="102"/>
      <c r="N1031" s="102"/>
      <c r="O1031" s="102"/>
      <c r="P1031" s="102"/>
      <c r="Q1031" s="102"/>
      <c r="R1031" s="102"/>
      <c r="S1031" s="102"/>
      <c r="T1031" s="102"/>
      <c r="U1031" s="102"/>
      <c r="V1031" s="102"/>
      <c r="W1031" s="102"/>
      <c r="X1031" s="102"/>
      <c r="Y1031" s="102"/>
      <c r="Z1031" s="102"/>
      <c r="AA1031" s="102"/>
      <c r="AB1031" s="102"/>
      <c r="AC1031" s="102"/>
      <c r="AD1031" s="102"/>
      <c r="AE1031" s="102"/>
      <c r="AF1031" s="102"/>
      <c r="AG1031" s="102"/>
      <c r="AH1031" s="102"/>
      <c r="AI1031" s="102"/>
      <c r="AJ1031" s="102"/>
      <c r="AK1031" s="102"/>
      <c r="AL1031" s="102"/>
      <c r="AM1031" s="102"/>
      <c r="BG1031" s="13" t="s">
        <v>432</v>
      </c>
      <c r="BH1031" s="13" t="s">
        <v>432</v>
      </c>
    </row>
    <row r="1032" spans="1:61" ht="9.75" hidden="1" customHeight="1" x14ac:dyDescent="0.15">
      <c r="A1032" s="106"/>
      <c r="B1032" s="107"/>
      <c r="C1032" s="107"/>
      <c r="D1032" s="107"/>
      <c r="E1032" s="107"/>
      <c r="F1032" s="107"/>
      <c r="G1032" s="107"/>
      <c r="H1032" s="107"/>
      <c r="I1032" s="107"/>
      <c r="J1032" s="102"/>
      <c r="K1032" s="102"/>
      <c r="L1032" s="102"/>
      <c r="M1032" s="102"/>
      <c r="N1032" s="102"/>
      <c r="O1032" s="102"/>
      <c r="P1032" s="102"/>
      <c r="Q1032" s="102"/>
      <c r="R1032" s="102"/>
      <c r="S1032" s="102"/>
      <c r="T1032" s="102"/>
      <c r="U1032" s="102"/>
      <c r="V1032" s="102"/>
      <c r="W1032" s="102"/>
      <c r="X1032" s="102"/>
      <c r="Y1032" s="102"/>
      <c r="Z1032" s="102"/>
      <c r="AA1032" s="102"/>
      <c r="AB1032" s="102"/>
      <c r="AC1032" s="102"/>
      <c r="AD1032" s="102"/>
      <c r="AE1032" s="102"/>
      <c r="AF1032" s="102"/>
      <c r="AG1032" s="102"/>
      <c r="AH1032" s="102"/>
      <c r="AI1032" s="102"/>
      <c r="AJ1032" s="102"/>
      <c r="AK1032" s="102"/>
      <c r="AL1032" s="102"/>
      <c r="AM1032" s="102"/>
      <c r="BG1032" s="13" t="s">
        <v>432</v>
      </c>
      <c r="BH1032" s="13" t="s">
        <v>432</v>
      </c>
    </row>
    <row r="1033" spans="1:61" ht="9.75" hidden="1" customHeight="1" x14ac:dyDescent="0.15">
      <c r="A1033" s="96" t="s">
        <v>286</v>
      </c>
      <c r="B1033" s="97"/>
      <c r="C1033" s="97"/>
      <c r="D1033" s="97"/>
      <c r="E1033" s="97"/>
      <c r="F1033" s="97"/>
      <c r="G1033" s="97"/>
      <c r="H1033" s="97"/>
      <c r="I1033" s="97"/>
      <c r="J1033" s="102"/>
      <c r="K1033" s="102"/>
      <c r="L1033" s="102"/>
      <c r="M1033" s="102"/>
      <c r="N1033" s="102"/>
      <c r="O1033" s="102"/>
      <c r="P1033" s="102"/>
      <c r="Q1033" s="102"/>
      <c r="R1033" s="102"/>
      <c r="S1033" s="102"/>
      <c r="T1033" s="102"/>
      <c r="U1033" s="102"/>
      <c r="V1033" s="102"/>
      <c r="W1033" s="102"/>
      <c r="X1033" s="102"/>
      <c r="Y1033" s="102"/>
      <c r="Z1033" s="102"/>
      <c r="AA1033" s="102"/>
      <c r="AB1033" s="102"/>
      <c r="AC1033" s="102"/>
      <c r="AD1033" s="102"/>
      <c r="AE1033" s="102"/>
      <c r="AF1033" s="102"/>
      <c r="AG1033" s="102"/>
      <c r="AH1033" s="102"/>
      <c r="AI1033" s="102"/>
      <c r="AJ1033" s="102"/>
      <c r="AK1033" s="102"/>
      <c r="AL1033" s="102"/>
      <c r="AM1033" s="102"/>
      <c r="BG1033" s="13" t="s">
        <v>520</v>
      </c>
      <c r="BH1033" s="13">
        <v>73</v>
      </c>
      <c r="BI1033" s="13" t="str">
        <f>"ITEM"&amp;BH1033&amp; BG1033 &amp;"="&amp; IF(TRIM($J1033)="","",$J1033)</f>
        <v>ITEM73#KBN3_17=</v>
      </c>
    </row>
    <row r="1034" spans="1:61" ht="9.75" hidden="1" customHeight="1" x14ac:dyDescent="0.15">
      <c r="A1034" s="106"/>
      <c r="B1034" s="107"/>
      <c r="C1034" s="107"/>
      <c r="D1034" s="107"/>
      <c r="E1034" s="107"/>
      <c r="F1034" s="107"/>
      <c r="G1034" s="107"/>
      <c r="H1034" s="107"/>
      <c r="I1034" s="107"/>
      <c r="J1034" s="102"/>
      <c r="K1034" s="102"/>
      <c r="L1034" s="102"/>
      <c r="M1034" s="102"/>
      <c r="N1034" s="102"/>
      <c r="O1034" s="102"/>
      <c r="P1034" s="102"/>
      <c r="Q1034" s="102"/>
      <c r="R1034" s="102"/>
      <c r="S1034" s="102"/>
      <c r="T1034" s="102"/>
      <c r="U1034" s="102"/>
      <c r="V1034" s="102"/>
      <c r="W1034" s="102"/>
      <c r="X1034" s="102"/>
      <c r="Y1034" s="102"/>
      <c r="Z1034" s="102"/>
      <c r="AA1034" s="102"/>
      <c r="AB1034" s="102"/>
      <c r="AC1034" s="102"/>
      <c r="AD1034" s="102"/>
      <c r="AE1034" s="102"/>
      <c r="AF1034" s="102"/>
      <c r="AG1034" s="102"/>
      <c r="AH1034" s="102"/>
      <c r="AI1034" s="102"/>
      <c r="AJ1034" s="102"/>
      <c r="AK1034" s="102"/>
      <c r="AL1034" s="102"/>
      <c r="AM1034" s="102"/>
      <c r="BG1034" s="13" t="s">
        <v>432</v>
      </c>
      <c r="BH1034" s="13" t="s">
        <v>432</v>
      </c>
    </row>
    <row r="1035" spans="1:61" ht="9.75" hidden="1" customHeight="1" x14ac:dyDescent="0.15">
      <c r="A1035" s="96" t="s">
        <v>287</v>
      </c>
      <c r="B1035" s="97"/>
      <c r="C1035" s="97"/>
      <c r="D1035" s="97"/>
      <c r="E1035" s="97"/>
      <c r="F1035" s="97"/>
      <c r="G1035" s="97"/>
      <c r="H1035" s="97"/>
      <c r="I1035" s="97"/>
      <c r="J1035" s="167"/>
      <c r="K1035" s="162"/>
      <c r="L1035" s="162"/>
      <c r="M1035" s="162"/>
      <c r="N1035" s="162"/>
      <c r="O1035" s="162"/>
      <c r="P1035" s="162"/>
      <c r="Q1035" s="162"/>
      <c r="R1035" s="162"/>
      <c r="S1035" s="162"/>
      <c r="T1035" s="162"/>
      <c r="U1035" s="162"/>
      <c r="V1035" s="170" t="s">
        <v>116</v>
      </c>
      <c r="W1035" s="170"/>
      <c r="X1035" s="170"/>
      <c r="Y1035" s="170"/>
      <c r="Z1035" s="170"/>
      <c r="AA1035" s="170"/>
      <c r="AB1035" s="170"/>
      <c r="AC1035" s="170"/>
      <c r="AD1035" s="170"/>
      <c r="AE1035" s="170"/>
      <c r="AF1035" s="170"/>
      <c r="AG1035" s="170"/>
      <c r="AH1035" s="170"/>
      <c r="AI1035" s="170"/>
      <c r="AJ1035" s="170"/>
      <c r="AK1035" s="170"/>
      <c r="AL1035" s="170"/>
      <c r="AM1035" s="171"/>
      <c r="BE1035" s="13" t="str">
        <f ca="1">MID(CELL("address",$CB$2),2,2)</f>
        <v>CB</v>
      </c>
      <c r="BF1035" s="13" t="str">
        <f>IF(TRIM($K1037)="","",IF(ISERROR(MATCH($K1037,$CB$3:$CB$7,0)),"INPUT_ERROR",MATCH($K1037,$CB$3:$CB$7,0)))</f>
        <v/>
      </c>
      <c r="BG1035" s="13" t="s">
        <v>520</v>
      </c>
      <c r="BH1035" s="13">
        <v>74</v>
      </c>
      <c r="BI1035" s="13" t="str">
        <f>"ITEM"&amp; BH1035&amp; BG1035 &amp;"="&amp; $BF1035</f>
        <v>ITEM74#KBN3_17=</v>
      </c>
    </row>
    <row r="1036" spans="1:61" ht="9.75" hidden="1" customHeight="1" x14ac:dyDescent="0.15">
      <c r="A1036" s="99"/>
      <c r="B1036" s="100"/>
      <c r="C1036" s="100"/>
      <c r="D1036" s="100"/>
      <c r="E1036" s="100"/>
      <c r="F1036" s="100"/>
      <c r="G1036" s="100"/>
      <c r="H1036" s="100"/>
      <c r="I1036" s="100"/>
      <c r="J1036" s="186"/>
      <c r="K1036" s="133"/>
      <c r="L1036" s="133"/>
      <c r="M1036" s="133"/>
      <c r="N1036" s="133"/>
      <c r="O1036" s="133"/>
      <c r="P1036" s="133"/>
      <c r="Q1036" s="133"/>
      <c r="R1036" s="133"/>
      <c r="S1036" s="133"/>
      <c r="T1036" s="133"/>
      <c r="U1036" s="133"/>
      <c r="V1036" s="169" t="s">
        <v>180</v>
      </c>
      <c r="W1036" s="169"/>
      <c r="X1036" s="169"/>
      <c r="Y1036" s="169"/>
      <c r="Z1036" s="169"/>
      <c r="AA1036" s="169"/>
      <c r="AB1036" s="169"/>
      <c r="AC1036" s="169"/>
      <c r="AD1036" s="169"/>
      <c r="AE1036" s="169"/>
      <c r="AF1036" s="169"/>
      <c r="AG1036" s="169"/>
      <c r="AH1036" s="169"/>
      <c r="AI1036" s="169"/>
      <c r="AJ1036" s="169"/>
      <c r="AK1036" s="169"/>
      <c r="AL1036" s="169"/>
      <c r="AM1036" s="172"/>
      <c r="BG1036" s="13" t="s">
        <v>432</v>
      </c>
      <c r="BH1036" s="13" t="s">
        <v>432</v>
      </c>
    </row>
    <row r="1037" spans="1:61" ht="9.75" hidden="1" customHeight="1" x14ac:dyDescent="0.15">
      <c r="A1037" s="99"/>
      <c r="B1037" s="100"/>
      <c r="C1037" s="100"/>
      <c r="D1037" s="100"/>
      <c r="E1037" s="100"/>
      <c r="F1037" s="100"/>
      <c r="G1037" s="100"/>
      <c r="H1037" s="100"/>
      <c r="I1037" s="100"/>
      <c r="J1037" s="130" t="s">
        <v>444</v>
      </c>
      <c r="K1037" s="131"/>
      <c r="L1037" s="131"/>
      <c r="M1037" s="131"/>
      <c r="N1037" s="131"/>
      <c r="O1037" s="131"/>
      <c r="P1037" s="131"/>
      <c r="Q1037" s="131"/>
      <c r="R1037" s="131"/>
      <c r="S1037" s="131"/>
      <c r="T1037" s="133" t="s">
        <v>442</v>
      </c>
      <c r="U1037" s="133"/>
      <c r="V1037" s="169" t="s">
        <v>236</v>
      </c>
      <c r="W1037" s="169"/>
      <c r="X1037" s="169"/>
      <c r="Y1037" s="169"/>
      <c r="Z1037" s="169"/>
      <c r="AA1037" s="169"/>
      <c r="AB1037" s="169"/>
      <c r="AC1037" s="169"/>
      <c r="AD1037" s="169"/>
      <c r="AE1037" s="169"/>
      <c r="AF1037" s="169"/>
      <c r="AG1037" s="169"/>
      <c r="AH1037" s="169"/>
      <c r="AI1037" s="169"/>
      <c r="AJ1037" s="169"/>
      <c r="AK1037" s="169"/>
      <c r="AL1037" s="169"/>
      <c r="AM1037" s="172"/>
      <c r="BG1037" s="13" t="s">
        <v>432</v>
      </c>
      <c r="BH1037" s="13" t="s">
        <v>432</v>
      </c>
    </row>
    <row r="1038" spans="1:61" ht="9.75" hidden="1" customHeight="1" x14ac:dyDescent="0.15">
      <c r="A1038" s="99"/>
      <c r="B1038" s="100"/>
      <c r="C1038" s="100"/>
      <c r="D1038" s="100"/>
      <c r="E1038" s="100"/>
      <c r="F1038" s="100"/>
      <c r="G1038" s="100"/>
      <c r="H1038" s="100"/>
      <c r="I1038" s="100"/>
      <c r="J1038" s="130"/>
      <c r="K1038" s="131"/>
      <c r="L1038" s="131"/>
      <c r="M1038" s="131"/>
      <c r="N1038" s="131"/>
      <c r="O1038" s="131"/>
      <c r="P1038" s="131"/>
      <c r="Q1038" s="131"/>
      <c r="R1038" s="131"/>
      <c r="S1038" s="131"/>
      <c r="T1038" s="133"/>
      <c r="U1038" s="133"/>
      <c r="V1038" s="169" t="s">
        <v>237</v>
      </c>
      <c r="W1038" s="169"/>
      <c r="X1038" s="169"/>
      <c r="Y1038" s="169"/>
      <c r="Z1038" s="169"/>
      <c r="AA1038" s="169"/>
      <c r="AB1038" s="169"/>
      <c r="AC1038" s="169"/>
      <c r="AD1038" s="169"/>
      <c r="AE1038" s="169"/>
      <c r="AF1038" s="169"/>
      <c r="AG1038" s="169"/>
      <c r="AH1038" s="169"/>
      <c r="AI1038" s="169"/>
      <c r="AJ1038" s="169"/>
      <c r="AK1038" s="169"/>
      <c r="AL1038" s="169"/>
      <c r="AM1038" s="172"/>
      <c r="BG1038" s="13" t="s">
        <v>432</v>
      </c>
      <c r="BH1038" s="13" t="s">
        <v>432</v>
      </c>
    </row>
    <row r="1039" spans="1:61" ht="9.75" hidden="1" customHeight="1" x14ac:dyDescent="0.15">
      <c r="A1039" s="99"/>
      <c r="B1039" s="100"/>
      <c r="C1039" s="100"/>
      <c r="D1039" s="100"/>
      <c r="E1039" s="100"/>
      <c r="F1039" s="100"/>
      <c r="G1039" s="100"/>
      <c r="H1039" s="100"/>
      <c r="I1039" s="100"/>
      <c r="J1039" s="186"/>
      <c r="K1039" s="133"/>
      <c r="L1039" s="133"/>
      <c r="M1039" s="133"/>
      <c r="N1039" s="133"/>
      <c r="O1039" s="133"/>
      <c r="P1039" s="133"/>
      <c r="Q1039" s="133"/>
      <c r="R1039" s="133"/>
      <c r="S1039" s="133"/>
      <c r="T1039" s="133"/>
      <c r="U1039" s="133"/>
      <c r="V1039" s="169" t="s">
        <v>445</v>
      </c>
      <c r="W1039" s="169"/>
      <c r="X1039" s="169"/>
      <c r="Y1039" s="169"/>
      <c r="Z1039" s="169"/>
      <c r="AA1039" s="169"/>
      <c r="AB1039" s="169"/>
      <c r="AC1039" s="169"/>
      <c r="AD1039" s="169"/>
      <c r="AE1039" s="169"/>
      <c r="AF1039" s="169"/>
      <c r="AG1039" s="169"/>
      <c r="AH1039" s="169"/>
      <c r="AI1039" s="169"/>
      <c r="AJ1039" s="169"/>
      <c r="AK1039" s="169"/>
      <c r="AL1039" s="169"/>
      <c r="AM1039" s="172"/>
      <c r="BG1039" s="13" t="s">
        <v>432</v>
      </c>
      <c r="BH1039" s="13" t="s">
        <v>432</v>
      </c>
    </row>
    <row r="1040" spans="1:61" ht="9.75" hidden="1" customHeight="1" x14ac:dyDescent="0.15">
      <c r="A1040" s="106"/>
      <c r="B1040" s="107"/>
      <c r="C1040" s="107"/>
      <c r="D1040" s="107"/>
      <c r="E1040" s="107"/>
      <c r="F1040" s="107"/>
      <c r="G1040" s="107"/>
      <c r="H1040" s="107"/>
      <c r="I1040" s="107"/>
      <c r="J1040" s="168"/>
      <c r="K1040" s="137"/>
      <c r="L1040" s="137"/>
      <c r="M1040" s="137"/>
      <c r="N1040" s="137"/>
      <c r="O1040" s="137"/>
      <c r="P1040" s="137"/>
      <c r="Q1040" s="137"/>
      <c r="R1040" s="137"/>
      <c r="S1040" s="137"/>
      <c r="T1040" s="137"/>
      <c r="U1040" s="137"/>
      <c r="V1040" s="174" t="s">
        <v>238</v>
      </c>
      <c r="W1040" s="174"/>
      <c r="X1040" s="174"/>
      <c r="Y1040" s="174"/>
      <c r="Z1040" s="174"/>
      <c r="AA1040" s="174"/>
      <c r="AB1040" s="174"/>
      <c r="AC1040" s="174"/>
      <c r="AD1040" s="174"/>
      <c r="AE1040" s="174"/>
      <c r="AF1040" s="174"/>
      <c r="AG1040" s="174"/>
      <c r="AH1040" s="174"/>
      <c r="AI1040" s="174"/>
      <c r="AJ1040" s="174"/>
      <c r="AK1040" s="174"/>
      <c r="AL1040" s="174"/>
      <c r="AM1040" s="175"/>
      <c r="BG1040" s="13" t="s">
        <v>432</v>
      </c>
      <c r="BH1040" s="13" t="s">
        <v>432</v>
      </c>
    </row>
    <row r="1041" spans="1:61" ht="9.75" hidden="1" customHeight="1" x14ac:dyDescent="0.15">
      <c r="A1041" s="96" t="s">
        <v>288</v>
      </c>
      <c r="B1041" s="97"/>
      <c r="C1041" s="97"/>
      <c r="D1041" s="97"/>
      <c r="E1041" s="97"/>
      <c r="F1041" s="97"/>
      <c r="G1041" s="97"/>
      <c r="H1041" s="97"/>
      <c r="I1041" s="97"/>
      <c r="J1041" s="115"/>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7"/>
      <c r="BG1041" s="13" t="s">
        <v>520</v>
      </c>
      <c r="BH1041" s="13">
        <v>75</v>
      </c>
      <c r="BI1041" s="13" t="str">
        <f>"ITEM"&amp;BH1041&amp; BG1041 &amp;"="&amp; IF(TRIM($J1041)="","",$J1041)</f>
        <v>ITEM75#KBN3_17=</v>
      </c>
    </row>
    <row r="1042" spans="1:61" ht="9.75" hidden="1" customHeight="1" x14ac:dyDescent="0.15">
      <c r="A1042" s="99"/>
      <c r="B1042" s="100"/>
      <c r="C1042" s="100"/>
      <c r="D1042" s="100"/>
      <c r="E1042" s="100"/>
      <c r="F1042" s="100"/>
      <c r="G1042" s="100"/>
      <c r="H1042" s="100"/>
      <c r="I1042" s="100"/>
      <c r="J1042" s="109"/>
      <c r="K1042" s="110"/>
      <c r="L1042" s="110"/>
      <c r="M1042" s="110"/>
      <c r="N1042" s="110"/>
      <c r="O1042" s="110"/>
      <c r="P1042" s="110"/>
      <c r="Q1042" s="110"/>
      <c r="R1042" s="110"/>
      <c r="S1042" s="110"/>
      <c r="T1042" s="110"/>
      <c r="U1042" s="110"/>
      <c r="V1042" s="110"/>
      <c r="W1042" s="110"/>
      <c r="X1042" s="110"/>
      <c r="Y1042" s="110"/>
      <c r="Z1042" s="110"/>
      <c r="AA1042" s="110"/>
      <c r="AB1042" s="110"/>
      <c r="AC1042" s="110"/>
      <c r="AD1042" s="110"/>
      <c r="AE1042" s="110"/>
      <c r="AF1042" s="110"/>
      <c r="AG1042" s="110"/>
      <c r="AH1042" s="110"/>
      <c r="AI1042" s="110"/>
      <c r="AJ1042" s="110"/>
      <c r="AK1042" s="110"/>
      <c r="AL1042" s="110"/>
      <c r="AM1042" s="111"/>
      <c r="BG1042" s="13" t="s">
        <v>432</v>
      </c>
      <c r="BH1042" s="13" t="s">
        <v>432</v>
      </c>
    </row>
    <row r="1043" spans="1:61" ht="9.75" hidden="1" customHeight="1" x14ac:dyDescent="0.15">
      <c r="A1043" s="106"/>
      <c r="B1043" s="107"/>
      <c r="C1043" s="107"/>
      <c r="D1043" s="107"/>
      <c r="E1043" s="107"/>
      <c r="F1043" s="107"/>
      <c r="G1043" s="107"/>
      <c r="H1043" s="107"/>
      <c r="I1043" s="107"/>
      <c r="J1043" s="112"/>
      <c r="K1043" s="113"/>
      <c r="L1043" s="113"/>
      <c r="M1043" s="113"/>
      <c r="N1043" s="113"/>
      <c r="O1043" s="113"/>
      <c r="P1043" s="113"/>
      <c r="Q1043" s="113"/>
      <c r="R1043" s="113"/>
      <c r="S1043" s="113"/>
      <c r="T1043" s="113"/>
      <c r="U1043" s="113"/>
      <c r="V1043" s="113"/>
      <c r="W1043" s="113"/>
      <c r="X1043" s="113"/>
      <c r="Y1043" s="113"/>
      <c r="Z1043" s="113"/>
      <c r="AA1043" s="113"/>
      <c r="AB1043" s="113"/>
      <c r="AC1043" s="113"/>
      <c r="AD1043" s="113"/>
      <c r="AE1043" s="113"/>
      <c r="AF1043" s="113"/>
      <c r="AG1043" s="113"/>
      <c r="AH1043" s="113"/>
      <c r="AI1043" s="113"/>
      <c r="AJ1043" s="113"/>
      <c r="AK1043" s="113"/>
      <c r="AL1043" s="113"/>
      <c r="AM1043" s="114"/>
      <c r="BG1043" s="13" t="s">
        <v>432</v>
      </c>
      <c r="BH1043" s="13" t="s">
        <v>432</v>
      </c>
    </row>
    <row r="1044" spans="1:61" ht="9.75" hidden="1" customHeight="1" x14ac:dyDescent="0.15">
      <c r="A1044" s="96" t="s">
        <v>289</v>
      </c>
      <c r="B1044" s="97"/>
      <c r="C1044" s="97"/>
      <c r="D1044" s="97"/>
      <c r="E1044" s="97"/>
      <c r="F1044" s="97"/>
      <c r="G1044" s="97"/>
      <c r="H1044" s="97"/>
      <c r="I1044" s="97"/>
      <c r="J1044" s="224" t="s">
        <v>127</v>
      </c>
      <c r="K1044" s="225"/>
      <c r="L1044" s="162" t="s">
        <v>121</v>
      </c>
      <c r="M1044" s="162"/>
      <c r="N1044" s="162"/>
      <c r="O1044" s="162"/>
      <c r="P1044" s="162"/>
      <c r="Q1044" s="162"/>
      <c r="R1044" s="162"/>
      <c r="S1044" s="162"/>
      <c r="T1044" s="162"/>
      <c r="U1044" s="162"/>
      <c r="V1044" s="162"/>
      <c r="W1044" s="162"/>
      <c r="X1044" s="227" t="s">
        <v>127</v>
      </c>
      <c r="Y1044" s="225"/>
      <c r="Z1044" s="162" t="s">
        <v>160</v>
      </c>
      <c r="AA1044" s="162"/>
      <c r="AB1044" s="162"/>
      <c r="AC1044" s="162"/>
      <c r="AD1044" s="162"/>
      <c r="AE1044" s="162"/>
      <c r="AF1044" s="162"/>
      <c r="AG1044" s="162"/>
      <c r="AH1044" s="162"/>
      <c r="AI1044" s="162"/>
      <c r="AJ1044" s="162"/>
      <c r="AK1044" s="162"/>
      <c r="AL1044" s="162"/>
      <c r="AM1044" s="163"/>
      <c r="BF1044" s="13" t="b">
        <f>IF($K1044="○",TRUE,IF($K1044="",FALSE,"INPUT_ERROR"))</f>
        <v>0</v>
      </c>
      <c r="BG1044" s="13" t="s">
        <v>520</v>
      </c>
      <c r="BH1044" s="13">
        <v>76</v>
      </c>
      <c r="BI1044" s="13" t="str">
        <f t="shared" ref="BI1044:BI1050" si="18">"ITEM"&amp;BH1044&amp; BG1044 &amp;"="&amp; BF1044</f>
        <v>ITEM76#KBN3_17=FALSE</v>
      </c>
    </row>
    <row r="1045" spans="1:61" ht="9.75" hidden="1" customHeight="1" x14ac:dyDescent="0.15">
      <c r="A1045" s="99"/>
      <c r="B1045" s="100"/>
      <c r="C1045" s="100"/>
      <c r="D1045" s="100"/>
      <c r="E1045" s="100"/>
      <c r="F1045" s="100"/>
      <c r="G1045" s="100"/>
      <c r="H1045" s="100"/>
      <c r="I1045" s="100"/>
      <c r="J1045" s="130"/>
      <c r="K1045" s="132"/>
      <c r="L1045" s="133"/>
      <c r="M1045" s="133"/>
      <c r="N1045" s="133"/>
      <c r="O1045" s="133"/>
      <c r="P1045" s="133"/>
      <c r="Q1045" s="133"/>
      <c r="R1045" s="133"/>
      <c r="S1045" s="133"/>
      <c r="T1045" s="133"/>
      <c r="U1045" s="133"/>
      <c r="V1045" s="133"/>
      <c r="W1045" s="133"/>
      <c r="X1045" s="134"/>
      <c r="Y1045" s="132"/>
      <c r="Z1045" s="133"/>
      <c r="AA1045" s="133"/>
      <c r="AB1045" s="133"/>
      <c r="AC1045" s="133"/>
      <c r="AD1045" s="133"/>
      <c r="AE1045" s="133"/>
      <c r="AF1045" s="133"/>
      <c r="AG1045" s="133"/>
      <c r="AH1045" s="133"/>
      <c r="AI1045" s="133"/>
      <c r="AJ1045" s="133"/>
      <c r="AK1045" s="133"/>
      <c r="AL1045" s="133"/>
      <c r="AM1045" s="139"/>
      <c r="BF1045" s="13" t="b">
        <f>IF($Y1044="○",TRUE,IF($Y1044="",FALSE,"INPUT_ERROR"))</f>
        <v>0</v>
      </c>
      <c r="BG1045" s="13" t="s">
        <v>520</v>
      </c>
      <c r="BH1045" s="13">
        <v>77</v>
      </c>
      <c r="BI1045" s="13" t="str">
        <f t="shared" si="18"/>
        <v>ITEM77#KBN3_17=FALSE</v>
      </c>
    </row>
    <row r="1046" spans="1:61" ht="9.75" hidden="1" customHeight="1" x14ac:dyDescent="0.15">
      <c r="A1046" s="99"/>
      <c r="B1046" s="100"/>
      <c r="C1046" s="100"/>
      <c r="D1046" s="100"/>
      <c r="E1046" s="100"/>
      <c r="F1046" s="100"/>
      <c r="G1046" s="100"/>
      <c r="H1046" s="100"/>
      <c r="I1046" s="100"/>
      <c r="J1046" s="130" t="s">
        <v>127</v>
      </c>
      <c r="K1046" s="132"/>
      <c r="L1046" s="133" t="s">
        <v>161</v>
      </c>
      <c r="M1046" s="133"/>
      <c r="N1046" s="133"/>
      <c r="O1046" s="133"/>
      <c r="P1046" s="133"/>
      <c r="Q1046" s="133"/>
      <c r="R1046" s="133"/>
      <c r="S1046" s="133"/>
      <c r="T1046" s="133"/>
      <c r="U1046" s="133"/>
      <c r="V1046" s="133"/>
      <c r="W1046" s="133"/>
      <c r="X1046" s="134" t="s">
        <v>127</v>
      </c>
      <c r="Y1046" s="132"/>
      <c r="Z1046" s="133" t="s">
        <v>332</v>
      </c>
      <c r="AA1046" s="133"/>
      <c r="AB1046" s="133"/>
      <c r="AC1046" s="133"/>
      <c r="AD1046" s="133"/>
      <c r="AE1046" s="133"/>
      <c r="AF1046" s="133"/>
      <c r="AG1046" s="133"/>
      <c r="AH1046" s="133"/>
      <c r="AI1046" s="133"/>
      <c r="AJ1046" s="133"/>
      <c r="AK1046" s="133"/>
      <c r="AL1046" s="133"/>
      <c r="AM1046" s="139"/>
      <c r="BF1046" s="13" t="b">
        <f>IF($K1046="○",TRUE,IF($K1046="",FALSE,"INPUT_ERROR"))</f>
        <v>0</v>
      </c>
      <c r="BG1046" s="13" t="s">
        <v>520</v>
      </c>
      <c r="BH1046" s="13">
        <v>78</v>
      </c>
      <c r="BI1046" s="13" t="str">
        <f t="shared" si="18"/>
        <v>ITEM78#KBN3_17=FALSE</v>
      </c>
    </row>
    <row r="1047" spans="1:61" ht="9.75" hidden="1" customHeight="1" x14ac:dyDescent="0.15">
      <c r="A1047" s="99"/>
      <c r="B1047" s="100"/>
      <c r="C1047" s="100"/>
      <c r="D1047" s="100"/>
      <c r="E1047" s="100"/>
      <c r="F1047" s="100"/>
      <c r="G1047" s="100"/>
      <c r="H1047" s="100"/>
      <c r="I1047" s="100"/>
      <c r="J1047" s="130"/>
      <c r="K1047" s="132"/>
      <c r="L1047" s="133"/>
      <c r="M1047" s="133"/>
      <c r="N1047" s="133"/>
      <c r="O1047" s="133"/>
      <c r="P1047" s="133"/>
      <c r="Q1047" s="133"/>
      <c r="R1047" s="133"/>
      <c r="S1047" s="133"/>
      <c r="T1047" s="133"/>
      <c r="U1047" s="133"/>
      <c r="V1047" s="133"/>
      <c r="W1047" s="133"/>
      <c r="X1047" s="134"/>
      <c r="Y1047" s="132"/>
      <c r="Z1047" s="133"/>
      <c r="AA1047" s="133"/>
      <c r="AB1047" s="133"/>
      <c r="AC1047" s="133"/>
      <c r="AD1047" s="133"/>
      <c r="AE1047" s="133"/>
      <c r="AF1047" s="133"/>
      <c r="AG1047" s="133"/>
      <c r="AH1047" s="133"/>
      <c r="AI1047" s="133"/>
      <c r="AJ1047" s="133"/>
      <c r="AK1047" s="133"/>
      <c r="AL1047" s="133"/>
      <c r="AM1047" s="139"/>
      <c r="BF1047" s="13" t="b">
        <f>IF($Y1046="○",TRUE,IF($Y1046="",FALSE,"INPUT_ERROR"))</f>
        <v>0</v>
      </c>
      <c r="BG1047" s="13" t="s">
        <v>520</v>
      </c>
      <c r="BH1047" s="13">
        <v>79</v>
      </c>
      <c r="BI1047" s="13" t="str">
        <f t="shared" si="18"/>
        <v>ITEM79#KBN3_17=FALSE</v>
      </c>
    </row>
    <row r="1048" spans="1:61" ht="9.75" hidden="1" customHeight="1" x14ac:dyDescent="0.15">
      <c r="A1048" s="99"/>
      <c r="B1048" s="100"/>
      <c r="C1048" s="100"/>
      <c r="D1048" s="100"/>
      <c r="E1048" s="100"/>
      <c r="F1048" s="100"/>
      <c r="G1048" s="100"/>
      <c r="H1048" s="100"/>
      <c r="I1048" s="100"/>
      <c r="J1048" s="130" t="s">
        <v>127</v>
      </c>
      <c r="K1048" s="132"/>
      <c r="L1048" s="133" t="s">
        <v>240</v>
      </c>
      <c r="M1048" s="133"/>
      <c r="N1048" s="133"/>
      <c r="O1048" s="133"/>
      <c r="P1048" s="133"/>
      <c r="Q1048" s="133"/>
      <c r="R1048" s="133"/>
      <c r="S1048" s="133"/>
      <c r="T1048" s="133"/>
      <c r="U1048" s="133"/>
      <c r="V1048" s="133"/>
      <c r="W1048" s="133"/>
      <c r="X1048" s="134" t="s">
        <v>127</v>
      </c>
      <c r="Y1048" s="132"/>
      <c r="Z1048" s="133" t="s">
        <v>241</v>
      </c>
      <c r="AA1048" s="133"/>
      <c r="AB1048" s="133"/>
      <c r="AC1048" s="133"/>
      <c r="AD1048" s="133"/>
      <c r="AE1048" s="133"/>
      <c r="AF1048" s="133"/>
      <c r="AG1048" s="133"/>
      <c r="AH1048" s="133"/>
      <c r="AI1048" s="133"/>
      <c r="AJ1048" s="133"/>
      <c r="AK1048" s="133"/>
      <c r="AL1048" s="133"/>
      <c r="AM1048" s="139"/>
      <c r="BF1048" s="13" t="b">
        <f>IF($K1048="○",TRUE,IF($K1048="",FALSE,"INPUT_ERROR"))</f>
        <v>0</v>
      </c>
      <c r="BG1048" s="13" t="s">
        <v>520</v>
      </c>
      <c r="BH1048" s="13">
        <v>80</v>
      </c>
      <c r="BI1048" s="13" t="str">
        <f t="shared" si="18"/>
        <v>ITEM80#KBN3_17=FALSE</v>
      </c>
    </row>
    <row r="1049" spans="1:61" ht="9.75" hidden="1" customHeight="1" x14ac:dyDescent="0.15">
      <c r="A1049" s="99"/>
      <c r="B1049" s="100"/>
      <c r="C1049" s="100"/>
      <c r="D1049" s="100"/>
      <c r="E1049" s="100"/>
      <c r="F1049" s="100"/>
      <c r="G1049" s="100"/>
      <c r="H1049" s="100"/>
      <c r="I1049" s="100"/>
      <c r="J1049" s="130"/>
      <c r="K1049" s="132"/>
      <c r="L1049" s="133"/>
      <c r="M1049" s="133"/>
      <c r="N1049" s="133"/>
      <c r="O1049" s="133"/>
      <c r="P1049" s="133"/>
      <c r="Q1049" s="133"/>
      <c r="R1049" s="133"/>
      <c r="S1049" s="133"/>
      <c r="T1049" s="133"/>
      <c r="U1049" s="133"/>
      <c r="V1049" s="133"/>
      <c r="W1049" s="133"/>
      <c r="X1049" s="134"/>
      <c r="Y1049" s="132"/>
      <c r="Z1049" s="133"/>
      <c r="AA1049" s="133"/>
      <c r="AB1049" s="133"/>
      <c r="AC1049" s="133"/>
      <c r="AD1049" s="133"/>
      <c r="AE1049" s="133"/>
      <c r="AF1049" s="133"/>
      <c r="AG1049" s="133"/>
      <c r="AH1049" s="133"/>
      <c r="AI1049" s="133"/>
      <c r="AJ1049" s="133"/>
      <c r="AK1049" s="133"/>
      <c r="AL1049" s="133"/>
      <c r="AM1049" s="139"/>
      <c r="BF1049" s="13" t="b">
        <f>IF($Y1048="○",TRUE,IF($Y1048="",FALSE,"INPUT_ERROR"))</f>
        <v>0</v>
      </c>
      <c r="BG1049" s="13" t="s">
        <v>520</v>
      </c>
      <c r="BH1049" s="13">
        <v>81</v>
      </c>
      <c r="BI1049" s="13" t="str">
        <f t="shared" si="18"/>
        <v>ITEM81#KBN3_17=FALSE</v>
      </c>
    </row>
    <row r="1050" spans="1:61" ht="9.75" hidden="1" customHeight="1" x14ac:dyDescent="0.15">
      <c r="A1050" s="99"/>
      <c r="B1050" s="100"/>
      <c r="C1050" s="100"/>
      <c r="D1050" s="100"/>
      <c r="E1050" s="100"/>
      <c r="F1050" s="100"/>
      <c r="G1050" s="100"/>
      <c r="H1050" s="100"/>
      <c r="I1050" s="100"/>
      <c r="J1050" s="130" t="s">
        <v>127</v>
      </c>
      <c r="K1050" s="132"/>
      <c r="L1050" s="133" t="s">
        <v>125</v>
      </c>
      <c r="M1050" s="133"/>
      <c r="N1050" s="133"/>
      <c r="O1050" s="134" t="s">
        <v>98</v>
      </c>
      <c r="P1050" s="128"/>
      <c r="Q1050" s="128"/>
      <c r="R1050" s="128"/>
      <c r="S1050" s="128"/>
      <c r="T1050" s="128"/>
      <c r="U1050" s="128"/>
      <c r="V1050" s="128"/>
      <c r="W1050" s="128"/>
      <c r="X1050" s="128"/>
      <c r="Y1050" s="128"/>
      <c r="Z1050" s="128"/>
      <c r="AA1050" s="128"/>
      <c r="AB1050" s="128"/>
      <c r="AC1050" s="128"/>
      <c r="AD1050" s="128"/>
      <c r="AE1050" s="128"/>
      <c r="AF1050" s="128"/>
      <c r="AG1050" s="128"/>
      <c r="AH1050" s="128"/>
      <c r="AI1050" s="128"/>
      <c r="AJ1050" s="128"/>
      <c r="AK1050" s="128"/>
      <c r="AL1050" s="133" t="s">
        <v>188</v>
      </c>
      <c r="AM1050" s="139"/>
      <c r="BF1050" s="13" t="b">
        <f>IF($K1050="○",TRUE,IF($K1050="",FALSE,"INPUT_ERROR"))</f>
        <v>0</v>
      </c>
      <c r="BG1050" s="13" t="s">
        <v>520</v>
      </c>
      <c r="BH1050" s="13">
        <v>82</v>
      </c>
      <c r="BI1050" s="13" t="str">
        <f t="shared" si="18"/>
        <v>ITEM82#KBN3_17=FALSE</v>
      </c>
    </row>
    <row r="1051" spans="1:61" ht="9.75" hidden="1" customHeight="1" x14ac:dyDescent="0.15">
      <c r="A1051" s="99"/>
      <c r="B1051" s="100"/>
      <c r="C1051" s="100"/>
      <c r="D1051" s="100"/>
      <c r="E1051" s="100"/>
      <c r="F1051" s="100"/>
      <c r="G1051" s="100"/>
      <c r="H1051" s="100"/>
      <c r="I1051" s="100"/>
      <c r="J1051" s="135"/>
      <c r="K1051" s="136"/>
      <c r="L1051" s="137"/>
      <c r="M1051" s="137"/>
      <c r="N1051" s="137"/>
      <c r="O1051" s="138"/>
      <c r="P1051" s="90"/>
      <c r="Q1051" s="90"/>
      <c r="R1051" s="90"/>
      <c r="S1051" s="90"/>
      <c r="T1051" s="90"/>
      <c r="U1051" s="90"/>
      <c r="V1051" s="90"/>
      <c r="W1051" s="90"/>
      <c r="X1051" s="90"/>
      <c r="Y1051" s="90"/>
      <c r="Z1051" s="90"/>
      <c r="AA1051" s="90"/>
      <c r="AB1051" s="90"/>
      <c r="AC1051" s="90"/>
      <c r="AD1051" s="90"/>
      <c r="AE1051" s="90"/>
      <c r="AF1051" s="90"/>
      <c r="AG1051" s="90"/>
      <c r="AH1051" s="90"/>
      <c r="AI1051" s="90"/>
      <c r="AJ1051" s="90"/>
      <c r="AK1051" s="90"/>
      <c r="AL1051" s="137"/>
      <c r="AM1051" s="140"/>
      <c r="BG1051" s="13" t="s">
        <v>520</v>
      </c>
      <c r="BH1051" s="13">
        <v>83</v>
      </c>
      <c r="BI1051" s="13" t="str">
        <f>"ITEM"&amp;BH1051&amp; BG1051 &amp;"="&amp;IF(TRIM($P1050)="","",$P1050)</f>
        <v>ITEM83#KBN3_17=</v>
      </c>
    </row>
    <row r="1052" spans="1:61" ht="9.75" hidden="1" customHeight="1" x14ac:dyDescent="0.15">
      <c r="A1052" s="96" t="s">
        <v>290</v>
      </c>
      <c r="B1052" s="97"/>
      <c r="C1052" s="97"/>
      <c r="D1052" s="97"/>
      <c r="E1052" s="97"/>
      <c r="F1052" s="97"/>
      <c r="G1052" s="97"/>
      <c r="H1052" s="97"/>
      <c r="I1052" s="97"/>
      <c r="J1052" s="102"/>
      <c r="K1052" s="102"/>
      <c r="L1052" s="102"/>
      <c r="M1052" s="102"/>
      <c r="N1052" s="102"/>
      <c r="O1052" s="102"/>
      <c r="P1052" s="102"/>
      <c r="Q1052" s="102"/>
      <c r="R1052" s="102"/>
      <c r="S1052" s="102"/>
      <c r="T1052" s="102"/>
      <c r="U1052" s="102"/>
      <c r="V1052" s="102"/>
      <c r="W1052" s="102"/>
      <c r="X1052" s="102"/>
      <c r="Y1052" s="102"/>
      <c r="Z1052" s="102"/>
      <c r="AA1052" s="102"/>
      <c r="AB1052" s="102"/>
      <c r="AC1052" s="102"/>
      <c r="AD1052" s="102"/>
      <c r="AE1052" s="102"/>
      <c r="AF1052" s="102"/>
      <c r="AG1052" s="102"/>
      <c r="AH1052" s="102"/>
      <c r="AI1052" s="102"/>
      <c r="AJ1052" s="102"/>
      <c r="AK1052" s="102"/>
      <c r="AL1052" s="102"/>
      <c r="AM1052" s="102"/>
      <c r="BG1052" s="13" t="s">
        <v>520</v>
      </c>
      <c r="BH1052" s="13">
        <v>84</v>
      </c>
      <c r="BI1052" s="13" t="str">
        <f>"ITEM"&amp;BH1052&amp; BG1052 &amp;"="&amp;IF(TRIM($J1052)="","",TEXT(J1052,"yyyymmdd"))</f>
        <v>ITEM84#KBN3_17=</v>
      </c>
    </row>
    <row r="1053" spans="1:61" ht="9.75" hidden="1" customHeight="1" x14ac:dyDescent="0.15">
      <c r="A1053" s="99"/>
      <c r="B1053" s="100"/>
      <c r="C1053" s="100"/>
      <c r="D1053" s="100"/>
      <c r="E1053" s="100"/>
      <c r="F1053" s="100"/>
      <c r="G1053" s="100"/>
      <c r="H1053" s="100"/>
      <c r="I1053" s="100"/>
      <c r="J1053" s="102"/>
      <c r="K1053" s="102"/>
      <c r="L1053" s="102"/>
      <c r="M1053" s="102"/>
      <c r="N1053" s="102"/>
      <c r="O1053" s="102"/>
      <c r="P1053" s="102"/>
      <c r="Q1053" s="102"/>
      <c r="R1053" s="102"/>
      <c r="S1053" s="102"/>
      <c r="T1053" s="102"/>
      <c r="U1053" s="102"/>
      <c r="V1053" s="102"/>
      <c r="W1053" s="102"/>
      <c r="X1053" s="102"/>
      <c r="Y1053" s="102"/>
      <c r="Z1053" s="102"/>
      <c r="AA1053" s="102"/>
      <c r="AB1053" s="102"/>
      <c r="AC1053" s="102"/>
      <c r="AD1053" s="102"/>
      <c r="AE1053" s="102"/>
      <c r="AF1053" s="102"/>
      <c r="AG1053" s="102"/>
      <c r="AH1053" s="102"/>
      <c r="AI1053" s="102"/>
      <c r="AJ1053" s="102"/>
      <c r="AK1053" s="102"/>
      <c r="AL1053" s="102"/>
      <c r="AM1053" s="102"/>
      <c r="BG1053" s="13" t="s">
        <v>432</v>
      </c>
      <c r="BH1053" s="13" t="s">
        <v>432</v>
      </c>
    </row>
    <row r="1054" spans="1:61" ht="9.75" hidden="1" customHeight="1" thickBot="1" x14ac:dyDescent="0.2">
      <c r="A1054" s="106"/>
      <c r="B1054" s="107"/>
      <c r="C1054" s="107"/>
      <c r="D1054" s="107"/>
      <c r="E1054" s="107"/>
      <c r="F1054" s="107"/>
      <c r="G1054" s="107"/>
      <c r="H1054" s="107"/>
      <c r="I1054" s="107"/>
      <c r="J1054" s="102"/>
      <c r="K1054" s="102"/>
      <c r="L1054" s="102"/>
      <c r="M1054" s="102"/>
      <c r="N1054" s="102"/>
      <c r="O1054" s="102"/>
      <c r="P1054" s="102"/>
      <c r="Q1054" s="102"/>
      <c r="R1054" s="102"/>
      <c r="S1054" s="102"/>
      <c r="T1054" s="102"/>
      <c r="U1054" s="102"/>
      <c r="V1054" s="102"/>
      <c r="W1054" s="102"/>
      <c r="X1054" s="102"/>
      <c r="Y1054" s="102"/>
      <c r="Z1054" s="102"/>
      <c r="AA1054" s="102"/>
      <c r="AB1054" s="102"/>
      <c r="AC1054" s="102"/>
      <c r="AD1054" s="102"/>
      <c r="AE1054" s="102"/>
      <c r="AF1054" s="102"/>
      <c r="AG1054" s="102"/>
      <c r="AH1054" s="102"/>
      <c r="AI1054" s="102"/>
      <c r="AJ1054" s="102"/>
      <c r="AK1054" s="102"/>
      <c r="AL1054" s="102"/>
      <c r="AM1054" s="102"/>
      <c r="BG1054" s="13" t="s">
        <v>432</v>
      </c>
      <c r="BH1054" s="13" t="s">
        <v>432</v>
      </c>
    </row>
    <row r="1055" spans="1:61" ht="9.75" hidden="1" customHeight="1" x14ac:dyDescent="0.15">
      <c r="A1055" s="295" t="s">
        <v>383</v>
      </c>
      <c r="B1055" s="296"/>
      <c r="C1055" s="296"/>
      <c r="D1055" s="296"/>
      <c r="E1055" s="296"/>
      <c r="F1055" s="296"/>
      <c r="G1055" s="296"/>
      <c r="H1055" s="296"/>
      <c r="I1055" s="297"/>
      <c r="J1055" s="273"/>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274"/>
      <c r="AE1055" s="274"/>
      <c r="AF1055" s="274"/>
      <c r="AG1055" s="274"/>
      <c r="AH1055" s="274"/>
      <c r="AI1055" s="274"/>
      <c r="AJ1055" s="274"/>
      <c r="AK1055" s="274"/>
      <c r="AL1055" s="274"/>
      <c r="AM1055" s="275"/>
      <c r="BG1055" s="13" t="s">
        <v>521</v>
      </c>
      <c r="BH1055" s="13">
        <v>70</v>
      </c>
      <c r="BI1055" s="13" t="str">
        <f>"ITEM"&amp;BH1055&amp;BG1055&amp;"="&amp;IF(TRIM($J1055)="","",$J1055)</f>
        <v>ITEM70#KBN3_18=</v>
      </c>
    </row>
    <row r="1056" spans="1:61" ht="9.75" hidden="1" customHeight="1" thickBot="1" x14ac:dyDescent="0.2">
      <c r="A1056" s="298"/>
      <c r="B1056" s="299"/>
      <c r="C1056" s="299"/>
      <c r="D1056" s="299"/>
      <c r="E1056" s="299"/>
      <c r="F1056" s="299"/>
      <c r="G1056" s="299"/>
      <c r="H1056" s="299"/>
      <c r="I1056" s="300"/>
      <c r="J1056" s="301"/>
      <c r="K1056" s="302"/>
      <c r="L1056" s="302"/>
      <c r="M1056" s="302"/>
      <c r="N1056" s="302"/>
      <c r="O1056" s="302"/>
      <c r="P1056" s="302"/>
      <c r="Q1056" s="302"/>
      <c r="R1056" s="302"/>
      <c r="S1056" s="302"/>
      <c r="T1056" s="302"/>
      <c r="U1056" s="302"/>
      <c r="V1056" s="302"/>
      <c r="W1056" s="302"/>
      <c r="X1056" s="302"/>
      <c r="Y1056" s="302"/>
      <c r="Z1056" s="302"/>
      <c r="AA1056" s="302"/>
      <c r="AB1056" s="302"/>
      <c r="AC1056" s="302"/>
      <c r="AD1056" s="302"/>
      <c r="AE1056" s="302"/>
      <c r="AF1056" s="302"/>
      <c r="AG1056" s="302"/>
      <c r="AH1056" s="302"/>
      <c r="AI1056" s="302"/>
      <c r="AJ1056" s="302"/>
      <c r="AK1056" s="302"/>
      <c r="AL1056" s="302"/>
      <c r="AM1056" s="303"/>
    </row>
    <row r="1057" spans="1:61" ht="9.75" hidden="1" customHeight="1" x14ac:dyDescent="0.15">
      <c r="A1057" s="99" t="s">
        <v>96</v>
      </c>
      <c r="B1057" s="100"/>
      <c r="C1057" s="100"/>
      <c r="D1057" s="100"/>
      <c r="E1057" s="100"/>
      <c r="F1057" s="100"/>
      <c r="G1057" s="100"/>
      <c r="H1057" s="100"/>
      <c r="I1057" s="100"/>
      <c r="J1057" s="102"/>
      <c r="K1057" s="102"/>
      <c r="L1057" s="102"/>
      <c r="M1057" s="102"/>
      <c r="N1057" s="102"/>
      <c r="O1057" s="102"/>
      <c r="P1057" s="102"/>
      <c r="Q1057" s="102"/>
      <c r="R1057" s="102"/>
      <c r="S1057" s="102"/>
      <c r="T1057" s="102"/>
      <c r="U1057" s="102"/>
      <c r="V1057" s="102"/>
      <c r="W1057" s="102"/>
      <c r="X1057" s="102"/>
      <c r="Y1057" s="102"/>
      <c r="Z1057" s="102"/>
      <c r="AA1057" s="102"/>
      <c r="AB1057" s="102"/>
      <c r="AC1057" s="102"/>
      <c r="AD1057" s="102"/>
      <c r="AE1057" s="102"/>
      <c r="AF1057" s="102"/>
      <c r="AG1057" s="102"/>
      <c r="AH1057" s="102"/>
      <c r="AI1057" s="102"/>
      <c r="AJ1057" s="102"/>
      <c r="AK1057" s="102"/>
      <c r="AL1057" s="102"/>
      <c r="AM1057" s="102"/>
      <c r="BG1057" s="13" t="s">
        <v>521</v>
      </c>
      <c r="BH1057" s="13">
        <v>71</v>
      </c>
      <c r="BI1057" s="13" t="str">
        <f>"ITEM"&amp;BH1057&amp; BG1057 &amp;"="&amp; IF(TRIM($J1057)="","",$J1057)</f>
        <v>ITEM71#KBN3_18=</v>
      </c>
    </row>
    <row r="1058" spans="1:61" ht="9.75" hidden="1" customHeight="1" x14ac:dyDescent="0.15">
      <c r="A1058" s="106"/>
      <c r="B1058" s="107"/>
      <c r="C1058" s="107"/>
      <c r="D1058" s="107"/>
      <c r="E1058" s="107"/>
      <c r="F1058" s="107"/>
      <c r="G1058" s="107"/>
      <c r="H1058" s="107"/>
      <c r="I1058" s="107"/>
      <c r="J1058" s="102"/>
      <c r="K1058" s="102"/>
      <c r="L1058" s="102"/>
      <c r="M1058" s="102"/>
      <c r="N1058" s="102"/>
      <c r="O1058" s="102"/>
      <c r="P1058" s="102"/>
      <c r="Q1058" s="102"/>
      <c r="R1058" s="102"/>
      <c r="S1058" s="102"/>
      <c r="T1058" s="102"/>
      <c r="U1058" s="102"/>
      <c r="V1058" s="102"/>
      <c r="W1058" s="102"/>
      <c r="X1058" s="102"/>
      <c r="Y1058" s="102"/>
      <c r="Z1058" s="102"/>
      <c r="AA1058" s="102"/>
      <c r="AB1058" s="102"/>
      <c r="AC1058" s="102"/>
      <c r="AD1058" s="102"/>
      <c r="AE1058" s="102"/>
      <c r="AF1058" s="102"/>
      <c r="AG1058" s="102"/>
      <c r="AH1058" s="102"/>
      <c r="AI1058" s="102"/>
      <c r="AJ1058" s="102"/>
      <c r="AK1058" s="102"/>
      <c r="AL1058" s="102"/>
      <c r="AM1058" s="102"/>
    </row>
    <row r="1059" spans="1:61" ht="9.75" hidden="1" customHeight="1" x14ac:dyDescent="0.15">
      <c r="A1059" s="96" t="s">
        <v>285</v>
      </c>
      <c r="B1059" s="97"/>
      <c r="C1059" s="97"/>
      <c r="D1059" s="97"/>
      <c r="E1059" s="97"/>
      <c r="F1059" s="97"/>
      <c r="G1059" s="97"/>
      <c r="H1059" s="97"/>
      <c r="I1059" s="97"/>
      <c r="J1059" s="102"/>
      <c r="K1059" s="102"/>
      <c r="L1059" s="102"/>
      <c r="M1059" s="102"/>
      <c r="N1059" s="102"/>
      <c r="O1059" s="102"/>
      <c r="P1059" s="102"/>
      <c r="Q1059" s="102"/>
      <c r="R1059" s="102"/>
      <c r="S1059" s="102"/>
      <c r="T1059" s="102"/>
      <c r="U1059" s="102"/>
      <c r="V1059" s="102"/>
      <c r="W1059" s="102"/>
      <c r="X1059" s="102"/>
      <c r="Y1059" s="102"/>
      <c r="Z1059" s="102"/>
      <c r="AA1059" s="102"/>
      <c r="AB1059" s="102"/>
      <c r="AC1059" s="102"/>
      <c r="AD1059" s="102"/>
      <c r="AE1059" s="102"/>
      <c r="AF1059" s="102"/>
      <c r="AG1059" s="102"/>
      <c r="AH1059" s="102"/>
      <c r="AI1059" s="102"/>
      <c r="AJ1059" s="102"/>
      <c r="AK1059" s="102"/>
      <c r="AL1059" s="102"/>
      <c r="AM1059" s="102"/>
      <c r="BG1059" s="13" t="s">
        <v>521</v>
      </c>
      <c r="BH1059" s="13">
        <v>72</v>
      </c>
      <c r="BI1059" s="13" t="str">
        <f>"ITEM"&amp;BH1059&amp; BG1059 &amp;"="&amp; IF(TRIM($J1059)="","",$J1059)</f>
        <v>ITEM72#KBN3_18=</v>
      </c>
    </row>
    <row r="1060" spans="1:61" ht="9.75" hidden="1" customHeight="1" x14ac:dyDescent="0.15">
      <c r="A1060" s="99"/>
      <c r="B1060" s="100"/>
      <c r="C1060" s="100"/>
      <c r="D1060" s="100"/>
      <c r="E1060" s="100"/>
      <c r="F1060" s="100"/>
      <c r="G1060" s="100"/>
      <c r="H1060" s="100"/>
      <c r="I1060" s="100"/>
      <c r="J1060" s="102"/>
      <c r="K1060" s="102"/>
      <c r="L1060" s="102"/>
      <c r="M1060" s="102"/>
      <c r="N1060" s="102"/>
      <c r="O1060" s="102"/>
      <c r="P1060" s="102"/>
      <c r="Q1060" s="102"/>
      <c r="R1060" s="102"/>
      <c r="S1060" s="102"/>
      <c r="T1060" s="102"/>
      <c r="U1060" s="102"/>
      <c r="V1060" s="102"/>
      <c r="W1060" s="102"/>
      <c r="X1060" s="102"/>
      <c r="Y1060" s="102"/>
      <c r="Z1060" s="102"/>
      <c r="AA1060" s="102"/>
      <c r="AB1060" s="102"/>
      <c r="AC1060" s="102"/>
      <c r="AD1060" s="102"/>
      <c r="AE1060" s="102"/>
      <c r="AF1060" s="102"/>
      <c r="AG1060" s="102"/>
      <c r="AH1060" s="102"/>
      <c r="AI1060" s="102"/>
      <c r="AJ1060" s="102"/>
      <c r="AK1060" s="102"/>
      <c r="AL1060" s="102"/>
      <c r="AM1060" s="102"/>
      <c r="BG1060" s="13" t="s">
        <v>432</v>
      </c>
      <c r="BH1060" s="13" t="s">
        <v>432</v>
      </c>
    </row>
    <row r="1061" spans="1:61" ht="9.75" hidden="1" customHeight="1" x14ac:dyDescent="0.15">
      <c r="A1061" s="106"/>
      <c r="B1061" s="107"/>
      <c r="C1061" s="107"/>
      <c r="D1061" s="107"/>
      <c r="E1061" s="107"/>
      <c r="F1061" s="107"/>
      <c r="G1061" s="107"/>
      <c r="H1061" s="107"/>
      <c r="I1061" s="107"/>
      <c r="J1061" s="102"/>
      <c r="K1061" s="102"/>
      <c r="L1061" s="102"/>
      <c r="M1061" s="102"/>
      <c r="N1061" s="102"/>
      <c r="O1061" s="102"/>
      <c r="P1061" s="102"/>
      <c r="Q1061" s="102"/>
      <c r="R1061" s="102"/>
      <c r="S1061" s="102"/>
      <c r="T1061" s="102"/>
      <c r="U1061" s="102"/>
      <c r="V1061" s="102"/>
      <c r="W1061" s="102"/>
      <c r="X1061" s="102"/>
      <c r="Y1061" s="102"/>
      <c r="Z1061" s="102"/>
      <c r="AA1061" s="102"/>
      <c r="AB1061" s="102"/>
      <c r="AC1061" s="102"/>
      <c r="AD1061" s="102"/>
      <c r="AE1061" s="102"/>
      <c r="AF1061" s="102"/>
      <c r="AG1061" s="102"/>
      <c r="AH1061" s="102"/>
      <c r="AI1061" s="102"/>
      <c r="AJ1061" s="102"/>
      <c r="AK1061" s="102"/>
      <c r="AL1061" s="102"/>
      <c r="AM1061" s="102"/>
      <c r="BG1061" s="13" t="s">
        <v>432</v>
      </c>
      <c r="BH1061" s="13" t="s">
        <v>432</v>
      </c>
    </row>
    <row r="1062" spans="1:61" ht="9.75" hidden="1" customHeight="1" x14ac:dyDescent="0.15">
      <c r="A1062" s="96" t="s">
        <v>286</v>
      </c>
      <c r="B1062" s="97"/>
      <c r="C1062" s="97"/>
      <c r="D1062" s="97"/>
      <c r="E1062" s="97"/>
      <c r="F1062" s="97"/>
      <c r="G1062" s="97"/>
      <c r="H1062" s="97"/>
      <c r="I1062" s="97"/>
      <c r="J1062" s="102"/>
      <c r="K1062" s="102"/>
      <c r="L1062" s="102"/>
      <c r="M1062" s="102"/>
      <c r="N1062" s="102"/>
      <c r="O1062" s="102"/>
      <c r="P1062" s="102"/>
      <c r="Q1062" s="102"/>
      <c r="R1062" s="102"/>
      <c r="S1062" s="102"/>
      <c r="T1062" s="102"/>
      <c r="U1062" s="102"/>
      <c r="V1062" s="102"/>
      <c r="W1062" s="102"/>
      <c r="X1062" s="102"/>
      <c r="Y1062" s="102"/>
      <c r="Z1062" s="102"/>
      <c r="AA1062" s="102"/>
      <c r="AB1062" s="102"/>
      <c r="AC1062" s="102"/>
      <c r="AD1062" s="102"/>
      <c r="AE1062" s="102"/>
      <c r="AF1062" s="102"/>
      <c r="AG1062" s="102"/>
      <c r="AH1062" s="102"/>
      <c r="AI1062" s="102"/>
      <c r="AJ1062" s="102"/>
      <c r="AK1062" s="102"/>
      <c r="AL1062" s="102"/>
      <c r="AM1062" s="102"/>
      <c r="BG1062" s="13" t="s">
        <v>521</v>
      </c>
      <c r="BH1062" s="13">
        <v>73</v>
      </c>
      <c r="BI1062" s="13" t="str">
        <f>"ITEM"&amp;BH1062&amp; BG1062 &amp;"="&amp; IF(TRIM($J1062)="","",$J1062)</f>
        <v>ITEM73#KBN3_18=</v>
      </c>
    </row>
    <row r="1063" spans="1:61" ht="9.75" hidden="1" customHeight="1" x14ac:dyDescent="0.15">
      <c r="A1063" s="106"/>
      <c r="B1063" s="107"/>
      <c r="C1063" s="107"/>
      <c r="D1063" s="107"/>
      <c r="E1063" s="107"/>
      <c r="F1063" s="107"/>
      <c r="G1063" s="107"/>
      <c r="H1063" s="107"/>
      <c r="I1063" s="107"/>
      <c r="J1063" s="102"/>
      <c r="K1063" s="102"/>
      <c r="L1063" s="102"/>
      <c r="M1063" s="102"/>
      <c r="N1063" s="102"/>
      <c r="O1063" s="102"/>
      <c r="P1063" s="102"/>
      <c r="Q1063" s="102"/>
      <c r="R1063" s="102"/>
      <c r="S1063" s="102"/>
      <c r="T1063" s="102"/>
      <c r="U1063" s="102"/>
      <c r="V1063" s="102"/>
      <c r="W1063" s="102"/>
      <c r="X1063" s="102"/>
      <c r="Y1063" s="102"/>
      <c r="Z1063" s="102"/>
      <c r="AA1063" s="102"/>
      <c r="AB1063" s="102"/>
      <c r="AC1063" s="102"/>
      <c r="AD1063" s="102"/>
      <c r="AE1063" s="102"/>
      <c r="AF1063" s="102"/>
      <c r="AG1063" s="102"/>
      <c r="AH1063" s="102"/>
      <c r="AI1063" s="102"/>
      <c r="AJ1063" s="102"/>
      <c r="AK1063" s="102"/>
      <c r="AL1063" s="102"/>
      <c r="AM1063" s="102"/>
      <c r="BG1063" s="13" t="s">
        <v>432</v>
      </c>
      <c r="BH1063" s="13" t="s">
        <v>432</v>
      </c>
    </row>
    <row r="1064" spans="1:61" ht="9.75" hidden="1" customHeight="1" x14ac:dyDescent="0.15">
      <c r="A1064" s="96" t="s">
        <v>287</v>
      </c>
      <c r="B1064" s="97"/>
      <c r="C1064" s="97"/>
      <c r="D1064" s="97"/>
      <c r="E1064" s="97"/>
      <c r="F1064" s="97"/>
      <c r="G1064" s="97"/>
      <c r="H1064" s="97"/>
      <c r="I1064" s="97"/>
      <c r="J1064" s="167"/>
      <c r="K1064" s="162"/>
      <c r="L1064" s="162"/>
      <c r="M1064" s="162"/>
      <c r="N1064" s="162"/>
      <c r="O1064" s="162"/>
      <c r="P1064" s="162"/>
      <c r="Q1064" s="162"/>
      <c r="R1064" s="162"/>
      <c r="S1064" s="162"/>
      <c r="T1064" s="162"/>
      <c r="U1064" s="162"/>
      <c r="V1064" s="170" t="s">
        <v>116</v>
      </c>
      <c r="W1064" s="170"/>
      <c r="X1064" s="170"/>
      <c r="Y1064" s="170"/>
      <c r="Z1064" s="170"/>
      <c r="AA1064" s="170"/>
      <c r="AB1064" s="170"/>
      <c r="AC1064" s="170"/>
      <c r="AD1064" s="170"/>
      <c r="AE1064" s="170"/>
      <c r="AF1064" s="170"/>
      <c r="AG1064" s="170"/>
      <c r="AH1064" s="170"/>
      <c r="AI1064" s="170"/>
      <c r="AJ1064" s="170"/>
      <c r="AK1064" s="170"/>
      <c r="AL1064" s="170"/>
      <c r="AM1064" s="171"/>
      <c r="BE1064" s="13" t="str">
        <f ca="1">MID(CELL("address",$CB$2),2,2)</f>
        <v>CB</v>
      </c>
      <c r="BF1064" s="13" t="str">
        <f>IF(TRIM($K1066)="","",IF(ISERROR(MATCH($K1066,$CB$3:$CB$7,0)),"INPUT_ERROR",MATCH($K1066,$CB$3:$CB$7,0)))</f>
        <v/>
      </c>
      <c r="BG1064" s="13" t="s">
        <v>521</v>
      </c>
      <c r="BH1064" s="13">
        <v>74</v>
      </c>
      <c r="BI1064" s="13" t="str">
        <f>"ITEM"&amp; BH1064&amp; BG1064 &amp;"="&amp; $BF1064</f>
        <v>ITEM74#KBN3_18=</v>
      </c>
    </row>
    <row r="1065" spans="1:61" ht="9.75" hidden="1" customHeight="1" x14ac:dyDescent="0.15">
      <c r="A1065" s="99"/>
      <c r="B1065" s="100"/>
      <c r="C1065" s="100"/>
      <c r="D1065" s="100"/>
      <c r="E1065" s="100"/>
      <c r="F1065" s="100"/>
      <c r="G1065" s="100"/>
      <c r="H1065" s="100"/>
      <c r="I1065" s="100"/>
      <c r="J1065" s="186"/>
      <c r="K1065" s="133"/>
      <c r="L1065" s="133"/>
      <c r="M1065" s="133"/>
      <c r="N1065" s="133"/>
      <c r="O1065" s="133"/>
      <c r="P1065" s="133"/>
      <c r="Q1065" s="133"/>
      <c r="R1065" s="133"/>
      <c r="S1065" s="133"/>
      <c r="T1065" s="133"/>
      <c r="U1065" s="133"/>
      <c r="V1065" s="169" t="s">
        <v>180</v>
      </c>
      <c r="W1065" s="169"/>
      <c r="X1065" s="169"/>
      <c r="Y1065" s="169"/>
      <c r="Z1065" s="169"/>
      <c r="AA1065" s="169"/>
      <c r="AB1065" s="169"/>
      <c r="AC1065" s="169"/>
      <c r="AD1065" s="169"/>
      <c r="AE1065" s="169"/>
      <c r="AF1065" s="169"/>
      <c r="AG1065" s="169"/>
      <c r="AH1065" s="169"/>
      <c r="AI1065" s="169"/>
      <c r="AJ1065" s="169"/>
      <c r="AK1065" s="169"/>
      <c r="AL1065" s="169"/>
      <c r="AM1065" s="172"/>
      <c r="BG1065" s="13" t="s">
        <v>432</v>
      </c>
      <c r="BH1065" s="13" t="s">
        <v>432</v>
      </c>
    </row>
    <row r="1066" spans="1:61" ht="9.75" hidden="1" customHeight="1" x14ac:dyDescent="0.15">
      <c r="A1066" s="99"/>
      <c r="B1066" s="100"/>
      <c r="C1066" s="100"/>
      <c r="D1066" s="100"/>
      <c r="E1066" s="100"/>
      <c r="F1066" s="100"/>
      <c r="G1066" s="100"/>
      <c r="H1066" s="100"/>
      <c r="I1066" s="100"/>
      <c r="J1066" s="130" t="s">
        <v>444</v>
      </c>
      <c r="K1066" s="131"/>
      <c r="L1066" s="131"/>
      <c r="M1066" s="131"/>
      <c r="N1066" s="131"/>
      <c r="O1066" s="131"/>
      <c r="P1066" s="131"/>
      <c r="Q1066" s="131"/>
      <c r="R1066" s="131"/>
      <c r="S1066" s="131"/>
      <c r="T1066" s="133" t="s">
        <v>442</v>
      </c>
      <c r="U1066" s="133"/>
      <c r="V1066" s="169" t="s">
        <v>236</v>
      </c>
      <c r="W1066" s="169"/>
      <c r="X1066" s="169"/>
      <c r="Y1066" s="169"/>
      <c r="Z1066" s="169"/>
      <c r="AA1066" s="169"/>
      <c r="AB1066" s="169"/>
      <c r="AC1066" s="169"/>
      <c r="AD1066" s="169"/>
      <c r="AE1066" s="169"/>
      <c r="AF1066" s="169"/>
      <c r="AG1066" s="169"/>
      <c r="AH1066" s="169"/>
      <c r="AI1066" s="169"/>
      <c r="AJ1066" s="169"/>
      <c r="AK1066" s="169"/>
      <c r="AL1066" s="169"/>
      <c r="AM1066" s="172"/>
      <c r="BG1066" s="13" t="s">
        <v>432</v>
      </c>
      <c r="BH1066" s="13" t="s">
        <v>432</v>
      </c>
    </row>
    <row r="1067" spans="1:61" ht="9.75" hidden="1" customHeight="1" x14ac:dyDescent="0.15">
      <c r="A1067" s="99"/>
      <c r="B1067" s="100"/>
      <c r="C1067" s="100"/>
      <c r="D1067" s="100"/>
      <c r="E1067" s="100"/>
      <c r="F1067" s="100"/>
      <c r="G1067" s="100"/>
      <c r="H1067" s="100"/>
      <c r="I1067" s="100"/>
      <c r="J1067" s="130"/>
      <c r="K1067" s="131"/>
      <c r="L1067" s="131"/>
      <c r="M1067" s="131"/>
      <c r="N1067" s="131"/>
      <c r="O1067" s="131"/>
      <c r="P1067" s="131"/>
      <c r="Q1067" s="131"/>
      <c r="R1067" s="131"/>
      <c r="S1067" s="131"/>
      <c r="T1067" s="133"/>
      <c r="U1067" s="133"/>
      <c r="V1067" s="169" t="s">
        <v>237</v>
      </c>
      <c r="W1067" s="169"/>
      <c r="X1067" s="169"/>
      <c r="Y1067" s="169"/>
      <c r="Z1067" s="169"/>
      <c r="AA1067" s="169"/>
      <c r="AB1067" s="169"/>
      <c r="AC1067" s="169"/>
      <c r="AD1067" s="169"/>
      <c r="AE1067" s="169"/>
      <c r="AF1067" s="169"/>
      <c r="AG1067" s="169"/>
      <c r="AH1067" s="169"/>
      <c r="AI1067" s="169"/>
      <c r="AJ1067" s="169"/>
      <c r="AK1067" s="169"/>
      <c r="AL1067" s="169"/>
      <c r="AM1067" s="172"/>
      <c r="BG1067" s="13" t="s">
        <v>432</v>
      </c>
      <c r="BH1067" s="13" t="s">
        <v>432</v>
      </c>
    </row>
    <row r="1068" spans="1:61" ht="9.75" hidden="1" customHeight="1" x14ac:dyDescent="0.15">
      <c r="A1068" s="99"/>
      <c r="B1068" s="100"/>
      <c r="C1068" s="100"/>
      <c r="D1068" s="100"/>
      <c r="E1068" s="100"/>
      <c r="F1068" s="100"/>
      <c r="G1068" s="100"/>
      <c r="H1068" s="100"/>
      <c r="I1068" s="100"/>
      <c r="J1068" s="186"/>
      <c r="K1068" s="133"/>
      <c r="L1068" s="133"/>
      <c r="M1068" s="133"/>
      <c r="N1068" s="133"/>
      <c r="O1068" s="133"/>
      <c r="P1068" s="133"/>
      <c r="Q1068" s="133"/>
      <c r="R1068" s="133"/>
      <c r="S1068" s="133"/>
      <c r="T1068" s="133"/>
      <c r="U1068" s="133"/>
      <c r="V1068" s="169" t="s">
        <v>445</v>
      </c>
      <c r="W1068" s="169"/>
      <c r="X1068" s="169"/>
      <c r="Y1068" s="169"/>
      <c r="Z1068" s="169"/>
      <c r="AA1068" s="169"/>
      <c r="AB1068" s="169"/>
      <c r="AC1068" s="169"/>
      <c r="AD1068" s="169"/>
      <c r="AE1068" s="169"/>
      <c r="AF1068" s="169"/>
      <c r="AG1068" s="169"/>
      <c r="AH1068" s="169"/>
      <c r="AI1068" s="169"/>
      <c r="AJ1068" s="169"/>
      <c r="AK1068" s="169"/>
      <c r="AL1068" s="169"/>
      <c r="AM1068" s="172"/>
      <c r="BG1068" s="13" t="s">
        <v>432</v>
      </c>
      <c r="BH1068" s="13" t="s">
        <v>432</v>
      </c>
    </row>
    <row r="1069" spans="1:61" ht="9.75" hidden="1" customHeight="1" x14ac:dyDescent="0.15">
      <c r="A1069" s="106"/>
      <c r="B1069" s="107"/>
      <c r="C1069" s="107"/>
      <c r="D1069" s="107"/>
      <c r="E1069" s="107"/>
      <c r="F1069" s="107"/>
      <c r="G1069" s="107"/>
      <c r="H1069" s="107"/>
      <c r="I1069" s="107"/>
      <c r="J1069" s="168"/>
      <c r="K1069" s="137"/>
      <c r="L1069" s="137"/>
      <c r="M1069" s="137"/>
      <c r="N1069" s="137"/>
      <c r="O1069" s="137"/>
      <c r="P1069" s="137"/>
      <c r="Q1069" s="137"/>
      <c r="R1069" s="137"/>
      <c r="S1069" s="137"/>
      <c r="T1069" s="137"/>
      <c r="U1069" s="137"/>
      <c r="V1069" s="174" t="s">
        <v>238</v>
      </c>
      <c r="W1069" s="174"/>
      <c r="X1069" s="174"/>
      <c r="Y1069" s="174"/>
      <c r="Z1069" s="174"/>
      <c r="AA1069" s="174"/>
      <c r="AB1069" s="174"/>
      <c r="AC1069" s="174"/>
      <c r="AD1069" s="174"/>
      <c r="AE1069" s="174"/>
      <c r="AF1069" s="174"/>
      <c r="AG1069" s="174"/>
      <c r="AH1069" s="174"/>
      <c r="AI1069" s="174"/>
      <c r="AJ1069" s="174"/>
      <c r="AK1069" s="174"/>
      <c r="AL1069" s="174"/>
      <c r="AM1069" s="175"/>
      <c r="BG1069" s="13" t="s">
        <v>432</v>
      </c>
      <c r="BH1069" s="13" t="s">
        <v>432</v>
      </c>
    </row>
    <row r="1070" spans="1:61" ht="9.75" hidden="1" customHeight="1" x14ac:dyDescent="0.15">
      <c r="A1070" s="96" t="s">
        <v>288</v>
      </c>
      <c r="B1070" s="97"/>
      <c r="C1070" s="97"/>
      <c r="D1070" s="97"/>
      <c r="E1070" s="97"/>
      <c r="F1070" s="97"/>
      <c r="G1070" s="97"/>
      <c r="H1070" s="97"/>
      <c r="I1070" s="97"/>
      <c r="J1070" s="115"/>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7"/>
      <c r="BG1070" s="13" t="s">
        <v>521</v>
      </c>
      <c r="BH1070" s="13">
        <v>75</v>
      </c>
      <c r="BI1070" s="13" t="str">
        <f>"ITEM"&amp;BH1070&amp; BG1070 &amp;"="&amp; IF(TRIM($J1070)="","",$J1070)</f>
        <v>ITEM75#KBN3_18=</v>
      </c>
    </row>
    <row r="1071" spans="1:61" ht="9.75" hidden="1" customHeight="1" x14ac:dyDescent="0.15">
      <c r="A1071" s="99"/>
      <c r="B1071" s="100"/>
      <c r="C1071" s="100"/>
      <c r="D1071" s="100"/>
      <c r="E1071" s="100"/>
      <c r="F1071" s="100"/>
      <c r="G1071" s="100"/>
      <c r="H1071" s="100"/>
      <c r="I1071" s="100"/>
      <c r="J1071" s="109"/>
      <c r="K1071" s="110"/>
      <c r="L1071" s="110"/>
      <c r="M1071" s="110"/>
      <c r="N1071" s="110"/>
      <c r="O1071" s="110"/>
      <c r="P1071" s="110"/>
      <c r="Q1071" s="110"/>
      <c r="R1071" s="110"/>
      <c r="S1071" s="110"/>
      <c r="T1071" s="110"/>
      <c r="U1071" s="110"/>
      <c r="V1071" s="110"/>
      <c r="W1071" s="110"/>
      <c r="X1071" s="110"/>
      <c r="Y1071" s="110"/>
      <c r="Z1071" s="110"/>
      <c r="AA1071" s="110"/>
      <c r="AB1071" s="110"/>
      <c r="AC1071" s="110"/>
      <c r="AD1071" s="110"/>
      <c r="AE1071" s="110"/>
      <c r="AF1071" s="110"/>
      <c r="AG1071" s="110"/>
      <c r="AH1071" s="110"/>
      <c r="AI1071" s="110"/>
      <c r="AJ1071" s="110"/>
      <c r="AK1071" s="110"/>
      <c r="AL1071" s="110"/>
      <c r="AM1071" s="111"/>
      <c r="BG1071" s="13" t="s">
        <v>432</v>
      </c>
      <c r="BH1071" s="13" t="s">
        <v>432</v>
      </c>
    </row>
    <row r="1072" spans="1:61" ht="9.75" hidden="1" customHeight="1" x14ac:dyDescent="0.15">
      <c r="A1072" s="106"/>
      <c r="B1072" s="107"/>
      <c r="C1072" s="107"/>
      <c r="D1072" s="107"/>
      <c r="E1072" s="107"/>
      <c r="F1072" s="107"/>
      <c r="G1072" s="107"/>
      <c r="H1072" s="107"/>
      <c r="I1072" s="107"/>
      <c r="J1072" s="112"/>
      <c r="K1072" s="113"/>
      <c r="L1072" s="113"/>
      <c r="M1072" s="113"/>
      <c r="N1072" s="113"/>
      <c r="O1072" s="113"/>
      <c r="P1072" s="113"/>
      <c r="Q1072" s="113"/>
      <c r="R1072" s="113"/>
      <c r="S1072" s="113"/>
      <c r="T1072" s="113"/>
      <c r="U1072" s="113"/>
      <c r="V1072" s="113"/>
      <c r="W1072" s="113"/>
      <c r="X1072" s="113"/>
      <c r="Y1072" s="113"/>
      <c r="Z1072" s="113"/>
      <c r="AA1072" s="113"/>
      <c r="AB1072" s="113"/>
      <c r="AC1072" s="113"/>
      <c r="AD1072" s="113"/>
      <c r="AE1072" s="113"/>
      <c r="AF1072" s="113"/>
      <c r="AG1072" s="113"/>
      <c r="AH1072" s="113"/>
      <c r="AI1072" s="113"/>
      <c r="AJ1072" s="113"/>
      <c r="AK1072" s="113"/>
      <c r="AL1072" s="113"/>
      <c r="AM1072" s="114"/>
      <c r="BG1072" s="13" t="s">
        <v>432</v>
      </c>
      <c r="BH1072" s="13" t="s">
        <v>432</v>
      </c>
    </row>
    <row r="1073" spans="1:61" ht="9.75" hidden="1" customHeight="1" x14ac:dyDescent="0.15">
      <c r="A1073" s="96" t="s">
        <v>289</v>
      </c>
      <c r="B1073" s="97"/>
      <c r="C1073" s="97"/>
      <c r="D1073" s="97"/>
      <c r="E1073" s="97"/>
      <c r="F1073" s="97"/>
      <c r="G1073" s="97"/>
      <c r="H1073" s="97"/>
      <c r="I1073" s="97"/>
      <c r="J1073" s="224" t="s">
        <v>127</v>
      </c>
      <c r="K1073" s="225"/>
      <c r="L1073" s="162" t="s">
        <v>121</v>
      </c>
      <c r="M1073" s="162"/>
      <c r="N1073" s="162"/>
      <c r="O1073" s="162"/>
      <c r="P1073" s="162"/>
      <c r="Q1073" s="162"/>
      <c r="R1073" s="162"/>
      <c r="S1073" s="162"/>
      <c r="T1073" s="162"/>
      <c r="U1073" s="162"/>
      <c r="V1073" s="162"/>
      <c r="W1073" s="162"/>
      <c r="X1073" s="227" t="s">
        <v>127</v>
      </c>
      <c r="Y1073" s="225"/>
      <c r="Z1073" s="162" t="s">
        <v>160</v>
      </c>
      <c r="AA1073" s="162"/>
      <c r="AB1073" s="162"/>
      <c r="AC1073" s="162"/>
      <c r="AD1073" s="162"/>
      <c r="AE1073" s="162"/>
      <c r="AF1073" s="162"/>
      <c r="AG1073" s="162"/>
      <c r="AH1073" s="162"/>
      <c r="AI1073" s="162"/>
      <c r="AJ1073" s="162"/>
      <c r="AK1073" s="162"/>
      <c r="AL1073" s="162"/>
      <c r="AM1073" s="163"/>
      <c r="BF1073" s="13" t="b">
        <f>IF($K1073="○",TRUE,IF($K1073="",FALSE,"INPUT_ERROR"))</f>
        <v>0</v>
      </c>
      <c r="BG1073" s="13" t="s">
        <v>521</v>
      </c>
      <c r="BH1073" s="13">
        <v>76</v>
      </c>
      <c r="BI1073" s="13" t="str">
        <f t="shared" ref="BI1073:BI1079" si="19">"ITEM"&amp;BH1073&amp; BG1073 &amp;"="&amp; BF1073</f>
        <v>ITEM76#KBN3_18=FALSE</v>
      </c>
    </row>
    <row r="1074" spans="1:61" ht="9.75" hidden="1" customHeight="1" x14ac:dyDescent="0.15">
      <c r="A1074" s="99"/>
      <c r="B1074" s="100"/>
      <c r="C1074" s="100"/>
      <c r="D1074" s="100"/>
      <c r="E1074" s="100"/>
      <c r="F1074" s="100"/>
      <c r="G1074" s="100"/>
      <c r="H1074" s="100"/>
      <c r="I1074" s="100"/>
      <c r="J1074" s="130"/>
      <c r="K1074" s="132"/>
      <c r="L1074" s="133"/>
      <c r="M1074" s="133"/>
      <c r="N1074" s="133"/>
      <c r="O1074" s="133"/>
      <c r="P1074" s="133"/>
      <c r="Q1074" s="133"/>
      <c r="R1074" s="133"/>
      <c r="S1074" s="133"/>
      <c r="T1074" s="133"/>
      <c r="U1074" s="133"/>
      <c r="V1074" s="133"/>
      <c r="W1074" s="133"/>
      <c r="X1074" s="134"/>
      <c r="Y1074" s="132"/>
      <c r="Z1074" s="133"/>
      <c r="AA1074" s="133"/>
      <c r="AB1074" s="133"/>
      <c r="AC1074" s="133"/>
      <c r="AD1074" s="133"/>
      <c r="AE1074" s="133"/>
      <c r="AF1074" s="133"/>
      <c r="AG1074" s="133"/>
      <c r="AH1074" s="133"/>
      <c r="AI1074" s="133"/>
      <c r="AJ1074" s="133"/>
      <c r="AK1074" s="133"/>
      <c r="AL1074" s="133"/>
      <c r="AM1074" s="139"/>
      <c r="BF1074" s="13" t="b">
        <f>IF($Y1073="○",TRUE,IF($Y1073="",FALSE,"INPUT_ERROR"))</f>
        <v>0</v>
      </c>
      <c r="BG1074" s="13" t="s">
        <v>521</v>
      </c>
      <c r="BH1074" s="13">
        <v>77</v>
      </c>
      <c r="BI1074" s="13" t="str">
        <f t="shared" si="19"/>
        <v>ITEM77#KBN3_18=FALSE</v>
      </c>
    </row>
    <row r="1075" spans="1:61" ht="9.75" hidden="1" customHeight="1" x14ac:dyDescent="0.15">
      <c r="A1075" s="99"/>
      <c r="B1075" s="100"/>
      <c r="C1075" s="100"/>
      <c r="D1075" s="100"/>
      <c r="E1075" s="100"/>
      <c r="F1075" s="100"/>
      <c r="G1075" s="100"/>
      <c r="H1075" s="100"/>
      <c r="I1075" s="100"/>
      <c r="J1075" s="130" t="s">
        <v>127</v>
      </c>
      <c r="K1075" s="132"/>
      <c r="L1075" s="133" t="s">
        <v>161</v>
      </c>
      <c r="M1075" s="133"/>
      <c r="N1075" s="133"/>
      <c r="O1075" s="133"/>
      <c r="P1075" s="133"/>
      <c r="Q1075" s="133"/>
      <c r="R1075" s="133"/>
      <c r="S1075" s="133"/>
      <c r="T1075" s="133"/>
      <c r="U1075" s="133"/>
      <c r="V1075" s="133"/>
      <c r="W1075" s="133"/>
      <c r="X1075" s="134" t="s">
        <v>127</v>
      </c>
      <c r="Y1075" s="132"/>
      <c r="Z1075" s="133" t="s">
        <v>332</v>
      </c>
      <c r="AA1075" s="133"/>
      <c r="AB1075" s="133"/>
      <c r="AC1075" s="133"/>
      <c r="AD1075" s="133"/>
      <c r="AE1075" s="133"/>
      <c r="AF1075" s="133"/>
      <c r="AG1075" s="133"/>
      <c r="AH1075" s="133"/>
      <c r="AI1075" s="133"/>
      <c r="AJ1075" s="133"/>
      <c r="AK1075" s="133"/>
      <c r="AL1075" s="133"/>
      <c r="AM1075" s="139"/>
      <c r="BF1075" s="13" t="b">
        <f>IF($K1075="○",TRUE,IF($K1075="",FALSE,"INPUT_ERROR"))</f>
        <v>0</v>
      </c>
      <c r="BG1075" s="13" t="s">
        <v>521</v>
      </c>
      <c r="BH1075" s="13">
        <v>78</v>
      </c>
      <c r="BI1075" s="13" t="str">
        <f t="shared" si="19"/>
        <v>ITEM78#KBN3_18=FALSE</v>
      </c>
    </row>
    <row r="1076" spans="1:61" ht="9.75" hidden="1" customHeight="1" x14ac:dyDescent="0.15">
      <c r="A1076" s="99"/>
      <c r="B1076" s="100"/>
      <c r="C1076" s="100"/>
      <c r="D1076" s="100"/>
      <c r="E1076" s="100"/>
      <c r="F1076" s="100"/>
      <c r="G1076" s="100"/>
      <c r="H1076" s="100"/>
      <c r="I1076" s="100"/>
      <c r="J1076" s="130"/>
      <c r="K1076" s="132"/>
      <c r="L1076" s="133"/>
      <c r="M1076" s="133"/>
      <c r="N1076" s="133"/>
      <c r="O1076" s="133"/>
      <c r="P1076" s="133"/>
      <c r="Q1076" s="133"/>
      <c r="R1076" s="133"/>
      <c r="S1076" s="133"/>
      <c r="T1076" s="133"/>
      <c r="U1076" s="133"/>
      <c r="V1076" s="133"/>
      <c r="W1076" s="133"/>
      <c r="X1076" s="134"/>
      <c r="Y1076" s="132"/>
      <c r="Z1076" s="133"/>
      <c r="AA1076" s="133"/>
      <c r="AB1076" s="133"/>
      <c r="AC1076" s="133"/>
      <c r="AD1076" s="133"/>
      <c r="AE1076" s="133"/>
      <c r="AF1076" s="133"/>
      <c r="AG1076" s="133"/>
      <c r="AH1076" s="133"/>
      <c r="AI1076" s="133"/>
      <c r="AJ1076" s="133"/>
      <c r="AK1076" s="133"/>
      <c r="AL1076" s="133"/>
      <c r="AM1076" s="139"/>
      <c r="BF1076" s="13" t="b">
        <f>IF($Y1075="○",TRUE,IF($Y1075="",FALSE,"INPUT_ERROR"))</f>
        <v>0</v>
      </c>
      <c r="BG1076" s="13" t="s">
        <v>521</v>
      </c>
      <c r="BH1076" s="13">
        <v>79</v>
      </c>
      <c r="BI1076" s="13" t="str">
        <f t="shared" si="19"/>
        <v>ITEM79#KBN3_18=FALSE</v>
      </c>
    </row>
    <row r="1077" spans="1:61" ht="9.75" hidden="1" customHeight="1" x14ac:dyDescent="0.15">
      <c r="A1077" s="99"/>
      <c r="B1077" s="100"/>
      <c r="C1077" s="100"/>
      <c r="D1077" s="100"/>
      <c r="E1077" s="100"/>
      <c r="F1077" s="100"/>
      <c r="G1077" s="100"/>
      <c r="H1077" s="100"/>
      <c r="I1077" s="100"/>
      <c r="J1077" s="130" t="s">
        <v>127</v>
      </c>
      <c r="K1077" s="132"/>
      <c r="L1077" s="133" t="s">
        <v>240</v>
      </c>
      <c r="M1077" s="133"/>
      <c r="N1077" s="133"/>
      <c r="O1077" s="133"/>
      <c r="P1077" s="133"/>
      <c r="Q1077" s="133"/>
      <c r="R1077" s="133"/>
      <c r="S1077" s="133"/>
      <c r="T1077" s="133"/>
      <c r="U1077" s="133"/>
      <c r="V1077" s="133"/>
      <c r="W1077" s="133"/>
      <c r="X1077" s="134" t="s">
        <v>127</v>
      </c>
      <c r="Y1077" s="132"/>
      <c r="Z1077" s="133" t="s">
        <v>241</v>
      </c>
      <c r="AA1077" s="133"/>
      <c r="AB1077" s="133"/>
      <c r="AC1077" s="133"/>
      <c r="AD1077" s="133"/>
      <c r="AE1077" s="133"/>
      <c r="AF1077" s="133"/>
      <c r="AG1077" s="133"/>
      <c r="AH1077" s="133"/>
      <c r="AI1077" s="133"/>
      <c r="AJ1077" s="133"/>
      <c r="AK1077" s="133"/>
      <c r="AL1077" s="133"/>
      <c r="AM1077" s="139"/>
      <c r="BF1077" s="13" t="b">
        <f>IF($K1077="○",TRUE,IF($K1077="",FALSE,"INPUT_ERROR"))</f>
        <v>0</v>
      </c>
      <c r="BG1077" s="13" t="s">
        <v>521</v>
      </c>
      <c r="BH1077" s="13">
        <v>80</v>
      </c>
      <c r="BI1077" s="13" t="str">
        <f t="shared" si="19"/>
        <v>ITEM80#KBN3_18=FALSE</v>
      </c>
    </row>
    <row r="1078" spans="1:61" ht="9.75" hidden="1" customHeight="1" x14ac:dyDescent="0.15">
      <c r="A1078" s="99"/>
      <c r="B1078" s="100"/>
      <c r="C1078" s="100"/>
      <c r="D1078" s="100"/>
      <c r="E1078" s="100"/>
      <c r="F1078" s="100"/>
      <c r="G1078" s="100"/>
      <c r="H1078" s="100"/>
      <c r="I1078" s="100"/>
      <c r="J1078" s="130"/>
      <c r="K1078" s="132"/>
      <c r="L1078" s="133"/>
      <c r="M1078" s="133"/>
      <c r="N1078" s="133"/>
      <c r="O1078" s="133"/>
      <c r="P1078" s="133"/>
      <c r="Q1078" s="133"/>
      <c r="R1078" s="133"/>
      <c r="S1078" s="133"/>
      <c r="T1078" s="133"/>
      <c r="U1078" s="133"/>
      <c r="V1078" s="133"/>
      <c r="W1078" s="133"/>
      <c r="X1078" s="134"/>
      <c r="Y1078" s="132"/>
      <c r="Z1078" s="133"/>
      <c r="AA1078" s="133"/>
      <c r="AB1078" s="133"/>
      <c r="AC1078" s="133"/>
      <c r="AD1078" s="133"/>
      <c r="AE1078" s="133"/>
      <c r="AF1078" s="133"/>
      <c r="AG1078" s="133"/>
      <c r="AH1078" s="133"/>
      <c r="AI1078" s="133"/>
      <c r="AJ1078" s="133"/>
      <c r="AK1078" s="133"/>
      <c r="AL1078" s="133"/>
      <c r="AM1078" s="139"/>
      <c r="BF1078" s="13" t="b">
        <f>IF($Y1077="○",TRUE,IF($Y1077="",FALSE,"INPUT_ERROR"))</f>
        <v>0</v>
      </c>
      <c r="BG1078" s="13" t="s">
        <v>521</v>
      </c>
      <c r="BH1078" s="13">
        <v>81</v>
      </c>
      <c r="BI1078" s="13" t="str">
        <f t="shared" si="19"/>
        <v>ITEM81#KBN3_18=FALSE</v>
      </c>
    </row>
    <row r="1079" spans="1:61" ht="9.75" hidden="1" customHeight="1" x14ac:dyDescent="0.15">
      <c r="A1079" s="99"/>
      <c r="B1079" s="100"/>
      <c r="C1079" s="100"/>
      <c r="D1079" s="100"/>
      <c r="E1079" s="100"/>
      <c r="F1079" s="100"/>
      <c r="G1079" s="100"/>
      <c r="H1079" s="100"/>
      <c r="I1079" s="100"/>
      <c r="J1079" s="130" t="s">
        <v>127</v>
      </c>
      <c r="K1079" s="132"/>
      <c r="L1079" s="133" t="s">
        <v>125</v>
      </c>
      <c r="M1079" s="133"/>
      <c r="N1079" s="133"/>
      <c r="O1079" s="134" t="s">
        <v>98</v>
      </c>
      <c r="P1079" s="128"/>
      <c r="Q1079" s="128"/>
      <c r="R1079" s="128"/>
      <c r="S1079" s="128"/>
      <c r="T1079" s="128"/>
      <c r="U1079" s="128"/>
      <c r="V1079" s="128"/>
      <c r="W1079" s="128"/>
      <c r="X1079" s="128"/>
      <c r="Y1079" s="128"/>
      <c r="Z1079" s="128"/>
      <c r="AA1079" s="128"/>
      <c r="AB1079" s="128"/>
      <c r="AC1079" s="128"/>
      <c r="AD1079" s="128"/>
      <c r="AE1079" s="128"/>
      <c r="AF1079" s="128"/>
      <c r="AG1079" s="128"/>
      <c r="AH1079" s="128"/>
      <c r="AI1079" s="128"/>
      <c r="AJ1079" s="128"/>
      <c r="AK1079" s="128"/>
      <c r="AL1079" s="133" t="s">
        <v>188</v>
      </c>
      <c r="AM1079" s="139"/>
      <c r="BF1079" s="13" t="b">
        <f>IF($K1079="○",TRUE,IF($K1079="",FALSE,"INPUT_ERROR"))</f>
        <v>0</v>
      </c>
      <c r="BG1079" s="13" t="s">
        <v>521</v>
      </c>
      <c r="BH1079" s="13">
        <v>82</v>
      </c>
      <c r="BI1079" s="13" t="str">
        <f t="shared" si="19"/>
        <v>ITEM82#KBN3_18=FALSE</v>
      </c>
    </row>
    <row r="1080" spans="1:61" ht="9.75" hidden="1" customHeight="1" x14ac:dyDescent="0.15">
      <c r="A1080" s="99"/>
      <c r="B1080" s="100"/>
      <c r="C1080" s="100"/>
      <c r="D1080" s="100"/>
      <c r="E1080" s="100"/>
      <c r="F1080" s="100"/>
      <c r="G1080" s="100"/>
      <c r="H1080" s="100"/>
      <c r="I1080" s="100"/>
      <c r="J1080" s="135"/>
      <c r="K1080" s="136"/>
      <c r="L1080" s="137"/>
      <c r="M1080" s="137"/>
      <c r="N1080" s="137"/>
      <c r="O1080" s="138"/>
      <c r="P1080" s="90"/>
      <c r="Q1080" s="90"/>
      <c r="R1080" s="90"/>
      <c r="S1080" s="90"/>
      <c r="T1080" s="90"/>
      <c r="U1080" s="90"/>
      <c r="V1080" s="90"/>
      <c r="W1080" s="90"/>
      <c r="X1080" s="90"/>
      <c r="Y1080" s="90"/>
      <c r="Z1080" s="90"/>
      <c r="AA1080" s="90"/>
      <c r="AB1080" s="90"/>
      <c r="AC1080" s="90"/>
      <c r="AD1080" s="90"/>
      <c r="AE1080" s="90"/>
      <c r="AF1080" s="90"/>
      <c r="AG1080" s="90"/>
      <c r="AH1080" s="90"/>
      <c r="AI1080" s="90"/>
      <c r="AJ1080" s="90"/>
      <c r="AK1080" s="90"/>
      <c r="AL1080" s="137"/>
      <c r="AM1080" s="140"/>
      <c r="BG1080" s="13" t="s">
        <v>521</v>
      </c>
      <c r="BH1080" s="13">
        <v>83</v>
      </c>
      <c r="BI1080" s="13" t="str">
        <f>"ITEM"&amp;BH1080&amp; BG1080 &amp;"="&amp;IF(TRIM($P1079)="","",$P1079)</f>
        <v>ITEM83#KBN3_18=</v>
      </c>
    </row>
    <row r="1081" spans="1:61" ht="9.75" hidden="1" customHeight="1" x14ac:dyDescent="0.15">
      <c r="A1081" s="96" t="s">
        <v>290</v>
      </c>
      <c r="B1081" s="97"/>
      <c r="C1081" s="97"/>
      <c r="D1081" s="97"/>
      <c r="E1081" s="97"/>
      <c r="F1081" s="97"/>
      <c r="G1081" s="97"/>
      <c r="H1081" s="97"/>
      <c r="I1081" s="97"/>
      <c r="J1081" s="102"/>
      <c r="K1081" s="102"/>
      <c r="L1081" s="102"/>
      <c r="M1081" s="102"/>
      <c r="N1081" s="102"/>
      <c r="O1081" s="102"/>
      <c r="P1081" s="102"/>
      <c r="Q1081" s="102"/>
      <c r="R1081" s="102"/>
      <c r="S1081" s="102"/>
      <c r="T1081" s="102"/>
      <c r="U1081" s="102"/>
      <c r="V1081" s="102"/>
      <c r="W1081" s="102"/>
      <c r="X1081" s="102"/>
      <c r="Y1081" s="102"/>
      <c r="Z1081" s="102"/>
      <c r="AA1081" s="102"/>
      <c r="AB1081" s="102"/>
      <c r="AC1081" s="102"/>
      <c r="AD1081" s="102"/>
      <c r="AE1081" s="102"/>
      <c r="AF1081" s="102"/>
      <c r="AG1081" s="102"/>
      <c r="AH1081" s="102"/>
      <c r="AI1081" s="102"/>
      <c r="AJ1081" s="102"/>
      <c r="AK1081" s="102"/>
      <c r="AL1081" s="102"/>
      <c r="AM1081" s="102"/>
      <c r="BG1081" s="13" t="s">
        <v>521</v>
      </c>
      <c r="BH1081" s="13">
        <v>84</v>
      </c>
      <c r="BI1081" s="13" t="str">
        <f>"ITEM"&amp;BH1081&amp; BG1081 &amp;"="&amp;IF(TRIM($J1081)="","",TEXT(J1081,"yyyymmdd"))</f>
        <v>ITEM84#KBN3_18=</v>
      </c>
    </row>
    <row r="1082" spans="1:61" ht="9.75" hidden="1" customHeight="1" x14ac:dyDescent="0.15">
      <c r="A1082" s="99"/>
      <c r="B1082" s="100"/>
      <c r="C1082" s="100"/>
      <c r="D1082" s="100"/>
      <c r="E1082" s="100"/>
      <c r="F1082" s="100"/>
      <c r="G1082" s="100"/>
      <c r="H1082" s="100"/>
      <c r="I1082" s="100"/>
      <c r="J1082" s="102"/>
      <c r="K1082" s="102"/>
      <c r="L1082" s="102"/>
      <c r="M1082" s="102"/>
      <c r="N1082" s="102"/>
      <c r="O1082" s="102"/>
      <c r="P1082" s="102"/>
      <c r="Q1082" s="102"/>
      <c r="R1082" s="102"/>
      <c r="S1082" s="102"/>
      <c r="T1082" s="102"/>
      <c r="U1082" s="102"/>
      <c r="V1082" s="102"/>
      <c r="W1082" s="102"/>
      <c r="X1082" s="102"/>
      <c r="Y1082" s="102"/>
      <c r="Z1082" s="102"/>
      <c r="AA1082" s="102"/>
      <c r="AB1082" s="102"/>
      <c r="AC1082" s="102"/>
      <c r="AD1082" s="102"/>
      <c r="AE1082" s="102"/>
      <c r="AF1082" s="102"/>
      <c r="AG1082" s="102"/>
      <c r="AH1082" s="102"/>
      <c r="AI1082" s="102"/>
      <c r="AJ1082" s="102"/>
      <c r="AK1082" s="102"/>
      <c r="AL1082" s="102"/>
      <c r="AM1082" s="102"/>
      <c r="BG1082" s="13" t="s">
        <v>432</v>
      </c>
      <c r="BH1082" s="13" t="s">
        <v>432</v>
      </c>
    </row>
    <row r="1083" spans="1:61" ht="9.75" hidden="1" customHeight="1" thickBot="1" x14ac:dyDescent="0.2">
      <c r="A1083" s="106"/>
      <c r="B1083" s="107"/>
      <c r="C1083" s="107"/>
      <c r="D1083" s="107"/>
      <c r="E1083" s="107"/>
      <c r="F1083" s="107"/>
      <c r="G1083" s="107"/>
      <c r="H1083" s="107"/>
      <c r="I1083" s="107"/>
      <c r="J1083" s="102"/>
      <c r="K1083" s="102"/>
      <c r="L1083" s="102"/>
      <c r="M1083" s="102"/>
      <c r="N1083" s="102"/>
      <c r="O1083" s="102"/>
      <c r="P1083" s="102"/>
      <c r="Q1083" s="102"/>
      <c r="R1083" s="102"/>
      <c r="S1083" s="102"/>
      <c r="T1083" s="102"/>
      <c r="U1083" s="102"/>
      <c r="V1083" s="102"/>
      <c r="W1083" s="102"/>
      <c r="X1083" s="102"/>
      <c r="Y1083" s="102"/>
      <c r="Z1083" s="102"/>
      <c r="AA1083" s="102"/>
      <c r="AB1083" s="102"/>
      <c r="AC1083" s="102"/>
      <c r="AD1083" s="102"/>
      <c r="AE1083" s="102"/>
      <c r="AF1083" s="102"/>
      <c r="AG1083" s="102"/>
      <c r="AH1083" s="102"/>
      <c r="AI1083" s="102"/>
      <c r="AJ1083" s="102"/>
      <c r="AK1083" s="102"/>
      <c r="AL1083" s="102"/>
      <c r="AM1083" s="102"/>
      <c r="BG1083" s="13" t="s">
        <v>432</v>
      </c>
      <c r="BH1083" s="13" t="s">
        <v>432</v>
      </c>
    </row>
    <row r="1084" spans="1:61" ht="9.75" hidden="1" customHeight="1" x14ac:dyDescent="0.15">
      <c r="A1084" s="295" t="s">
        <v>384</v>
      </c>
      <c r="B1084" s="296"/>
      <c r="C1084" s="296"/>
      <c r="D1084" s="296"/>
      <c r="E1084" s="296"/>
      <c r="F1084" s="296"/>
      <c r="G1084" s="296"/>
      <c r="H1084" s="296"/>
      <c r="I1084" s="297"/>
      <c r="J1084" s="273"/>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74"/>
      <c r="AE1084" s="274"/>
      <c r="AF1084" s="274"/>
      <c r="AG1084" s="274"/>
      <c r="AH1084" s="274"/>
      <c r="AI1084" s="274"/>
      <c r="AJ1084" s="274"/>
      <c r="AK1084" s="274"/>
      <c r="AL1084" s="274"/>
      <c r="AM1084" s="275"/>
      <c r="BG1084" s="13" t="s">
        <v>522</v>
      </c>
      <c r="BH1084" s="13">
        <v>70</v>
      </c>
      <c r="BI1084" s="13" t="str">
        <f>"ITEM"&amp;BH1084&amp;BG1084&amp;"="&amp;IF(TRIM($J1084)="","",$J1084)</f>
        <v>ITEM70#KBN3_19=</v>
      </c>
    </row>
    <row r="1085" spans="1:61" ht="9.75" hidden="1" customHeight="1" thickBot="1" x14ac:dyDescent="0.2">
      <c r="A1085" s="298"/>
      <c r="B1085" s="299"/>
      <c r="C1085" s="299"/>
      <c r="D1085" s="299"/>
      <c r="E1085" s="299"/>
      <c r="F1085" s="299"/>
      <c r="G1085" s="299"/>
      <c r="H1085" s="299"/>
      <c r="I1085" s="300"/>
      <c r="J1085" s="301"/>
      <c r="K1085" s="302"/>
      <c r="L1085" s="302"/>
      <c r="M1085" s="302"/>
      <c r="N1085" s="302"/>
      <c r="O1085" s="302"/>
      <c r="P1085" s="302"/>
      <c r="Q1085" s="302"/>
      <c r="R1085" s="302"/>
      <c r="S1085" s="302"/>
      <c r="T1085" s="302"/>
      <c r="U1085" s="302"/>
      <c r="V1085" s="302"/>
      <c r="W1085" s="302"/>
      <c r="X1085" s="302"/>
      <c r="Y1085" s="302"/>
      <c r="Z1085" s="302"/>
      <c r="AA1085" s="302"/>
      <c r="AB1085" s="302"/>
      <c r="AC1085" s="302"/>
      <c r="AD1085" s="302"/>
      <c r="AE1085" s="302"/>
      <c r="AF1085" s="302"/>
      <c r="AG1085" s="302"/>
      <c r="AH1085" s="302"/>
      <c r="AI1085" s="302"/>
      <c r="AJ1085" s="302"/>
      <c r="AK1085" s="302"/>
      <c r="AL1085" s="302"/>
      <c r="AM1085" s="303"/>
    </row>
    <row r="1086" spans="1:61" ht="9.75" hidden="1" customHeight="1" x14ac:dyDescent="0.15">
      <c r="A1086" s="99" t="s">
        <v>96</v>
      </c>
      <c r="B1086" s="100"/>
      <c r="C1086" s="100"/>
      <c r="D1086" s="100"/>
      <c r="E1086" s="100"/>
      <c r="F1086" s="100"/>
      <c r="G1086" s="100"/>
      <c r="H1086" s="100"/>
      <c r="I1086" s="100"/>
      <c r="J1086" s="102"/>
      <c r="K1086" s="102"/>
      <c r="L1086" s="102"/>
      <c r="M1086" s="102"/>
      <c r="N1086" s="102"/>
      <c r="O1086" s="102"/>
      <c r="P1086" s="102"/>
      <c r="Q1086" s="102"/>
      <c r="R1086" s="102"/>
      <c r="S1086" s="102"/>
      <c r="T1086" s="102"/>
      <c r="U1086" s="102"/>
      <c r="V1086" s="102"/>
      <c r="W1086" s="102"/>
      <c r="X1086" s="102"/>
      <c r="Y1086" s="102"/>
      <c r="Z1086" s="102"/>
      <c r="AA1086" s="102"/>
      <c r="AB1086" s="102"/>
      <c r="AC1086" s="102"/>
      <c r="AD1086" s="102"/>
      <c r="AE1086" s="102"/>
      <c r="AF1086" s="102"/>
      <c r="AG1086" s="102"/>
      <c r="AH1086" s="102"/>
      <c r="AI1086" s="102"/>
      <c r="AJ1086" s="102"/>
      <c r="AK1086" s="102"/>
      <c r="AL1086" s="102"/>
      <c r="AM1086" s="102"/>
      <c r="BG1086" s="13" t="s">
        <v>522</v>
      </c>
      <c r="BH1086" s="13">
        <v>71</v>
      </c>
      <c r="BI1086" s="13" t="str">
        <f>"ITEM"&amp;BH1086&amp; BG1086 &amp;"="&amp; IF(TRIM($J1086)="","",$J1086)</f>
        <v>ITEM71#KBN3_19=</v>
      </c>
    </row>
    <row r="1087" spans="1:61" ht="9.75" hidden="1" customHeight="1" x14ac:dyDescent="0.15">
      <c r="A1087" s="106"/>
      <c r="B1087" s="107"/>
      <c r="C1087" s="107"/>
      <c r="D1087" s="107"/>
      <c r="E1087" s="107"/>
      <c r="F1087" s="107"/>
      <c r="G1087" s="107"/>
      <c r="H1087" s="107"/>
      <c r="I1087" s="107"/>
      <c r="J1087" s="102"/>
      <c r="K1087" s="102"/>
      <c r="L1087" s="102"/>
      <c r="M1087" s="102"/>
      <c r="N1087" s="102"/>
      <c r="O1087" s="102"/>
      <c r="P1087" s="102"/>
      <c r="Q1087" s="102"/>
      <c r="R1087" s="102"/>
      <c r="S1087" s="102"/>
      <c r="T1087" s="102"/>
      <c r="U1087" s="102"/>
      <c r="V1087" s="102"/>
      <c r="W1087" s="102"/>
      <c r="X1087" s="102"/>
      <c r="Y1087" s="102"/>
      <c r="Z1087" s="102"/>
      <c r="AA1087" s="102"/>
      <c r="AB1087" s="102"/>
      <c r="AC1087" s="102"/>
      <c r="AD1087" s="102"/>
      <c r="AE1087" s="102"/>
      <c r="AF1087" s="102"/>
      <c r="AG1087" s="102"/>
      <c r="AH1087" s="102"/>
      <c r="AI1087" s="102"/>
      <c r="AJ1087" s="102"/>
      <c r="AK1087" s="102"/>
      <c r="AL1087" s="102"/>
      <c r="AM1087" s="102"/>
    </row>
    <row r="1088" spans="1:61" ht="9.75" hidden="1" customHeight="1" x14ac:dyDescent="0.15">
      <c r="A1088" s="96" t="s">
        <v>285</v>
      </c>
      <c r="B1088" s="97"/>
      <c r="C1088" s="97"/>
      <c r="D1088" s="97"/>
      <c r="E1088" s="97"/>
      <c r="F1088" s="97"/>
      <c r="G1088" s="97"/>
      <c r="H1088" s="97"/>
      <c r="I1088" s="97"/>
      <c r="J1088" s="102"/>
      <c r="K1088" s="102"/>
      <c r="L1088" s="102"/>
      <c r="M1088" s="102"/>
      <c r="N1088" s="102"/>
      <c r="O1088" s="102"/>
      <c r="P1088" s="102"/>
      <c r="Q1088" s="102"/>
      <c r="R1088" s="102"/>
      <c r="S1088" s="102"/>
      <c r="T1088" s="102"/>
      <c r="U1088" s="102"/>
      <c r="V1088" s="102"/>
      <c r="W1088" s="102"/>
      <c r="X1088" s="102"/>
      <c r="Y1088" s="102"/>
      <c r="Z1088" s="102"/>
      <c r="AA1088" s="102"/>
      <c r="AB1088" s="102"/>
      <c r="AC1088" s="102"/>
      <c r="AD1088" s="102"/>
      <c r="AE1088" s="102"/>
      <c r="AF1088" s="102"/>
      <c r="AG1088" s="102"/>
      <c r="AH1088" s="102"/>
      <c r="AI1088" s="102"/>
      <c r="AJ1088" s="102"/>
      <c r="AK1088" s="102"/>
      <c r="AL1088" s="102"/>
      <c r="AM1088" s="102"/>
      <c r="BG1088" s="13" t="s">
        <v>522</v>
      </c>
      <c r="BH1088" s="13">
        <v>72</v>
      </c>
      <c r="BI1088" s="13" t="str">
        <f>"ITEM"&amp;BH1088&amp; BG1088 &amp;"="&amp; IF(TRIM($J1088)="","",$J1088)</f>
        <v>ITEM72#KBN3_19=</v>
      </c>
    </row>
    <row r="1089" spans="1:61" ht="9.75" hidden="1" customHeight="1" x14ac:dyDescent="0.15">
      <c r="A1089" s="99"/>
      <c r="B1089" s="100"/>
      <c r="C1089" s="100"/>
      <c r="D1089" s="100"/>
      <c r="E1089" s="100"/>
      <c r="F1089" s="100"/>
      <c r="G1089" s="100"/>
      <c r="H1089" s="100"/>
      <c r="I1089" s="100"/>
      <c r="J1089" s="102"/>
      <c r="K1089" s="102"/>
      <c r="L1089" s="102"/>
      <c r="M1089" s="102"/>
      <c r="N1089" s="102"/>
      <c r="O1089" s="102"/>
      <c r="P1089" s="102"/>
      <c r="Q1089" s="102"/>
      <c r="R1089" s="102"/>
      <c r="S1089" s="102"/>
      <c r="T1089" s="102"/>
      <c r="U1089" s="102"/>
      <c r="V1089" s="102"/>
      <c r="W1089" s="102"/>
      <c r="X1089" s="102"/>
      <c r="Y1089" s="102"/>
      <c r="Z1089" s="102"/>
      <c r="AA1089" s="102"/>
      <c r="AB1089" s="102"/>
      <c r="AC1089" s="102"/>
      <c r="AD1089" s="102"/>
      <c r="AE1089" s="102"/>
      <c r="AF1089" s="102"/>
      <c r="AG1089" s="102"/>
      <c r="AH1089" s="102"/>
      <c r="AI1089" s="102"/>
      <c r="AJ1089" s="102"/>
      <c r="AK1089" s="102"/>
      <c r="AL1089" s="102"/>
      <c r="AM1089" s="102"/>
      <c r="BG1089" s="13" t="s">
        <v>432</v>
      </c>
      <c r="BH1089" s="13" t="s">
        <v>432</v>
      </c>
    </row>
    <row r="1090" spans="1:61" ht="9.75" hidden="1" customHeight="1" x14ac:dyDescent="0.15">
      <c r="A1090" s="106"/>
      <c r="B1090" s="107"/>
      <c r="C1090" s="107"/>
      <c r="D1090" s="107"/>
      <c r="E1090" s="107"/>
      <c r="F1090" s="107"/>
      <c r="G1090" s="107"/>
      <c r="H1090" s="107"/>
      <c r="I1090" s="107"/>
      <c r="J1090" s="102"/>
      <c r="K1090" s="102"/>
      <c r="L1090" s="102"/>
      <c r="M1090" s="102"/>
      <c r="N1090" s="102"/>
      <c r="O1090" s="102"/>
      <c r="P1090" s="102"/>
      <c r="Q1090" s="102"/>
      <c r="R1090" s="102"/>
      <c r="S1090" s="102"/>
      <c r="T1090" s="102"/>
      <c r="U1090" s="102"/>
      <c r="V1090" s="102"/>
      <c r="W1090" s="102"/>
      <c r="X1090" s="102"/>
      <c r="Y1090" s="102"/>
      <c r="Z1090" s="102"/>
      <c r="AA1090" s="102"/>
      <c r="AB1090" s="102"/>
      <c r="AC1090" s="102"/>
      <c r="AD1090" s="102"/>
      <c r="AE1090" s="102"/>
      <c r="AF1090" s="102"/>
      <c r="AG1090" s="102"/>
      <c r="AH1090" s="102"/>
      <c r="AI1090" s="102"/>
      <c r="AJ1090" s="102"/>
      <c r="AK1090" s="102"/>
      <c r="AL1090" s="102"/>
      <c r="AM1090" s="102"/>
      <c r="BG1090" s="13" t="s">
        <v>432</v>
      </c>
      <c r="BH1090" s="13" t="s">
        <v>432</v>
      </c>
    </row>
    <row r="1091" spans="1:61" ht="9.75" hidden="1" customHeight="1" x14ac:dyDescent="0.15">
      <c r="A1091" s="96" t="s">
        <v>286</v>
      </c>
      <c r="B1091" s="97"/>
      <c r="C1091" s="97"/>
      <c r="D1091" s="97"/>
      <c r="E1091" s="97"/>
      <c r="F1091" s="97"/>
      <c r="G1091" s="97"/>
      <c r="H1091" s="97"/>
      <c r="I1091" s="97"/>
      <c r="J1091" s="102"/>
      <c r="K1091" s="102"/>
      <c r="L1091" s="102"/>
      <c r="M1091" s="102"/>
      <c r="N1091" s="102"/>
      <c r="O1091" s="102"/>
      <c r="P1091" s="102"/>
      <c r="Q1091" s="102"/>
      <c r="R1091" s="102"/>
      <c r="S1091" s="102"/>
      <c r="T1091" s="102"/>
      <c r="U1091" s="102"/>
      <c r="V1091" s="102"/>
      <c r="W1091" s="102"/>
      <c r="X1091" s="102"/>
      <c r="Y1091" s="102"/>
      <c r="Z1091" s="102"/>
      <c r="AA1091" s="102"/>
      <c r="AB1091" s="102"/>
      <c r="AC1091" s="102"/>
      <c r="AD1091" s="102"/>
      <c r="AE1091" s="102"/>
      <c r="AF1091" s="102"/>
      <c r="AG1091" s="102"/>
      <c r="AH1091" s="102"/>
      <c r="AI1091" s="102"/>
      <c r="AJ1091" s="102"/>
      <c r="AK1091" s="102"/>
      <c r="AL1091" s="102"/>
      <c r="AM1091" s="102"/>
      <c r="BG1091" s="13" t="s">
        <v>522</v>
      </c>
      <c r="BH1091" s="13">
        <v>73</v>
      </c>
      <c r="BI1091" s="13" t="str">
        <f>"ITEM"&amp;BH1091&amp; BG1091 &amp;"="&amp; IF(TRIM($J1091)="","",$J1091)</f>
        <v>ITEM73#KBN3_19=</v>
      </c>
    </row>
    <row r="1092" spans="1:61" ht="9.75" hidden="1" customHeight="1" x14ac:dyDescent="0.15">
      <c r="A1092" s="106"/>
      <c r="B1092" s="107"/>
      <c r="C1092" s="107"/>
      <c r="D1092" s="107"/>
      <c r="E1092" s="107"/>
      <c r="F1092" s="107"/>
      <c r="G1092" s="107"/>
      <c r="H1092" s="107"/>
      <c r="I1092" s="107"/>
      <c r="J1092" s="102"/>
      <c r="K1092" s="102"/>
      <c r="L1092" s="102"/>
      <c r="M1092" s="102"/>
      <c r="N1092" s="102"/>
      <c r="O1092" s="102"/>
      <c r="P1092" s="102"/>
      <c r="Q1092" s="102"/>
      <c r="R1092" s="102"/>
      <c r="S1092" s="102"/>
      <c r="T1092" s="102"/>
      <c r="U1092" s="102"/>
      <c r="V1092" s="102"/>
      <c r="W1092" s="102"/>
      <c r="X1092" s="102"/>
      <c r="Y1092" s="102"/>
      <c r="Z1092" s="102"/>
      <c r="AA1092" s="102"/>
      <c r="AB1092" s="102"/>
      <c r="AC1092" s="102"/>
      <c r="AD1092" s="102"/>
      <c r="AE1092" s="102"/>
      <c r="AF1092" s="102"/>
      <c r="AG1092" s="102"/>
      <c r="AH1092" s="102"/>
      <c r="AI1092" s="102"/>
      <c r="AJ1092" s="102"/>
      <c r="AK1092" s="102"/>
      <c r="AL1092" s="102"/>
      <c r="AM1092" s="102"/>
      <c r="BG1092" s="13" t="s">
        <v>432</v>
      </c>
      <c r="BH1092" s="13" t="s">
        <v>432</v>
      </c>
    </row>
    <row r="1093" spans="1:61" ht="9.75" hidden="1" customHeight="1" x14ac:dyDescent="0.15">
      <c r="A1093" s="96" t="s">
        <v>287</v>
      </c>
      <c r="B1093" s="97"/>
      <c r="C1093" s="97"/>
      <c r="D1093" s="97"/>
      <c r="E1093" s="97"/>
      <c r="F1093" s="97"/>
      <c r="G1093" s="97"/>
      <c r="H1093" s="97"/>
      <c r="I1093" s="97"/>
      <c r="J1093" s="167"/>
      <c r="K1093" s="162"/>
      <c r="L1093" s="162"/>
      <c r="M1093" s="162"/>
      <c r="N1093" s="162"/>
      <c r="O1093" s="162"/>
      <c r="P1093" s="162"/>
      <c r="Q1093" s="162"/>
      <c r="R1093" s="162"/>
      <c r="S1093" s="162"/>
      <c r="T1093" s="162"/>
      <c r="U1093" s="162"/>
      <c r="V1093" s="170" t="s">
        <v>116</v>
      </c>
      <c r="W1093" s="170"/>
      <c r="X1093" s="170"/>
      <c r="Y1093" s="170"/>
      <c r="Z1093" s="170"/>
      <c r="AA1093" s="170"/>
      <c r="AB1093" s="170"/>
      <c r="AC1093" s="170"/>
      <c r="AD1093" s="170"/>
      <c r="AE1093" s="170"/>
      <c r="AF1093" s="170"/>
      <c r="AG1093" s="170"/>
      <c r="AH1093" s="170"/>
      <c r="AI1093" s="170"/>
      <c r="AJ1093" s="170"/>
      <c r="AK1093" s="170"/>
      <c r="AL1093" s="170"/>
      <c r="AM1093" s="171"/>
      <c r="BE1093" s="13" t="str">
        <f ca="1">MID(CELL("address",$CB$2),2,2)</f>
        <v>CB</v>
      </c>
      <c r="BF1093" s="13" t="str">
        <f>IF(TRIM($K1095)="","",IF(ISERROR(MATCH($K1095,$CB$3:$CB$7,0)),"INPUT_ERROR",MATCH($K1095,$CB$3:$CB$7,0)))</f>
        <v/>
      </c>
      <c r="BG1093" s="13" t="s">
        <v>522</v>
      </c>
      <c r="BH1093" s="13">
        <v>74</v>
      </c>
      <c r="BI1093" s="13" t="str">
        <f>"ITEM"&amp; BH1093&amp; BG1093 &amp;"="&amp; $BF1093</f>
        <v>ITEM74#KBN3_19=</v>
      </c>
    </row>
    <row r="1094" spans="1:61" ht="9.75" hidden="1" customHeight="1" x14ac:dyDescent="0.15">
      <c r="A1094" s="99"/>
      <c r="B1094" s="100"/>
      <c r="C1094" s="100"/>
      <c r="D1094" s="100"/>
      <c r="E1094" s="100"/>
      <c r="F1094" s="100"/>
      <c r="G1094" s="100"/>
      <c r="H1094" s="100"/>
      <c r="I1094" s="100"/>
      <c r="J1094" s="186"/>
      <c r="K1094" s="133"/>
      <c r="L1094" s="133"/>
      <c r="M1094" s="133"/>
      <c r="N1094" s="133"/>
      <c r="O1094" s="133"/>
      <c r="P1094" s="133"/>
      <c r="Q1094" s="133"/>
      <c r="R1094" s="133"/>
      <c r="S1094" s="133"/>
      <c r="T1094" s="133"/>
      <c r="U1094" s="133"/>
      <c r="V1094" s="169" t="s">
        <v>180</v>
      </c>
      <c r="W1094" s="169"/>
      <c r="X1094" s="169"/>
      <c r="Y1094" s="169"/>
      <c r="Z1094" s="169"/>
      <c r="AA1094" s="169"/>
      <c r="AB1094" s="169"/>
      <c r="AC1094" s="169"/>
      <c r="AD1094" s="169"/>
      <c r="AE1094" s="169"/>
      <c r="AF1094" s="169"/>
      <c r="AG1094" s="169"/>
      <c r="AH1094" s="169"/>
      <c r="AI1094" s="169"/>
      <c r="AJ1094" s="169"/>
      <c r="AK1094" s="169"/>
      <c r="AL1094" s="169"/>
      <c r="AM1094" s="172"/>
      <c r="BG1094" s="13" t="s">
        <v>432</v>
      </c>
      <c r="BH1094" s="13" t="s">
        <v>432</v>
      </c>
    </row>
    <row r="1095" spans="1:61" ht="9.75" hidden="1" customHeight="1" x14ac:dyDescent="0.15">
      <c r="A1095" s="99"/>
      <c r="B1095" s="100"/>
      <c r="C1095" s="100"/>
      <c r="D1095" s="100"/>
      <c r="E1095" s="100"/>
      <c r="F1095" s="100"/>
      <c r="G1095" s="100"/>
      <c r="H1095" s="100"/>
      <c r="I1095" s="100"/>
      <c r="J1095" s="130" t="s">
        <v>444</v>
      </c>
      <c r="K1095" s="131"/>
      <c r="L1095" s="131"/>
      <c r="M1095" s="131"/>
      <c r="N1095" s="131"/>
      <c r="O1095" s="131"/>
      <c r="P1095" s="131"/>
      <c r="Q1095" s="131"/>
      <c r="R1095" s="131"/>
      <c r="S1095" s="131"/>
      <c r="T1095" s="133" t="s">
        <v>442</v>
      </c>
      <c r="U1095" s="133"/>
      <c r="V1095" s="169" t="s">
        <v>236</v>
      </c>
      <c r="W1095" s="169"/>
      <c r="X1095" s="169"/>
      <c r="Y1095" s="169"/>
      <c r="Z1095" s="169"/>
      <c r="AA1095" s="169"/>
      <c r="AB1095" s="169"/>
      <c r="AC1095" s="169"/>
      <c r="AD1095" s="169"/>
      <c r="AE1095" s="169"/>
      <c r="AF1095" s="169"/>
      <c r="AG1095" s="169"/>
      <c r="AH1095" s="169"/>
      <c r="AI1095" s="169"/>
      <c r="AJ1095" s="169"/>
      <c r="AK1095" s="169"/>
      <c r="AL1095" s="169"/>
      <c r="AM1095" s="172"/>
      <c r="BG1095" s="13" t="s">
        <v>432</v>
      </c>
      <c r="BH1095" s="13" t="s">
        <v>432</v>
      </c>
    </row>
    <row r="1096" spans="1:61" ht="9.75" hidden="1" customHeight="1" x14ac:dyDescent="0.15">
      <c r="A1096" s="99"/>
      <c r="B1096" s="100"/>
      <c r="C1096" s="100"/>
      <c r="D1096" s="100"/>
      <c r="E1096" s="100"/>
      <c r="F1096" s="100"/>
      <c r="G1096" s="100"/>
      <c r="H1096" s="100"/>
      <c r="I1096" s="100"/>
      <c r="J1096" s="130"/>
      <c r="K1096" s="131"/>
      <c r="L1096" s="131"/>
      <c r="M1096" s="131"/>
      <c r="N1096" s="131"/>
      <c r="O1096" s="131"/>
      <c r="P1096" s="131"/>
      <c r="Q1096" s="131"/>
      <c r="R1096" s="131"/>
      <c r="S1096" s="131"/>
      <c r="T1096" s="133"/>
      <c r="U1096" s="133"/>
      <c r="V1096" s="169" t="s">
        <v>237</v>
      </c>
      <c r="W1096" s="169"/>
      <c r="X1096" s="169"/>
      <c r="Y1096" s="169"/>
      <c r="Z1096" s="169"/>
      <c r="AA1096" s="169"/>
      <c r="AB1096" s="169"/>
      <c r="AC1096" s="169"/>
      <c r="AD1096" s="169"/>
      <c r="AE1096" s="169"/>
      <c r="AF1096" s="169"/>
      <c r="AG1096" s="169"/>
      <c r="AH1096" s="169"/>
      <c r="AI1096" s="169"/>
      <c r="AJ1096" s="169"/>
      <c r="AK1096" s="169"/>
      <c r="AL1096" s="169"/>
      <c r="AM1096" s="172"/>
      <c r="BG1096" s="13" t="s">
        <v>432</v>
      </c>
      <c r="BH1096" s="13" t="s">
        <v>432</v>
      </c>
    </row>
    <row r="1097" spans="1:61" ht="9.75" hidden="1" customHeight="1" x14ac:dyDescent="0.15">
      <c r="A1097" s="99"/>
      <c r="B1097" s="100"/>
      <c r="C1097" s="100"/>
      <c r="D1097" s="100"/>
      <c r="E1097" s="100"/>
      <c r="F1097" s="100"/>
      <c r="G1097" s="100"/>
      <c r="H1097" s="100"/>
      <c r="I1097" s="100"/>
      <c r="J1097" s="186"/>
      <c r="K1097" s="133"/>
      <c r="L1097" s="133"/>
      <c r="M1097" s="133"/>
      <c r="N1097" s="133"/>
      <c r="O1097" s="133"/>
      <c r="P1097" s="133"/>
      <c r="Q1097" s="133"/>
      <c r="R1097" s="133"/>
      <c r="S1097" s="133"/>
      <c r="T1097" s="133"/>
      <c r="U1097" s="133"/>
      <c r="V1097" s="169" t="s">
        <v>445</v>
      </c>
      <c r="W1097" s="169"/>
      <c r="X1097" s="169"/>
      <c r="Y1097" s="169"/>
      <c r="Z1097" s="169"/>
      <c r="AA1097" s="169"/>
      <c r="AB1097" s="169"/>
      <c r="AC1097" s="169"/>
      <c r="AD1097" s="169"/>
      <c r="AE1097" s="169"/>
      <c r="AF1097" s="169"/>
      <c r="AG1097" s="169"/>
      <c r="AH1097" s="169"/>
      <c r="AI1097" s="169"/>
      <c r="AJ1097" s="169"/>
      <c r="AK1097" s="169"/>
      <c r="AL1097" s="169"/>
      <c r="AM1097" s="172"/>
      <c r="BG1097" s="13" t="s">
        <v>432</v>
      </c>
      <c r="BH1097" s="13" t="s">
        <v>432</v>
      </c>
    </row>
    <row r="1098" spans="1:61" ht="9.75" hidden="1" customHeight="1" x14ac:dyDescent="0.15">
      <c r="A1098" s="106"/>
      <c r="B1098" s="107"/>
      <c r="C1098" s="107"/>
      <c r="D1098" s="107"/>
      <c r="E1098" s="107"/>
      <c r="F1098" s="107"/>
      <c r="G1098" s="107"/>
      <c r="H1098" s="107"/>
      <c r="I1098" s="107"/>
      <c r="J1098" s="168"/>
      <c r="K1098" s="137"/>
      <c r="L1098" s="137"/>
      <c r="M1098" s="137"/>
      <c r="N1098" s="137"/>
      <c r="O1098" s="137"/>
      <c r="P1098" s="137"/>
      <c r="Q1098" s="137"/>
      <c r="R1098" s="137"/>
      <c r="S1098" s="137"/>
      <c r="T1098" s="137"/>
      <c r="U1098" s="137"/>
      <c r="V1098" s="174" t="s">
        <v>238</v>
      </c>
      <c r="W1098" s="174"/>
      <c r="X1098" s="174"/>
      <c r="Y1098" s="174"/>
      <c r="Z1098" s="174"/>
      <c r="AA1098" s="174"/>
      <c r="AB1098" s="174"/>
      <c r="AC1098" s="174"/>
      <c r="AD1098" s="174"/>
      <c r="AE1098" s="174"/>
      <c r="AF1098" s="174"/>
      <c r="AG1098" s="174"/>
      <c r="AH1098" s="174"/>
      <c r="AI1098" s="174"/>
      <c r="AJ1098" s="174"/>
      <c r="AK1098" s="174"/>
      <c r="AL1098" s="174"/>
      <c r="AM1098" s="175"/>
      <c r="BG1098" s="13" t="s">
        <v>432</v>
      </c>
      <c r="BH1098" s="13" t="s">
        <v>432</v>
      </c>
    </row>
    <row r="1099" spans="1:61" ht="9.75" hidden="1" customHeight="1" x14ac:dyDescent="0.15">
      <c r="A1099" s="96" t="s">
        <v>288</v>
      </c>
      <c r="B1099" s="97"/>
      <c r="C1099" s="97"/>
      <c r="D1099" s="97"/>
      <c r="E1099" s="97"/>
      <c r="F1099" s="97"/>
      <c r="G1099" s="97"/>
      <c r="H1099" s="97"/>
      <c r="I1099" s="97"/>
      <c r="J1099" s="115"/>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7"/>
      <c r="BG1099" s="13" t="s">
        <v>522</v>
      </c>
      <c r="BH1099" s="13">
        <v>75</v>
      </c>
      <c r="BI1099" s="13" t="str">
        <f>"ITEM"&amp;BH1099&amp; BG1099 &amp;"="&amp; IF(TRIM($J1099)="","",$J1099)</f>
        <v>ITEM75#KBN3_19=</v>
      </c>
    </row>
    <row r="1100" spans="1:61" ht="9.75" hidden="1" customHeight="1" x14ac:dyDescent="0.15">
      <c r="A1100" s="99"/>
      <c r="B1100" s="100"/>
      <c r="C1100" s="100"/>
      <c r="D1100" s="100"/>
      <c r="E1100" s="100"/>
      <c r="F1100" s="100"/>
      <c r="G1100" s="100"/>
      <c r="H1100" s="100"/>
      <c r="I1100" s="100"/>
      <c r="J1100" s="109"/>
      <c r="K1100" s="110"/>
      <c r="L1100" s="110"/>
      <c r="M1100" s="110"/>
      <c r="N1100" s="110"/>
      <c r="O1100" s="110"/>
      <c r="P1100" s="110"/>
      <c r="Q1100" s="110"/>
      <c r="R1100" s="110"/>
      <c r="S1100" s="110"/>
      <c r="T1100" s="110"/>
      <c r="U1100" s="110"/>
      <c r="V1100" s="110"/>
      <c r="W1100" s="110"/>
      <c r="X1100" s="110"/>
      <c r="Y1100" s="110"/>
      <c r="Z1100" s="110"/>
      <c r="AA1100" s="110"/>
      <c r="AB1100" s="110"/>
      <c r="AC1100" s="110"/>
      <c r="AD1100" s="110"/>
      <c r="AE1100" s="110"/>
      <c r="AF1100" s="110"/>
      <c r="AG1100" s="110"/>
      <c r="AH1100" s="110"/>
      <c r="AI1100" s="110"/>
      <c r="AJ1100" s="110"/>
      <c r="AK1100" s="110"/>
      <c r="AL1100" s="110"/>
      <c r="AM1100" s="111"/>
      <c r="BG1100" s="13" t="s">
        <v>432</v>
      </c>
      <c r="BH1100" s="13" t="s">
        <v>432</v>
      </c>
    </row>
    <row r="1101" spans="1:61" ht="9.75" hidden="1" customHeight="1" x14ac:dyDescent="0.15">
      <c r="A1101" s="106"/>
      <c r="B1101" s="107"/>
      <c r="C1101" s="107"/>
      <c r="D1101" s="107"/>
      <c r="E1101" s="107"/>
      <c r="F1101" s="107"/>
      <c r="G1101" s="107"/>
      <c r="H1101" s="107"/>
      <c r="I1101" s="107"/>
      <c r="J1101" s="112"/>
      <c r="K1101" s="113"/>
      <c r="L1101" s="113"/>
      <c r="M1101" s="113"/>
      <c r="N1101" s="113"/>
      <c r="O1101" s="113"/>
      <c r="P1101" s="113"/>
      <c r="Q1101" s="113"/>
      <c r="R1101" s="113"/>
      <c r="S1101" s="113"/>
      <c r="T1101" s="113"/>
      <c r="U1101" s="113"/>
      <c r="V1101" s="113"/>
      <c r="W1101" s="113"/>
      <c r="X1101" s="113"/>
      <c r="Y1101" s="113"/>
      <c r="Z1101" s="113"/>
      <c r="AA1101" s="113"/>
      <c r="AB1101" s="113"/>
      <c r="AC1101" s="113"/>
      <c r="AD1101" s="113"/>
      <c r="AE1101" s="113"/>
      <c r="AF1101" s="113"/>
      <c r="AG1101" s="113"/>
      <c r="AH1101" s="113"/>
      <c r="AI1101" s="113"/>
      <c r="AJ1101" s="113"/>
      <c r="AK1101" s="113"/>
      <c r="AL1101" s="113"/>
      <c r="AM1101" s="114"/>
      <c r="BG1101" s="13" t="s">
        <v>432</v>
      </c>
      <c r="BH1101" s="13" t="s">
        <v>432</v>
      </c>
    </row>
    <row r="1102" spans="1:61" ht="9.75" hidden="1" customHeight="1" x14ac:dyDescent="0.15">
      <c r="A1102" s="96" t="s">
        <v>289</v>
      </c>
      <c r="B1102" s="97"/>
      <c r="C1102" s="97"/>
      <c r="D1102" s="97"/>
      <c r="E1102" s="97"/>
      <c r="F1102" s="97"/>
      <c r="G1102" s="97"/>
      <c r="H1102" s="97"/>
      <c r="I1102" s="97"/>
      <c r="J1102" s="224" t="s">
        <v>127</v>
      </c>
      <c r="K1102" s="225"/>
      <c r="L1102" s="162" t="s">
        <v>121</v>
      </c>
      <c r="M1102" s="162"/>
      <c r="N1102" s="162"/>
      <c r="O1102" s="162"/>
      <c r="P1102" s="162"/>
      <c r="Q1102" s="162"/>
      <c r="R1102" s="162"/>
      <c r="S1102" s="162"/>
      <c r="T1102" s="162"/>
      <c r="U1102" s="162"/>
      <c r="V1102" s="162"/>
      <c r="W1102" s="162"/>
      <c r="X1102" s="227" t="s">
        <v>127</v>
      </c>
      <c r="Y1102" s="225"/>
      <c r="Z1102" s="162" t="s">
        <v>160</v>
      </c>
      <c r="AA1102" s="162"/>
      <c r="AB1102" s="162"/>
      <c r="AC1102" s="162"/>
      <c r="AD1102" s="162"/>
      <c r="AE1102" s="162"/>
      <c r="AF1102" s="162"/>
      <c r="AG1102" s="162"/>
      <c r="AH1102" s="162"/>
      <c r="AI1102" s="162"/>
      <c r="AJ1102" s="162"/>
      <c r="AK1102" s="162"/>
      <c r="AL1102" s="162"/>
      <c r="AM1102" s="163"/>
      <c r="BF1102" s="13" t="b">
        <f>IF($K1102="○",TRUE,IF($K1102="",FALSE,"INPUT_ERROR"))</f>
        <v>0</v>
      </c>
      <c r="BG1102" s="13" t="s">
        <v>522</v>
      </c>
      <c r="BH1102" s="13">
        <v>76</v>
      </c>
      <c r="BI1102" s="13" t="str">
        <f t="shared" ref="BI1102:BI1108" si="20">"ITEM"&amp;BH1102&amp; BG1102 &amp;"="&amp; BF1102</f>
        <v>ITEM76#KBN3_19=FALSE</v>
      </c>
    </row>
    <row r="1103" spans="1:61" ht="9.75" hidden="1" customHeight="1" x14ac:dyDescent="0.15">
      <c r="A1103" s="99"/>
      <c r="B1103" s="100"/>
      <c r="C1103" s="100"/>
      <c r="D1103" s="100"/>
      <c r="E1103" s="100"/>
      <c r="F1103" s="100"/>
      <c r="G1103" s="100"/>
      <c r="H1103" s="100"/>
      <c r="I1103" s="100"/>
      <c r="J1103" s="130"/>
      <c r="K1103" s="132"/>
      <c r="L1103" s="133"/>
      <c r="M1103" s="133"/>
      <c r="N1103" s="133"/>
      <c r="O1103" s="133"/>
      <c r="P1103" s="133"/>
      <c r="Q1103" s="133"/>
      <c r="R1103" s="133"/>
      <c r="S1103" s="133"/>
      <c r="T1103" s="133"/>
      <c r="U1103" s="133"/>
      <c r="V1103" s="133"/>
      <c r="W1103" s="133"/>
      <c r="X1103" s="134"/>
      <c r="Y1103" s="132"/>
      <c r="Z1103" s="133"/>
      <c r="AA1103" s="133"/>
      <c r="AB1103" s="133"/>
      <c r="AC1103" s="133"/>
      <c r="AD1103" s="133"/>
      <c r="AE1103" s="133"/>
      <c r="AF1103" s="133"/>
      <c r="AG1103" s="133"/>
      <c r="AH1103" s="133"/>
      <c r="AI1103" s="133"/>
      <c r="AJ1103" s="133"/>
      <c r="AK1103" s="133"/>
      <c r="AL1103" s="133"/>
      <c r="AM1103" s="139"/>
      <c r="BF1103" s="13" t="b">
        <f>IF($Y1102="○",TRUE,IF($Y1102="",FALSE,"INPUT_ERROR"))</f>
        <v>0</v>
      </c>
      <c r="BG1103" s="13" t="s">
        <v>522</v>
      </c>
      <c r="BH1103" s="13">
        <v>77</v>
      </c>
      <c r="BI1103" s="13" t="str">
        <f t="shared" si="20"/>
        <v>ITEM77#KBN3_19=FALSE</v>
      </c>
    </row>
    <row r="1104" spans="1:61" ht="9.75" hidden="1" customHeight="1" x14ac:dyDescent="0.15">
      <c r="A1104" s="99"/>
      <c r="B1104" s="100"/>
      <c r="C1104" s="100"/>
      <c r="D1104" s="100"/>
      <c r="E1104" s="100"/>
      <c r="F1104" s="100"/>
      <c r="G1104" s="100"/>
      <c r="H1104" s="100"/>
      <c r="I1104" s="100"/>
      <c r="J1104" s="130" t="s">
        <v>127</v>
      </c>
      <c r="K1104" s="132"/>
      <c r="L1104" s="133" t="s">
        <v>161</v>
      </c>
      <c r="M1104" s="133"/>
      <c r="N1104" s="133"/>
      <c r="O1104" s="133"/>
      <c r="P1104" s="133"/>
      <c r="Q1104" s="133"/>
      <c r="R1104" s="133"/>
      <c r="S1104" s="133"/>
      <c r="T1104" s="133"/>
      <c r="U1104" s="133"/>
      <c r="V1104" s="133"/>
      <c r="W1104" s="133"/>
      <c r="X1104" s="134" t="s">
        <v>127</v>
      </c>
      <c r="Y1104" s="132"/>
      <c r="Z1104" s="133" t="s">
        <v>332</v>
      </c>
      <c r="AA1104" s="133"/>
      <c r="AB1104" s="133"/>
      <c r="AC1104" s="133"/>
      <c r="AD1104" s="133"/>
      <c r="AE1104" s="133"/>
      <c r="AF1104" s="133"/>
      <c r="AG1104" s="133"/>
      <c r="AH1104" s="133"/>
      <c r="AI1104" s="133"/>
      <c r="AJ1104" s="133"/>
      <c r="AK1104" s="133"/>
      <c r="AL1104" s="133"/>
      <c r="AM1104" s="139"/>
      <c r="BF1104" s="13" t="b">
        <f>IF($K1104="○",TRUE,IF($K1104="",FALSE,"INPUT_ERROR"))</f>
        <v>0</v>
      </c>
      <c r="BG1104" s="13" t="s">
        <v>522</v>
      </c>
      <c r="BH1104" s="13">
        <v>78</v>
      </c>
      <c r="BI1104" s="13" t="str">
        <f t="shared" si="20"/>
        <v>ITEM78#KBN3_19=FALSE</v>
      </c>
    </row>
    <row r="1105" spans="1:61" ht="9.75" hidden="1" customHeight="1" x14ac:dyDescent="0.15">
      <c r="A1105" s="99"/>
      <c r="B1105" s="100"/>
      <c r="C1105" s="100"/>
      <c r="D1105" s="100"/>
      <c r="E1105" s="100"/>
      <c r="F1105" s="100"/>
      <c r="G1105" s="100"/>
      <c r="H1105" s="100"/>
      <c r="I1105" s="100"/>
      <c r="J1105" s="130"/>
      <c r="K1105" s="132"/>
      <c r="L1105" s="133"/>
      <c r="M1105" s="133"/>
      <c r="N1105" s="133"/>
      <c r="O1105" s="133"/>
      <c r="P1105" s="133"/>
      <c r="Q1105" s="133"/>
      <c r="R1105" s="133"/>
      <c r="S1105" s="133"/>
      <c r="T1105" s="133"/>
      <c r="U1105" s="133"/>
      <c r="V1105" s="133"/>
      <c r="W1105" s="133"/>
      <c r="X1105" s="134"/>
      <c r="Y1105" s="132"/>
      <c r="Z1105" s="133"/>
      <c r="AA1105" s="133"/>
      <c r="AB1105" s="133"/>
      <c r="AC1105" s="133"/>
      <c r="AD1105" s="133"/>
      <c r="AE1105" s="133"/>
      <c r="AF1105" s="133"/>
      <c r="AG1105" s="133"/>
      <c r="AH1105" s="133"/>
      <c r="AI1105" s="133"/>
      <c r="AJ1105" s="133"/>
      <c r="AK1105" s="133"/>
      <c r="AL1105" s="133"/>
      <c r="AM1105" s="139"/>
      <c r="BF1105" s="13" t="b">
        <f>IF($Y1104="○",TRUE,IF($Y1104="",FALSE,"INPUT_ERROR"))</f>
        <v>0</v>
      </c>
      <c r="BG1105" s="13" t="s">
        <v>522</v>
      </c>
      <c r="BH1105" s="13">
        <v>79</v>
      </c>
      <c r="BI1105" s="13" t="str">
        <f t="shared" si="20"/>
        <v>ITEM79#KBN3_19=FALSE</v>
      </c>
    </row>
    <row r="1106" spans="1:61" ht="9.75" hidden="1" customHeight="1" x14ac:dyDescent="0.15">
      <c r="A1106" s="99"/>
      <c r="B1106" s="100"/>
      <c r="C1106" s="100"/>
      <c r="D1106" s="100"/>
      <c r="E1106" s="100"/>
      <c r="F1106" s="100"/>
      <c r="G1106" s="100"/>
      <c r="H1106" s="100"/>
      <c r="I1106" s="100"/>
      <c r="J1106" s="130" t="s">
        <v>127</v>
      </c>
      <c r="K1106" s="132"/>
      <c r="L1106" s="133" t="s">
        <v>240</v>
      </c>
      <c r="M1106" s="133"/>
      <c r="N1106" s="133"/>
      <c r="O1106" s="133"/>
      <c r="P1106" s="133"/>
      <c r="Q1106" s="133"/>
      <c r="R1106" s="133"/>
      <c r="S1106" s="133"/>
      <c r="T1106" s="133"/>
      <c r="U1106" s="133"/>
      <c r="V1106" s="133"/>
      <c r="W1106" s="133"/>
      <c r="X1106" s="134" t="s">
        <v>127</v>
      </c>
      <c r="Y1106" s="132"/>
      <c r="Z1106" s="133" t="s">
        <v>241</v>
      </c>
      <c r="AA1106" s="133"/>
      <c r="AB1106" s="133"/>
      <c r="AC1106" s="133"/>
      <c r="AD1106" s="133"/>
      <c r="AE1106" s="133"/>
      <c r="AF1106" s="133"/>
      <c r="AG1106" s="133"/>
      <c r="AH1106" s="133"/>
      <c r="AI1106" s="133"/>
      <c r="AJ1106" s="133"/>
      <c r="AK1106" s="133"/>
      <c r="AL1106" s="133"/>
      <c r="AM1106" s="139"/>
      <c r="BF1106" s="13" t="b">
        <f>IF($K1106="○",TRUE,IF($K1106="",FALSE,"INPUT_ERROR"))</f>
        <v>0</v>
      </c>
      <c r="BG1106" s="13" t="s">
        <v>522</v>
      </c>
      <c r="BH1106" s="13">
        <v>80</v>
      </c>
      <c r="BI1106" s="13" t="str">
        <f t="shared" si="20"/>
        <v>ITEM80#KBN3_19=FALSE</v>
      </c>
    </row>
    <row r="1107" spans="1:61" ht="9.75" hidden="1" customHeight="1" x14ac:dyDescent="0.15">
      <c r="A1107" s="99"/>
      <c r="B1107" s="100"/>
      <c r="C1107" s="100"/>
      <c r="D1107" s="100"/>
      <c r="E1107" s="100"/>
      <c r="F1107" s="100"/>
      <c r="G1107" s="100"/>
      <c r="H1107" s="100"/>
      <c r="I1107" s="100"/>
      <c r="J1107" s="130"/>
      <c r="K1107" s="132"/>
      <c r="L1107" s="133"/>
      <c r="M1107" s="133"/>
      <c r="N1107" s="133"/>
      <c r="O1107" s="133"/>
      <c r="P1107" s="133"/>
      <c r="Q1107" s="133"/>
      <c r="R1107" s="133"/>
      <c r="S1107" s="133"/>
      <c r="T1107" s="133"/>
      <c r="U1107" s="133"/>
      <c r="V1107" s="133"/>
      <c r="W1107" s="133"/>
      <c r="X1107" s="134"/>
      <c r="Y1107" s="132"/>
      <c r="Z1107" s="133"/>
      <c r="AA1107" s="133"/>
      <c r="AB1107" s="133"/>
      <c r="AC1107" s="133"/>
      <c r="AD1107" s="133"/>
      <c r="AE1107" s="133"/>
      <c r="AF1107" s="133"/>
      <c r="AG1107" s="133"/>
      <c r="AH1107" s="133"/>
      <c r="AI1107" s="133"/>
      <c r="AJ1107" s="133"/>
      <c r="AK1107" s="133"/>
      <c r="AL1107" s="133"/>
      <c r="AM1107" s="139"/>
      <c r="BF1107" s="13" t="b">
        <f>IF($Y1106="○",TRUE,IF($Y1106="",FALSE,"INPUT_ERROR"))</f>
        <v>0</v>
      </c>
      <c r="BG1107" s="13" t="s">
        <v>522</v>
      </c>
      <c r="BH1107" s="13">
        <v>81</v>
      </c>
      <c r="BI1107" s="13" t="str">
        <f t="shared" si="20"/>
        <v>ITEM81#KBN3_19=FALSE</v>
      </c>
    </row>
    <row r="1108" spans="1:61" ht="9.75" hidden="1" customHeight="1" x14ac:dyDescent="0.15">
      <c r="A1108" s="99"/>
      <c r="B1108" s="100"/>
      <c r="C1108" s="100"/>
      <c r="D1108" s="100"/>
      <c r="E1108" s="100"/>
      <c r="F1108" s="100"/>
      <c r="G1108" s="100"/>
      <c r="H1108" s="100"/>
      <c r="I1108" s="100"/>
      <c r="J1108" s="130" t="s">
        <v>127</v>
      </c>
      <c r="K1108" s="132"/>
      <c r="L1108" s="133" t="s">
        <v>125</v>
      </c>
      <c r="M1108" s="133"/>
      <c r="N1108" s="133"/>
      <c r="O1108" s="134" t="s">
        <v>98</v>
      </c>
      <c r="P1108" s="128"/>
      <c r="Q1108" s="128"/>
      <c r="R1108" s="128"/>
      <c r="S1108" s="128"/>
      <c r="T1108" s="128"/>
      <c r="U1108" s="128"/>
      <c r="V1108" s="128"/>
      <c r="W1108" s="128"/>
      <c r="X1108" s="128"/>
      <c r="Y1108" s="128"/>
      <c r="Z1108" s="128"/>
      <c r="AA1108" s="128"/>
      <c r="AB1108" s="128"/>
      <c r="AC1108" s="128"/>
      <c r="AD1108" s="128"/>
      <c r="AE1108" s="128"/>
      <c r="AF1108" s="128"/>
      <c r="AG1108" s="128"/>
      <c r="AH1108" s="128"/>
      <c r="AI1108" s="128"/>
      <c r="AJ1108" s="128"/>
      <c r="AK1108" s="128"/>
      <c r="AL1108" s="133" t="s">
        <v>188</v>
      </c>
      <c r="AM1108" s="139"/>
      <c r="BF1108" s="13" t="b">
        <f>IF($K1108="○",TRUE,IF($K1108="",FALSE,"INPUT_ERROR"))</f>
        <v>0</v>
      </c>
      <c r="BG1108" s="13" t="s">
        <v>522</v>
      </c>
      <c r="BH1108" s="13">
        <v>82</v>
      </c>
      <c r="BI1108" s="13" t="str">
        <f t="shared" si="20"/>
        <v>ITEM82#KBN3_19=FALSE</v>
      </c>
    </row>
    <row r="1109" spans="1:61" ht="9.75" hidden="1" customHeight="1" x14ac:dyDescent="0.15">
      <c r="A1109" s="99"/>
      <c r="B1109" s="100"/>
      <c r="C1109" s="100"/>
      <c r="D1109" s="100"/>
      <c r="E1109" s="100"/>
      <c r="F1109" s="100"/>
      <c r="G1109" s="100"/>
      <c r="H1109" s="100"/>
      <c r="I1109" s="100"/>
      <c r="J1109" s="135"/>
      <c r="K1109" s="136"/>
      <c r="L1109" s="137"/>
      <c r="M1109" s="137"/>
      <c r="N1109" s="137"/>
      <c r="O1109" s="138"/>
      <c r="P1109" s="90"/>
      <c r="Q1109" s="90"/>
      <c r="R1109" s="90"/>
      <c r="S1109" s="90"/>
      <c r="T1109" s="90"/>
      <c r="U1109" s="90"/>
      <c r="V1109" s="90"/>
      <c r="W1109" s="90"/>
      <c r="X1109" s="90"/>
      <c r="Y1109" s="90"/>
      <c r="Z1109" s="90"/>
      <c r="AA1109" s="90"/>
      <c r="AB1109" s="90"/>
      <c r="AC1109" s="90"/>
      <c r="AD1109" s="90"/>
      <c r="AE1109" s="90"/>
      <c r="AF1109" s="90"/>
      <c r="AG1109" s="90"/>
      <c r="AH1109" s="90"/>
      <c r="AI1109" s="90"/>
      <c r="AJ1109" s="90"/>
      <c r="AK1109" s="90"/>
      <c r="AL1109" s="137"/>
      <c r="AM1109" s="140"/>
      <c r="BG1109" s="13" t="s">
        <v>522</v>
      </c>
      <c r="BH1109" s="13">
        <v>83</v>
      </c>
      <c r="BI1109" s="13" t="str">
        <f>"ITEM"&amp;BH1109&amp; BG1109 &amp;"="&amp;IF(TRIM($P1108)="","",$P1108)</f>
        <v>ITEM83#KBN3_19=</v>
      </c>
    </row>
    <row r="1110" spans="1:61" ht="9.75" hidden="1" customHeight="1" x14ac:dyDescent="0.15">
      <c r="A1110" s="96" t="s">
        <v>290</v>
      </c>
      <c r="B1110" s="97"/>
      <c r="C1110" s="97"/>
      <c r="D1110" s="97"/>
      <c r="E1110" s="97"/>
      <c r="F1110" s="97"/>
      <c r="G1110" s="97"/>
      <c r="H1110" s="97"/>
      <c r="I1110" s="97"/>
      <c r="J1110" s="102"/>
      <c r="K1110" s="102"/>
      <c r="L1110" s="102"/>
      <c r="M1110" s="102"/>
      <c r="N1110" s="102"/>
      <c r="O1110" s="102"/>
      <c r="P1110" s="102"/>
      <c r="Q1110" s="102"/>
      <c r="R1110" s="102"/>
      <c r="S1110" s="102"/>
      <c r="T1110" s="102"/>
      <c r="U1110" s="102"/>
      <c r="V1110" s="102"/>
      <c r="W1110" s="102"/>
      <c r="X1110" s="102"/>
      <c r="Y1110" s="102"/>
      <c r="Z1110" s="102"/>
      <c r="AA1110" s="102"/>
      <c r="AB1110" s="102"/>
      <c r="AC1110" s="102"/>
      <c r="AD1110" s="102"/>
      <c r="AE1110" s="102"/>
      <c r="AF1110" s="102"/>
      <c r="AG1110" s="102"/>
      <c r="AH1110" s="102"/>
      <c r="AI1110" s="102"/>
      <c r="AJ1110" s="102"/>
      <c r="AK1110" s="102"/>
      <c r="AL1110" s="102"/>
      <c r="AM1110" s="102"/>
      <c r="BG1110" s="13" t="s">
        <v>522</v>
      </c>
      <c r="BH1110" s="13">
        <v>84</v>
      </c>
      <c r="BI1110" s="13" t="str">
        <f>"ITEM"&amp;BH1110&amp; BG1110 &amp;"="&amp;IF(TRIM($J1110)="","",TEXT(J1110,"yyyymmdd"))</f>
        <v>ITEM84#KBN3_19=</v>
      </c>
    </row>
    <row r="1111" spans="1:61" ht="9.75" hidden="1" customHeight="1" x14ac:dyDescent="0.15">
      <c r="A1111" s="99"/>
      <c r="B1111" s="100"/>
      <c r="C1111" s="100"/>
      <c r="D1111" s="100"/>
      <c r="E1111" s="100"/>
      <c r="F1111" s="100"/>
      <c r="G1111" s="100"/>
      <c r="H1111" s="100"/>
      <c r="I1111" s="100"/>
      <c r="J1111" s="102"/>
      <c r="K1111" s="102"/>
      <c r="L1111" s="102"/>
      <c r="M1111" s="102"/>
      <c r="N1111" s="102"/>
      <c r="O1111" s="102"/>
      <c r="P1111" s="102"/>
      <c r="Q1111" s="102"/>
      <c r="R1111" s="102"/>
      <c r="S1111" s="102"/>
      <c r="T1111" s="102"/>
      <c r="U1111" s="102"/>
      <c r="V1111" s="102"/>
      <c r="W1111" s="102"/>
      <c r="X1111" s="102"/>
      <c r="Y1111" s="102"/>
      <c r="Z1111" s="102"/>
      <c r="AA1111" s="102"/>
      <c r="AB1111" s="102"/>
      <c r="AC1111" s="102"/>
      <c r="AD1111" s="102"/>
      <c r="AE1111" s="102"/>
      <c r="AF1111" s="102"/>
      <c r="AG1111" s="102"/>
      <c r="AH1111" s="102"/>
      <c r="AI1111" s="102"/>
      <c r="AJ1111" s="102"/>
      <c r="AK1111" s="102"/>
      <c r="AL1111" s="102"/>
      <c r="AM1111" s="102"/>
      <c r="BG1111" s="13" t="s">
        <v>432</v>
      </c>
      <c r="BH1111" s="13" t="s">
        <v>432</v>
      </c>
    </row>
    <row r="1112" spans="1:61" ht="9.75" hidden="1" customHeight="1" thickBot="1" x14ac:dyDescent="0.2">
      <c r="A1112" s="106"/>
      <c r="B1112" s="107"/>
      <c r="C1112" s="107"/>
      <c r="D1112" s="107"/>
      <c r="E1112" s="107"/>
      <c r="F1112" s="107"/>
      <c r="G1112" s="107"/>
      <c r="H1112" s="107"/>
      <c r="I1112" s="107"/>
      <c r="J1112" s="102"/>
      <c r="K1112" s="102"/>
      <c r="L1112" s="102"/>
      <c r="M1112" s="102"/>
      <c r="N1112" s="102"/>
      <c r="O1112" s="102"/>
      <c r="P1112" s="102"/>
      <c r="Q1112" s="102"/>
      <c r="R1112" s="102"/>
      <c r="S1112" s="102"/>
      <c r="T1112" s="102"/>
      <c r="U1112" s="102"/>
      <c r="V1112" s="102"/>
      <c r="W1112" s="102"/>
      <c r="X1112" s="102"/>
      <c r="Y1112" s="102"/>
      <c r="Z1112" s="102"/>
      <c r="AA1112" s="102"/>
      <c r="AB1112" s="102"/>
      <c r="AC1112" s="102"/>
      <c r="AD1112" s="102"/>
      <c r="AE1112" s="102"/>
      <c r="AF1112" s="102"/>
      <c r="AG1112" s="102"/>
      <c r="AH1112" s="102"/>
      <c r="AI1112" s="102"/>
      <c r="AJ1112" s="102"/>
      <c r="AK1112" s="102"/>
      <c r="AL1112" s="102"/>
      <c r="AM1112" s="102"/>
      <c r="BG1112" s="13" t="s">
        <v>432</v>
      </c>
      <c r="BH1112" s="13" t="s">
        <v>432</v>
      </c>
    </row>
    <row r="1113" spans="1:61" ht="9.75" hidden="1" customHeight="1" x14ac:dyDescent="0.15">
      <c r="A1113" s="295" t="s">
        <v>385</v>
      </c>
      <c r="B1113" s="296"/>
      <c r="C1113" s="296"/>
      <c r="D1113" s="296"/>
      <c r="E1113" s="296"/>
      <c r="F1113" s="296"/>
      <c r="G1113" s="296"/>
      <c r="H1113" s="296"/>
      <c r="I1113" s="297"/>
      <c r="J1113" s="273"/>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274"/>
      <c r="AE1113" s="274"/>
      <c r="AF1113" s="274"/>
      <c r="AG1113" s="274"/>
      <c r="AH1113" s="274"/>
      <c r="AI1113" s="274"/>
      <c r="AJ1113" s="274"/>
      <c r="AK1113" s="274"/>
      <c r="AL1113" s="274"/>
      <c r="AM1113" s="275"/>
      <c r="BG1113" s="13" t="s">
        <v>523</v>
      </c>
      <c r="BH1113" s="13">
        <v>70</v>
      </c>
      <c r="BI1113" s="13" t="str">
        <f>"ITEM"&amp;BH1113&amp;BG1113&amp;"="&amp;IF(TRIM($J1113)="","",$J1113)</f>
        <v>ITEM70#KBN3_20=</v>
      </c>
    </row>
    <row r="1114" spans="1:61" ht="9.75" hidden="1" customHeight="1" thickBot="1" x14ac:dyDescent="0.2">
      <c r="A1114" s="298"/>
      <c r="B1114" s="299"/>
      <c r="C1114" s="299"/>
      <c r="D1114" s="299"/>
      <c r="E1114" s="299"/>
      <c r="F1114" s="299"/>
      <c r="G1114" s="299"/>
      <c r="H1114" s="299"/>
      <c r="I1114" s="300"/>
      <c r="J1114" s="301"/>
      <c r="K1114" s="302"/>
      <c r="L1114" s="302"/>
      <c r="M1114" s="302"/>
      <c r="N1114" s="302"/>
      <c r="O1114" s="302"/>
      <c r="P1114" s="302"/>
      <c r="Q1114" s="302"/>
      <c r="R1114" s="302"/>
      <c r="S1114" s="302"/>
      <c r="T1114" s="302"/>
      <c r="U1114" s="302"/>
      <c r="V1114" s="302"/>
      <c r="W1114" s="302"/>
      <c r="X1114" s="302"/>
      <c r="Y1114" s="302"/>
      <c r="Z1114" s="302"/>
      <c r="AA1114" s="302"/>
      <c r="AB1114" s="302"/>
      <c r="AC1114" s="302"/>
      <c r="AD1114" s="302"/>
      <c r="AE1114" s="302"/>
      <c r="AF1114" s="302"/>
      <c r="AG1114" s="302"/>
      <c r="AH1114" s="302"/>
      <c r="AI1114" s="302"/>
      <c r="AJ1114" s="302"/>
      <c r="AK1114" s="302"/>
      <c r="AL1114" s="302"/>
      <c r="AM1114" s="303"/>
    </row>
    <row r="1115" spans="1:61" ht="9.75" hidden="1" customHeight="1" x14ac:dyDescent="0.15">
      <c r="A1115" s="99" t="s">
        <v>96</v>
      </c>
      <c r="B1115" s="100"/>
      <c r="C1115" s="100"/>
      <c r="D1115" s="100"/>
      <c r="E1115" s="100"/>
      <c r="F1115" s="100"/>
      <c r="G1115" s="100"/>
      <c r="H1115" s="100"/>
      <c r="I1115" s="100"/>
      <c r="J1115" s="102"/>
      <c r="K1115" s="102"/>
      <c r="L1115" s="102"/>
      <c r="M1115" s="102"/>
      <c r="N1115" s="102"/>
      <c r="O1115" s="102"/>
      <c r="P1115" s="102"/>
      <c r="Q1115" s="102"/>
      <c r="R1115" s="102"/>
      <c r="S1115" s="102"/>
      <c r="T1115" s="102"/>
      <c r="U1115" s="102"/>
      <c r="V1115" s="102"/>
      <c r="W1115" s="102"/>
      <c r="X1115" s="102"/>
      <c r="Y1115" s="102"/>
      <c r="Z1115" s="102"/>
      <c r="AA1115" s="102"/>
      <c r="AB1115" s="102"/>
      <c r="AC1115" s="102"/>
      <c r="AD1115" s="102"/>
      <c r="AE1115" s="102"/>
      <c r="AF1115" s="102"/>
      <c r="AG1115" s="102"/>
      <c r="AH1115" s="102"/>
      <c r="AI1115" s="102"/>
      <c r="AJ1115" s="102"/>
      <c r="AK1115" s="102"/>
      <c r="AL1115" s="102"/>
      <c r="AM1115" s="102"/>
      <c r="BG1115" s="13" t="s">
        <v>523</v>
      </c>
      <c r="BH1115" s="13">
        <v>71</v>
      </c>
      <c r="BI1115" s="13" t="str">
        <f>"ITEM"&amp;BH1115&amp; BG1115 &amp;"="&amp; IF(TRIM($J1115)="","",$J1115)</f>
        <v>ITEM71#KBN3_20=</v>
      </c>
    </row>
    <row r="1116" spans="1:61" ht="9.75" hidden="1" customHeight="1" x14ac:dyDescent="0.15">
      <c r="A1116" s="106"/>
      <c r="B1116" s="107"/>
      <c r="C1116" s="107"/>
      <c r="D1116" s="107"/>
      <c r="E1116" s="107"/>
      <c r="F1116" s="107"/>
      <c r="G1116" s="107"/>
      <c r="H1116" s="107"/>
      <c r="I1116" s="107"/>
      <c r="J1116" s="102"/>
      <c r="K1116" s="102"/>
      <c r="L1116" s="102"/>
      <c r="M1116" s="102"/>
      <c r="N1116" s="102"/>
      <c r="O1116" s="102"/>
      <c r="P1116" s="102"/>
      <c r="Q1116" s="102"/>
      <c r="R1116" s="102"/>
      <c r="S1116" s="102"/>
      <c r="T1116" s="102"/>
      <c r="U1116" s="102"/>
      <c r="V1116" s="102"/>
      <c r="W1116" s="102"/>
      <c r="X1116" s="102"/>
      <c r="Y1116" s="102"/>
      <c r="Z1116" s="102"/>
      <c r="AA1116" s="102"/>
      <c r="AB1116" s="102"/>
      <c r="AC1116" s="102"/>
      <c r="AD1116" s="102"/>
      <c r="AE1116" s="102"/>
      <c r="AF1116" s="102"/>
      <c r="AG1116" s="102"/>
      <c r="AH1116" s="102"/>
      <c r="AI1116" s="102"/>
      <c r="AJ1116" s="102"/>
      <c r="AK1116" s="102"/>
      <c r="AL1116" s="102"/>
      <c r="AM1116" s="102"/>
    </row>
    <row r="1117" spans="1:61" ht="9.75" hidden="1" customHeight="1" x14ac:dyDescent="0.15">
      <c r="A1117" s="96" t="s">
        <v>285</v>
      </c>
      <c r="B1117" s="97"/>
      <c r="C1117" s="97"/>
      <c r="D1117" s="97"/>
      <c r="E1117" s="97"/>
      <c r="F1117" s="97"/>
      <c r="G1117" s="97"/>
      <c r="H1117" s="97"/>
      <c r="I1117" s="97"/>
      <c r="J1117" s="102"/>
      <c r="K1117" s="102"/>
      <c r="L1117" s="102"/>
      <c r="M1117" s="102"/>
      <c r="N1117" s="102"/>
      <c r="O1117" s="102"/>
      <c r="P1117" s="102"/>
      <c r="Q1117" s="102"/>
      <c r="R1117" s="102"/>
      <c r="S1117" s="102"/>
      <c r="T1117" s="102"/>
      <c r="U1117" s="102"/>
      <c r="V1117" s="102"/>
      <c r="W1117" s="102"/>
      <c r="X1117" s="102"/>
      <c r="Y1117" s="102"/>
      <c r="Z1117" s="102"/>
      <c r="AA1117" s="102"/>
      <c r="AB1117" s="102"/>
      <c r="AC1117" s="102"/>
      <c r="AD1117" s="102"/>
      <c r="AE1117" s="102"/>
      <c r="AF1117" s="102"/>
      <c r="AG1117" s="102"/>
      <c r="AH1117" s="102"/>
      <c r="AI1117" s="102"/>
      <c r="AJ1117" s="102"/>
      <c r="AK1117" s="102"/>
      <c r="AL1117" s="102"/>
      <c r="AM1117" s="102"/>
      <c r="BG1117" s="13" t="s">
        <v>523</v>
      </c>
      <c r="BH1117" s="13">
        <v>72</v>
      </c>
      <c r="BI1117" s="13" t="str">
        <f>"ITEM"&amp;BH1117&amp; BG1117 &amp;"="&amp; IF(TRIM($J1117)="","",$J1117)</f>
        <v>ITEM72#KBN3_20=</v>
      </c>
    </row>
    <row r="1118" spans="1:61" ht="9.75" hidden="1" customHeight="1" x14ac:dyDescent="0.15">
      <c r="A1118" s="99"/>
      <c r="B1118" s="100"/>
      <c r="C1118" s="100"/>
      <c r="D1118" s="100"/>
      <c r="E1118" s="100"/>
      <c r="F1118" s="100"/>
      <c r="G1118" s="100"/>
      <c r="H1118" s="100"/>
      <c r="I1118" s="100"/>
      <c r="J1118" s="102"/>
      <c r="K1118" s="102"/>
      <c r="L1118" s="102"/>
      <c r="M1118" s="102"/>
      <c r="N1118" s="102"/>
      <c r="O1118" s="102"/>
      <c r="P1118" s="102"/>
      <c r="Q1118" s="102"/>
      <c r="R1118" s="102"/>
      <c r="S1118" s="102"/>
      <c r="T1118" s="102"/>
      <c r="U1118" s="102"/>
      <c r="V1118" s="102"/>
      <c r="W1118" s="102"/>
      <c r="X1118" s="102"/>
      <c r="Y1118" s="102"/>
      <c r="Z1118" s="102"/>
      <c r="AA1118" s="102"/>
      <c r="AB1118" s="102"/>
      <c r="AC1118" s="102"/>
      <c r="AD1118" s="102"/>
      <c r="AE1118" s="102"/>
      <c r="AF1118" s="102"/>
      <c r="AG1118" s="102"/>
      <c r="AH1118" s="102"/>
      <c r="AI1118" s="102"/>
      <c r="AJ1118" s="102"/>
      <c r="AK1118" s="102"/>
      <c r="AL1118" s="102"/>
      <c r="AM1118" s="102"/>
      <c r="BG1118" s="13" t="s">
        <v>432</v>
      </c>
      <c r="BH1118" s="13" t="s">
        <v>432</v>
      </c>
    </row>
    <row r="1119" spans="1:61" ht="9.75" hidden="1" customHeight="1" x14ac:dyDescent="0.15">
      <c r="A1119" s="106"/>
      <c r="B1119" s="107"/>
      <c r="C1119" s="107"/>
      <c r="D1119" s="107"/>
      <c r="E1119" s="107"/>
      <c r="F1119" s="107"/>
      <c r="G1119" s="107"/>
      <c r="H1119" s="107"/>
      <c r="I1119" s="107"/>
      <c r="J1119" s="102"/>
      <c r="K1119" s="102"/>
      <c r="L1119" s="102"/>
      <c r="M1119" s="102"/>
      <c r="N1119" s="102"/>
      <c r="O1119" s="102"/>
      <c r="P1119" s="102"/>
      <c r="Q1119" s="102"/>
      <c r="R1119" s="102"/>
      <c r="S1119" s="102"/>
      <c r="T1119" s="102"/>
      <c r="U1119" s="102"/>
      <c r="V1119" s="102"/>
      <c r="W1119" s="102"/>
      <c r="X1119" s="102"/>
      <c r="Y1119" s="102"/>
      <c r="Z1119" s="102"/>
      <c r="AA1119" s="102"/>
      <c r="AB1119" s="102"/>
      <c r="AC1119" s="102"/>
      <c r="AD1119" s="102"/>
      <c r="AE1119" s="102"/>
      <c r="AF1119" s="102"/>
      <c r="AG1119" s="102"/>
      <c r="AH1119" s="102"/>
      <c r="AI1119" s="102"/>
      <c r="AJ1119" s="102"/>
      <c r="AK1119" s="102"/>
      <c r="AL1119" s="102"/>
      <c r="AM1119" s="102"/>
      <c r="BG1119" s="13" t="s">
        <v>432</v>
      </c>
      <c r="BH1119" s="13" t="s">
        <v>432</v>
      </c>
    </row>
    <row r="1120" spans="1:61" ht="9.75" hidden="1" customHeight="1" x14ac:dyDescent="0.15">
      <c r="A1120" s="96" t="s">
        <v>286</v>
      </c>
      <c r="B1120" s="97"/>
      <c r="C1120" s="97"/>
      <c r="D1120" s="97"/>
      <c r="E1120" s="97"/>
      <c r="F1120" s="97"/>
      <c r="G1120" s="97"/>
      <c r="H1120" s="97"/>
      <c r="I1120" s="97"/>
      <c r="J1120" s="102"/>
      <c r="K1120" s="102"/>
      <c r="L1120" s="102"/>
      <c r="M1120" s="102"/>
      <c r="N1120" s="102"/>
      <c r="O1120" s="102"/>
      <c r="P1120" s="102"/>
      <c r="Q1120" s="102"/>
      <c r="R1120" s="102"/>
      <c r="S1120" s="102"/>
      <c r="T1120" s="102"/>
      <c r="U1120" s="102"/>
      <c r="V1120" s="102"/>
      <c r="W1120" s="102"/>
      <c r="X1120" s="102"/>
      <c r="Y1120" s="102"/>
      <c r="Z1120" s="102"/>
      <c r="AA1120" s="102"/>
      <c r="AB1120" s="102"/>
      <c r="AC1120" s="102"/>
      <c r="AD1120" s="102"/>
      <c r="AE1120" s="102"/>
      <c r="AF1120" s="102"/>
      <c r="AG1120" s="102"/>
      <c r="AH1120" s="102"/>
      <c r="AI1120" s="102"/>
      <c r="AJ1120" s="102"/>
      <c r="AK1120" s="102"/>
      <c r="AL1120" s="102"/>
      <c r="AM1120" s="102"/>
      <c r="BG1120" s="13" t="s">
        <v>523</v>
      </c>
      <c r="BH1120" s="13">
        <v>73</v>
      </c>
      <c r="BI1120" s="13" t="str">
        <f>"ITEM"&amp;BH1120&amp; BG1120 &amp;"="&amp; IF(TRIM($J1120)="","",$J1120)</f>
        <v>ITEM73#KBN3_20=</v>
      </c>
    </row>
    <row r="1121" spans="1:61" ht="9.75" hidden="1" customHeight="1" x14ac:dyDescent="0.15">
      <c r="A1121" s="106"/>
      <c r="B1121" s="107"/>
      <c r="C1121" s="107"/>
      <c r="D1121" s="107"/>
      <c r="E1121" s="107"/>
      <c r="F1121" s="107"/>
      <c r="G1121" s="107"/>
      <c r="H1121" s="107"/>
      <c r="I1121" s="107"/>
      <c r="J1121" s="102"/>
      <c r="K1121" s="102"/>
      <c r="L1121" s="102"/>
      <c r="M1121" s="102"/>
      <c r="N1121" s="102"/>
      <c r="O1121" s="102"/>
      <c r="P1121" s="102"/>
      <c r="Q1121" s="102"/>
      <c r="R1121" s="102"/>
      <c r="S1121" s="102"/>
      <c r="T1121" s="102"/>
      <c r="U1121" s="102"/>
      <c r="V1121" s="102"/>
      <c r="W1121" s="102"/>
      <c r="X1121" s="102"/>
      <c r="Y1121" s="102"/>
      <c r="Z1121" s="102"/>
      <c r="AA1121" s="102"/>
      <c r="AB1121" s="102"/>
      <c r="AC1121" s="102"/>
      <c r="AD1121" s="102"/>
      <c r="AE1121" s="102"/>
      <c r="AF1121" s="102"/>
      <c r="AG1121" s="102"/>
      <c r="AH1121" s="102"/>
      <c r="AI1121" s="102"/>
      <c r="AJ1121" s="102"/>
      <c r="AK1121" s="102"/>
      <c r="AL1121" s="102"/>
      <c r="AM1121" s="102"/>
      <c r="BG1121" s="13" t="s">
        <v>432</v>
      </c>
      <c r="BH1121" s="13" t="s">
        <v>432</v>
      </c>
    </row>
    <row r="1122" spans="1:61" ht="9.75" hidden="1" customHeight="1" x14ac:dyDescent="0.15">
      <c r="A1122" s="96" t="s">
        <v>287</v>
      </c>
      <c r="B1122" s="97"/>
      <c r="C1122" s="97"/>
      <c r="D1122" s="97"/>
      <c r="E1122" s="97"/>
      <c r="F1122" s="97"/>
      <c r="G1122" s="97"/>
      <c r="H1122" s="97"/>
      <c r="I1122" s="97"/>
      <c r="J1122" s="167"/>
      <c r="K1122" s="162"/>
      <c r="L1122" s="162"/>
      <c r="M1122" s="162"/>
      <c r="N1122" s="162"/>
      <c r="O1122" s="162"/>
      <c r="P1122" s="162"/>
      <c r="Q1122" s="162"/>
      <c r="R1122" s="162"/>
      <c r="S1122" s="162"/>
      <c r="T1122" s="162"/>
      <c r="U1122" s="162"/>
      <c r="V1122" s="170" t="s">
        <v>116</v>
      </c>
      <c r="W1122" s="170"/>
      <c r="X1122" s="170"/>
      <c r="Y1122" s="170"/>
      <c r="Z1122" s="170"/>
      <c r="AA1122" s="170"/>
      <c r="AB1122" s="170"/>
      <c r="AC1122" s="170"/>
      <c r="AD1122" s="170"/>
      <c r="AE1122" s="170"/>
      <c r="AF1122" s="170"/>
      <c r="AG1122" s="170"/>
      <c r="AH1122" s="170"/>
      <c r="AI1122" s="170"/>
      <c r="AJ1122" s="170"/>
      <c r="AK1122" s="170"/>
      <c r="AL1122" s="170"/>
      <c r="AM1122" s="171"/>
      <c r="BE1122" s="13" t="str">
        <f ca="1">MID(CELL("address",$CB$2),2,2)</f>
        <v>CB</v>
      </c>
      <c r="BF1122" s="13" t="str">
        <f>IF(TRIM($K1124)="","",IF(ISERROR(MATCH($K1124,$CB$3:$CB$7,0)),"INPUT_ERROR",MATCH($K1124,$CB$3:$CB$7,0)))</f>
        <v/>
      </c>
      <c r="BG1122" s="13" t="s">
        <v>523</v>
      </c>
      <c r="BH1122" s="13">
        <v>74</v>
      </c>
      <c r="BI1122" s="13" t="str">
        <f>"ITEM"&amp; BH1122&amp; BG1122 &amp;"="&amp; $BF1122</f>
        <v>ITEM74#KBN3_20=</v>
      </c>
    </row>
    <row r="1123" spans="1:61" ht="9.75" hidden="1" customHeight="1" x14ac:dyDescent="0.15">
      <c r="A1123" s="99"/>
      <c r="B1123" s="100"/>
      <c r="C1123" s="100"/>
      <c r="D1123" s="100"/>
      <c r="E1123" s="100"/>
      <c r="F1123" s="100"/>
      <c r="G1123" s="100"/>
      <c r="H1123" s="100"/>
      <c r="I1123" s="100"/>
      <c r="J1123" s="186"/>
      <c r="K1123" s="133"/>
      <c r="L1123" s="133"/>
      <c r="M1123" s="133"/>
      <c r="N1123" s="133"/>
      <c r="O1123" s="133"/>
      <c r="P1123" s="133"/>
      <c r="Q1123" s="133"/>
      <c r="R1123" s="133"/>
      <c r="S1123" s="133"/>
      <c r="T1123" s="133"/>
      <c r="U1123" s="133"/>
      <c r="V1123" s="169" t="s">
        <v>180</v>
      </c>
      <c r="W1123" s="169"/>
      <c r="X1123" s="169"/>
      <c r="Y1123" s="169"/>
      <c r="Z1123" s="169"/>
      <c r="AA1123" s="169"/>
      <c r="AB1123" s="169"/>
      <c r="AC1123" s="169"/>
      <c r="AD1123" s="169"/>
      <c r="AE1123" s="169"/>
      <c r="AF1123" s="169"/>
      <c r="AG1123" s="169"/>
      <c r="AH1123" s="169"/>
      <c r="AI1123" s="169"/>
      <c r="AJ1123" s="169"/>
      <c r="AK1123" s="169"/>
      <c r="AL1123" s="169"/>
      <c r="AM1123" s="172"/>
      <c r="BG1123" s="13" t="s">
        <v>432</v>
      </c>
      <c r="BH1123" s="13" t="s">
        <v>432</v>
      </c>
    </row>
    <row r="1124" spans="1:61" ht="9.75" hidden="1" customHeight="1" x14ac:dyDescent="0.15">
      <c r="A1124" s="99"/>
      <c r="B1124" s="100"/>
      <c r="C1124" s="100"/>
      <c r="D1124" s="100"/>
      <c r="E1124" s="100"/>
      <c r="F1124" s="100"/>
      <c r="G1124" s="100"/>
      <c r="H1124" s="100"/>
      <c r="I1124" s="100"/>
      <c r="J1124" s="130" t="s">
        <v>444</v>
      </c>
      <c r="K1124" s="131"/>
      <c r="L1124" s="131"/>
      <c r="M1124" s="131"/>
      <c r="N1124" s="131"/>
      <c r="O1124" s="131"/>
      <c r="P1124" s="131"/>
      <c r="Q1124" s="131"/>
      <c r="R1124" s="131"/>
      <c r="S1124" s="131"/>
      <c r="T1124" s="133" t="s">
        <v>442</v>
      </c>
      <c r="U1124" s="133"/>
      <c r="V1124" s="169" t="s">
        <v>236</v>
      </c>
      <c r="W1124" s="169"/>
      <c r="X1124" s="169"/>
      <c r="Y1124" s="169"/>
      <c r="Z1124" s="169"/>
      <c r="AA1124" s="169"/>
      <c r="AB1124" s="169"/>
      <c r="AC1124" s="169"/>
      <c r="AD1124" s="169"/>
      <c r="AE1124" s="169"/>
      <c r="AF1124" s="169"/>
      <c r="AG1124" s="169"/>
      <c r="AH1124" s="169"/>
      <c r="AI1124" s="169"/>
      <c r="AJ1124" s="169"/>
      <c r="AK1124" s="169"/>
      <c r="AL1124" s="169"/>
      <c r="AM1124" s="172"/>
      <c r="BG1124" s="13" t="s">
        <v>432</v>
      </c>
      <c r="BH1124" s="13" t="s">
        <v>432</v>
      </c>
    </row>
    <row r="1125" spans="1:61" ht="9.75" hidden="1" customHeight="1" x14ac:dyDescent="0.15">
      <c r="A1125" s="99"/>
      <c r="B1125" s="100"/>
      <c r="C1125" s="100"/>
      <c r="D1125" s="100"/>
      <c r="E1125" s="100"/>
      <c r="F1125" s="100"/>
      <c r="G1125" s="100"/>
      <c r="H1125" s="100"/>
      <c r="I1125" s="100"/>
      <c r="J1125" s="130"/>
      <c r="K1125" s="131"/>
      <c r="L1125" s="131"/>
      <c r="M1125" s="131"/>
      <c r="N1125" s="131"/>
      <c r="O1125" s="131"/>
      <c r="P1125" s="131"/>
      <c r="Q1125" s="131"/>
      <c r="R1125" s="131"/>
      <c r="S1125" s="131"/>
      <c r="T1125" s="133"/>
      <c r="U1125" s="133"/>
      <c r="V1125" s="169" t="s">
        <v>237</v>
      </c>
      <c r="W1125" s="169"/>
      <c r="X1125" s="169"/>
      <c r="Y1125" s="169"/>
      <c r="Z1125" s="169"/>
      <c r="AA1125" s="169"/>
      <c r="AB1125" s="169"/>
      <c r="AC1125" s="169"/>
      <c r="AD1125" s="169"/>
      <c r="AE1125" s="169"/>
      <c r="AF1125" s="169"/>
      <c r="AG1125" s="169"/>
      <c r="AH1125" s="169"/>
      <c r="AI1125" s="169"/>
      <c r="AJ1125" s="169"/>
      <c r="AK1125" s="169"/>
      <c r="AL1125" s="169"/>
      <c r="AM1125" s="172"/>
      <c r="BG1125" s="13" t="s">
        <v>432</v>
      </c>
      <c r="BH1125" s="13" t="s">
        <v>432</v>
      </c>
    </row>
    <row r="1126" spans="1:61" ht="9.75" hidden="1" customHeight="1" x14ac:dyDescent="0.15">
      <c r="A1126" s="99"/>
      <c r="B1126" s="100"/>
      <c r="C1126" s="100"/>
      <c r="D1126" s="100"/>
      <c r="E1126" s="100"/>
      <c r="F1126" s="100"/>
      <c r="G1126" s="100"/>
      <c r="H1126" s="100"/>
      <c r="I1126" s="100"/>
      <c r="J1126" s="186"/>
      <c r="K1126" s="133"/>
      <c r="L1126" s="133"/>
      <c r="M1126" s="133"/>
      <c r="N1126" s="133"/>
      <c r="O1126" s="133"/>
      <c r="P1126" s="133"/>
      <c r="Q1126" s="133"/>
      <c r="R1126" s="133"/>
      <c r="S1126" s="133"/>
      <c r="T1126" s="133"/>
      <c r="U1126" s="133"/>
      <c r="V1126" s="169" t="s">
        <v>445</v>
      </c>
      <c r="W1126" s="169"/>
      <c r="X1126" s="169"/>
      <c r="Y1126" s="169"/>
      <c r="Z1126" s="169"/>
      <c r="AA1126" s="169"/>
      <c r="AB1126" s="169"/>
      <c r="AC1126" s="169"/>
      <c r="AD1126" s="169"/>
      <c r="AE1126" s="169"/>
      <c r="AF1126" s="169"/>
      <c r="AG1126" s="169"/>
      <c r="AH1126" s="169"/>
      <c r="AI1126" s="169"/>
      <c r="AJ1126" s="169"/>
      <c r="AK1126" s="169"/>
      <c r="AL1126" s="169"/>
      <c r="AM1126" s="172"/>
      <c r="BG1126" s="13" t="s">
        <v>432</v>
      </c>
      <c r="BH1126" s="13" t="s">
        <v>432</v>
      </c>
    </row>
    <row r="1127" spans="1:61" ht="9.75" hidden="1" customHeight="1" x14ac:dyDescent="0.15">
      <c r="A1127" s="106"/>
      <c r="B1127" s="107"/>
      <c r="C1127" s="107"/>
      <c r="D1127" s="107"/>
      <c r="E1127" s="107"/>
      <c r="F1127" s="107"/>
      <c r="G1127" s="107"/>
      <c r="H1127" s="107"/>
      <c r="I1127" s="107"/>
      <c r="J1127" s="168"/>
      <c r="K1127" s="137"/>
      <c r="L1127" s="137"/>
      <c r="M1127" s="137"/>
      <c r="N1127" s="137"/>
      <c r="O1127" s="137"/>
      <c r="P1127" s="137"/>
      <c r="Q1127" s="137"/>
      <c r="R1127" s="137"/>
      <c r="S1127" s="137"/>
      <c r="T1127" s="137"/>
      <c r="U1127" s="137"/>
      <c r="V1127" s="174" t="s">
        <v>238</v>
      </c>
      <c r="W1127" s="174"/>
      <c r="X1127" s="174"/>
      <c r="Y1127" s="174"/>
      <c r="Z1127" s="174"/>
      <c r="AA1127" s="174"/>
      <c r="AB1127" s="174"/>
      <c r="AC1127" s="174"/>
      <c r="AD1127" s="174"/>
      <c r="AE1127" s="174"/>
      <c r="AF1127" s="174"/>
      <c r="AG1127" s="174"/>
      <c r="AH1127" s="174"/>
      <c r="AI1127" s="174"/>
      <c r="AJ1127" s="174"/>
      <c r="AK1127" s="174"/>
      <c r="AL1127" s="174"/>
      <c r="AM1127" s="175"/>
      <c r="BG1127" s="13" t="s">
        <v>432</v>
      </c>
      <c r="BH1127" s="13" t="s">
        <v>432</v>
      </c>
    </row>
    <row r="1128" spans="1:61" ht="9.75" hidden="1" customHeight="1" x14ac:dyDescent="0.15">
      <c r="A1128" s="96" t="s">
        <v>288</v>
      </c>
      <c r="B1128" s="97"/>
      <c r="C1128" s="97"/>
      <c r="D1128" s="97"/>
      <c r="E1128" s="97"/>
      <c r="F1128" s="97"/>
      <c r="G1128" s="97"/>
      <c r="H1128" s="97"/>
      <c r="I1128" s="97"/>
      <c r="J1128" s="115"/>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7"/>
      <c r="BG1128" s="13" t="s">
        <v>523</v>
      </c>
      <c r="BH1128" s="13">
        <v>75</v>
      </c>
      <c r="BI1128" s="13" t="str">
        <f>"ITEM"&amp;BH1128&amp; BG1128 &amp;"="&amp; IF(TRIM($J1128)="","",$J1128)</f>
        <v>ITEM75#KBN3_20=</v>
      </c>
    </row>
    <row r="1129" spans="1:61" ht="9.75" hidden="1" customHeight="1" x14ac:dyDescent="0.15">
      <c r="A1129" s="99"/>
      <c r="B1129" s="100"/>
      <c r="C1129" s="100"/>
      <c r="D1129" s="100"/>
      <c r="E1129" s="100"/>
      <c r="F1129" s="100"/>
      <c r="G1129" s="100"/>
      <c r="H1129" s="100"/>
      <c r="I1129" s="100"/>
      <c r="J1129" s="109"/>
      <c r="K1129" s="110"/>
      <c r="L1129" s="110"/>
      <c r="M1129" s="110"/>
      <c r="N1129" s="110"/>
      <c r="O1129" s="110"/>
      <c r="P1129" s="110"/>
      <c r="Q1129" s="110"/>
      <c r="R1129" s="110"/>
      <c r="S1129" s="110"/>
      <c r="T1129" s="110"/>
      <c r="U1129" s="110"/>
      <c r="V1129" s="110"/>
      <c r="W1129" s="110"/>
      <c r="X1129" s="110"/>
      <c r="Y1129" s="110"/>
      <c r="Z1129" s="110"/>
      <c r="AA1129" s="110"/>
      <c r="AB1129" s="110"/>
      <c r="AC1129" s="110"/>
      <c r="AD1129" s="110"/>
      <c r="AE1129" s="110"/>
      <c r="AF1129" s="110"/>
      <c r="AG1129" s="110"/>
      <c r="AH1129" s="110"/>
      <c r="AI1129" s="110"/>
      <c r="AJ1129" s="110"/>
      <c r="AK1129" s="110"/>
      <c r="AL1129" s="110"/>
      <c r="AM1129" s="111"/>
      <c r="BG1129" s="13" t="s">
        <v>432</v>
      </c>
      <c r="BH1129" s="13" t="s">
        <v>432</v>
      </c>
    </row>
    <row r="1130" spans="1:61" ht="9.75" hidden="1" customHeight="1" x14ac:dyDescent="0.15">
      <c r="A1130" s="106"/>
      <c r="B1130" s="107"/>
      <c r="C1130" s="107"/>
      <c r="D1130" s="107"/>
      <c r="E1130" s="107"/>
      <c r="F1130" s="107"/>
      <c r="G1130" s="107"/>
      <c r="H1130" s="107"/>
      <c r="I1130" s="107"/>
      <c r="J1130" s="112"/>
      <c r="K1130" s="113"/>
      <c r="L1130" s="113"/>
      <c r="M1130" s="113"/>
      <c r="N1130" s="113"/>
      <c r="O1130" s="113"/>
      <c r="P1130" s="113"/>
      <c r="Q1130" s="113"/>
      <c r="R1130" s="113"/>
      <c r="S1130" s="113"/>
      <c r="T1130" s="113"/>
      <c r="U1130" s="113"/>
      <c r="V1130" s="113"/>
      <c r="W1130" s="113"/>
      <c r="X1130" s="113"/>
      <c r="Y1130" s="113"/>
      <c r="Z1130" s="113"/>
      <c r="AA1130" s="113"/>
      <c r="AB1130" s="113"/>
      <c r="AC1130" s="113"/>
      <c r="AD1130" s="113"/>
      <c r="AE1130" s="113"/>
      <c r="AF1130" s="113"/>
      <c r="AG1130" s="113"/>
      <c r="AH1130" s="113"/>
      <c r="AI1130" s="113"/>
      <c r="AJ1130" s="113"/>
      <c r="AK1130" s="113"/>
      <c r="AL1130" s="113"/>
      <c r="AM1130" s="114"/>
      <c r="BG1130" s="13" t="s">
        <v>432</v>
      </c>
      <c r="BH1130" s="13" t="s">
        <v>432</v>
      </c>
    </row>
    <row r="1131" spans="1:61" ht="9.75" hidden="1" customHeight="1" x14ac:dyDescent="0.15">
      <c r="A1131" s="96" t="s">
        <v>289</v>
      </c>
      <c r="B1131" s="97"/>
      <c r="C1131" s="97"/>
      <c r="D1131" s="97"/>
      <c r="E1131" s="97"/>
      <c r="F1131" s="97"/>
      <c r="G1131" s="97"/>
      <c r="H1131" s="97"/>
      <c r="I1131" s="97"/>
      <c r="J1131" s="224" t="s">
        <v>127</v>
      </c>
      <c r="K1131" s="225"/>
      <c r="L1131" s="162" t="s">
        <v>121</v>
      </c>
      <c r="M1131" s="162"/>
      <c r="N1131" s="162"/>
      <c r="O1131" s="162"/>
      <c r="P1131" s="162"/>
      <c r="Q1131" s="162"/>
      <c r="R1131" s="162"/>
      <c r="S1131" s="162"/>
      <c r="T1131" s="162"/>
      <c r="U1131" s="162"/>
      <c r="V1131" s="162"/>
      <c r="W1131" s="162"/>
      <c r="X1131" s="227" t="s">
        <v>127</v>
      </c>
      <c r="Y1131" s="225"/>
      <c r="Z1131" s="162" t="s">
        <v>160</v>
      </c>
      <c r="AA1131" s="162"/>
      <c r="AB1131" s="162"/>
      <c r="AC1131" s="162"/>
      <c r="AD1131" s="162"/>
      <c r="AE1131" s="162"/>
      <c r="AF1131" s="162"/>
      <c r="AG1131" s="162"/>
      <c r="AH1131" s="162"/>
      <c r="AI1131" s="162"/>
      <c r="AJ1131" s="162"/>
      <c r="AK1131" s="162"/>
      <c r="AL1131" s="162"/>
      <c r="AM1131" s="163"/>
      <c r="BF1131" s="13" t="b">
        <f>IF($K1131="○",TRUE,IF($K1131="",FALSE,"INPUT_ERROR"))</f>
        <v>0</v>
      </c>
      <c r="BG1131" s="13" t="s">
        <v>523</v>
      </c>
      <c r="BH1131" s="13">
        <v>76</v>
      </c>
      <c r="BI1131" s="13" t="str">
        <f t="shared" ref="BI1131:BI1137" si="21">"ITEM"&amp;BH1131&amp; BG1131 &amp;"="&amp; BF1131</f>
        <v>ITEM76#KBN3_20=FALSE</v>
      </c>
    </row>
    <row r="1132" spans="1:61" ht="9.75" hidden="1" customHeight="1" x14ac:dyDescent="0.15">
      <c r="A1132" s="99"/>
      <c r="B1132" s="100"/>
      <c r="C1132" s="100"/>
      <c r="D1132" s="100"/>
      <c r="E1132" s="100"/>
      <c r="F1132" s="100"/>
      <c r="G1132" s="100"/>
      <c r="H1132" s="100"/>
      <c r="I1132" s="100"/>
      <c r="J1132" s="130"/>
      <c r="K1132" s="132"/>
      <c r="L1132" s="133"/>
      <c r="M1132" s="133"/>
      <c r="N1132" s="133"/>
      <c r="O1132" s="133"/>
      <c r="P1132" s="133"/>
      <c r="Q1132" s="133"/>
      <c r="R1132" s="133"/>
      <c r="S1132" s="133"/>
      <c r="T1132" s="133"/>
      <c r="U1132" s="133"/>
      <c r="V1132" s="133"/>
      <c r="W1132" s="133"/>
      <c r="X1132" s="134"/>
      <c r="Y1132" s="132"/>
      <c r="Z1132" s="133"/>
      <c r="AA1132" s="133"/>
      <c r="AB1132" s="133"/>
      <c r="AC1132" s="133"/>
      <c r="AD1132" s="133"/>
      <c r="AE1132" s="133"/>
      <c r="AF1132" s="133"/>
      <c r="AG1132" s="133"/>
      <c r="AH1132" s="133"/>
      <c r="AI1132" s="133"/>
      <c r="AJ1132" s="133"/>
      <c r="AK1132" s="133"/>
      <c r="AL1132" s="133"/>
      <c r="AM1132" s="139"/>
      <c r="BF1132" s="13" t="b">
        <f>IF($Y1131="○",TRUE,IF($Y1131="",FALSE,"INPUT_ERROR"))</f>
        <v>0</v>
      </c>
      <c r="BG1132" s="13" t="s">
        <v>523</v>
      </c>
      <c r="BH1132" s="13">
        <v>77</v>
      </c>
      <c r="BI1132" s="13" t="str">
        <f t="shared" si="21"/>
        <v>ITEM77#KBN3_20=FALSE</v>
      </c>
    </row>
    <row r="1133" spans="1:61" ht="9.75" hidden="1" customHeight="1" x14ac:dyDescent="0.15">
      <c r="A1133" s="99"/>
      <c r="B1133" s="100"/>
      <c r="C1133" s="100"/>
      <c r="D1133" s="100"/>
      <c r="E1133" s="100"/>
      <c r="F1133" s="100"/>
      <c r="G1133" s="100"/>
      <c r="H1133" s="100"/>
      <c r="I1133" s="100"/>
      <c r="J1133" s="130" t="s">
        <v>127</v>
      </c>
      <c r="K1133" s="132"/>
      <c r="L1133" s="133" t="s">
        <v>161</v>
      </c>
      <c r="M1133" s="133"/>
      <c r="N1133" s="133"/>
      <c r="O1133" s="133"/>
      <c r="P1133" s="133"/>
      <c r="Q1133" s="133"/>
      <c r="R1133" s="133"/>
      <c r="S1133" s="133"/>
      <c r="T1133" s="133"/>
      <c r="U1133" s="133"/>
      <c r="V1133" s="133"/>
      <c r="W1133" s="133"/>
      <c r="X1133" s="134" t="s">
        <v>127</v>
      </c>
      <c r="Y1133" s="132"/>
      <c r="Z1133" s="133" t="s">
        <v>332</v>
      </c>
      <c r="AA1133" s="133"/>
      <c r="AB1133" s="133"/>
      <c r="AC1133" s="133"/>
      <c r="AD1133" s="133"/>
      <c r="AE1133" s="133"/>
      <c r="AF1133" s="133"/>
      <c r="AG1133" s="133"/>
      <c r="AH1133" s="133"/>
      <c r="AI1133" s="133"/>
      <c r="AJ1133" s="133"/>
      <c r="AK1133" s="133"/>
      <c r="AL1133" s="133"/>
      <c r="AM1133" s="139"/>
      <c r="BF1133" s="13" t="b">
        <f>IF($K1133="○",TRUE,IF($K1133="",FALSE,"INPUT_ERROR"))</f>
        <v>0</v>
      </c>
      <c r="BG1133" s="13" t="s">
        <v>523</v>
      </c>
      <c r="BH1133" s="13">
        <v>78</v>
      </c>
      <c r="BI1133" s="13" t="str">
        <f t="shared" si="21"/>
        <v>ITEM78#KBN3_20=FALSE</v>
      </c>
    </row>
    <row r="1134" spans="1:61" ht="9.75" hidden="1" customHeight="1" x14ac:dyDescent="0.15">
      <c r="A1134" s="99"/>
      <c r="B1134" s="100"/>
      <c r="C1134" s="100"/>
      <c r="D1134" s="100"/>
      <c r="E1134" s="100"/>
      <c r="F1134" s="100"/>
      <c r="G1134" s="100"/>
      <c r="H1134" s="100"/>
      <c r="I1134" s="100"/>
      <c r="J1134" s="130"/>
      <c r="K1134" s="132"/>
      <c r="L1134" s="133"/>
      <c r="M1134" s="133"/>
      <c r="N1134" s="133"/>
      <c r="O1134" s="133"/>
      <c r="P1134" s="133"/>
      <c r="Q1134" s="133"/>
      <c r="R1134" s="133"/>
      <c r="S1134" s="133"/>
      <c r="T1134" s="133"/>
      <c r="U1134" s="133"/>
      <c r="V1134" s="133"/>
      <c r="W1134" s="133"/>
      <c r="X1134" s="134"/>
      <c r="Y1134" s="132"/>
      <c r="Z1134" s="133"/>
      <c r="AA1134" s="133"/>
      <c r="AB1134" s="133"/>
      <c r="AC1134" s="133"/>
      <c r="AD1134" s="133"/>
      <c r="AE1134" s="133"/>
      <c r="AF1134" s="133"/>
      <c r="AG1134" s="133"/>
      <c r="AH1134" s="133"/>
      <c r="AI1134" s="133"/>
      <c r="AJ1134" s="133"/>
      <c r="AK1134" s="133"/>
      <c r="AL1134" s="133"/>
      <c r="AM1134" s="139"/>
      <c r="BF1134" s="13" t="b">
        <f>IF($Y1133="○",TRUE,IF($Y1133="",FALSE,"INPUT_ERROR"))</f>
        <v>0</v>
      </c>
      <c r="BG1134" s="13" t="s">
        <v>523</v>
      </c>
      <c r="BH1134" s="13">
        <v>79</v>
      </c>
      <c r="BI1134" s="13" t="str">
        <f t="shared" si="21"/>
        <v>ITEM79#KBN3_20=FALSE</v>
      </c>
    </row>
    <row r="1135" spans="1:61" ht="9.75" hidden="1" customHeight="1" x14ac:dyDescent="0.15">
      <c r="A1135" s="99"/>
      <c r="B1135" s="100"/>
      <c r="C1135" s="100"/>
      <c r="D1135" s="100"/>
      <c r="E1135" s="100"/>
      <c r="F1135" s="100"/>
      <c r="G1135" s="100"/>
      <c r="H1135" s="100"/>
      <c r="I1135" s="100"/>
      <c r="J1135" s="130" t="s">
        <v>127</v>
      </c>
      <c r="K1135" s="132"/>
      <c r="L1135" s="133" t="s">
        <v>240</v>
      </c>
      <c r="M1135" s="133"/>
      <c r="N1135" s="133"/>
      <c r="O1135" s="133"/>
      <c r="P1135" s="133"/>
      <c r="Q1135" s="133"/>
      <c r="R1135" s="133"/>
      <c r="S1135" s="133"/>
      <c r="T1135" s="133"/>
      <c r="U1135" s="133"/>
      <c r="V1135" s="133"/>
      <c r="W1135" s="133"/>
      <c r="X1135" s="134" t="s">
        <v>127</v>
      </c>
      <c r="Y1135" s="132"/>
      <c r="Z1135" s="133" t="s">
        <v>241</v>
      </c>
      <c r="AA1135" s="133"/>
      <c r="AB1135" s="133"/>
      <c r="AC1135" s="133"/>
      <c r="AD1135" s="133"/>
      <c r="AE1135" s="133"/>
      <c r="AF1135" s="133"/>
      <c r="AG1135" s="133"/>
      <c r="AH1135" s="133"/>
      <c r="AI1135" s="133"/>
      <c r="AJ1135" s="133"/>
      <c r="AK1135" s="133"/>
      <c r="AL1135" s="133"/>
      <c r="AM1135" s="139"/>
      <c r="BF1135" s="13" t="b">
        <f>IF($K1135="○",TRUE,IF($K1135="",FALSE,"INPUT_ERROR"))</f>
        <v>0</v>
      </c>
      <c r="BG1135" s="13" t="s">
        <v>523</v>
      </c>
      <c r="BH1135" s="13">
        <v>80</v>
      </c>
      <c r="BI1135" s="13" t="str">
        <f t="shared" si="21"/>
        <v>ITEM80#KBN3_20=FALSE</v>
      </c>
    </row>
    <row r="1136" spans="1:61" ht="9.75" hidden="1" customHeight="1" x14ac:dyDescent="0.15">
      <c r="A1136" s="99"/>
      <c r="B1136" s="100"/>
      <c r="C1136" s="100"/>
      <c r="D1136" s="100"/>
      <c r="E1136" s="100"/>
      <c r="F1136" s="100"/>
      <c r="G1136" s="100"/>
      <c r="H1136" s="100"/>
      <c r="I1136" s="100"/>
      <c r="J1136" s="130"/>
      <c r="K1136" s="132"/>
      <c r="L1136" s="133"/>
      <c r="M1136" s="133"/>
      <c r="N1136" s="133"/>
      <c r="O1136" s="133"/>
      <c r="P1136" s="133"/>
      <c r="Q1136" s="133"/>
      <c r="R1136" s="133"/>
      <c r="S1136" s="133"/>
      <c r="T1136" s="133"/>
      <c r="U1136" s="133"/>
      <c r="V1136" s="133"/>
      <c r="W1136" s="133"/>
      <c r="X1136" s="134"/>
      <c r="Y1136" s="132"/>
      <c r="Z1136" s="133"/>
      <c r="AA1136" s="133"/>
      <c r="AB1136" s="133"/>
      <c r="AC1136" s="133"/>
      <c r="AD1136" s="133"/>
      <c r="AE1136" s="133"/>
      <c r="AF1136" s="133"/>
      <c r="AG1136" s="133"/>
      <c r="AH1136" s="133"/>
      <c r="AI1136" s="133"/>
      <c r="AJ1136" s="133"/>
      <c r="AK1136" s="133"/>
      <c r="AL1136" s="133"/>
      <c r="AM1136" s="139"/>
      <c r="BF1136" s="13" t="b">
        <f>IF($Y1135="○",TRUE,IF($Y1135="",FALSE,"INPUT_ERROR"))</f>
        <v>0</v>
      </c>
      <c r="BG1136" s="13" t="s">
        <v>523</v>
      </c>
      <c r="BH1136" s="13">
        <v>81</v>
      </c>
      <c r="BI1136" s="13" t="str">
        <f t="shared" si="21"/>
        <v>ITEM81#KBN3_20=FALSE</v>
      </c>
    </row>
    <row r="1137" spans="1:61" ht="9.75" hidden="1" customHeight="1" x14ac:dyDescent="0.15">
      <c r="A1137" s="99"/>
      <c r="B1137" s="100"/>
      <c r="C1137" s="100"/>
      <c r="D1137" s="100"/>
      <c r="E1137" s="100"/>
      <c r="F1137" s="100"/>
      <c r="G1137" s="100"/>
      <c r="H1137" s="100"/>
      <c r="I1137" s="100"/>
      <c r="J1137" s="130" t="s">
        <v>127</v>
      </c>
      <c r="K1137" s="132"/>
      <c r="L1137" s="133" t="s">
        <v>125</v>
      </c>
      <c r="M1137" s="133"/>
      <c r="N1137" s="133"/>
      <c r="O1137" s="134" t="s">
        <v>98</v>
      </c>
      <c r="P1137" s="128"/>
      <c r="Q1137" s="128"/>
      <c r="R1137" s="128"/>
      <c r="S1137" s="128"/>
      <c r="T1137" s="128"/>
      <c r="U1137" s="128"/>
      <c r="V1137" s="128"/>
      <c r="W1137" s="128"/>
      <c r="X1137" s="128"/>
      <c r="Y1137" s="128"/>
      <c r="Z1137" s="128"/>
      <c r="AA1137" s="128"/>
      <c r="AB1137" s="128"/>
      <c r="AC1137" s="128"/>
      <c r="AD1137" s="128"/>
      <c r="AE1137" s="128"/>
      <c r="AF1137" s="128"/>
      <c r="AG1137" s="128"/>
      <c r="AH1137" s="128"/>
      <c r="AI1137" s="128"/>
      <c r="AJ1137" s="128"/>
      <c r="AK1137" s="128"/>
      <c r="AL1137" s="133" t="s">
        <v>188</v>
      </c>
      <c r="AM1137" s="139"/>
      <c r="BF1137" s="13" t="b">
        <f>IF($K1137="○",TRUE,IF($K1137="",FALSE,"INPUT_ERROR"))</f>
        <v>0</v>
      </c>
      <c r="BG1137" s="13" t="s">
        <v>523</v>
      </c>
      <c r="BH1137" s="13">
        <v>82</v>
      </c>
      <c r="BI1137" s="13" t="str">
        <f t="shared" si="21"/>
        <v>ITEM82#KBN3_20=FALSE</v>
      </c>
    </row>
    <row r="1138" spans="1:61" ht="9.75" hidden="1" customHeight="1" x14ac:dyDescent="0.15">
      <c r="A1138" s="99"/>
      <c r="B1138" s="100"/>
      <c r="C1138" s="100"/>
      <c r="D1138" s="100"/>
      <c r="E1138" s="100"/>
      <c r="F1138" s="100"/>
      <c r="G1138" s="100"/>
      <c r="H1138" s="100"/>
      <c r="I1138" s="100"/>
      <c r="J1138" s="135"/>
      <c r="K1138" s="136"/>
      <c r="L1138" s="137"/>
      <c r="M1138" s="137"/>
      <c r="N1138" s="137"/>
      <c r="O1138" s="138"/>
      <c r="P1138" s="90"/>
      <c r="Q1138" s="90"/>
      <c r="R1138" s="90"/>
      <c r="S1138" s="90"/>
      <c r="T1138" s="90"/>
      <c r="U1138" s="90"/>
      <c r="V1138" s="90"/>
      <c r="W1138" s="90"/>
      <c r="X1138" s="90"/>
      <c r="Y1138" s="90"/>
      <c r="Z1138" s="90"/>
      <c r="AA1138" s="90"/>
      <c r="AB1138" s="90"/>
      <c r="AC1138" s="90"/>
      <c r="AD1138" s="90"/>
      <c r="AE1138" s="90"/>
      <c r="AF1138" s="90"/>
      <c r="AG1138" s="90"/>
      <c r="AH1138" s="90"/>
      <c r="AI1138" s="90"/>
      <c r="AJ1138" s="90"/>
      <c r="AK1138" s="90"/>
      <c r="AL1138" s="137"/>
      <c r="AM1138" s="140"/>
      <c r="BG1138" s="13" t="s">
        <v>523</v>
      </c>
      <c r="BH1138" s="13">
        <v>83</v>
      </c>
      <c r="BI1138" s="13" t="str">
        <f>"ITEM"&amp;BH1138&amp; BG1138 &amp;"="&amp;IF(TRIM($P1137)="","",$P1137)</f>
        <v>ITEM83#KBN3_20=</v>
      </c>
    </row>
    <row r="1139" spans="1:61" ht="9.75" hidden="1" customHeight="1" x14ac:dyDescent="0.15">
      <c r="A1139" s="96" t="s">
        <v>290</v>
      </c>
      <c r="B1139" s="97"/>
      <c r="C1139" s="97"/>
      <c r="D1139" s="97"/>
      <c r="E1139" s="97"/>
      <c r="F1139" s="97"/>
      <c r="G1139" s="97"/>
      <c r="H1139" s="97"/>
      <c r="I1139" s="97"/>
      <c r="J1139" s="102"/>
      <c r="K1139" s="102"/>
      <c r="L1139" s="102"/>
      <c r="M1139" s="102"/>
      <c r="N1139" s="102"/>
      <c r="O1139" s="102"/>
      <c r="P1139" s="102"/>
      <c r="Q1139" s="102"/>
      <c r="R1139" s="102"/>
      <c r="S1139" s="102"/>
      <c r="T1139" s="102"/>
      <c r="U1139" s="102"/>
      <c r="V1139" s="102"/>
      <c r="W1139" s="102"/>
      <c r="X1139" s="102"/>
      <c r="Y1139" s="102"/>
      <c r="Z1139" s="102"/>
      <c r="AA1139" s="102"/>
      <c r="AB1139" s="102"/>
      <c r="AC1139" s="102"/>
      <c r="AD1139" s="102"/>
      <c r="AE1139" s="102"/>
      <c r="AF1139" s="102"/>
      <c r="AG1139" s="102"/>
      <c r="AH1139" s="102"/>
      <c r="AI1139" s="102"/>
      <c r="AJ1139" s="102"/>
      <c r="AK1139" s="102"/>
      <c r="AL1139" s="102"/>
      <c r="AM1139" s="102"/>
      <c r="BG1139" s="13" t="s">
        <v>523</v>
      </c>
      <c r="BH1139" s="13">
        <v>84</v>
      </c>
      <c r="BI1139" s="13" t="str">
        <f>"ITEM"&amp;BH1139&amp; BG1139 &amp;"="&amp;IF(TRIM($J1139)="","",TEXT(J1139,"yyyymmdd"))</f>
        <v>ITEM84#KBN3_20=</v>
      </c>
    </row>
    <row r="1140" spans="1:61" ht="9.75" hidden="1" customHeight="1" x14ac:dyDescent="0.15">
      <c r="A1140" s="99"/>
      <c r="B1140" s="100"/>
      <c r="C1140" s="100"/>
      <c r="D1140" s="100"/>
      <c r="E1140" s="100"/>
      <c r="F1140" s="100"/>
      <c r="G1140" s="100"/>
      <c r="H1140" s="100"/>
      <c r="I1140" s="100"/>
      <c r="J1140" s="102"/>
      <c r="K1140" s="102"/>
      <c r="L1140" s="102"/>
      <c r="M1140" s="102"/>
      <c r="N1140" s="102"/>
      <c r="O1140" s="102"/>
      <c r="P1140" s="102"/>
      <c r="Q1140" s="102"/>
      <c r="R1140" s="102"/>
      <c r="S1140" s="102"/>
      <c r="T1140" s="102"/>
      <c r="U1140" s="102"/>
      <c r="V1140" s="102"/>
      <c r="W1140" s="102"/>
      <c r="X1140" s="102"/>
      <c r="Y1140" s="102"/>
      <c r="Z1140" s="102"/>
      <c r="AA1140" s="102"/>
      <c r="AB1140" s="102"/>
      <c r="AC1140" s="102"/>
      <c r="AD1140" s="102"/>
      <c r="AE1140" s="102"/>
      <c r="AF1140" s="102"/>
      <c r="AG1140" s="102"/>
      <c r="AH1140" s="102"/>
      <c r="AI1140" s="102"/>
      <c r="AJ1140" s="102"/>
      <c r="AK1140" s="102"/>
      <c r="AL1140" s="102"/>
      <c r="AM1140" s="102"/>
      <c r="BG1140" s="13" t="s">
        <v>432</v>
      </c>
      <c r="BH1140" s="13" t="s">
        <v>432</v>
      </c>
    </row>
    <row r="1141" spans="1:61" ht="9.75" hidden="1" customHeight="1" thickBot="1" x14ac:dyDescent="0.2">
      <c r="A1141" s="106"/>
      <c r="B1141" s="107"/>
      <c r="C1141" s="107"/>
      <c r="D1141" s="107"/>
      <c r="E1141" s="107"/>
      <c r="F1141" s="107"/>
      <c r="G1141" s="107"/>
      <c r="H1141" s="107"/>
      <c r="I1141" s="107"/>
      <c r="J1141" s="102"/>
      <c r="K1141" s="102"/>
      <c r="L1141" s="102"/>
      <c r="M1141" s="102"/>
      <c r="N1141" s="102"/>
      <c r="O1141" s="102"/>
      <c r="P1141" s="102"/>
      <c r="Q1141" s="102"/>
      <c r="R1141" s="102"/>
      <c r="S1141" s="102"/>
      <c r="T1141" s="102"/>
      <c r="U1141" s="102"/>
      <c r="V1141" s="102"/>
      <c r="W1141" s="102"/>
      <c r="X1141" s="102"/>
      <c r="Y1141" s="102"/>
      <c r="Z1141" s="102"/>
      <c r="AA1141" s="102"/>
      <c r="AB1141" s="102"/>
      <c r="AC1141" s="102"/>
      <c r="AD1141" s="102"/>
      <c r="AE1141" s="102"/>
      <c r="AF1141" s="102"/>
      <c r="AG1141" s="102"/>
      <c r="AH1141" s="102"/>
      <c r="AI1141" s="102"/>
      <c r="AJ1141" s="102"/>
      <c r="AK1141" s="102"/>
      <c r="AL1141" s="102"/>
      <c r="AM1141" s="102"/>
      <c r="BG1141" s="13" t="s">
        <v>432</v>
      </c>
      <c r="BH1141" s="13" t="s">
        <v>432</v>
      </c>
    </row>
    <row r="1142" spans="1:61" ht="9.75" customHeight="1" x14ac:dyDescent="0.15">
      <c r="A1142" s="295" t="s">
        <v>324</v>
      </c>
      <c r="B1142" s="296"/>
      <c r="C1142" s="296"/>
      <c r="D1142" s="296"/>
      <c r="E1142" s="296"/>
      <c r="F1142" s="296"/>
      <c r="G1142" s="296"/>
      <c r="H1142" s="296"/>
      <c r="I1142" s="297"/>
      <c r="J1142" s="273"/>
      <c r="K1142" s="274"/>
      <c r="L1142" s="274"/>
      <c r="M1142" s="274"/>
      <c r="N1142" s="274"/>
      <c r="O1142" s="274"/>
      <c r="P1142" s="274"/>
      <c r="Q1142" s="274"/>
      <c r="R1142" s="274"/>
      <c r="S1142" s="274"/>
      <c r="T1142" s="274"/>
      <c r="U1142" s="274"/>
      <c r="V1142" s="274"/>
      <c r="W1142" s="274"/>
      <c r="X1142" s="274"/>
      <c r="Y1142" s="274"/>
      <c r="Z1142" s="274"/>
      <c r="AA1142" s="274"/>
      <c r="AB1142" s="274"/>
      <c r="AC1142" s="274"/>
      <c r="AD1142" s="274"/>
      <c r="AE1142" s="274"/>
      <c r="AF1142" s="274"/>
      <c r="AG1142" s="274"/>
      <c r="AH1142" s="274"/>
      <c r="AI1142" s="274"/>
      <c r="AJ1142" s="274"/>
      <c r="AK1142" s="274"/>
      <c r="AL1142" s="274"/>
      <c r="AM1142" s="275"/>
      <c r="BG1142" s="13" t="s">
        <v>524</v>
      </c>
      <c r="BH1142" s="13">
        <v>85</v>
      </c>
      <c r="BI1142" s="13" t="str">
        <f>"ITEM"&amp;BH1142 &amp; BG1142 &amp;"="&amp; IF(TRIM($J1142)="","",$J1142)</f>
        <v>ITEM85#KBN4_1=</v>
      </c>
    </row>
    <row r="1143" spans="1:61" ht="9.75" customHeight="1" thickBot="1" x14ac:dyDescent="0.2">
      <c r="A1143" s="298"/>
      <c r="B1143" s="299"/>
      <c r="C1143" s="299"/>
      <c r="D1143" s="299"/>
      <c r="E1143" s="299"/>
      <c r="F1143" s="299"/>
      <c r="G1143" s="299"/>
      <c r="H1143" s="299"/>
      <c r="I1143" s="300"/>
      <c r="J1143" s="301"/>
      <c r="K1143" s="302"/>
      <c r="L1143" s="302"/>
      <c r="M1143" s="302"/>
      <c r="N1143" s="302"/>
      <c r="O1143" s="302"/>
      <c r="P1143" s="302"/>
      <c r="Q1143" s="302"/>
      <c r="R1143" s="302"/>
      <c r="S1143" s="302"/>
      <c r="T1143" s="302"/>
      <c r="U1143" s="302"/>
      <c r="V1143" s="302"/>
      <c r="W1143" s="302"/>
      <c r="X1143" s="302"/>
      <c r="Y1143" s="302"/>
      <c r="Z1143" s="302"/>
      <c r="AA1143" s="302"/>
      <c r="AB1143" s="302"/>
      <c r="AC1143" s="302"/>
      <c r="AD1143" s="302"/>
      <c r="AE1143" s="302"/>
      <c r="AF1143" s="302"/>
      <c r="AG1143" s="302"/>
      <c r="AH1143" s="302"/>
      <c r="AI1143" s="302"/>
      <c r="AJ1143" s="302"/>
      <c r="AK1143" s="302"/>
      <c r="AL1143" s="302"/>
      <c r="AM1143" s="303"/>
      <c r="BG1143" s="13" t="s">
        <v>432</v>
      </c>
      <c r="BH1143" s="13" t="s">
        <v>432</v>
      </c>
    </row>
    <row r="1144" spans="1:61" ht="9.75" customHeight="1" x14ac:dyDescent="0.15">
      <c r="A1144" s="96" t="s">
        <v>96</v>
      </c>
      <c r="B1144" s="97"/>
      <c r="C1144" s="97"/>
      <c r="D1144" s="97"/>
      <c r="E1144" s="97"/>
      <c r="F1144" s="97"/>
      <c r="G1144" s="97"/>
      <c r="H1144" s="97"/>
      <c r="I1144" s="98"/>
      <c r="J1144" s="102"/>
      <c r="K1144" s="102"/>
      <c r="L1144" s="102"/>
      <c r="M1144" s="102"/>
      <c r="N1144" s="102"/>
      <c r="O1144" s="102"/>
      <c r="P1144" s="102"/>
      <c r="Q1144" s="102"/>
      <c r="R1144" s="102"/>
      <c r="S1144" s="102"/>
      <c r="T1144" s="102"/>
      <c r="U1144" s="102"/>
      <c r="V1144" s="102"/>
      <c r="W1144" s="102"/>
      <c r="X1144" s="102"/>
      <c r="Y1144" s="102"/>
      <c r="Z1144" s="102"/>
      <c r="AA1144" s="102"/>
      <c r="AB1144" s="102"/>
      <c r="AC1144" s="102"/>
      <c r="AD1144" s="102"/>
      <c r="AE1144" s="102"/>
      <c r="AF1144" s="102"/>
      <c r="AG1144" s="102"/>
      <c r="AH1144" s="102"/>
      <c r="AI1144" s="102"/>
      <c r="AJ1144" s="102"/>
      <c r="AK1144" s="102"/>
      <c r="AL1144" s="102"/>
      <c r="AM1144" s="102"/>
      <c r="BG1144" s="13" t="s">
        <v>524</v>
      </c>
      <c r="BH1144" s="13">
        <v>86</v>
      </c>
      <c r="BI1144" s="13" t="str">
        <f>"ITEM"&amp;BH1144&amp; BG1144 &amp;"="&amp; IF(TRIM($J1144)="","",$J1144)</f>
        <v>ITEM86#KBN4_1=</v>
      </c>
    </row>
    <row r="1145" spans="1:61" ht="9.75" customHeight="1" x14ac:dyDescent="0.15">
      <c r="A1145" s="106"/>
      <c r="B1145" s="107"/>
      <c r="C1145" s="107"/>
      <c r="D1145" s="107"/>
      <c r="E1145" s="107"/>
      <c r="F1145" s="107"/>
      <c r="G1145" s="107"/>
      <c r="H1145" s="107"/>
      <c r="I1145" s="108"/>
      <c r="J1145" s="102"/>
      <c r="K1145" s="102"/>
      <c r="L1145" s="102"/>
      <c r="M1145" s="102"/>
      <c r="N1145" s="102"/>
      <c r="O1145" s="102"/>
      <c r="P1145" s="102"/>
      <c r="Q1145" s="102"/>
      <c r="R1145" s="102"/>
      <c r="S1145" s="102"/>
      <c r="T1145" s="102"/>
      <c r="U1145" s="102"/>
      <c r="V1145" s="102"/>
      <c r="W1145" s="102"/>
      <c r="X1145" s="102"/>
      <c r="Y1145" s="102"/>
      <c r="Z1145" s="102"/>
      <c r="AA1145" s="102"/>
      <c r="AB1145" s="102"/>
      <c r="AC1145" s="102"/>
      <c r="AD1145" s="102"/>
      <c r="AE1145" s="102"/>
      <c r="AF1145" s="102"/>
      <c r="AG1145" s="102"/>
      <c r="AH1145" s="102"/>
      <c r="AI1145" s="102"/>
      <c r="AJ1145" s="102"/>
      <c r="AK1145" s="102"/>
      <c r="AL1145" s="102"/>
      <c r="AM1145" s="102"/>
      <c r="BG1145" s="13" t="s">
        <v>432</v>
      </c>
      <c r="BH1145" s="13" t="s">
        <v>432</v>
      </c>
    </row>
    <row r="1146" spans="1:61" ht="9.75" customHeight="1" x14ac:dyDescent="0.15">
      <c r="A1146" s="96" t="s">
        <v>291</v>
      </c>
      <c r="B1146" s="97"/>
      <c r="C1146" s="97"/>
      <c r="D1146" s="97"/>
      <c r="E1146" s="97"/>
      <c r="F1146" s="97"/>
      <c r="G1146" s="97"/>
      <c r="H1146" s="97"/>
      <c r="I1146" s="98"/>
      <c r="J1146" s="102"/>
      <c r="K1146" s="102"/>
      <c r="L1146" s="102"/>
      <c r="M1146" s="102"/>
      <c r="N1146" s="102"/>
      <c r="O1146" s="102"/>
      <c r="P1146" s="102"/>
      <c r="Q1146" s="102"/>
      <c r="R1146" s="102"/>
      <c r="S1146" s="102"/>
      <c r="T1146" s="102"/>
      <c r="U1146" s="102"/>
      <c r="V1146" s="102"/>
      <c r="W1146" s="102"/>
      <c r="X1146" s="102"/>
      <c r="Y1146" s="102"/>
      <c r="Z1146" s="102"/>
      <c r="AA1146" s="102"/>
      <c r="AB1146" s="102"/>
      <c r="AC1146" s="102"/>
      <c r="AD1146" s="102"/>
      <c r="AE1146" s="102"/>
      <c r="AF1146" s="102"/>
      <c r="AG1146" s="102"/>
      <c r="AH1146" s="102"/>
      <c r="AI1146" s="102"/>
      <c r="AJ1146" s="102"/>
      <c r="AK1146" s="102"/>
      <c r="AL1146" s="102"/>
      <c r="AM1146" s="102"/>
      <c r="BG1146" s="13" t="s">
        <v>524</v>
      </c>
      <c r="BH1146" s="13">
        <v>87</v>
      </c>
      <c r="BI1146" s="13" t="str">
        <f>"ITEM"&amp;BH1146&amp; BG1146 &amp;"="&amp; IF(TRIM($J1146)="","",$J1146)</f>
        <v>ITEM87#KBN4_1=</v>
      </c>
    </row>
    <row r="1147" spans="1:61" ht="9.75" customHeight="1" x14ac:dyDescent="0.15">
      <c r="A1147" s="99"/>
      <c r="B1147" s="100"/>
      <c r="C1147" s="100"/>
      <c r="D1147" s="100"/>
      <c r="E1147" s="100"/>
      <c r="F1147" s="100"/>
      <c r="G1147" s="100"/>
      <c r="H1147" s="100"/>
      <c r="I1147" s="101"/>
      <c r="J1147" s="102"/>
      <c r="K1147" s="102"/>
      <c r="L1147" s="102"/>
      <c r="M1147" s="102"/>
      <c r="N1147" s="102"/>
      <c r="O1147" s="102"/>
      <c r="P1147" s="102"/>
      <c r="Q1147" s="102"/>
      <c r="R1147" s="102"/>
      <c r="S1147" s="102"/>
      <c r="T1147" s="102"/>
      <c r="U1147" s="102"/>
      <c r="V1147" s="102"/>
      <c r="W1147" s="102"/>
      <c r="X1147" s="102"/>
      <c r="Y1147" s="102"/>
      <c r="Z1147" s="102"/>
      <c r="AA1147" s="102"/>
      <c r="AB1147" s="102"/>
      <c r="AC1147" s="102"/>
      <c r="AD1147" s="102"/>
      <c r="AE1147" s="102"/>
      <c r="AF1147" s="102"/>
      <c r="AG1147" s="102"/>
      <c r="AH1147" s="102"/>
      <c r="AI1147" s="102"/>
      <c r="AJ1147" s="102"/>
      <c r="AK1147" s="102"/>
      <c r="AL1147" s="102"/>
      <c r="AM1147" s="102"/>
      <c r="BG1147" s="13" t="s">
        <v>432</v>
      </c>
      <c r="BH1147" s="13" t="s">
        <v>432</v>
      </c>
    </row>
    <row r="1148" spans="1:61" ht="9.75" customHeight="1" x14ac:dyDescent="0.15">
      <c r="A1148" s="106"/>
      <c r="B1148" s="107"/>
      <c r="C1148" s="107"/>
      <c r="D1148" s="107"/>
      <c r="E1148" s="107"/>
      <c r="F1148" s="107"/>
      <c r="G1148" s="107"/>
      <c r="H1148" s="107"/>
      <c r="I1148" s="108"/>
      <c r="J1148" s="102"/>
      <c r="K1148" s="102"/>
      <c r="L1148" s="102"/>
      <c r="M1148" s="102"/>
      <c r="N1148" s="102"/>
      <c r="O1148" s="102"/>
      <c r="P1148" s="102"/>
      <c r="Q1148" s="102"/>
      <c r="R1148" s="102"/>
      <c r="S1148" s="102"/>
      <c r="T1148" s="102"/>
      <c r="U1148" s="102"/>
      <c r="V1148" s="102"/>
      <c r="W1148" s="102"/>
      <c r="X1148" s="102"/>
      <c r="Y1148" s="102"/>
      <c r="Z1148" s="102"/>
      <c r="AA1148" s="102"/>
      <c r="AB1148" s="102"/>
      <c r="AC1148" s="102"/>
      <c r="AD1148" s="102"/>
      <c r="AE1148" s="102"/>
      <c r="AF1148" s="102"/>
      <c r="AG1148" s="102"/>
      <c r="AH1148" s="102"/>
      <c r="AI1148" s="102"/>
      <c r="AJ1148" s="102"/>
      <c r="AK1148" s="102"/>
      <c r="AL1148" s="102"/>
      <c r="AM1148" s="102"/>
      <c r="BG1148" s="13" t="s">
        <v>432</v>
      </c>
      <c r="BH1148" s="13" t="s">
        <v>432</v>
      </c>
    </row>
    <row r="1149" spans="1:61" ht="9.75" customHeight="1" x14ac:dyDescent="0.15">
      <c r="A1149" s="96" t="s">
        <v>292</v>
      </c>
      <c r="B1149" s="97"/>
      <c r="C1149" s="97"/>
      <c r="D1149" s="97"/>
      <c r="E1149" s="97"/>
      <c r="F1149" s="97"/>
      <c r="G1149" s="97"/>
      <c r="H1149" s="97"/>
      <c r="I1149" s="98"/>
      <c r="J1149" s="102"/>
      <c r="K1149" s="102"/>
      <c r="L1149" s="102"/>
      <c r="M1149" s="102"/>
      <c r="N1149" s="102"/>
      <c r="O1149" s="102"/>
      <c r="P1149" s="102"/>
      <c r="Q1149" s="102"/>
      <c r="R1149" s="102"/>
      <c r="S1149" s="102"/>
      <c r="T1149" s="102"/>
      <c r="U1149" s="102"/>
      <c r="V1149" s="102"/>
      <c r="W1149" s="102"/>
      <c r="X1149" s="102"/>
      <c r="Y1149" s="102"/>
      <c r="Z1149" s="102"/>
      <c r="AA1149" s="102"/>
      <c r="AB1149" s="102"/>
      <c r="AC1149" s="102"/>
      <c r="AD1149" s="102"/>
      <c r="AE1149" s="102"/>
      <c r="AF1149" s="102"/>
      <c r="AG1149" s="102"/>
      <c r="AH1149" s="102"/>
      <c r="AI1149" s="102"/>
      <c r="AJ1149" s="102"/>
      <c r="AK1149" s="102"/>
      <c r="AL1149" s="102"/>
      <c r="AM1149" s="102"/>
      <c r="BG1149" s="13" t="s">
        <v>524</v>
      </c>
      <c r="BH1149" s="13">
        <v>88</v>
      </c>
      <c r="BI1149" s="13" t="str">
        <f>"ITEM"&amp;BH1149&amp; BG1149 &amp;"="&amp; IF(TRIM($J1149)="","",$J1149)</f>
        <v>ITEM88#KBN4_1=</v>
      </c>
    </row>
    <row r="1150" spans="1:61" ht="9.75" customHeight="1" x14ac:dyDescent="0.15">
      <c r="A1150" s="106"/>
      <c r="B1150" s="107"/>
      <c r="C1150" s="107"/>
      <c r="D1150" s="107"/>
      <c r="E1150" s="107"/>
      <c r="F1150" s="107"/>
      <c r="G1150" s="107"/>
      <c r="H1150" s="107"/>
      <c r="I1150" s="108"/>
      <c r="J1150" s="102"/>
      <c r="K1150" s="102"/>
      <c r="L1150" s="102"/>
      <c r="M1150" s="102"/>
      <c r="N1150" s="102"/>
      <c r="O1150" s="102"/>
      <c r="P1150" s="102"/>
      <c r="Q1150" s="102"/>
      <c r="R1150" s="102"/>
      <c r="S1150" s="102"/>
      <c r="T1150" s="102"/>
      <c r="U1150" s="102"/>
      <c r="V1150" s="102"/>
      <c r="W1150" s="102"/>
      <c r="X1150" s="102"/>
      <c r="Y1150" s="102"/>
      <c r="Z1150" s="102"/>
      <c r="AA1150" s="102"/>
      <c r="AB1150" s="102"/>
      <c r="AC1150" s="102"/>
      <c r="AD1150" s="102"/>
      <c r="AE1150" s="102"/>
      <c r="AF1150" s="102"/>
      <c r="AG1150" s="102"/>
      <c r="AH1150" s="102"/>
      <c r="AI1150" s="102"/>
      <c r="AJ1150" s="102"/>
      <c r="AK1150" s="102"/>
      <c r="AL1150" s="102"/>
      <c r="AM1150" s="102"/>
      <c r="BG1150" s="13" t="s">
        <v>432</v>
      </c>
      <c r="BH1150" s="13" t="s">
        <v>432</v>
      </c>
    </row>
    <row r="1151" spans="1:61" ht="9.75" customHeight="1" x14ac:dyDescent="0.15">
      <c r="A1151" s="96" t="s">
        <v>326</v>
      </c>
      <c r="B1151" s="97"/>
      <c r="C1151" s="97"/>
      <c r="D1151" s="97"/>
      <c r="E1151" s="97"/>
      <c r="F1151" s="97"/>
      <c r="G1151" s="97"/>
      <c r="H1151" s="97"/>
      <c r="I1151" s="98"/>
      <c r="J1151" s="266"/>
      <c r="K1151" s="170"/>
      <c r="L1151" s="170"/>
      <c r="M1151" s="170"/>
      <c r="N1151" s="170"/>
      <c r="O1151" s="170"/>
      <c r="P1151" s="170"/>
      <c r="Q1151" s="170"/>
      <c r="R1151" s="170"/>
      <c r="S1151" s="170"/>
      <c r="T1151" s="170"/>
      <c r="U1151" s="170"/>
      <c r="V1151" s="170" t="s">
        <v>116</v>
      </c>
      <c r="W1151" s="170"/>
      <c r="X1151" s="170"/>
      <c r="Y1151" s="170"/>
      <c r="Z1151" s="170"/>
      <c r="AA1151" s="170"/>
      <c r="AB1151" s="170"/>
      <c r="AC1151" s="170"/>
      <c r="AD1151" s="170"/>
      <c r="AE1151" s="170"/>
      <c r="AF1151" s="170"/>
      <c r="AG1151" s="170"/>
      <c r="AH1151" s="170"/>
      <c r="AI1151" s="170"/>
      <c r="AJ1151" s="170"/>
      <c r="AK1151" s="170"/>
      <c r="AL1151" s="170"/>
      <c r="AM1151" s="171"/>
      <c r="BE1151" s="13" t="str">
        <f ca="1">MID(CELL("address",$CB$2),2,2)</f>
        <v>CB</v>
      </c>
      <c r="BF1151" s="13" t="str">
        <f>IF(TRIM($K1153)="","",IF(ISERROR(MATCH($K1153,$CB$3:$CB$7,0)),"INPUT_ERROR",MATCH($K1153,$CB$3:$CB$7,0)))</f>
        <v/>
      </c>
      <c r="BG1151" s="13" t="s">
        <v>524</v>
      </c>
      <c r="BH1151" s="13">
        <v>89</v>
      </c>
      <c r="BI1151" s="13" t="str">
        <f>"ITEM"&amp; BH1151&amp; BG1151 &amp;"="&amp; $BF1151</f>
        <v>ITEM89#KBN4_1=</v>
      </c>
    </row>
    <row r="1152" spans="1:61" ht="9.75" customHeight="1" x14ac:dyDescent="0.15">
      <c r="A1152" s="99"/>
      <c r="B1152" s="100"/>
      <c r="C1152" s="100"/>
      <c r="D1152" s="100"/>
      <c r="E1152" s="100"/>
      <c r="F1152" s="100"/>
      <c r="G1152" s="100"/>
      <c r="H1152" s="100"/>
      <c r="I1152" s="101"/>
      <c r="J1152" s="304"/>
      <c r="K1152" s="169"/>
      <c r="L1152" s="169"/>
      <c r="M1152" s="169"/>
      <c r="N1152" s="169"/>
      <c r="O1152" s="169"/>
      <c r="P1152" s="169"/>
      <c r="Q1152" s="169"/>
      <c r="R1152" s="169"/>
      <c r="S1152" s="169"/>
      <c r="T1152" s="169"/>
      <c r="U1152" s="169"/>
      <c r="V1152" s="169" t="s">
        <v>180</v>
      </c>
      <c r="W1152" s="169"/>
      <c r="X1152" s="169"/>
      <c r="Y1152" s="169"/>
      <c r="Z1152" s="169"/>
      <c r="AA1152" s="169"/>
      <c r="AB1152" s="169"/>
      <c r="AC1152" s="169"/>
      <c r="AD1152" s="169"/>
      <c r="AE1152" s="169"/>
      <c r="AF1152" s="169"/>
      <c r="AG1152" s="169"/>
      <c r="AH1152" s="169"/>
      <c r="AI1152" s="169"/>
      <c r="AJ1152" s="169"/>
      <c r="AK1152" s="169"/>
      <c r="AL1152" s="169"/>
      <c r="AM1152" s="172"/>
      <c r="BG1152" s="13" t="s">
        <v>432</v>
      </c>
      <c r="BH1152" s="13" t="s">
        <v>432</v>
      </c>
    </row>
    <row r="1153" spans="1:61" ht="9.75" customHeight="1" x14ac:dyDescent="0.15">
      <c r="A1153" s="99"/>
      <c r="B1153" s="100"/>
      <c r="C1153" s="100"/>
      <c r="D1153" s="100"/>
      <c r="E1153" s="100"/>
      <c r="F1153" s="100"/>
      <c r="G1153" s="100"/>
      <c r="H1153" s="100"/>
      <c r="I1153" s="101"/>
      <c r="J1153" s="130" t="s">
        <v>127</v>
      </c>
      <c r="K1153" s="131"/>
      <c r="L1153" s="131"/>
      <c r="M1153" s="131"/>
      <c r="N1153" s="131"/>
      <c r="O1153" s="131"/>
      <c r="P1153" s="131"/>
      <c r="Q1153" s="131"/>
      <c r="R1153" s="131"/>
      <c r="S1153" s="131"/>
      <c r="T1153" s="133" t="s">
        <v>129</v>
      </c>
      <c r="U1153" s="133"/>
      <c r="V1153" s="169" t="s">
        <v>236</v>
      </c>
      <c r="W1153" s="169"/>
      <c r="X1153" s="169"/>
      <c r="Y1153" s="169"/>
      <c r="Z1153" s="169"/>
      <c r="AA1153" s="169"/>
      <c r="AB1153" s="169"/>
      <c r="AC1153" s="169"/>
      <c r="AD1153" s="169"/>
      <c r="AE1153" s="169"/>
      <c r="AF1153" s="169"/>
      <c r="AG1153" s="169"/>
      <c r="AH1153" s="169"/>
      <c r="AI1153" s="169"/>
      <c r="AJ1153" s="169"/>
      <c r="AK1153" s="169"/>
      <c r="AL1153" s="169"/>
      <c r="AM1153" s="172"/>
      <c r="BG1153" s="13" t="s">
        <v>432</v>
      </c>
      <c r="BH1153" s="13" t="s">
        <v>432</v>
      </c>
    </row>
    <row r="1154" spans="1:61" ht="9.75" customHeight="1" x14ac:dyDescent="0.15">
      <c r="A1154" s="99"/>
      <c r="B1154" s="100"/>
      <c r="C1154" s="100"/>
      <c r="D1154" s="100"/>
      <c r="E1154" s="100"/>
      <c r="F1154" s="100"/>
      <c r="G1154" s="100"/>
      <c r="H1154" s="100"/>
      <c r="I1154" s="101"/>
      <c r="J1154" s="130"/>
      <c r="K1154" s="131"/>
      <c r="L1154" s="131"/>
      <c r="M1154" s="131"/>
      <c r="N1154" s="131"/>
      <c r="O1154" s="131"/>
      <c r="P1154" s="131"/>
      <c r="Q1154" s="131"/>
      <c r="R1154" s="131"/>
      <c r="S1154" s="131"/>
      <c r="T1154" s="133"/>
      <c r="U1154" s="133"/>
      <c r="V1154" s="169" t="s">
        <v>237</v>
      </c>
      <c r="W1154" s="169"/>
      <c r="X1154" s="169"/>
      <c r="Y1154" s="169"/>
      <c r="Z1154" s="169"/>
      <c r="AA1154" s="169"/>
      <c r="AB1154" s="169"/>
      <c r="AC1154" s="169"/>
      <c r="AD1154" s="169"/>
      <c r="AE1154" s="169"/>
      <c r="AF1154" s="169"/>
      <c r="AG1154" s="169"/>
      <c r="AH1154" s="169"/>
      <c r="AI1154" s="169"/>
      <c r="AJ1154" s="169"/>
      <c r="AK1154" s="169"/>
      <c r="AL1154" s="169"/>
      <c r="AM1154" s="172"/>
      <c r="BG1154" s="13" t="s">
        <v>432</v>
      </c>
      <c r="BH1154" s="13" t="s">
        <v>432</v>
      </c>
    </row>
    <row r="1155" spans="1:61" ht="9.75" customHeight="1" x14ac:dyDescent="0.15">
      <c r="A1155" s="99"/>
      <c r="B1155" s="100"/>
      <c r="C1155" s="100"/>
      <c r="D1155" s="100"/>
      <c r="E1155" s="100"/>
      <c r="F1155" s="100"/>
      <c r="G1155" s="100"/>
      <c r="H1155" s="100"/>
      <c r="I1155" s="101"/>
      <c r="J1155" s="186"/>
      <c r="K1155" s="133"/>
      <c r="L1155" s="133"/>
      <c r="M1155" s="133"/>
      <c r="N1155" s="133"/>
      <c r="O1155" s="133"/>
      <c r="P1155" s="133"/>
      <c r="Q1155" s="133"/>
      <c r="R1155" s="133"/>
      <c r="S1155" s="133"/>
      <c r="T1155" s="133"/>
      <c r="U1155" s="133"/>
      <c r="V1155" s="169" t="s">
        <v>441</v>
      </c>
      <c r="W1155" s="169"/>
      <c r="X1155" s="169"/>
      <c r="Y1155" s="169"/>
      <c r="Z1155" s="169"/>
      <c r="AA1155" s="169"/>
      <c r="AB1155" s="169"/>
      <c r="AC1155" s="169"/>
      <c r="AD1155" s="169"/>
      <c r="AE1155" s="169"/>
      <c r="AF1155" s="169"/>
      <c r="AG1155" s="169"/>
      <c r="AH1155" s="169"/>
      <c r="AI1155" s="169"/>
      <c r="AJ1155" s="169"/>
      <c r="AK1155" s="169"/>
      <c r="AL1155" s="169"/>
      <c r="AM1155" s="172"/>
      <c r="BG1155" s="13" t="s">
        <v>432</v>
      </c>
      <c r="BH1155" s="13" t="s">
        <v>432</v>
      </c>
    </row>
    <row r="1156" spans="1:61" ht="9.75" customHeight="1" x14ac:dyDescent="0.15">
      <c r="A1156" s="106"/>
      <c r="B1156" s="107"/>
      <c r="C1156" s="107"/>
      <c r="D1156" s="107"/>
      <c r="E1156" s="107"/>
      <c r="F1156" s="107"/>
      <c r="G1156" s="107"/>
      <c r="H1156" s="107"/>
      <c r="I1156" s="108"/>
      <c r="J1156" s="168"/>
      <c r="K1156" s="137"/>
      <c r="L1156" s="137"/>
      <c r="M1156" s="137"/>
      <c r="N1156" s="137"/>
      <c r="O1156" s="137"/>
      <c r="P1156" s="137"/>
      <c r="Q1156" s="137"/>
      <c r="R1156" s="137"/>
      <c r="S1156" s="137"/>
      <c r="T1156" s="137"/>
      <c r="U1156" s="137"/>
      <c r="V1156" s="174" t="s">
        <v>238</v>
      </c>
      <c r="W1156" s="174"/>
      <c r="X1156" s="174"/>
      <c r="Y1156" s="174"/>
      <c r="Z1156" s="174"/>
      <c r="AA1156" s="174"/>
      <c r="AB1156" s="174"/>
      <c r="AC1156" s="174"/>
      <c r="AD1156" s="174"/>
      <c r="AE1156" s="174"/>
      <c r="AF1156" s="174"/>
      <c r="AG1156" s="174"/>
      <c r="AH1156" s="174"/>
      <c r="AI1156" s="174"/>
      <c r="AJ1156" s="174"/>
      <c r="AK1156" s="174"/>
      <c r="AL1156" s="174"/>
      <c r="AM1156" s="175"/>
      <c r="BG1156" s="13" t="s">
        <v>432</v>
      </c>
      <c r="BH1156" s="13" t="s">
        <v>432</v>
      </c>
    </row>
    <row r="1157" spans="1:61" ht="9.75" customHeight="1" x14ac:dyDescent="0.15">
      <c r="A1157" s="96" t="s">
        <v>325</v>
      </c>
      <c r="B1157" s="97"/>
      <c r="C1157" s="97"/>
      <c r="D1157" s="97"/>
      <c r="E1157" s="97"/>
      <c r="F1157" s="97"/>
      <c r="G1157" s="97"/>
      <c r="H1157" s="97"/>
      <c r="I1157" s="98"/>
      <c r="J1157" s="115"/>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7"/>
      <c r="BG1157" s="13" t="s">
        <v>524</v>
      </c>
      <c r="BH1157" s="13">
        <v>90</v>
      </c>
      <c r="BI1157" s="13" t="str">
        <f>"ITEM"&amp;BH1157&amp; BG1157 &amp;"="&amp; IF(TRIM($J1157)="","",$J1157)</f>
        <v>ITEM90#KBN4_1=</v>
      </c>
    </row>
    <row r="1158" spans="1:61" ht="9.75" customHeight="1" x14ac:dyDescent="0.15">
      <c r="A1158" s="99"/>
      <c r="B1158" s="100"/>
      <c r="C1158" s="100"/>
      <c r="D1158" s="100"/>
      <c r="E1158" s="100"/>
      <c r="F1158" s="100"/>
      <c r="G1158" s="100"/>
      <c r="H1158" s="100"/>
      <c r="I1158" s="101"/>
      <c r="J1158" s="109"/>
      <c r="K1158" s="110"/>
      <c r="L1158" s="110"/>
      <c r="M1158" s="110"/>
      <c r="N1158" s="110"/>
      <c r="O1158" s="110"/>
      <c r="P1158" s="110"/>
      <c r="Q1158" s="110"/>
      <c r="R1158" s="110"/>
      <c r="S1158" s="110"/>
      <c r="T1158" s="110"/>
      <c r="U1158" s="110"/>
      <c r="V1158" s="110"/>
      <c r="W1158" s="110"/>
      <c r="X1158" s="110"/>
      <c r="Y1158" s="110"/>
      <c r="Z1158" s="110"/>
      <c r="AA1158" s="110"/>
      <c r="AB1158" s="110"/>
      <c r="AC1158" s="110"/>
      <c r="AD1158" s="110"/>
      <c r="AE1158" s="110"/>
      <c r="AF1158" s="110"/>
      <c r="AG1158" s="110"/>
      <c r="AH1158" s="110"/>
      <c r="AI1158" s="110"/>
      <c r="AJ1158" s="110"/>
      <c r="AK1158" s="110"/>
      <c r="AL1158" s="110"/>
      <c r="AM1158" s="111"/>
      <c r="BG1158" s="13" t="s">
        <v>432</v>
      </c>
      <c r="BH1158" s="13" t="s">
        <v>432</v>
      </c>
    </row>
    <row r="1159" spans="1:61" ht="9.75" customHeight="1" x14ac:dyDescent="0.15">
      <c r="A1159" s="99"/>
      <c r="B1159" s="100"/>
      <c r="C1159" s="100"/>
      <c r="D1159" s="100"/>
      <c r="E1159" s="100"/>
      <c r="F1159" s="100"/>
      <c r="G1159" s="100"/>
      <c r="H1159" s="100"/>
      <c r="I1159" s="101"/>
      <c r="J1159" s="112"/>
      <c r="K1159" s="113"/>
      <c r="L1159" s="113"/>
      <c r="M1159" s="113"/>
      <c r="N1159" s="113"/>
      <c r="O1159" s="113"/>
      <c r="P1159" s="113"/>
      <c r="Q1159" s="113"/>
      <c r="R1159" s="113"/>
      <c r="S1159" s="113"/>
      <c r="T1159" s="113"/>
      <c r="U1159" s="113"/>
      <c r="V1159" s="113"/>
      <c r="W1159" s="113"/>
      <c r="X1159" s="113"/>
      <c r="Y1159" s="113"/>
      <c r="Z1159" s="113"/>
      <c r="AA1159" s="113"/>
      <c r="AB1159" s="113"/>
      <c r="AC1159" s="113"/>
      <c r="AD1159" s="113"/>
      <c r="AE1159" s="113"/>
      <c r="AF1159" s="113"/>
      <c r="AG1159" s="113"/>
      <c r="AH1159" s="113"/>
      <c r="AI1159" s="113"/>
      <c r="AJ1159" s="113"/>
      <c r="AK1159" s="113"/>
      <c r="AL1159" s="113"/>
      <c r="AM1159" s="114"/>
      <c r="BG1159" s="13" t="s">
        <v>432</v>
      </c>
      <c r="BH1159" s="13" t="s">
        <v>432</v>
      </c>
    </row>
    <row r="1160" spans="1:61" ht="9.75" customHeight="1" x14ac:dyDescent="0.15">
      <c r="A1160" s="96" t="s">
        <v>293</v>
      </c>
      <c r="B1160" s="97"/>
      <c r="C1160" s="97"/>
      <c r="D1160" s="97"/>
      <c r="E1160" s="97"/>
      <c r="F1160" s="97"/>
      <c r="G1160" s="97"/>
      <c r="H1160" s="97"/>
      <c r="I1160" s="98"/>
      <c r="J1160" s="224" t="s">
        <v>167</v>
      </c>
      <c r="K1160" s="225"/>
      <c r="L1160" s="162" t="s">
        <v>122</v>
      </c>
      <c r="M1160" s="162"/>
      <c r="N1160" s="162"/>
      <c r="O1160" s="162"/>
      <c r="P1160" s="162"/>
      <c r="Q1160" s="162"/>
      <c r="R1160" s="162"/>
      <c r="S1160" s="162"/>
      <c r="T1160" s="162"/>
      <c r="U1160" s="162"/>
      <c r="V1160" s="162"/>
      <c r="W1160" s="162"/>
      <c r="X1160" s="227" t="s">
        <v>167</v>
      </c>
      <c r="Y1160" s="225"/>
      <c r="Z1160" s="162" t="s">
        <v>160</v>
      </c>
      <c r="AA1160" s="162"/>
      <c r="AB1160" s="162"/>
      <c r="AC1160" s="162"/>
      <c r="AD1160" s="162"/>
      <c r="AE1160" s="162"/>
      <c r="AF1160" s="162"/>
      <c r="AG1160" s="162"/>
      <c r="AH1160" s="162"/>
      <c r="AI1160" s="162"/>
      <c r="AJ1160" s="162"/>
      <c r="AK1160" s="162"/>
      <c r="AL1160" s="162"/>
      <c r="AM1160" s="163"/>
      <c r="BF1160" s="13" t="b">
        <f>IF($K1160="○",TRUE,IF($K1160="",FALSE,"INPUT_ERROR"))</f>
        <v>0</v>
      </c>
      <c r="BG1160" s="13" t="s">
        <v>524</v>
      </c>
      <c r="BH1160" s="13">
        <v>91</v>
      </c>
      <c r="BI1160" s="13" t="str">
        <f t="shared" ref="BI1160:BI1166" si="22">"ITEM"&amp;BH1160 &amp; BG1160 &amp;"="&amp; BF1160</f>
        <v>ITEM91#KBN4_1=FALSE</v>
      </c>
    </row>
    <row r="1161" spans="1:61" ht="9.75" customHeight="1" x14ac:dyDescent="0.15">
      <c r="A1161" s="99"/>
      <c r="B1161" s="100"/>
      <c r="C1161" s="100"/>
      <c r="D1161" s="100"/>
      <c r="E1161" s="100"/>
      <c r="F1161" s="100"/>
      <c r="G1161" s="100"/>
      <c r="H1161" s="100"/>
      <c r="I1161" s="101"/>
      <c r="J1161" s="130"/>
      <c r="K1161" s="132"/>
      <c r="L1161" s="133"/>
      <c r="M1161" s="133"/>
      <c r="N1161" s="133"/>
      <c r="O1161" s="133"/>
      <c r="P1161" s="133"/>
      <c r="Q1161" s="133"/>
      <c r="R1161" s="133"/>
      <c r="S1161" s="133"/>
      <c r="T1161" s="133"/>
      <c r="U1161" s="133"/>
      <c r="V1161" s="133"/>
      <c r="W1161" s="133"/>
      <c r="X1161" s="134"/>
      <c r="Y1161" s="132"/>
      <c r="Z1161" s="133"/>
      <c r="AA1161" s="133"/>
      <c r="AB1161" s="133"/>
      <c r="AC1161" s="133"/>
      <c r="AD1161" s="133"/>
      <c r="AE1161" s="133"/>
      <c r="AF1161" s="133"/>
      <c r="AG1161" s="133"/>
      <c r="AH1161" s="133"/>
      <c r="AI1161" s="133"/>
      <c r="AJ1161" s="133"/>
      <c r="AK1161" s="133"/>
      <c r="AL1161" s="133"/>
      <c r="AM1161" s="139"/>
      <c r="BF1161" s="13" t="b">
        <f>IF($Y1160="○",TRUE,IF($Y1160="",FALSE,"INPUT_ERROR"))</f>
        <v>0</v>
      </c>
      <c r="BG1161" s="13" t="s">
        <v>524</v>
      </c>
      <c r="BH1161" s="13">
        <v>92</v>
      </c>
      <c r="BI1161" s="13" t="str">
        <f t="shared" si="22"/>
        <v>ITEM92#KBN4_1=FALSE</v>
      </c>
    </row>
    <row r="1162" spans="1:61" ht="9.75" customHeight="1" x14ac:dyDescent="0.15">
      <c r="A1162" s="99"/>
      <c r="B1162" s="100"/>
      <c r="C1162" s="100"/>
      <c r="D1162" s="100"/>
      <c r="E1162" s="100"/>
      <c r="F1162" s="100"/>
      <c r="G1162" s="100"/>
      <c r="H1162" s="100"/>
      <c r="I1162" s="101"/>
      <c r="J1162" s="130" t="s">
        <v>167</v>
      </c>
      <c r="K1162" s="132"/>
      <c r="L1162" s="133" t="s">
        <v>161</v>
      </c>
      <c r="M1162" s="133"/>
      <c r="N1162" s="133"/>
      <c r="O1162" s="133"/>
      <c r="P1162" s="133"/>
      <c r="Q1162" s="133"/>
      <c r="R1162" s="133"/>
      <c r="S1162" s="133"/>
      <c r="T1162" s="133"/>
      <c r="U1162" s="133"/>
      <c r="V1162" s="133"/>
      <c r="W1162" s="133"/>
      <c r="X1162" s="134" t="s">
        <v>167</v>
      </c>
      <c r="Y1162" s="132"/>
      <c r="Z1162" s="133" t="s">
        <v>332</v>
      </c>
      <c r="AA1162" s="133"/>
      <c r="AB1162" s="133"/>
      <c r="AC1162" s="133"/>
      <c r="AD1162" s="133"/>
      <c r="AE1162" s="133"/>
      <c r="AF1162" s="133"/>
      <c r="AG1162" s="133"/>
      <c r="AH1162" s="133"/>
      <c r="AI1162" s="133"/>
      <c r="AJ1162" s="133"/>
      <c r="AK1162" s="133"/>
      <c r="AL1162" s="133"/>
      <c r="AM1162" s="139"/>
      <c r="BF1162" s="13" t="b">
        <f>IF($K1162="○",TRUE,IF($K1162="",FALSE,"INPUT_ERROR"))</f>
        <v>0</v>
      </c>
      <c r="BG1162" s="13" t="s">
        <v>524</v>
      </c>
      <c r="BH1162" s="13">
        <v>93</v>
      </c>
      <c r="BI1162" s="13" t="str">
        <f t="shared" si="22"/>
        <v>ITEM93#KBN4_1=FALSE</v>
      </c>
    </row>
    <row r="1163" spans="1:61" ht="9.75" customHeight="1" x14ac:dyDescent="0.15">
      <c r="A1163" s="99"/>
      <c r="B1163" s="100"/>
      <c r="C1163" s="100"/>
      <c r="D1163" s="100"/>
      <c r="E1163" s="100"/>
      <c r="F1163" s="100"/>
      <c r="G1163" s="100"/>
      <c r="H1163" s="100"/>
      <c r="I1163" s="101"/>
      <c r="J1163" s="130"/>
      <c r="K1163" s="132"/>
      <c r="L1163" s="133"/>
      <c r="M1163" s="133"/>
      <c r="N1163" s="133"/>
      <c r="O1163" s="133"/>
      <c r="P1163" s="133"/>
      <c r="Q1163" s="133"/>
      <c r="R1163" s="133"/>
      <c r="S1163" s="133"/>
      <c r="T1163" s="133"/>
      <c r="U1163" s="133"/>
      <c r="V1163" s="133"/>
      <c r="W1163" s="133"/>
      <c r="X1163" s="134"/>
      <c r="Y1163" s="132"/>
      <c r="Z1163" s="133"/>
      <c r="AA1163" s="133"/>
      <c r="AB1163" s="133"/>
      <c r="AC1163" s="133"/>
      <c r="AD1163" s="133"/>
      <c r="AE1163" s="133"/>
      <c r="AF1163" s="133"/>
      <c r="AG1163" s="133"/>
      <c r="AH1163" s="133"/>
      <c r="AI1163" s="133"/>
      <c r="AJ1163" s="133"/>
      <c r="AK1163" s="133"/>
      <c r="AL1163" s="133"/>
      <c r="AM1163" s="139"/>
      <c r="BF1163" s="13" t="b">
        <f>IF($Y1162="○",TRUE,IF($Y1162="",FALSE,"INPUT_ERROR"))</f>
        <v>0</v>
      </c>
      <c r="BG1163" s="13" t="s">
        <v>524</v>
      </c>
      <c r="BH1163" s="13">
        <v>94</v>
      </c>
      <c r="BI1163" s="13" t="str">
        <f t="shared" si="22"/>
        <v>ITEM94#KBN4_1=FALSE</v>
      </c>
    </row>
    <row r="1164" spans="1:61" ht="9.75" customHeight="1" x14ac:dyDescent="0.15">
      <c r="A1164" s="99"/>
      <c r="B1164" s="100"/>
      <c r="C1164" s="100"/>
      <c r="D1164" s="100"/>
      <c r="E1164" s="100"/>
      <c r="F1164" s="100"/>
      <c r="G1164" s="100"/>
      <c r="H1164" s="100"/>
      <c r="I1164" s="101"/>
      <c r="J1164" s="130" t="s">
        <v>167</v>
      </c>
      <c r="K1164" s="132"/>
      <c r="L1164" s="133" t="s">
        <v>214</v>
      </c>
      <c r="M1164" s="133"/>
      <c r="N1164" s="133"/>
      <c r="O1164" s="133"/>
      <c r="P1164" s="133"/>
      <c r="Q1164" s="133"/>
      <c r="R1164" s="133"/>
      <c r="S1164" s="133"/>
      <c r="T1164" s="133"/>
      <c r="U1164" s="133"/>
      <c r="V1164" s="133"/>
      <c r="W1164" s="133"/>
      <c r="X1164" s="134" t="s">
        <v>167</v>
      </c>
      <c r="Y1164" s="132"/>
      <c r="Z1164" s="133" t="s">
        <v>239</v>
      </c>
      <c r="AA1164" s="133"/>
      <c r="AB1164" s="133"/>
      <c r="AC1164" s="133"/>
      <c r="AD1164" s="133"/>
      <c r="AE1164" s="133"/>
      <c r="AF1164" s="133"/>
      <c r="AG1164" s="133"/>
      <c r="AH1164" s="133"/>
      <c r="AI1164" s="133"/>
      <c r="AJ1164" s="133"/>
      <c r="AK1164" s="133"/>
      <c r="AL1164" s="133"/>
      <c r="AM1164" s="139"/>
      <c r="BF1164" s="13" t="b">
        <f>IF($K1164="○",TRUE,IF($K1164="",FALSE,"INPUT_ERROR"))</f>
        <v>0</v>
      </c>
      <c r="BG1164" s="13" t="s">
        <v>524</v>
      </c>
      <c r="BH1164" s="13">
        <v>95</v>
      </c>
      <c r="BI1164" s="13" t="str">
        <f t="shared" si="22"/>
        <v>ITEM95#KBN4_1=FALSE</v>
      </c>
    </row>
    <row r="1165" spans="1:61" ht="9.75" customHeight="1" x14ac:dyDescent="0.15">
      <c r="A1165" s="99"/>
      <c r="B1165" s="100"/>
      <c r="C1165" s="100"/>
      <c r="D1165" s="100"/>
      <c r="E1165" s="100"/>
      <c r="F1165" s="100"/>
      <c r="G1165" s="100"/>
      <c r="H1165" s="100"/>
      <c r="I1165" s="101"/>
      <c r="J1165" s="130"/>
      <c r="K1165" s="132"/>
      <c r="L1165" s="133"/>
      <c r="M1165" s="133"/>
      <c r="N1165" s="133"/>
      <c r="O1165" s="133"/>
      <c r="P1165" s="133"/>
      <c r="Q1165" s="133"/>
      <c r="R1165" s="133"/>
      <c r="S1165" s="133"/>
      <c r="T1165" s="133"/>
      <c r="U1165" s="133"/>
      <c r="V1165" s="133"/>
      <c r="W1165" s="133"/>
      <c r="X1165" s="134"/>
      <c r="Y1165" s="132"/>
      <c r="Z1165" s="133"/>
      <c r="AA1165" s="133"/>
      <c r="AB1165" s="133"/>
      <c r="AC1165" s="133"/>
      <c r="AD1165" s="133"/>
      <c r="AE1165" s="133"/>
      <c r="AF1165" s="133"/>
      <c r="AG1165" s="133"/>
      <c r="AH1165" s="133"/>
      <c r="AI1165" s="133"/>
      <c r="AJ1165" s="133"/>
      <c r="AK1165" s="133"/>
      <c r="AL1165" s="133"/>
      <c r="AM1165" s="139"/>
      <c r="BF1165" s="13" t="b">
        <f>IF($Y1164="○",TRUE,IF($Y1164="",FALSE,"INPUT_ERROR"))</f>
        <v>0</v>
      </c>
      <c r="BG1165" s="13" t="s">
        <v>524</v>
      </c>
      <c r="BH1165" s="13">
        <v>96</v>
      </c>
      <c r="BI1165" s="13" t="str">
        <f t="shared" si="22"/>
        <v>ITEM96#KBN4_1=FALSE</v>
      </c>
    </row>
    <row r="1166" spans="1:61" ht="9.75" customHeight="1" x14ac:dyDescent="0.15">
      <c r="A1166" s="99"/>
      <c r="B1166" s="100"/>
      <c r="C1166" s="100"/>
      <c r="D1166" s="100"/>
      <c r="E1166" s="100"/>
      <c r="F1166" s="100"/>
      <c r="G1166" s="100"/>
      <c r="H1166" s="100"/>
      <c r="I1166" s="101"/>
      <c r="J1166" s="130" t="s">
        <v>167</v>
      </c>
      <c r="K1166" s="132"/>
      <c r="L1166" s="133" t="s">
        <v>125</v>
      </c>
      <c r="M1166" s="133"/>
      <c r="N1166" s="133"/>
      <c r="O1166" s="134" t="s">
        <v>175</v>
      </c>
      <c r="P1166" s="128"/>
      <c r="Q1166" s="128"/>
      <c r="R1166" s="128"/>
      <c r="S1166" s="128"/>
      <c r="T1166" s="128"/>
      <c r="U1166" s="128"/>
      <c r="V1166" s="128"/>
      <c r="W1166" s="128"/>
      <c r="X1166" s="128"/>
      <c r="Y1166" s="128"/>
      <c r="Z1166" s="128"/>
      <c r="AA1166" s="128"/>
      <c r="AB1166" s="128"/>
      <c r="AC1166" s="128"/>
      <c r="AD1166" s="128"/>
      <c r="AE1166" s="128"/>
      <c r="AF1166" s="128"/>
      <c r="AG1166" s="128"/>
      <c r="AH1166" s="128"/>
      <c r="AI1166" s="128"/>
      <c r="AJ1166" s="128"/>
      <c r="AK1166" s="128"/>
      <c r="AL1166" s="133" t="s">
        <v>188</v>
      </c>
      <c r="AM1166" s="139"/>
      <c r="BF1166" s="13" t="b">
        <f>IF($K1166="○",TRUE,IF($K1166="",FALSE,"INPUT_ERROR"))</f>
        <v>0</v>
      </c>
      <c r="BG1166" s="13" t="s">
        <v>524</v>
      </c>
      <c r="BH1166" s="13">
        <v>97</v>
      </c>
      <c r="BI1166" s="13" t="str">
        <f t="shared" si="22"/>
        <v>ITEM97#KBN4_1=FALSE</v>
      </c>
    </row>
    <row r="1167" spans="1:61" ht="9.75" customHeight="1" x14ac:dyDescent="0.15">
      <c r="A1167" s="99"/>
      <c r="B1167" s="100"/>
      <c r="C1167" s="100"/>
      <c r="D1167" s="100"/>
      <c r="E1167" s="100"/>
      <c r="F1167" s="100"/>
      <c r="G1167" s="100"/>
      <c r="H1167" s="100"/>
      <c r="I1167" s="101"/>
      <c r="J1167" s="135"/>
      <c r="K1167" s="136"/>
      <c r="L1167" s="137"/>
      <c r="M1167" s="137"/>
      <c r="N1167" s="137"/>
      <c r="O1167" s="138"/>
      <c r="P1167" s="90"/>
      <c r="Q1167" s="90"/>
      <c r="R1167" s="90"/>
      <c r="S1167" s="90"/>
      <c r="T1167" s="90"/>
      <c r="U1167" s="90"/>
      <c r="V1167" s="90"/>
      <c r="W1167" s="90"/>
      <c r="X1167" s="90"/>
      <c r="Y1167" s="90"/>
      <c r="Z1167" s="90"/>
      <c r="AA1167" s="90"/>
      <c r="AB1167" s="90"/>
      <c r="AC1167" s="90"/>
      <c r="AD1167" s="90"/>
      <c r="AE1167" s="90"/>
      <c r="AF1167" s="90"/>
      <c r="AG1167" s="90"/>
      <c r="AH1167" s="90"/>
      <c r="AI1167" s="90"/>
      <c r="AJ1167" s="90"/>
      <c r="AK1167" s="90"/>
      <c r="AL1167" s="137"/>
      <c r="AM1167" s="140"/>
      <c r="BG1167" s="13" t="s">
        <v>524</v>
      </c>
      <c r="BH1167" s="13">
        <v>98</v>
      </c>
      <c r="BI1167" s="13" t="str">
        <f>"ITEM"&amp;BH1167 &amp; BG1167 &amp;"="&amp;IF(TRIM($P1166)="","",$P1166)</f>
        <v>ITEM98#KBN4_1=</v>
      </c>
    </row>
    <row r="1168" spans="1:61" ht="9.75" customHeight="1" x14ac:dyDescent="0.15">
      <c r="A1168" s="96" t="s">
        <v>290</v>
      </c>
      <c r="B1168" s="97"/>
      <c r="C1168" s="97"/>
      <c r="D1168" s="97"/>
      <c r="E1168" s="97"/>
      <c r="F1168" s="97"/>
      <c r="G1168" s="97"/>
      <c r="H1168" s="97"/>
      <c r="I1168" s="98"/>
      <c r="J1168" s="305"/>
      <c r="K1168" s="306"/>
      <c r="L1168" s="306"/>
      <c r="M1168" s="306"/>
      <c r="N1168" s="306"/>
      <c r="O1168" s="306"/>
      <c r="P1168" s="306"/>
      <c r="Q1168" s="306"/>
      <c r="R1168" s="306"/>
      <c r="S1168" s="306"/>
      <c r="T1168" s="306"/>
      <c r="U1168" s="306"/>
      <c r="V1168" s="306"/>
      <c r="W1168" s="306"/>
      <c r="X1168" s="306"/>
      <c r="Y1168" s="306"/>
      <c r="Z1168" s="306"/>
      <c r="AA1168" s="306"/>
      <c r="AB1168" s="306"/>
      <c r="AC1168" s="306"/>
      <c r="AD1168" s="306"/>
      <c r="AE1168" s="306"/>
      <c r="AF1168" s="306"/>
      <c r="AG1168" s="306"/>
      <c r="AH1168" s="306"/>
      <c r="AI1168" s="306"/>
      <c r="AJ1168" s="306"/>
      <c r="AK1168" s="306"/>
      <c r="AL1168" s="306"/>
      <c r="AM1168" s="307"/>
      <c r="BG1168" s="13" t="s">
        <v>524</v>
      </c>
      <c r="BH1168" s="13">
        <v>99</v>
      </c>
      <c r="BI1168" s="13" t="str">
        <f>"ITEM"&amp;BH1168 &amp; BG1168 &amp;"="&amp;IF(TRIM($J1168)="","",TEXT(J1168,"yyyymmdd"))</f>
        <v>ITEM99#KBN4_1=</v>
      </c>
    </row>
    <row r="1169" spans="1:61" ht="9.75" customHeight="1" x14ac:dyDescent="0.15">
      <c r="A1169" s="99"/>
      <c r="B1169" s="100"/>
      <c r="C1169" s="100"/>
      <c r="D1169" s="100"/>
      <c r="E1169" s="100"/>
      <c r="F1169" s="100"/>
      <c r="G1169" s="100"/>
      <c r="H1169" s="100"/>
      <c r="I1169" s="101"/>
      <c r="J1169" s="308"/>
      <c r="K1169" s="309"/>
      <c r="L1169" s="309"/>
      <c r="M1169" s="309"/>
      <c r="N1169" s="309"/>
      <c r="O1169" s="309"/>
      <c r="P1169" s="309"/>
      <c r="Q1169" s="309"/>
      <c r="R1169" s="309"/>
      <c r="S1169" s="309"/>
      <c r="T1169" s="309"/>
      <c r="U1169" s="309"/>
      <c r="V1169" s="309"/>
      <c r="W1169" s="309"/>
      <c r="X1169" s="309"/>
      <c r="Y1169" s="309"/>
      <c r="Z1169" s="309"/>
      <c r="AA1169" s="309"/>
      <c r="AB1169" s="309"/>
      <c r="AC1169" s="309"/>
      <c r="AD1169" s="309"/>
      <c r="AE1169" s="309"/>
      <c r="AF1169" s="309"/>
      <c r="AG1169" s="309"/>
      <c r="AH1169" s="309"/>
      <c r="AI1169" s="309"/>
      <c r="AJ1169" s="309"/>
      <c r="AK1169" s="309"/>
      <c r="AL1169" s="309"/>
      <c r="AM1169" s="310"/>
      <c r="BH1169" s="13" t="s">
        <v>432</v>
      </c>
    </row>
    <row r="1170" spans="1:61" ht="9.75" customHeight="1" x14ac:dyDescent="0.15">
      <c r="A1170" s="106"/>
      <c r="B1170" s="107"/>
      <c r="C1170" s="107"/>
      <c r="D1170" s="107"/>
      <c r="E1170" s="107"/>
      <c r="F1170" s="107"/>
      <c r="G1170" s="107"/>
      <c r="H1170" s="107"/>
      <c r="I1170" s="108"/>
      <c r="J1170" s="311"/>
      <c r="K1170" s="312"/>
      <c r="L1170" s="312"/>
      <c r="M1170" s="312"/>
      <c r="N1170" s="312"/>
      <c r="O1170" s="312"/>
      <c r="P1170" s="312"/>
      <c r="Q1170" s="312"/>
      <c r="R1170" s="312"/>
      <c r="S1170" s="312"/>
      <c r="T1170" s="312"/>
      <c r="U1170" s="312"/>
      <c r="V1170" s="312"/>
      <c r="W1170" s="312"/>
      <c r="X1170" s="312"/>
      <c r="Y1170" s="312"/>
      <c r="Z1170" s="312"/>
      <c r="AA1170" s="312"/>
      <c r="AB1170" s="312"/>
      <c r="AC1170" s="312"/>
      <c r="AD1170" s="312"/>
      <c r="AE1170" s="312"/>
      <c r="AF1170" s="312"/>
      <c r="AG1170" s="312"/>
      <c r="AH1170" s="312"/>
      <c r="AI1170" s="312"/>
      <c r="AJ1170" s="312"/>
      <c r="AK1170" s="312"/>
      <c r="AL1170" s="312"/>
      <c r="AM1170" s="313"/>
      <c r="BH1170" s="13" t="s">
        <v>432</v>
      </c>
    </row>
    <row r="1171" spans="1:61" ht="9.75" customHeight="1" x14ac:dyDescent="0.15">
      <c r="A1171" s="141" t="s">
        <v>386</v>
      </c>
      <c r="B1171" s="142"/>
      <c r="C1171" s="142"/>
      <c r="D1171" s="142"/>
      <c r="E1171" s="142"/>
      <c r="F1171" s="142"/>
      <c r="G1171" s="142"/>
      <c r="H1171" s="142"/>
      <c r="I1171" s="142"/>
      <c r="J1171" s="142"/>
      <c r="K1171" s="142"/>
      <c r="L1171" s="142"/>
      <c r="M1171" s="142"/>
      <c r="N1171" s="142"/>
      <c r="O1171" s="142"/>
      <c r="P1171" s="142"/>
      <c r="Q1171" s="142"/>
      <c r="R1171" s="142"/>
      <c r="S1171" s="142"/>
      <c r="T1171" s="142"/>
      <c r="U1171" s="142"/>
      <c r="V1171" s="142"/>
      <c r="W1171" s="142"/>
      <c r="X1171" s="142"/>
      <c r="Y1171" s="142"/>
      <c r="Z1171" s="142"/>
      <c r="AA1171" s="142"/>
      <c r="AB1171" s="142"/>
      <c r="AC1171" s="142"/>
      <c r="AD1171" s="142"/>
      <c r="AE1171" s="142"/>
      <c r="AF1171" s="142"/>
      <c r="AG1171" s="142"/>
      <c r="AH1171" s="142"/>
      <c r="AI1171" s="142"/>
      <c r="AJ1171" s="142"/>
      <c r="AK1171" s="142"/>
      <c r="AL1171" s="142"/>
      <c r="AM1171" s="143"/>
      <c r="BH1171" s="13" t="s">
        <v>432</v>
      </c>
    </row>
    <row r="1172" spans="1:61" ht="9.75" customHeight="1" x14ac:dyDescent="0.15">
      <c r="A1172" s="164"/>
      <c r="B1172" s="165"/>
      <c r="C1172" s="165"/>
      <c r="D1172" s="165"/>
      <c r="E1172" s="165"/>
      <c r="F1172" s="165"/>
      <c r="G1172" s="165"/>
      <c r="H1172" s="165"/>
      <c r="I1172" s="165"/>
      <c r="J1172" s="165"/>
      <c r="K1172" s="165"/>
      <c r="L1172" s="165"/>
      <c r="M1172" s="165"/>
      <c r="N1172" s="165"/>
      <c r="O1172" s="165"/>
      <c r="P1172" s="165"/>
      <c r="Q1172" s="165"/>
      <c r="R1172" s="165"/>
      <c r="S1172" s="165"/>
      <c r="T1172" s="165"/>
      <c r="U1172" s="165"/>
      <c r="V1172" s="165"/>
      <c r="W1172" s="165"/>
      <c r="X1172" s="165"/>
      <c r="Y1172" s="165"/>
      <c r="Z1172" s="165"/>
      <c r="AA1172" s="165"/>
      <c r="AB1172" s="165"/>
      <c r="AC1172" s="165"/>
      <c r="AD1172" s="165"/>
      <c r="AE1172" s="165"/>
      <c r="AF1172" s="165"/>
      <c r="AG1172" s="165"/>
      <c r="AH1172" s="165"/>
      <c r="AI1172" s="165"/>
      <c r="AJ1172" s="165"/>
      <c r="AK1172" s="165"/>
      <c r="AL1172" s="165"/>
      <c r="AM1172" s="166"/>
      <c r="BH1172" s="13" t="s">
        <v>432</v>
      </c>
    </row>
    <row r="1173" spans="1:61" ht="9.75" hidden="1" customHeight="1" x14ac:dyDescent="0.15">
      <c r="A1173" s="295" t="s">
        <v>387</v>
      </c>
      <c r="B1173" s="296"/>
      <c r="C1173" s="296"/>
      <c r="D1173" s="296"/>
      <c r="E1173" s="296"/>
      <c r="F1173" s="296"/>
      <c r="G1173" s="296"/>
      <c r="H1173" s="296"/>
      <c r="I1173" s="297"/>
      <c r="J1173" s="273"/>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274"/>
      <c r="AE1173" s="274"/>
      <c r="AF1173" s="274"/>
      <c r="AG1173" s="274"/>
      <c r="AH1173" s="274"/>
      <c r="AI1173" s="274"/>
      <c r="AJ1173" s="274"/>
      <c r="AK1173" s="274"/>
      <c r="AL1173" s="274"/>
      <c r="AM1173" s="275"/>
      <c r="BG1173" s="13" t="s">
        <v>526</v>
      </c>
      <c r="BH1173" s="13">
        <v>85</v>
      </c>
      <c r="BI1173" s="13" t="str">
        <f>"ITEM"&amp;BH1173 &amp; BG1173 &amp;"="&amp; IF(TRIM($J1173)="","",$J1173)</f>
        <v>ITEM85#KBN4_2=</v>
      </c>
    </row>
    <row r="1174" spans="1:61" ht="9.75" hidden="1" customHeight="1" thickBot="1" x14ac:dyDescent="0.2">
      <c r="A1174" s="298"/>
      <c r="B1174" s="299"/>
      <c r="C1174" s="299"/>
      <c r="D1174" s="299"/>
      <c r="E1174" s="299"/>
      <c r="F1174" s="299"/>
      <c r="G1174" s="299"/>
      <c r="H1174" s="299"/>
      <c r="I1174" s="300"/>
      <c r="J1174" s="301"/>
      <c r="K1174" s="302"/>
      <c r="L1174" s="302"/>
      <c r="M1174" s="302"/>
      <c r="N1174" s="302"/>
      <c r="O1174" s="302"/>
      <c r="P1174" s="302"/>
      <c r="Q1174" s="302"/>
      <c r="R1174" s="302"/>
      <c r="S1174" s="302"/>
      <c r="T1174" s="302"/>
      <c r="U1174" s="302"/>
      <c r="V1174" s="302"/>
      <c r="W1174" s="302"/>
      <c r="X1174" s="302"/>
      <c r="Y1174" s="302"/>
      <c r="Z1174" s="302"/>
      <c r="AA1174" s="302"/>
      <c r="AB1174" s="302"/>
      <c r="AC1174" s="302"/>
      <c r="AD1174" s="302"/>
      <c r="AE1174" s="302"/>
      <c r="AF1174" s="302"/>
      <c r="AG1174" s="302"/>
      <c r="AH1174" s="302"/>
      <c r="AI1174" s="302"/>
      <c r="AJ1174" s="302"/>
      <c r="AK1174" s="302"/>
      <c r="AL1174" s="302"/>
      <c r="AM1174" s="303"/>
      <c r="BG1174" s="13" t="s">
        <v>432</v>
      </c>
      <c r="BH1174" s="13" t="s">
        <v>432</v>
      </c>
    </row>
    <row r="1175" spans="1:61" ht="9.75" hidden="1" customHeight="1" x14ac:dyDescent="0.15">
      <c r="A1175" s="96" t="s">
        <v>96</v>
      </c>
      <c r="B1175" s="97"/>
      <c r="C1175" s="97"/>
      <c r="D1175" s="97"/>
      <c r="E1175" s="97"/>
      <c r="F1175" s="97"/>
      <c r="G1175" s="97"/>
      <c r="H1175" s="97"/>
      <c r="I1175" s="98"/>
      <c r="J1175" s="102"/>
      <c r="K1175" s="102"/>
      <c r="L1175" s="102"/>
      <c r="M1175" s="102"/>
      <c r="N1175" s="102"/>
      <c r="O1175" s="102"/>
      <c r="P1175" s="102"/>
      <c r="Q1175" s="102"/>
      <c r="R1175" s="102"/>
      <c r="S1175" s="102"/>
      <c r="T1175" s="102"/>
      <c r="U1175" s="102"/>
      <c r="V1175" s="102"/>
      <c r="W1175" s="102"/>
      <c r="X1175" s="102"/>
      <c r="Y1175" s="102"/>
      <c r="Z1175" s="102"/>
      <c r="AA1175" s="102"/>
      <c r="AB1175" s="102"/>
      <c r="AC1175" s="102"/>
      <c r="AD1175" s="102"/>
      <c r="AE1175" s="102"/>
      <c r="AF1175" s="102"/>
      <c r="AG1175" s="102"/>
      <c r="AH1175" s="102"/>
      <c r="AI1175" s="102"/>
      <c r="AJ1175" s="102"/>
      <c r="AK1175" s="102"/>
      <c r="AL1175" s="102"/>
      <c r="AM1175" s="102"/>
      <c r="BG1175" s="13" t="s">
        <v>526</v>
      </c>
      <c r="BH1175" s="13">
        <v>86</v>
      </c>
      <c r="BI1175" s="13" t="str">
        <f>"ITEM"&amp;BH1175&amp; BG1175 &amp;"="&amp; IF(TRIM($J1175)="","",$J1175)</f>
        <v>ITEM86#KBN4_2=</v>
      </c>
    </row>
    <row r="1176" spans="1:61" ht="9.75" hidden="1" customHeight="1" x14ac:dyDescent="0.15">
      <c r="A1176" s="106"/>
      <c r="B1176" s="107"/>
      <c r="C1176" s="107"/>
      <c r="D1176" s="107"/>
      <c r="E1176" s="107"/>
      <c r="F1176" s="107"/>
      <c r="G1176" s="107"/>
      <c r="H1176" s="107"/>
      <c r="I1176" s="108"/>
      <c r="J1176" s="102"/>
      <c r="K1176" s="102"/>
      <c r="L1176" s="102"/>
      <c r="M1176" s="102"/>
      <c r="N1176" s="102"/>
      <c r="O1176" s="102"/>
      <c r="P1176" s="102"/>
      <c r="Q1176" s="102"/>
      <c r="R1176" s="102"/>
      <c r="S1176" s="102"/>
      <c r="T1176" s="102"/>
      <c r="U1176" s="102"/>
      <c r="V1176" s="102"/>
      <c r="W1176" s="102"/>
      <c r="X1176" s="102"/>
      <c r="Y1176" s="102"/>
      <c r="Z1176" s="102"/>
      <c r="AA1176" s="102"/>
      <c r="AB1176" s="102"/>
      <c r="AC1176" s="102"/>
      <c r="AD1176" s="102"/>
      <c r="AE1176" s="102"/>
      <c r="AF1176" s="102"/>
      <c r="AG1176" s="102"/>
      <c r="AH1176" s="102"/>
      <c r="AI1176" s="102"/>
      <c r="AJ1176" s="102"/>
      <c r="AK1176" s="102"/>
      <c r="AL1176" s="102"/>
      <c r="AM1176" s="102"/>
      <c r="BG1176" s="13" t="s">
        <v>432</v>
      </c>
      <c r="BH1176" s="13" t="s">
        <v>432</v>
      </c>
    </row>
    <row r="1177" spans="1:61" ht="9.75" hidden="1" customHeight="1" x14ac:dyDescent="0.15">
      <c r="A1177" s="96" t="s">
        <v>291</v>
      </c>
      <c r="B1177" s="97"/>
      <c r="C1177" s="97"/>
      <c r="D1177" s="97"/>
      <c r="E1177" s="97"/>
      <c r="F1177" s="97"/>
      <c r="G1177" s="97"/>
      <c r="H1177" s="97"/>
      <c r="I1177" s="98"/>
      <c r="J1177" s="102"/>
      <c r="K1177" s="102"/>
      <c r="L1177" s="102"/>
      <c r="M1177" s="102"/>
      <c r="N1177" s="102"/>
      <c r="O1177" s="102"/>
      <c r="P1177" s="102"/>
      <c r="Q1177" s="102"/>
      <c r="R1177" s="102"/>
      <c r="S1177" s="102"/>
      <c r="T1177" s="102"/>
      <c r="U1177" s="102"/>
      <c r="V1177" s="102"/>
      <c r="W1177" s="102"/>
      <c r="X1177" s="102"/>
      <c r="Y1177" s="102"/>
      <c r="Z1177" s="102"/>
      <c r="AA1177" s="102"/>
      <c r="AB1177" s="102"/>
      <c r="AC1177" s="102"/>
      <c r="AD1177" s="102"/>
      <c r="AE1177" s="102"/>
      <c r="AF1177" s="102"/>
      <c r="AG1177" s="102"/>
      <c r="AH1177" s="102"/>
      <c r="AI1177" s="102"/>
      <c r="AJ1177" s="102"/>
      <c r="AK1177" s="102"/>
      <c r="AL1177" s="102"/>
      <c r="AM1177" s="102"/>
      <c r="BG1177" s="13" t="s">
        <v>526</v>
      </c>
      <c r="BH1177" s="13">
        <v>87</v>
      </c>
      <c r="BI1177" s="13" t="str">
        <f>"ITEM"&amp;BH1177&amp; BG1177 &amp;"="&amp; IF(TRIM($J1177)="","",$J1177)</f>
        <v>ITEM87#KBN4_2=</v>
      </c>
    </row>
    <row r="1178" spans="1:61" ht="9.75" hidden="1" customHeight="1" x14ac:dyDescent="0.15">
      <c r="A1178" s="99"/>
      <c r="B1178" s="100"/>
      <c r="C1178" s="100"/>
      <c r="D1178" s="100"/>
      <c r="E1178" s="100"/>
      <c r="F1178" s="100"/>
      <c r="G1178" s="100"/>
      <c r="H1178" s="100"/>
      <c r="I1178" s="101"/>
      <c r="J1178" s="102"/>
      <c r="K1178" s="102"/>
      <c r="L1178" s="102"/>
      <c r="M1178" s="102"/>
      <c r="N1178" s="102"/>
      <c r="O1178" s="102"/>
      <c r="P1178" s="102"/>
      <c r="Q1178" s="102"/>
      <c r="R1178" s="102"/>
      <c r="S1178" s="102"/>
      <c r="T1178" s="102"/>
      <c r="U1178" s="102"/>
      <c r="V1178" s="102"/>
      <c r="W1178" s="102"/>
      <c r="X1178" s="102"/>
      <c r="Y1178" s="102"/>
      <c r="Z1178" s="102"/>
      <c r="AA1178" s="102"/>
      <c r="AB1178" s="102"/>
      <c r="AC1178" s="102"/>
      <c r="AD1178" s="102"/>
      <c r="AE1178" s="102"/>
      <c r="AF1178" s="102"/>
      <c r="AG1178" s="102"/>
      <c r="AH1178" s="102"/>
      <c r="AI1178" s="102"/>
      <c r="AJ1178" s="102"/>
      <c r="AK1178" s="102"/>
      <c r="AL1178" s="102"/>
      <c r="AM1178" s="102"/>
      <c r="BG1178" s="13" t="s">
        <v>432</v>
      </c>
      <c r="BH1178" s="13" t="s">
        <v>432</v>
      </c>
    </row>
    <row r="1179" spans="1:61" ht="9.75" hidden="1" customHeight="1" x14ac:dyDescent="0.15">
      <c r="A1179" s="106"/>
      <c r="B1179" s="107"/>
      <c r="C1179" s="107"/>
      <c r="D1179" s="107"/>
      <c r="E1179" s="107"/>
      <c r="F1179" s="107"/>
      <c r="G1179" s="107"/>
      <c r="H1179" s="107"/>
      <c r="I1179" s="108"/>
      <c r="J1179" s="102"/>
      <c r="K1179" s="102"/>
      <c r="L1179" s="102"/>
      <c r="M1179" s="102"/>
      <c r="N1179" s="102"/>
      <c r="O1179" s="102"/>
      <c r="P1179" s="102"/>
      <c r="Q1179" s="102"/>
      <c r="R1179" s="102"/>
      <c r="S1179" s="102"/>
      <c r="T1179" s="102"/>
      <c r="U1179" s="102"/>
      <c r="V1179" s="102"/>
      <c r="W1179" s="102"/>
      <c r="X1179" s="102"/>
      <c r="Y1179" s="102"/>
      <c r="Z1179" s="102"/>
      <c r="AA1179" s="102"/>
      <c r="AB1179" s="102"/>
      <c r="AC1179" s="102"/>
      <c r="AD1179" s="102"/>
      <c r="AE1179" s="102"/>
      <c r="AF1179" s="102"/>
      <c r="AG1179" s="102"/>
      <c r="AH1179" s="102"/>
      <c r="AI1179" s="102"/>
      <c r="AJ1179" s="102"/>
      <c r="AK1179" s="102"/>
      <c r="AL1179" s="102"/>
      <c r="AM1179" s="102"/>
      <c r="BG1179" s="13" t="s">
        <v>432</v>
      </c>
      <c r="BH1179" s="13" t="s">
        <v>432</v>
      </c>
    </row>
    <row r="1180" spans="1:61" ht="9.75" hidden="1" customHeight="1" x14ac:dyDescent="0.15">
      <c r="A1180" s="96" t="s">
        <v>292</v>
      </c>
      <c r="B1180" s="97"/>
      <c r="C1180" s="97"/>
      <c r="D1180" s="97"/>
      <c r="E1180" s="97"/>
      <c r="F1180" s="97"/>
      <c r="G1180" s="97"/>
      <c r="H1180" s="97"/>
      <c r="I1180" s="98"/>
      <c r="J1180" s="102"/>
      <c r="K1180" s="102"/>
      <c r="L1180" s="102"/>
      <c r="M1180" s="102"/>
      <c r="N1180" s="102"/>
      <c r="O1180" s="102"/>
      <c r="P1180" s="102"/>
      <c r="Q1180" s="102"/>
      <c r="R1180" s="102"/>
      <c r="S1180" s="102"/>
      <c r="T1180" s="102"/>
      <c r="U1180" s="102"/>
      <c r="V1180" s="102"/>
      <c r="W1180" s="102"/>
      <c r="X1180" s="102"/>
      <c r="Y1180" s="102"/>
      <c r="Z1180" s="102"/>
      <c r="AA1180" s="102"/>
      <c r="AB1180" s="102"/>
      <c r="AC1180" s="102"/>
      <c r="AD1180" s="102"/>
      <c r="AE1180" s="102"/>
      <c r="AF1180" s="102"/>
      <c r="AG1180" s="102"/>
      <c r="AH1180" s="102"/>
      <c r="AI1180" s="102"/>
      <c r="AJ1180" s="102"/>
      <c r="AK1180" s="102"/>
      <c r="AL1180" s="102"/>
      <c r="AM1180" s="102"/>
      <c r="BG1180" s="13" t="s">
        <v>526</v>
      </c>
      <c r="BH1180" s="13">
        <v>88</v>
      </c>
      <c r="BI1180" s="13" t="str">
        <f>"ITEM"&amp;BH1180&amp; BG1180 &amp;"="&amp; IF(TRIM($J1180)="","",$J1180)</f>
        <v>ITEM88#KBN4_2=</v>
      </c>
    </row>
    <row r="1181" spans="1:61" ht="9.75" hidden="1" customHeight="1" x14ac:dyDescent="0.15">
      <c r="A1181" s="106"/>
      <c r="B1181" s="107"/>
      <c r="C1181" s="107"/>
      <c r="D1181" s="107"/>
      <c r="E1181" s="107"/>
      <c r="F1181" s="107"/>
      <c r="G1181" s="107"/>
      <c r="H1181" s="107"/>
      <c r="I1181" s="108"/>
      <c r="J1181" s="102"/>
      <c r="K1181" s="102"/>
      <c r="L1181" s="102"/>
      <c r="M1181" s="102"/>
      <c r="N1181" s="102"/>
      <c r="O1181" s="102"/>
      <c r="P1181" s="102"/>
      <c r="Q1181" s="102"/>
      <c r="R1181" s="102"/>
      <c r="S1181" s="102"/>
      <c r="T1181" s="102"/>
      <c r="U1181" s="102"/>
      <c r="V1181" s="102"/>
      <c r="W1181" s="102"/>
      <c r="X1181" s="102"/>
      <c r="Y1181" s="102"/>
      <c r="Z1181" s="102"/>
      <c r="AA1181" s="102"/>
      <c r="AB1181" s="102"/>
      <c r="AC1181" s="102"/>
      <c r="AD1181" s="102"/>
      <c r="AE1181" s="102"/>
      <c r="AF1181" s="102"/>
      <c r="AG1181" s="102"/>
      <c r="AH1181" s="102"/>
      <c r="AI1181" s="102"/>
      <c r="AJ1181" s="102"/>
      <c r="AK1181" s="102"/>
      <c r="AL1181" s="102"/>
      <c r="AM1181" s="102"/>
      <c r="BG1181" s="13" t="s">
        <v>432</v>
      </c>
      <c r="BH1181" s="13" t="s">
        <v>432</v>
      </c>
    </row>
    <row r="1182" spans="1:61" ht="9.75" hidden="1" customHeight="1" x14ac:dyDescent="0.15">
      <c r="A1182" s="96" t="s">
        <v>326</v>
      </c>
      <c r="B1182" s="97"/>
      <c r="C1182" s="97"/>
      <c r="D1182" s="97"/>
      <c r="E1182" s="97"/>
      <c r="F1182" s="97"/>
      <c r="G1182" s="97"/>
      <c r="H1182" s="97"/>
      <c r="I1182" s="98"/>
      <c r="J1182" s="266"/>
      <c r="K1182" s="170"/>
      <c r="L1182" s="170"/>
      <c r="M1182" s="170"/>
      <c r="N1182" s="170"/>
      <c r="O1182" s="170"/>
      <c r="P1182" s="170"/>
      <c r="Q1182" s="170"/>
      <c r="R1182" s="170"/>
      <c r="S1182" s="170"/>
      <c r="T1182" s="170"/>
      <c r="U1182" s="170"/>
      <c r="V1182" s="170" t="s">
        <v>116</v>
      </c>
      <c r="W1182" s="170"/>
      <c r="X1182" s="170"/>
      <c r="Y1182" s="170"/>
      <c r="Z1182" s="170"/>
      <c r="AA1182" s="170"/>
      <c r="AB1182" s="170"/>
      <c r="AC1182" s="170"/>
      <c r="AD1182" s="170"/>
      <c r="AE1182" s="170"/>
      <c r="AF1182" s="170"/>
      <c r="AG1182" s="170"/>
      <c r="AH1182" s="170"/>
      <c r="AI1182" s="170"/>
      <c r="AJ1182" s="170"/>
      <c r="AK1182" s="170"/>
      <c r="AL1182" s="170"/>
      <c r="AM1182" s="171"/>
      <c r="BE1182" s="13" t="str">
        <f ca="1">MID(CELL("address",$CB$2),2,2)</f>
        <v>CB</v>
      </c>
      <c r="BF1182" s="13" t="str">
        <f>IF(TRIM($K1184)="","",IF(ISERROR(MATCH($K1184,$CB$3:$CB$7,0)),"INPUT_ERROR",MATCH($K1184,$CB$3:$CB$7,0)))</f>
        <v/>
      </c>
      <c r="BG1182" s="13" t="s">
        <v>526</v>
      </c>
      <c r="BH1182" s="13">
        <v>89</v>
      </c>
      <c r="BI1182" s="13" t="str">
        <f>"ITEM"&amp; BH1182&amp; BG1182 &amp;"="&amp; $BF1182</f>
        <v>ITEM89#KBN4_2=</v>
      </c>
    </row>
    <row r="1183" spans="1:61" ht="9.75" hidden="1" customHeight="1" x14ac:dyDescent="0.15">
      <c r="A1183" s="99"/>
      <c r="B1183" s="100"/>
      <c r="C1183" s="100"/>
      <c r="D1183" s="100"/>
      <c r="E1183" s="100"/>
      <c r="F1183" s="100"/>
      <c r="G1183" s="100"/>
      <c r="H1183" s="100"/>
      <c r="I1183" s="101"/>
      <c r="J1183" s="304"/>
      <c r="K1183" s="169"/>
      <c r="L1183" s="169"/>
      <c r="M1183" s="169"/>
      <c r="N1183" s="169"/>
      <c r="O1183" s="169"/>
      <c r="P1183" s="169"/>
      <c r="Q1183" s="169"/>
      <c r="R1183" s="169"/>
      <c r="S1183" s="169"/>
      <c r="T1183" s="169"/>
      <c r="U1183" s="169"/>
      <c r="V1183" s="169" t="s">
        <v>180</v>
      </c>
      <c r="W1183" s="169"/>
      <c r="X1183" s="169"/>
      <c r="Y1183" s="169"/>
      <c r="Z1183" s="169"/>
      <c r="AA1183" s="169"/>
      <c r="AB1183" s="169"/>
      <c r="AC1183" s="169"/>
      <c r="AD1183" s="169"/>
      <c r="AE1183" s="169"/>
      <c r="AF1183" s="169"/>
      <c r="AG1183" s="169"/>
      <c r="AH1183" s="169"/>
      <c r="AI1183" s="169"/>
      <c r="AJ1183" s="169"/>
      <c r="AK1183" s="169"/>
      <c r="AL1183" s="169"/>
      <c r="AM1183" s="172"/>
      <c r="BG1183" s="13" t="s">
        <v>432</v>
      </c>
      <c r="BH1183" s="13" t="s">
        <v>432</v>
      </c>
    </row>
    <row r="1184" spans="1:61" ht="9.75" hidden="1" customHeight="1" x14ac:dyDescent="0.15">
      <c r="A1184" s="99"/>
      <c r="B1184" s="100"/>
      <c r="C1184" s="100"/>
      <c r="D1184" s="100"/>
      <c r="E1184" s="100"/>
      <c r="F1184" s="100"/>
      <c r="G1184" s="100"/>
      <c r="H1184" s="100"/>
      <c r="I1184" s="101"/>
      <c r="J1184" s="130" t="s">
        <v>127</v>
      </c>
      <c r="K1184" s="131"/>
      <c r="L1184" s="131"/>
      <c r="M1184" s="131"/>
      <c r="N1184" s="131"/>
      <c r="O1184" s="131"/>
      <c r="P1184" s="131"/>
      <c r="Q1184" s="131"/>
      <c r="R1184" s="131"/>
      <c r="S1184" s="131"/>
      <c r="T1184" s="133" t="s">
        <v>129</v>
      </c>
      <c r="U1184" s="133"/>
      <c r="V1184" s="169" t="s">
        <v>236</v>
      </c>
      <c r="W1184" s="169"/>
      <c r="X1184" s="169"/>
      <c r="Y1184" s="169"/>
      <c r="Z1184" s="169"/>
      <c r="AA1184" s="169"/>
      <c r="AB1184" s="169"/>
      <c r="AC1184" s="169"/>
      <c r="AD1184" s="169"/>
      <c r="AE1184" s="169"/>
      <c r="AF1184" s="169"/>
      <c r="AG1184" s="169"/>
      <c r="AH1184" s="169"/>
      <c r="AI1184" s="169"/>
      <c r="AJ1184" s="169"/>
      <c r="AK1184" s="169"/>
      <c r="AL1184" s="169"/>
      <c r="AM1184" s="172"/>
      <c r="BG1184" s="13" t="s">
        <v>432</v>
      </c>
      <c r="BH1184" s="13" t="s">
        <v>432</v>
      </c>
    </row>
    <row r="1185" spans="1:61" ht="9.75" hidden="1" customHeight="1" x14ac:dyDescent="0.15">
      <c r="A1185" s="99"/>
      <c r="B1185" s="100"/>
      <c r="C1185" s="100"/>
      <c r="D1185" s="100"/>
      <c r="E1185" s="100"/>
      <c r="F1185" s="100"/>
      <c r="G1185" s="100"/>
      <c r="H1185" s="100"/>
      <c r="I1185" s="101"/>
      <c r="J1185" s="130"/>
      <c r="K1185" s="131"/>
      <c r="L1185" s="131"/>
      <c r="M1185" s="131"/>
      <c r="N1185" s="131"/>
      <c r="O1185" s="131"/>
      <c r="P1185" s="131"/>
      <c r="Q1185" s="131"/>
      <c r="R1185" s="131"/>
      <c r="S1185" s="131"/>
      <c r="T1185" s="133"/>
      <c r="U1185" s="133"/>
      <c r="V1185" s="169" t="s">
        <v>237</v>
      </c>
      <c r="W1185" s="169"/>
      <c r="X1185" s="169"/>
      <c r="Y1185" s="169"/>
      <c r="Z1185" s="169"/>
      <c r="AA1185" s="169"/>
      <c r="AB1185" s="169"/>
      <c r="AC1185" s="169"/>
      <c r="AD1185" s="169"/>
      <c r="AE1185" s="169"/>
      <c r="AF1185" s="169"/>
      <c r="AG1185" s="169"/>
      <c r="AH1185" s="169"/>
      <c r="AI1185" s="169"/>
      <c r="AJ1185" s="169"/>
      <c r="AK1185" s="169"/>
      <c r="AL1185" s="169"/>
      <c r="AM1185" s="172"/>
      <c r="BG1185" s="13" t="s">
        <v>432</v>
      </c>
      <c r="BH1185" s="13" t="s">
        <v>432</v>
      </c>
    </row>
    <row r="1186" spans="1:61" ht="9.75" hidden="1" customHeight="1" x14ac:dyDescent="0.15">
      <c r="A1186" s="99"/>
      <c r="B1186" s="100"/>
      <c r="C1186" s="100"/>
      <c r="D1186" s="100"/>
      <c r="E1186" s="100"/>
      <c r="F1186" s="100"/>
      <c r="G1186" s="100"/>
      <c r="H1186" s="100"/>
      <c r="I1186" s="101"/>
      <c r="J1186" s="186"/>
      <c r="K1186" s="133"/>
      <c r="L1186" s="133"/>
      <c r="M1186" s="133"/>
      <c r="N1186" s="133"/>
      <c r="O1186" s="133"/>
      <c r="P1186" s="133"/>
      <c r="Q1186" s="133"/>
      <c r="R1186" s="133"/>
      <c r="S1186" s="133"/>
      <c r="T1186" s="133"/>
      <c r="U1186" s="133"/>
      <c r="V1186" s="169" t="s">
        <v>441</v>
      </c>
      <c r="W1186" s="169"/>
      <c r="X1186" s="169"/>
      <c r="Y1186" s="169"/>
      <c r="Z1186" s="169"/>
      <c r="AA1186" s="169"/>
      <c r="AB1186" s="169"/>
      <c r="AC1186" s="169"/>
      <c r="AD1186" s="169"/>
      <c r="AE1186" s="169"/>
      <c r="AF1186" s="169"/>
      <c r="AG1186" s="169"/>
      <c r="AH1186" s="169"/>
      <c r="AI1186" s="169"/>
      <c r="AJ1186" s="169"/>
      <c r="AK1186" s="169"/>
      <c r="AL1186" s="169"/>
      <c r="AM1186" s="172"/>
      <c r="BG1186" s="13" t="s">
        <v>432</v>
      </c>
      <c r="BH1186" s="13" t="s">
        <v>432</v>
      </c>
    </row>
    <row r="1187" spans="1:61" ht="9.75" hidden="1" customHeight="1" x14ac:dyDescent="0.15">
      <c r="A1187" s="106"/>
      <c r="B1187" s="107"/>
      <c r="C1187" s="107"/>
      <c r="D1187" s="107"/>
      <c r="E1187" s="107"/>
      <c r="F1187" s="107"/>
      <c r="G1187" s="107"/>
      <c r="H1187" s="107"/>
      <c r="I1187" s="108"/>
      <c r="J1187" s="168"/>
      <c r="K1187" s="137"/>
      <c r="L1187" s="137"/>
      <c r="M1187" s="137"/>
      <c r="N1187" s="137"/>
      <c r="O1187" s="137"/>
      <c r="P1187" s="137"/>
      <c r="Q1187" s="137"/>
      <c r="R1187" s="137"/>
      <c r="S1187" s="137"/>
      <c r="T1187" s="137"/>
      <c r="U1187" s="137"/>
      <c r="V1187" s="174" t="s">
        <v>238</v>
      </c>
      <c r="W1187" s="174"/>
      <c r="X1187" s="174"/>
      <c r="Y1187" s="174"/>
      <c r="Z1187" s="174"/>
      <c r="AA1187" s="174"/>
      <c r="AB1187" s="174"/>
      <c r="AC1187" s="174"/>
      <c r="AD1187" s="174"/>
      <c r="AE1187" s="174"/>
      <c r="AF1187" s="174"/>
      <c r="AG1187" s="174"/>
      <c r="AH1187" s="174"/>
      <c r="AI1187" s="174"/>
      <c r="AJ1187" s="174"/>
      <c r="AK1187" s="174"/>
      <c r="AL1187" s="174"/>
      <c r="AM1187" s="175"/>
      <c r="BG1187" s="13" t="s">
        <v>432</v>
      </c>
      <c r="BH1187" s="13" t="s">
        <v>432</v>
      </c>
    </row>
    <row r="1188" spans="1:61" ht="9.75" hidden="1" customHeight="1" x14ac:dyDescent="0.15">
      <c r="A1188" s="96" t="s">
        <v>325</v>
      </c>
      <c r="B1188" s="97"/>
      <c r="C1188" s="97"/>
      <c r="D1188" s="97"/>
      <c r="E1188" s="97"/>
      <c r="F1188" s="97"/>
      <c r="G1188" s="97"/>
      <c r="H1188" s="97"/>
      <c r="I1188" s="98"/>
      <c r="J1188" s="115"/>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7"/>
      <c r="BG1188" s="13" t="s">
        <v>526</v>
      </c>
      <c r="BH1188" s="13">
        <v>90</v>
      </c>
      <c r="BI1188" s="13" t="str">
        <f>"ITEM"&amp;BH1188&amp; BG1188 &amp;"="&amp; IF(TRIM($J1188)="","",$J1188)</f>
        <v>ITEM90#KBN4_2=</v>
      </c>
    </row>
    <row r="1189" spans="1:61" ht="9.75" hidden="1" customHeight="1" x14ac:dyDescent="0.15">
      <c r="A1189" s="99"/>
      <c r="B1189" s="100"/>
      <c r="C1189" s="100"/>
      <c r="D1189" s="100"/>
      <c r="E1189" s="100"/>
      <c r="F1189" s="100"/>
      <c r="G1189" s="100"/>
      <c r="H1189" s="100"/>
      <c r="I1189" s="101"/>
      <c r="J1189" s="109"/>
      <c r="K1189" s="110"/>
      <c r="L1189" s="110"/>
      <c r="M1189" s="110"/>
      <c r="N1189" s="110"/>
      <c r="O1189" s="110"/>
      <c r="P1189" s="110"/>
      <c r="Q1189" s="110"/>
      <c r="R1189" s="110"/>
      <c r="S1189" s="110"/>
      <c r="T1189" s="110"/>
      <c r="U1189" s="110"/>
      <c r="V1189" s="110"/>
      <c r="W1189" s="110"/>
      <c r="X1189" s="110"/>
      <c r="Y1189" s="110"/>
      <c r="Z1189" s="110"/>
      <c r="AA1189" s="110"/>
      <c r="AB1189" s="110"/>
      <c r="AC1189" s="110"/>
      <c r="AD1189" s="110"/>
      <c r="AE1189" s="110"/>
      <c r="AF1189" s="110"/>
      <c r="AG1189" s="110"/>
      <c r="AH1189" s="110"/>
      <c r="AI1189" s="110"/>
      <c r="AJ1189" s="110"/>
      <c r="AK1189" s="110"/>
      <c r="AL1189" s="110"/>
      <c r="AM1189" s="111"/>
      <c r="BG1189" s="13" t="s">
        <v>432</v>
      </c>
      <c r="BH1189" s="13" t="s">
        <v>432</v>
      </c>
    </row>
    <row r="1190" spans="1:61" ht="9.75" hidden="1" customHeight="1" x14ac:dyDescent="0.15">
      <c r="A1190" s="99"/>
      <c r="B1190" s="100"/>
      <c r="C1190" s="100"/>
      <c r="D1190" s="100"/>
      <c r="E1190" s="100"/>
      <c r="F1190" s="100"/>
      <c r="G1190" s="100"/>
      <c r="H1190" s="100"/>
      <c r="I1190" s="101"/>
      <c r="J1190" s="112"/>
      <c r="K1190" s="113"/>
      <c r="L1190" s="113"/>
      <c r="M1190" s="113"/>
      <c r="N1190" s="113"/>
      <c r="O1190" s="113"/>
      <c r="P1190" s="113"/>
      <c r="Q1190" s="113"/>
      <c r="R1190" s="113"/>
      <c r="S1190" s="113"/>
      <c r="T1190" s="113"/>
      <c r="U1190" s="113"/>
      <c r="V1190" s="113"/>
      <c r="W1190" s="113"/>
      <c r="X1190" s="113"/>
      <c r="Y1190" s="113"/>
      <c r="Z1190" s="113"/>
      <c r="AA1190" s="113"/>
      <c r="AB1190" s="113"/>
      <c r="AC1190" s="113"/>
      <c r="AD1190" s="113"/>
      <c r="AE1190" s="113"/>
      <c r="AF1190" s="113"/>
      <c r="AG1190" s="113"/>
      <c r="AH1190" s="113"/>
      <c r="AI1190" s="113"/>
      <c r="AJ1190" s="113"/>
      <c r="AK1190" s="113"/>
      <c r="AL1190" s="113"/>
      <c r="AM1190" s="114"/>
      <c r="BG1190" s="13" t="s">
        <v>432</v>
      </c>
      <c r="BH1190" s="13" t="s">
        <v>432</v>
      </c>
    </row>
    <row r="1191" spans="1:61" ht="9.75" hidden="1" customHeight="1" x14ac:dyDescent="0.15">
      <c r="A1191" s="96" t="s">
        <v>293</v>
      </c>
      <c r="B1191" s="97"/>
      <c r="C1191" s="97"/>
      <c r="D1191" s="97"/>
      <c r="E1191" s="97"/>
      <c r="F1191" s="97"/>
      <c r="G1191" s="97"/>
      <c r="H1191" s="97"/>
      <c r="I1191" s="98"/>
      <c r="J1191" s="224" t="s">
        <v>127</v>
      </c>
      <c r="K1191" s="225"/>
      <c r="L1191" s="162" t="s">
        <v>122</v>
      </c>
      <c r="M1191" s="162"/>
      <c r="N1191" s="162"/>
      <c r="O1191" s="162"/>
      <c r="P1191" s="162"/>
      <c r="Q1191" s="162"/>
      <c r="R1191" s="162"/>
      <c r="S1191" s="162"/>
      <c r="T1191" s="162"/>
      <c r="U1191" s="162"/>
      <c r="V1191" s="162"/>
      <c r="W1191" s="162"/>
      <c r="X1191" s="227" t="s">
        <v>127</v>
      </c>
      <c r="Y1191" s="225"/>
      <c r="Z1191" s="162" t="s">
        <v>160</v>
      </c>
      <c r="AA1191" s="162"/>
      <c r="AB1191" s="162"/>
      <c r="AC1191" s="162"/>
      <c r="AD1191" s="162"/>
      <c r="AE1191" s="162"/>
      <c r="AF1191" s="162"/>
      <c r="AG1191" s="162"/>
      <c r="AH1191" s="162"/>
      <c r="AI1191" s="162"/>
      <c r="AJ1191" s="162"/>
      <c r="AK1191" s="162"/>
      <c r="AL1191" s="162"/>
      <c r="AM1191" s="163"/>
      <c r="BF1191" s="13" t="b">
        <f>IF($K1191="○",TRUE,IF($K1191="",FALSE,"INPUT_ERROR"))</f>
        <v>0</v>
      </c>
      <c r="BG1191" s="13" t="s">
        <v>526</v>
      </c>
      <c r="BH1191" s="13">
        <v>91</v>
      </c>
      <c r="BI1191" s="13" t="str">
        <f t="shared" ref="BI1191:BI1197" si="23">"ITEM"&amp;BH1191 &amp; BG1191 &amp;"="&amp; BF1191</f>
        <v>ITEM91#KBN4_2=FALSE</v>
      </c>
    </row>
    <row r="1192" spans="1:61" ht="9.75" hidden="1" customHeight="1" x14ac:dyDescent="0.15">
      <c r="A1192" s="99"/>
      <c r="B1192" s="100"/>
      <c r="C1192" s="100"/>
      <c r="D1192" s="100"/>
      <c r="E1192" s="100"/>
      <c r="F1192" s="100"/>
      <c r="G1192" s="100"/>
      <c r="H1192" s="100"/>
      <c r="I1192" s="101"/>
      <c r="J1192" s="130"/>
      <c r="K1192" s="132"/>
      <c r="L1192" s="133"/>
      <c r="M1192" s="133"/>
      <c r="N1192" s="133"/>
      <c r="O1192" s="133"/>
      <c r="P1192" s="133"/>
      <c r="Q1192" s="133"/>
      <c r="R1192" s="133"/>
      <c r="S1192" s="133"/>
      <c r="T1192" s="133"/>
      <c r="U1192" s="133"/>
      <c r="V1192" s="133"/>
      <c r="W1192" s="133"/>
      <c r="X1192" s="134"/>
      <c r="Y1192" s="132"/>
      <c r="Z1192" s="133"/>
      <c r="AA1192" s="133"/>
      <c r="AB1192" s="133"/>
      <c r="AC1192" s="133"/>
      <c r="AD1192" s="133"/>
      <c r="AE1192" s="133"/>
      <c r="AF1192" s="133"/>
      <c r="AG1192" s="133"/>
      <c r="AH1192" s="133"/>
      <c r="AI1192" s="133"/>
      <c r="AJ1192" s="133"/>
      <c r="AK1192" s="133"/>
      <c r="AL1192" s="133"/>
      <c r="AM1192" s="139"/>
      <c r="BF1192" s="13" t="b">
        <f>IF($Y1191="○",TRUE,IF($Y1191="",FALSE,"INPUT_ERROR"))</f>
        <v>0</v>
      </c>
      <c r="BG1192" s="13" t="s">
        <v>526</v>
      </c>
      <c r="BH1192" s="13">
        <v>92</v>
      </c>
      <c r="BI1192" s="13" t="str">
        <f t="shared" si="23"/>
        <v>ITEM92#KBN4_2=FALSE</v>
      </c>
    </row>
    <row r="1193" spans="1:61" ht="9.75" hidden="1" customHeight="1" x14ac:dyDescent="0.15">
      <c r="A1193" s="99"/>
      <c r="B1193" s="100"/>
      <c r="C1193" s="100"/>
      <c r="D1193" s="100"/>
      <c r="E1193" s="100"/>
      <c r="F1193" s="100"/>
      <c r="G1193" s="100"/>
      <c r="H1193" s="100"/>
      <c r="I1193" s="101"/>
      <c r="J1193" s="130" t="s">
        <v>127</v>
      </c>
      <c r="K1193" s="132"/>
      <c r="L1193" s="133" t="s">
        <v>161</v>
      </c>
      <c r="M1193" s="133"/>
      <c r="N1193" s="133"/>
      <c r="O1193" s="133"/>
      <c r="P1193" s="133"/>
      <c r="Q1193" s="133"/>
      <c r="R1193" s="133"/>
      <c r="S1193" s="133"/>
      <c r="T1193" s="133"/>
      <c r="U1193" s="133"/>
      <c r="V1193" s="133"/>
      <c r="W1193" s="133"/>
      <c r="X1193" s="134" t="s">
        <v>127</v>
      </c>
      <c r="Y1193" s="132"/>
      <c r="Z1193" s="133" t="s">
        <v>332</v>
      </c>
      <c r="AA1193" s="133"/>
      <c r="AB1193" s="133"/>
      <c r="AC1193" s="133"/>
      <c r="AD1193" s="133"/>
      <c r="AE1193" s="133"/>
      <c r="AF1193" s="133"/>
      <c r="AG1193" s="133"/>
      <c r="AH1193" s="133"/>
      <c r="AI1193" s="133"/>
      <c r="AJ1193" s="133"/>
      <c r="AK1193" s="133"/>
      <c r="AL1193" s="133"/>
      <c r="AM1193" s="139"/>
      <c r="BF1193" s="13" t="b">
        <f>IF($K1193="○",TRUE,IF($K1193="",FALSE,"INPUT_ERROR"))</f>
        <v>0</v>
      </c>
      <c r="BG1193" s="13" t="s">
        <v>526</v>
      </c>
      <c r="BH1193" s="13">
        <v>93</v>
      </c>
      <c r="BI1193" s="13" t="str">
        <f t="shared" si="23"/>
        <v>ITEM93#KBN4_2=FALSE</v>
      </c>
    </row>
    <row r="1194" spans="1:61" ht="9.75" hidden="1" customHeight="1" x14ac:dyDescent="0.15">
      <c r="A1194" s="99"/>
      <c r="B1194" s="100"/>
      <c r="C1194" s="100"/>
      <c r="D1194" s="100"/>
      <c r="E1194" s="100"/>
      <c r="F1194" s="100"/>
      <c r="G1194" s="100"/>
      <c r="H1194" s="100"/>
      <c r="I1194" s="101"/>
      <c r="J1194" s="130"/>
      <c r="K1194" s="132"/>
      <c r="L1194" s="133"/>
      <c r="M1194" s="133"/>
      <c r="N1194" s="133"/>
      <c r="O1194" s="133"/>
      <c r="P1194" s="133"/>
      <c r="Q1194" s="133"/>
      <c r="R1194" s="133"/>
      <c r="S1194" s="133"/>
      <c r="T1194" s="133"/>
      <c r="U1194" s="133"/>
      <c r="V1194" s="133"/>
      <c r="W1194" s="133"/>
      <c r="X1194" s="134"/>
      <c r="Y1194" s="132"/>
      <c r="Z1194" s="133"/>
      <c r="AA1194" s="133"/>
      <c r="AB1194" s="133"/>
      <c r="AC1194" s="133"/>
      <c r="AD1194" s="133"/>
      <c r="AE1194" s="133"/>
      <c r="AF1194" s="133"/>
      <c r="AG1194" s="133"/>
      <c r="AH1194" s="133"/>
      <c r="AI1194" s="133"/>
      <c r="AJ1194" s="133"/>
      <c r="AK1194" s="133"/>
      <c r="AL1194" s="133"/>
      <c r="AM1194" s="139"/>
      <c r="BF1194" s="13" t="b">
        <f>IF($Y1193="○",TRUE,IF($Y1193="",FALSE,"INPUT_ERROR"))</f>
        <v>0</v>
      </c>
      <c r="BG1194" s="13" t="s">
        <v>526</v>
      </c>
      <c r="BH1194" s="13">
        <v>94</v>
      </c>
      <c r="BI1194" s="13" t="str">
        <f t="shared" si="23"/>
        <v>ITEM94#KBN4_2=FALSE</v>
      </c>
    </row>
    <row r="1195" spans="1:61" ht="9.75" hidden="1" customHeight="1" x14ac:dyDescent="0.15">
      <c r="A1195" s="99"/>
      <c r="B1195" s="100"/>
      <c r="C1195" s="100"/>
      <c r="D1195" s="100"/>
      <c r="E1195" s="100"/>
      <c r="F1195" s="100"/>
      <c r="G1195" s="100"/>
      <c r="H1195" s="100"/>
      <c r="I1195" s="101"/>
      <c r="J1195" s="130" t="s">
        <v>127</v>
      </c>
      <c r="K1195" s="132"/>
      <c r="L1195" s="133" t="s">
        <v>214</v>
      </c>
      <c r="M1195" s="133"/>
      <c r="N1195" s="133"/>
      <c r="O1195" s="133"/>
      <c r="P1195" s="133"/>
      <c r="Q1195" s="133"/>
      <c r="R1195" s="133"/>
      <c r="S1195" s="133"/>
      <c r="T1195" s="133"/>
      <c r="U1195" s="133"/>
      <c r="V1195" s="133"/>
      <c r="W1195" s="133"/>
      <c r="X1195" s="134" t="s">
        <v>127</v>
      </c>
      <c r="Y1195" s="132"/>
      <c r="Z1195" s="133" t="s">
        <v>239</v>
      </c>
      <c r="AA1195" s="133"/>
      <c r="AB1195" s="133"/>
      <c r="AC1195" s="133"/>
      <c r="AD1195" s="133"/>
      <c r="AE1195" s="133"/>
      <c r="AF1195" s="133"/>
      <c r="AG1195" s="133"/>
      <c r="AH1195" s="133"/>
      <c r="AI1195" s="133"/>
      <c r="AJ1195" s="133"/>
      <c r="AK1195" s="133"/>
      <c r="AL1195" s="133"/>
      <c r="AM1195" s="139"/>
      <c r="BF1195" s="13" t="b">
        <f>IF($K1195="○",TRUE,IF($K1195="",FALSE,"INPUT_ERROR"))</f>
        <v>0</v>
      </c>
      <c r="BG1195" s="13" t="s">
        <v>526</v>
      </c>
      <c r="BH1195" s="13">
        <v>95</v>
      </c>
      <c r="BI1195" s="13" t="str">
        <f t="shared" si="23"/>
        <v>ITEM95#KBN4_2=FALSE</v>
      </c>
    </row>
    <row r="1196" spans="1:61" ht="9.75" hidden="1" customHeight="1" x14ac:dyDescent="0.15">
      <c r="A1196" s="99"/>
      <c r="B1196" s="100"/>
      <c r="C1196" s="100"/>
      <c r="D1196" s="100"/>
      <c r="E1196" s="100"/>
      <c r="F1196" s="100"/>
      <c r="G1196" s="100"/>
      <c r="H1196" s="100"/>
      <c r="I1196" s="101"/>
      <c r="J1196" s="130"/>
      <c r="K1196" s="132"/>
      <c r="L1196" s="133"/>
      <c r="M1196" s="133"/>
      <c r="N1196" s="133"/>
      <c r="O1196" s="133"/>
      <c r="P1196" s="133"/>
      <c r="Q1196" s="133"/>
      <c r="R1196" s="133"/>
      <c r="S1196" s="133"/>
      <c r="T1196" s="133"/>
      <c r="U1196" s="133"/>
      <c r="V1196" s="133"/>
      <c r="W1196" s="133"/>
      <c r="X1196" s="134"/>
      <c r="Y1196" s="132"/>
      <c r="Z1196" s="133"/>
      <c r="AA1196" s="133"/>
      <c r="AB1196" s="133"/>
      <c r="AC1196" s="133"/>
      <c r="AD1196" s="133"/>
      <c r="AE1196" s="133"/>
      <c r="AF1196" s="133"/>
      <c r="AG1196" s="133"/>
      <c r="AH1196" s="133"/>
      <c r="AI1196" s="133"/>
      <c r="AJ1196" s="133"/>
      <c r="AK1196" s="133"/>
      <c r="AL1196" s="133"/>
      <c r="AM1196" s="139"/>
      <c r="BF1196" s="13" t="b">
        <f>IF($Y1195="○",TRUE,IF($Y1195="",FALSE,"INPUT_ERROR"))</f>
        <v>0</v>
      </c>
      <c r="BG1196" s="13" t="s">
        <v>526</v>
      </c>
      <c r="BH1196" s="13">
        <v>96</v>
      </c>
      <c r="BI1196" s="13" t="str">
        <f t="shared" si="23"/>
        <v>ITEM96#KBN4_2=FALSE</v>
      </c>
    </row>
    <row r="1197" spans="1:61" ht="9.75" hidden="1" customHeight="1" x14ac:dyDescent="0.15">
      <c r="A1197" s="99"/>
      <c r="B1197" s="100"/>
      <c r="C1197" s="100"/>
      <c r="D1197" s="100"/>
      <c r="E1197" s="100"/>
      <c r="F1197" s="100"/>
      <c r="G1197" s="100"/>
      <c r="H1197" s="100"/>
      <c r="I1197" s="101"/>
      <c r="J1197" s="130" t="s">
        <v>127</v>
      </c>
      <c r="K1197" s="132"/>
      <c r="L1197" s="133" t="s">
        <v>125</v>
      </c>
      <c r="M1197" s="133"/>
      <c r="N1197" s="133"/>
      <c r="O1197" s="134" t="s">
        <v>98</v>
      </c>
      <c r="P1197" s="128"/>
      <c r="Q1197" s="128"/>
      <c r="R1197" s="128"/>
      <c r="S1197" s="128"/>
      <c r="T1197" s="128"/>
      <c r="U1197" s="128"/>
      <c r="V1197" s="128"/>
      <c r="W1197" s="128"/>
      <c r="X1197" s="128"/>
      <c r="Y1197" s="128"/>
      <c r="Z1197" s="128"/>
      <c r="AA1197" s="128"/>
      <c r="AB1197" s="128"/>
      <c r="AC1197" s="128"/>
      <c r="AD1197" s="128"/>
      <c r="AE1197" s="128"/>
      <c r="AF1197" s="128"/>
      <c r="AG1197" s="128"/>
      <c r="AH1197" s="128"/>
      <c r="AI1197" s="128"/>
      <c r="AJ1197" s="128"/>
      <c r="AK1197" s="128"/>
      <c r="AL1197" s="133" t="s">
        <v>188</v>
      </c>
      <c r="AM1197" s="139"/>
      <c r="BF1197" s="13" t="b">
        <f>IF($K1197="○",TRUE,IF($K1197="",FALSE,"INPUT_ERROR"))</f>
        <v>0</v>
      </c>
      <c r="BG1197" s="13" t="s">
        <v>526</v>
      </c>
      <c r="BH1197" s="13">
        <v>97</v>
      </c>
      <c r="BI1197" s="13" t="str">
        <f t="shared" si="23"/>
        <v>ITEM97#KBN4_2=FALSE</v>
      </c>
    </row>
    <row r="1198" spans="1:61" ht="9.75" hidden="1" customHeight="1" x14ac:dyDescent="0.15">
      <c r="A1198" s="99"/>
      <c r="B1198" s="100"/>
      <c r="C1198" s="100"/>
      <c r="D1198" s="100"/>
      <c r="E1198" s="100"/>
      <c r="F1198" s="100"/>
      <c r="G1198" s="100"/>
      <c r="H1198" s="100"/>
      <c r="I1198" s="101"/>
      <c r="J1198" s="135"/>
      <c r="K1198" s="136"/>
      <c r="L1198" s="137"/>
      <c r="M1198" s="137"/>
      <c r="N1198" s="137"/>
      <c r="O1198" s="138"/>
      <c r="P1198" s="90"/>
      <c r="Q1198" s="90"/>
      <c r="R1198" s="90"/>
      <c r="S1198" s="90"/>
      <c r="T1198" s="90"/>
      <c r="U1198" s="90"/>
      <c r="V1198" s="90"/>
      <c r="W1198" s="90"/>
      <c r="X1198" s="90"/>
      <c r="Y1198" s="90"/>
      <c r="Z1198" s="90"/>
      <c r="AA1198" s="90"/>
      <c r="AB1198" s="90"/>
      <c r="AC1198" s="90"/>
      <c r="AD1198" s="90"/>
      <c r="AE1198" s="90"/>
      <c r="AF1198" s="90"/>
      <c r="AG1198" s="90"/>
      <c r="AH1198" s="90"/>
      <c r="AI1198" s="90"/>
      <c r="AJ1198" s="90"/>
      <c r="AK1198" s="90"/>
      <c r="AL1198" s="137"/>
      <c r="AM1198" s="140"/>
      <c r="BG1198" s="13" t="s">
        <v>526</v>
      </c>
      <c r="BH1198" s="13">
        <v>98</v>
      </c>
      <c r="BI1198" s="13" t="str">
        <f>"ITEM"&amp;BH1198 &amp; BG1198 &amp;"="&amp;IF(TRIM($P1197)="","",$P1197)</f>
        <v>ITEM98#KBN4_2=</v>
      </c>
    </row>
    <row r="1199" spans="1:61" ht="9.75" hidden="1" customHeight="1" x14ac:dyDescent="0.15">
      <c r="A1199" s="96" t="s">
        <v>290</v>
      </c>
      <c r="B1199" s="97"/>
      <c r="C1199" s="97"/>
      <c r="D1199" s="97"/>
      <c r="E1199" s="97"/>
      <c r="F1199" s="97"/>
      <c r="G1199" s="97"/>
      <c r="H1199" s="97"/>
      <c r="I1199" s="98"/>
      <c r="J1199" s="305"/>
      <c r="K1199" s="306"/>
      <c r="L1199" s="306"/>
      <c r="M1199" s="306"/>
      <c r="N1199" s="306"/>
      <c r="O1199" s="306"/>
      <c r="P1199" s="306"/>
      <c r="Q1199" s="306"/>
      <c r="R1199" s="306"/>
      <c r="S1199" s="306"/>
      <c r="T1199" s="306"/>
      <c r="U1199" s="306"/>
      <c r="V1199" s="306"/>
      <c r="W1199" s="306"/>
      <c r="X1199" s="306"/>
      <c r="Y1199" s="306"/>
      <c r="Z1199" s="306"/>
      <c r="AA1199" s="306"/>
      <c r="AB1199" s="306"/>
      <c r="AC1199" s="306"/>
      <c r="AD1199" s="306"/>
      <c r="AE1199" s="306"/>
      <c r="AF1199" s="306"/>
      <c r="AG1199" s="306"/>
      <c r="AH1199" s="306"/>
      <c r="AI1199" s="306"/>
      <c r="AJ1199" s="306"/>
      <c r="AK1199" s="306"/>
      <c r="AL1199" s="306"/>
      <c r="AM1199" s="307"/>
      <c r="BG1199" s="13" t="s">
        <v>526</v>
      </c>
      <c r="BH1199" s="13">
        <v>99</v>
      </c>
      <c r="BI1199" s="13" t="str">
        <f>"ITEM"&amp;BH1199 &amp; BG1199 &amp;"="&amp;IF(TRIM($J1199)="","",TEXT(J1199,"yyyymmdd"))</f>
        <v>ITEM99#KBN4_2=</v>
      </c>
    </row>
    <row r="1200" spans="1:61" ht="9.75" hidden="1" customHeight="1" x14ac:dyDescent="0.15">
      <c r="A1200" s="99"/>
      <c r="B1200" s="100"/>
      <c r="C1200" s="100"/>
      <c r="D1200" s="100"/>
      <c r="E1200" s="100"/>
      <c r="F1200" s="100"/>
      <c r="G1200" s="100"/>
      <c r="H1200" s="100"/>
      <c r="I1200" s="101"/>
      <c r="J1200" s="308"/>
      <c r="K1200" s="309"/>
      <c r="L1200" s="309"/>
      <c r="M1200" s="309"/>
      <c r="N1200" s="309"/>
      <c r="O1200" s="309"/>
      <c r="P1200" s="309"/>
      <c r="Q1200" s="309"/>
      <c r="R1200" s="309"/>
      <c r="S1200" s="309"/>
      <c r="T1200" s="309"/>
      <c r="U1200" s="309"/>
      <c r="V1200" s="309"/>
      <c r="W1200" s="309"/>
      <c r="X1200" s="309"/>
      <c r="Y1200" s="309"/>
      <c r="Z1200" s="309"/>
      <c r="AA1200" s="309"/>
      <c r="AB1200" s="309"/>
      <c r="AC1200" s="309"/>
      <c r="AD1200" s="309"/>
      <c r="AE1200" s="309"/>
      <c r="AF1200" s="309"/>
      <c r="AG1200" s="309"/>
      <c r="AH1200" s="309"/>
      <c r="AI1200" s="309"/>
      <c r="AJ1200" s="309"/>
      <c r="AK1200" s="309"/>
      <c r="AL1200" s="309"/>
      <c r="AM1200" s="310"/>
      <c r="BH1200" s="13" t="s">
        <v>432</v>
      </c>
    </row>
    <row r="1201" spans="1:61" ht="9.75" hidden="1" customHeight="1" thickBot="1" x14ac:dyDescent="0.2">
      <c r="A1201" s="106"/>
      <c r="B1201" s="107"/>
      <c r="C1201" s="107"/>
      <c r="D1201" s="107"/>
      <c r="E1201" s="107"/>
      <c r="F1201" s="107"/>
      <c r="G1201" s="107"/>
      <c r="H1201" s="107"/>
      <c r="I1201" s="108"/>
      <c r="J1201" s="311"/>
      <c r="K1201" s="312"/>
      <c r="L1201" s="312"/>
      <c r="M1201" s="312"/>
      <c r="N1201" s="312"/>
      <c r="O1201" s="312"/>
      <c r="P1201" s="312"/>
      <c r="Q1201" s="312"/>
      <c r="R1201" s="312"/>
      <c r="S1201" s="312"/>
      <c r="T1201" s="312"/>
      <c r="U1201" s="312"/>
      <c r="V1201" s="312"/>
      <c r="W1201" s="312"/>
      <c r="X1201" s="312"/>
      <c r="Y1201" s="312"/>
      <c r="Z1201" s="312"/>
      <c r="AA1201" s="312"/>
      <c r="AB1201" s="312"/>
      <c r="AC1201" s="312"/>
      <c r="AD1201" s="312"/>
      <c r="AE1201" s="312"/>
      <c r="AF1201" s="312"/>
      <c r="AG1201" s="312"/>
      <c r="AH1201" s="312"/>
      <c r="AI1201" s="312"/>
      <c r="AJ1201" s="312"/>
      <c r="AK1201" s="312"/>
      <c r="AL1201" s="312"/>
      <c r="AM1201" s="313"/>
      <c r="BH1201" s="13" t="s">
        <v>432</v>
      </c>
    </row>
    <row r="1202" spans="1:61" ht="9.75" hidden="1" customHeight="1" x14ac:dyDescent="0.15">
      <c r="A1202" s="295" t="s">
        <v>388</v>
      </c>
      <c r="B1202" s="296"/>
      <c r="C1202" s="296"/>
      <c r="D1202" s="296"/>
      <c r="E1202" s="296"/>
      <c r="F1202" s="296"/>
      <c r="G1202" s="296"/>
      <c r="H1202" s="296"/>
      <c r="I1202" s="297"/>
      <c r="J1202" s="273"/>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274"/>
      <c r="AE1202" s="274"/>
      <c r="AF1202" s="274"/>
      <c r="AG1202" s="274"/>
      <c r="AH1202" s="274"/>
      <c r="AI1202" s="274"/>
      <c r="AJ1202" s="274"/>
      <c r="AK1202" s="274"/>
      <c r="AL1202" s="274"/>
      <c r="AM1202" s="275"/>
      <c r="BG1202" s="13" t="s">
        <v>527</v>
      </c>
      <c r="BH1202" s="13">
        <v>85</v>
      </c>
      <c r="BI1202" s="13" t="str">
        <f>"ITEM"&amp;BH1202 &amp; BG1202 &amp;"="&amp; IF(TRIM($J1202)="","",$J1202)</f>
        <v>ITEM85#KBN4_3=</v>
      </c>
    </row>
    <row r="1203" spans="1:61" ht="9.75" hidden="1" customHeight="1" thickBot="1" x14ac:dyDescent="0.2">
      <c r="A1203" s="298"/>
      <c r="B1203" s="299"/>
      <c r="C1203" s="299"/>
      <c r="D1203" s="299"/>
      <c r="E1203" s="299"/>
      <c r="F1203" s="299"/>
      <c r="G1203" s="299"/>
      <c r="H1203" s="299"/>
      <c r="I1203" s="300"/>
      <c r="J1203" s="301"/>
      <c r="K1203" s="302"/>
      <c r="L1203" s="302"/>
      <c r="M1203" s="302"/>
      <c r="N1203" s="302"/>
      <c r="O1203" s="302"/>
      <c r="P1203" s="302"/>
      <c r="Q1203" s="302"/>
      <c r="R1203" s="302"/>
      <c r="S1203" s="302"/>
      <c r="T1203" s="302"/>
      <c r="U1203" s="302"/>
      <c r="V1203" s="302"/>
      <c r="W1203" s="302"/>
      <c r="X1203" s="302"/>
      <c r="Y1203" s="302"/>
      <c r="Z1203" s="302"/>
      <c r="AA1203" s="302"/>
      <c r="AB1203" s="302"/>
      <c r="AC1203" s="302"/>
      <c r="AD1203" s="302"/>
      <c r="AE1203" s="302"/>
      <c r="AF1203" s="302"/>
      <c r="AG1203" s="302"/>
      <c r="AH1203" s="302"/>
      <c r="AI1203" s="302"/>
      <c r="AJ1203" s="302"/>
      <c r="AK1203" s="302"/>
      <c r="AL1203" s="302"/>
      <c r="AM1203" s="303"/>
      <c r="BG1203" s="13" t="s">
        <v>432</v>
      </c>
      <c r="BH1203" s="13" t="s">
        <v>432</v>
      </c>
    </row>
    <row r="1204" spans="1:61" ht="9.75" hidden="1" customHeight="1" x14ac:dyDescent="0.15">
      <c r="A1204" s="96" t="s">
        <v>96</v>
      </c>
      <c r="B1204" s="97"/>
      <c r="C1204" s="97"/>
      <c r="D1204" s="97"/>
      <c r="E1204" s="97"/>
      <c r="F1204" s="97"/>
      <c r="G1204" s="97"/>
      <c r="H1204" s="97"/>
      <c r="I1204" s="98"/>
      <c r="J1204" s="102"/>
      <c r="K1204" s="102"/>
      <c r="L1204" s="102"/>
      <c r="M1204" s="102"/>
      <c r="N1204" s="102"/>
      <c r="O1204" s="102"/>
      <c r="P1204" s="102"/>
      <c r="Q1204" s="102"/>
      <c r="R1204" s="102"/>
      <c r="S1204" s="102"/>
      <c r="T1204" s="102"/>
      <c r="U1204" s="102"/>
      <c r="V1204" s="102"/>
      <c r="W1204" s="102"/>
      <c r="X1204" s="102"/>
      <c r="Y1204" s="102"/>
      <c r="Z1204" s="102"/>
      <c r="AA1204" s="102"/>
      <c r="AB1204" s="102"/>
      <c r="AC1204" s="102"/>
      <c r="AD1204" s="102"/>
      <c r="AE1204" s="102"/>
      <c r="AF1204" s="102"/>
      <c r="AG1204" s="102"/>
      <c r="AH1204" s="102"/>
      <c r="AI1204" s="102"/>
      <c r="AJ1204" s="102"/>
      <c r="AK1204" s="102"/>
      <c r="AL1204" s="102"/>
      <c r="AM1204" s="102"/>
      <c r="BG1204" s="13" t="s">
        <v>527</v>
      </c>
      <c r="BH1204" s="13">
        <v>86</v>
      </c>
      <c r="BI1204" s="13" t="str">
        <f>"ITEM"&amp;BH1204&amp; BG1204 &amp;"="&amp; IF(TRIM($J1204)="","",$J1204)</f>
        <v>ITEM86#KBN4_3=</v>
      </c>
    </row>
    <row r="1205" spans="1:61" ht="9.75" hidden="1" customHeight="1" x14ac:dyDescent="0.15">
      <c r="A1205" s="106"/>
      <c r="B1205" s="107"/>
      <c r="C1205" s="107"/>
      <c r="D1205" s="107"/>
      <c r="E1205" s="107"/>
      <c r="F1205" s="107"/>
      <c r="G1205" s="107"/>
      <c r="H1205" s="107"/>
      <c r="I1205" s="108"/>
      <c r="J1205" s="102"/>
      <c r="K1205" s="102"/>
      <c r="L1205" s="102"/>
      <c r="M1205" s="102"/>
      <c r="N1205" s="102"/>
      <c r="O1205" s="102"/>
      <c r="P1205" s="102"/>
      <c r="Q1205" s="102"/>
      <c r="R1205" s="102"/>
      <c r="S1205" s="102"/>
      <c r="T1205" s="102"/>
      <c r="U1205" s="102"/>
      <c r="V1205" s="102"/>
      <c r="W1205" s="102"/>
      <c r="X1205" s="102"/>
      <c r="Y1205" s="102"/>
      <c r="Z1205" s="102"/>
      <c r="AA1205" s="102"/>
      <c r="AB1205" s="102"/>
      <c r="AC1205" s="102"/>
      <c r="AD1205" s="102"/>
      <c r="AE1205" s="102"/>
      <c r="AF1205" s="102"/>
      <c r="AG1205" s="102"/>
      <c r="AH1205" s="102"/>
      <c r="AI1205" s="102"/>
      <c r="AJ1205" s="102"/>
      <c r="AK1205" s="102"/>
      <c r="AL1205" s="102"/>
      <c r="AM1205" s="102"/>
      <c r="BG1205" s="13" t="s">
        <v>432</v>
      </c>
      <c r="BH1205" s="13" t="s">
        <v>432</v>
      </c>
    </row>
    <row r="1206" spans="1:61" ht="9.75" hidden="1" customHeight="1" x14ac:dyDescent="0.15">
      <c r="A1206" s="96" t="s">
        <v>291</v>
      </c>
      <c r="B1206" s="97"/>
      <c r="C1206" s="97"/>
      <c r="D1206" s="97"/>
      <c r="E1206" s="97"/>
      <c r="F1206" s="97"/>
      <c r="G1206" s="97"/>
      <c r="H1206" s="97"/>
      <c r="I1206" s="98"/>
      <c r="J1206" s="102"/>
      <c r="K1206" s="102"/>
      <c r="L1206" s="102"/>
      <c r="M1206" s="102"/>
      <c r="N1206" s="102"/>
      <c r="O1206" s="102"/>
      <c r="P1206" s="102"/>
      <c r="Q1206" s="102"/>
      <c r="R1206" s="102"/>
      <c r="S1206" s="102"/>
      <c r="T1206" s="102"/>
      <c r="U1206" s="102"/>
      <c r="V1206" s="102"/>
      <c r="W1206" s="102"/>
      <c r="X1206" s="102"/>
      <c r="Y1206" s="102"/>
      <c r="Z1206" s="102"/>
      <c r="AA1206" s="102"/>
      <c r="AB1206" s="102"/>
      <c r="AC1206" s="102"/>
      <c r="AD1206" s="102"/>
      <c r="AE1206" s="102"/>
      <c r="AF1206" s="102"/>
      <c r="AG1206" s="102"/>
      <c r="AH1206" s="102"/>
      <c r="AI1206" s="102"/>
      <c r="AJ1206" s="102"/>
      <c r="AK1206" s="102"/>
      <c r="AL1206" s="102"/>
      <c r="AM1206" s="102"/>
      <c r="BG1206" s="13" t="s">
        <v>527</v>
      </c>
      <c r="BH1206" s="13">
        <v>87</v>
      </c>
      <c r="BI1206" s="13" t="str">
        <f>"ITEM"&amp;BH1206&amp; BG1206 &amp;"="&amp; IF(TRIM($J1206)="","",$J1206)</f>
        <v>ITEM87#KBN4_3=</v>
      </c>
    </row>
    <row r="1207" spans="1:61" ht="9.75" hidden="1" customHeight="1" x14ac:dyDescent="0.15">
      <c r="A1207" s="99"/>
      <c r="B1207" s="100"/>
      <c r="C1207" s="100"/>
      <c r="D1207" s="100"/>
      <c r="E1207" s="100"/>
      <c r="F1207" s="100"/>
      <c r="G1207" s="100"/>
      <c r="H1207" s="100"/>
      <c r="I1207" s="101"/>
      <c r="J1207" s="102"/>
      <c r="K1207" s="102"/>
      <c r="L1207" s="102"/>
      <c r="M1207" s="102"/>
      <c r="N1207" s="102"/>
      <c r="O1207" s="102"/>
      <c r="P1207" s="102"/>
      <c r="Q1207" s="102"/>
      <c r="R1207" s="102"/>
      <c r="S1207" s="102"/>
      <c r="T1207" s="102"/>
      <c r="U1207" s="102"/>
      <c r="V1207" s="102"/>
      <c r="W1207" s="102"/>
      <c r="X1207" s="102"/>
      <c r="Y1207" s="102"/>
      <c r="Z1207" s="102"/>
      <c r="AA1207" s="102"/>
      <c r="AB1207" s="102"/>
      <c r="AC1207" s="102"/>
      <c r="AD1207" s="102"/>
      <c r="AE1207" s="102"/>
      <c r="AF1207" s="102"/>
      <c r="AG1207" s="102"/>
      <c r="AH1207" s="102"/>
      <c r="AI1207" s="102"/>
      <c r="AJ1207" s="102"/>
      <c r="AK1207" s="102"/>
      <c r="AL1207" s="102"/>
      <c r="AM1207" s="102"/>
      <c r="BG1207" s="13" t="s">
        <v>432</v>
      </c>
      <c r="BH1207" s="13" t="s">
        <v>432</v>
      </c>
    </row>
    <row r="1208" spans="1:61" ht="9.75" hidden="1" customHeight="1" x14ac:dyDescent="0.15">
      <c r="A1208" s="106"/>
      <c r="B1208" s="107"/>
      <c r="C1208" s="107"/>
      <c r="D1208" s="107"/>
      <c r="E1208" s="107"/>
      <c r="F1208" s="107"/>
      <c r="G1208" s="107"/>
      <c r="H1208" s="107"/>
      <c r="I1208" s="108"/>
      <c r="J1208" s="102"/>
      <c r="K1208" s="102"/>
      <c r="L1208" s="102"/>
      <c r="M1208" s="102"/>
      <c r="N1208" s="102"/>
      <c r="O1208" s="102"/>
      <c r="P1208" s="102"/>
      <c r="Q1208" s="102"/>
      <c r="R1208" s="102"/>
      <c r="S1208" s="102"/>
      <c r="T1208" s="102"/>
      <c r="U1208" s="102"/>
      <c r="V1208" s="102"/>
      <c r="W1208" s="102"/>
      <c r="X1208" s="102"/>
      <c r="Y1208" s="102"/>
      <c r="Z1208" s="102"/>
      <c r="AA1208" s="102"/>
      <c r="AB1208" s="102"/>
      <c r="AC1208" s="102"/>
      <c r="AD1208" s="102"/>
      <c r="AE1208" s="102"/>
      <c r="AF1208" s="102"/>
      <c r="AG1208" s="102"/>
      <c r="AH1208" s="102"/>
      <c r="AI1208" s="102"/>
      <c r="AJ1208" s="102"/>
      <c r="AK1208" s="102"/>
      <c r="AL1208" s="102"/>
      <c r="AM1208" s="102"/>
      <c r="BG1208" s="13" t="s">
        <v>432</v>
      </c>
      <c r="BH1208" s="13" t="s">
        <v>432</v>
      </c>
    </row>
    <row r="1209" spans="1:61" ht="9.75" hidden="1" customHeight="1" x14ac:dyDescent="0.15">
      <c r="A1209" s="96" t="s">
        <v>292</v>
      </c>
      <c r="B1209" s="97"/>
      <c r="C1209" s="97"/>
      <c r="D1209" s="97"/>
      <c r="E1209" s="97"/>
      <c r="F1209" s="97"/>
      <c r="G1209" s="97"/>
      <c r="H1209" s="97"/>
      <c r="I1209" s="98"/>
      <c r="J1209" s="102"/>
      <c r="K1209" s="102"/>
      <c r="L1209" s="102"/>
      <c r="M1209" s="102"/>
      <c r="N1209" s="102"/>
      <c r="O1209" s="102"/>
      <c r="P1209" s="102"/>
      <c r="Q1209" s="102"/>
      <c r="R1209" s="102"/>
      <c r="S1209" s="102"/>
      <c r="T1209" s="102"/>
      <c r="U1209" s="102"/>
      <c r="V1209" s="102"/>
      <c r="W1209" s="102"/>
      <c r="X1209" s="102"/>
      <c r="Y1209" s="102"/>
      <c r="Z1209" s="102"/>
      <c r="AA1209" s="102"/>
      <c r="AB1209" s="102"/>
      <c r="AC1209" s="102"/>
      <c r="AD1209" s="102"/>
      <c r="AE1209" s="102"/>
      <c r="AF1209" s="102"/>
      <c r="AG1209" s="102"/>
      <c r="AH1209" s="102"/>
      <c r="AI1209" s="102"/>
      <c r="AJ1209" s="102"/>
      <c r="AK1209" s="102"/>
      <c r="AL1209" s="102"/>
      <c r="AM1209" s="102"/>
      <c r="BG1209" s="13" t="s">
        <v>527</v>
      </c>
      <c r="BH1209" s="13">
        <v>88</v>
      </c>
      <c r="BI1209" s="13" t="str">
        <f>"ITEM"&amp;BH1209&amp; BG1209 &amp;"="&amp; IF(TRIM($J1209)="","",$J1209)</f>
        <v>ITEM88#KBN4_3=</v>
      </c>
    </row>
    <row r="1210" spans="1:61" ht="9.75" hidden="1" customHeight="1" x14ac:dyDescent="0.15">
      <c r="A1210" s="106"/>
      <c r="B1210" s="107"/>
      <c r="C1210" s="107"/>
      <c r="D1210" s="107"/>
      <c r="E1210" s="107"/>
      <c r="F1210" s="107"/>
      <c r="G1210" s="107"/>
      <c r="H1210" s="107"/>
      <c r="I1210" s="108"/>
      <c r="J1210" s="102"/>
      <c r="K1210" s="102"/>
      <c r="L1210" s="102"/>
      <c r="M1210" s="102"/>
      <c r="N1210" s="102"/>
      <c r="O1210" s="102"/>
      <c r="P1210" s="102"/>
      <c r="Q1210" s="102"/>
      <c r="R1210" s="102"/>
      <c r="S1210" s="102"/>
      <c r="T1210" s="102"/>
      <c r="U1210" s="102"/>
      <c r="V1210" s="102"/>
      <c r="W1210" s="102"/>
      <c r="X1210" s="102"/>
      <c r="Y1210" s="102"/>
      <c r="Z1210" s="102"/>
      <c r="AA1210" s="102"/>
      <c r="AB1210" s="102"/>
      <c r="AC1210" s="102"/>
      <c r="AD1210" s="102"/>
      <c r="AE1210" s="102"/>
      <c r="AF1210" s="102"/>
      <c r="AG1210" s="102"/>
      <c r="AH1210" s="102"/>
      <c r="AI1210" s="102"/>
      <c r="AJ1210" s="102"/>
      <c r="AK1210" s="102"/>
      <c r="AL1210" s="102"/>
      <c r="AM1210" s="102"/>
      <c r="BG1210" s="13" t="s">
        <v>432</v>
      </c>
      <c r="BH1210" s="13" t="s">
        <v>432</v>
      </c>
    </row>
    <row r="1211" spans="1:61" ht="9.75" hidden="1" customHeight="1" x14ac:dyDescent="0.15">
      <c r="A1211" s="96" t="s">
        <v>326</v>
      </c>
      <c r="B1211" s="97"/>
      <c r="C1211" s="97"/>
      <c r="D1211" s="97"/>
      <c r="E1211" s="97"/>
      <c r="F1211" s="97"/>
      <c r="G1211" s="97"/>
      <c r="H1211" s="97"/>
      <c r="I1211" s="98"/>
      <c r="J1211" s="266"/>
      <c r="K1211" s="170"/>
      <c r="L1211" s="170"/>
      <c r="M1211" s="170"/>
      <c r="N1211" s="170"/>
      <c r="O1211" s="170"/>
      <c r="P1211" s="170"/>
      <c r="Q1211" s="170"/>
      <c r="R1211" s="170"/>
      <c r="S1211" s="170"/>
      <c r="T1211" s="170"/>
      <c r="U1211" s="170"/>
      <c r="V1211" s="170" t="s">
        <v>116</v>
      </c>
      <c r="W1211" s="170"/>
      <c r="X1211" s="170"/>
      <c r="Y1211" s="170"/>
      <c r="Z1211" s="170"/>
      <c r="AA1211" s="170"/>
      <c r="AB1211" s="170"/>
      <c r="AC1211" s="170"/>
      <c r="AD1211" s="170"/>
      <c r="AE1211" s="170"/>
      <c r="AF1211" s="170"/>
      <c r="AG1211" s="170"/>
      <c r="AH1211" s="170"/>
      <c r="AI1211" s="170"/>
      <c r="AJ1211" s="170"/>
      <c r="AK1211" s="170"/>
      <c r="AL1211" s="170"/>
      <c r="AM1211" s="171"/>
      <c r="BE1211" s="13" t="str">
        <f ca="1">MID(CELL("address",$CB$2),2,2)</f>
        <v>CB</v>
      </c>
      <c r="BF1211" s="13" t="str">
        <f>IF(TRIM($K1213)="","",IF(ISERROR(MATCH($K1213,$CB$3:$CB$7,0)),"INPUT_ERROR",MATCH($K1213,$CB$3:$CB$7,0)))</f>
        <v/>
      </c>
      <c r="BG1211" s="13" t="s">
        <v>527</v>
      </c>
      <c r="BH1211" s="13">
        <v>89</v>
      </c>
      <c r="BI1211" s="13" t="str">
        <f>"ITEM"&amp; BH1211&amp; BG1211 &amp;"="&amp; $BF1211</f>
        <v>ITEM89#KBN4_3=</v>
      </c>
    </row>
    <row r="1212" spans="1:61" ht="9.75" hidden="1" customHeight="1" x14ac:dyDescent="0.15">
      <c r="A1212" s="99"/>
      <c r="B1212" s="100"/>
      <c r="C1212" s="100"/>
      <c r="D1212" s="100"/>
      <c r="E1212" s="100"/>
      <c r="F1212" s="100"/>
      <c r="G1212" s="100"/>
      <c r="H1212" s="100"/>
      <c r="I1212" s="101"/>
      <c r="J1212" s="304"/>
      <c r="K1212" s="169"/>
      <c r="L1212" s="169"/>
      <c r="M1212" s="169"/>
      <c r="N1212" s="169"/>
      <c r="O1212" s="169"/>
      <c r="P1212" s="169"/>
      <c r="Q1212" s="169"/>
      <c r="R1212" s="169"/>
      <c r="S1212" s="169"/>
      <c r="T1212" s="169"/>
      <c r="U1212" s="169"/>
      <c r="V1212" s="169" t="s">
        <v>180</v>
      </c>
      <c r="W1212" s="169"/>
      <c r="X1212" s="169"/>
      <c r="Y1212" s="169"/>
      <c r="Z1212" s="169"/>
      <c r="AA1212" s="169"/>
      <c r="AB1212" s="169"/>
      <c r="AC1212" s="169"/>
      <c r="AD1212" s="169"/>
      <c r="AE1212" s="169"/>
      <c r="AF1212" s="169"/>
      <c r="AG1212" s="169"/>
      <c r="AH1212" s="169"/>
      <c r="AI1212" s="169"/>
      <c r="AJ1212" s="169"/>
      <c r="AK1212" s="169"/>
      <c r="AL1212" s="169"/>
      <c r="AM1212" s="172"/>
      <c r="BG1212" s="13" t="s">
        <v>432</v>
      </c>
      <c r="BH1212" s="13" t="s">
        <v>432</v>
      </c>
    </row>
    <row r="1213" spans="1:61" ht="9.75" hidden="1" customHeight="1" x14ac:dyDescent="0.15">
      <c r="A1213" s="99"/>
      <c r="B1213" s="100"/>
      <c r="C1213" s="100"/>
      <c r="D1213" s="100"/>
      <c r="E1213" s="100"/>
      <c r="F1213" s="100"/>
      <c r="G1213" s="100"/>
      <c r="H1213" s="100"/>
      <c r="I1213" s="101"/>
      <c r="J1213" s="130" t="s">
        <v>127</v>
      </c>
      <c r="K1213" s="131"/>
      <c r="L1213" s="131"/>
      <c r="M1213" s="131"/>
      <c r="N1213" s="131"/>
      <c r="O1213" s="131"/>
      <c r="P1213" s="131"/>
      <c r="Q1213" s="131"/>
      <c r="R1213" s="131"/>
      <c r="S1213" s="131"/>
      <c r="T1213" s="133" t="s">
        <v>129</v>
      </c>
      <c r="U1213" s="133"/>
      <c r="V1213" s="169" t="s">
        <v>236</v>
      </c>
      <c r="W1213" s="169"/>
      <c r="X1213" s="169"/>
      <c r="Y1213" s="169"/>
      <c r="Z1213" s="169"/>
      <c r="AA1213" s="169"/>
      <c r="AB1213" s="169"/>
      <c r="AC1213" s="169"/>
      <c r="AD1213" s="169"/>
      <c r="AE1213" s="169"/>
      <c r="AF1213" s="169"/>
      <c r="AG1213" s="169"/>
      <c r="AH1213" s="169"/>
      <c r="AI1213" s="169"/>
      <c r="AJ1213" s="169"/>
      <c r="AK1213" s="169"/>
      <c r="AL1213" s="169"/>
      <c r="AM1213" s="172"/>
      <c r="BG1213" s="13" t="s">
        <v>432</v>
      </c>
      <c r="BH1213" s="13" t="s">
        <v>432</v>
      </c>
    </row>
    <row r="1214" spans="1:61" ht="9.75" hidden="1" customHeight="1" x14ac:dyDescent="0.15">
      <c r="A1214" s="99"/>
      <c r="B1214" s="100"/>
      <c r="C1214" s="100"/>
      <c r="D1214" s="100"/>
      <c r="E1214" s="100"/>
      <c r="F1214" s="100"/>
      <c r="G1214" s="100"/>
      <c r="H1214" s="100"/>
      <c r="I1214" s="101"/>
      <c r="J1214" s="130"/>
      <c r="K1214" s="131"/>
      <c r="L1214" s="131"/>
      <c r="M1214" s="131"/>
      <c r="N1214" s="131"/>
      <c r="O1214" s="131"/>
      <c r="P1214" s="131"/>
      <c r="Q1214" s="131"/>
      <c r="R1214" s="131"/>
      <c r="S1214" s="131"/>
      <c r="T1214" s="133"/>
      <c r="U1214" s="133"/>
      <c r="V1214" s="169" t="s">
        <v>237</v>
      </c>
      <c r="W1214" s="169"/>
      <c r="X1214" s="169"/>
      <c r="Y1214" s="169"/>
      <c r="Z1214" s="169"/>
      <c r="AA1214" s="169"/>
      <c r="AB1214" s="169"/>
      <c r="AC1214" s="169"/>
      <c r="AD1214" s="169"/>
      <c r="AE1214" s="169"/>
      <c r="AF1214" s="169"/>
      <c r="AG1214" s="169"/>
      <c r="AH1214" s="169"/>
      <c r="AI1214" s="169"/>
      <c r="AJ1214" s="169"/>
      <c r="AK1214" s="169"/>
      <c r="AL1214" s="169"/>
      <c r="AM1214" s="172"/>
      <c r="BG1214" s="13" t="s">
        <v>432</v>
      </c>
      <c r="BH1214" s="13" t="s">
        <v>432</v>
      </c>
    </row>
    <row r="1215" spans="1:61" ht="9.75" hidden="1" customHeight="1" x14ac:dyDescent="0.15">
      <c r="A1215" s="99"/>
      <c r="B1215" s="100"/>
      <c r="C1215" s="100"/>
      <c r="D1215" s="100"/>
      <c r="E1215" s="100"/>
      <c r="F1215" s="100"/>
      <c r="G1215" s="100"/>
      <c r="H1215" s="100"/>
      <c r="I1215" s="101"/>
      <c r="J1215" s="186"/>
      <c r="K1215" s="133"/>
      <c r="L1215" s="133"/>
      <c r="M1215" s="133"/>
      <c r="N1215" s="133"/>
      <c r="O1215" s="133"/>
      <c r="P1215" s="133"/>
      <c r="Q1215" s="133"/>
      <c r="R1215" s="133"/>
      <c r="S1215" s="133"/>
      <c r="T1215" s="133"/>
      <c r="U1215" s="133"/>
      <c r="V1215" s="169" t="s">
        <v>441</v>
      </c>
      <c r="W1215" s="169"/>
      <c r="X1215" s="169"/>
      <c r="Y1215" s="169"/>
      <c r="Z1215" s="169"/>
      <c r="AA1215" s="169"/>
      <c r="AB1215" s="169"/>
      <c r="AC1215" s="169"/>
      <c r="AD1215" s="169"/>
      <c r="AE1215" s="169"/>
      <c r="AF1215" s="169"/>
      <c r="AG1215" s="169"/>
      <c r="AH1215" s="169"/>
      <c r="AI1215" s="169"/>
      <c r="AJ1215" s="169"/>
      <c r="AK1215" s="169"/>
      <c r="AL1215" s="169"/>
      <c r="AM1215" s="172"/>
      <c r="BG1215" s="13" t="s">
        <v>432</v>
      </c>
      <c r="BH1215" s="13" t="s">
        <v>432</v>
      </c>
    </row>
    <row r="1216" spans="1:61" ht="9.75" hidden="1" customHeight="1" x14ac:dyDescent="0.15">
      <c r="A1216" s="106"/>
      <c r="B1216" s="107"/>
      <c r="C1216" s="107"/>
      <c r="D1216" s="107"/>
      <c r="E1216" s="107"/>
      <c r="F1216" s="107"/>
      <c r="G1216" s="107"/>
      <c r="H1216" s="107"/>
      <c r="I1216" s="108"/>
      <c r="J1216" s="168"/>
      <c r="K1216" s="137"/>
      <c r="L1216" s="137"/>
      <c r="M1216" s="137"/>
      <c r="N1216" s="137"/>
      <c r="O1216" s="137"/>
      <c r="P1216" s="137"/>
      <c r="Q1216" s="137"/>
      <c r="R1216" s="137"/>
      <c r="S1216" s="137"/>
      <c r="T1216" s="137"/>
      <c r="U1216" s="137"/>
      <c r="V1216" s="174" t="s">
        <v>238</v>
      </c>
      <c r="W1216" s="174"/>
      <c r="X1216" s="174"/>
      <c r="Y1216" s="174"/>
      <c r="Z1216" s="174"/>
      <c r="AA1216" s="174"/>
      <c r="AB1216" s="174"/>
      <c r="AC1216" s="174"/>
      <c r="AD1216" s="174"/>
      <c r="AE1216" s="174"/>
      <c r="AF1216" s="174"/>
      <c r="AG1216" s="174"/>
      <c r="AH1216" s="174"/>
      <c r="AI1216" s="174"/>
      <c r="AJ1216" s="174"/>
      <c r="AK1216" s="174"/>
      <c r="AL1216" s="174"/>
      <c r="AM1216" s="175"/>
      <c r="BG1216" s="13" t="s">
        <v>432</v>
      </c>
      <c r="BH1216" s="13" t="s">
        <v>432</v>
      </c>
    </row>
    <row r="1217" spans="1:61" ht="9.75" hidden="1" customHeight="1" x14ac:dyDescent="0.15">
      <c r="A1217" s="96" t="s">
        <v>325</v>
      </c>
      <c r="B1217" s="97"/>
      <c r="C1217" s="97"/>
      <c r="D1217" s="97"/>
      <c r="E1217" s="97"/>
      <c r="F1217" s="97"/>
      <c r="G1217" s="97"/>
      <c r="H1217" s="97"/>
      <c r="I1217" s="98"/>
      <c r="J1217" s="115"/>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7"/>
      <c r="BG1217" s="13" t="s">
        <v>527</v>
      </c>
      <c r="BH1217" s="13">
        <v>90</v>
      </c>
      <c r="BI1217" s="13" t="str">
        <f>"ITEM"&amp;BH1217&amp; BG1217 &amp;"="&amp; IF(TRIM($J1217)="","",$J1217)</f>
        <v>ITEM90#KBN4_3=</v>
      </c>
    </row>
    <row r="1218" spans="1:61" ht="9.75" hidden="1" customHeight="1" x14ac:dyDescent="0.15">
      <c r="A1218" s="99"/>
      <c r="B1218" s="100"/>
      <c r="C1218" s="100"/>
      <c r="D1218" s="100"/>
      <c r="E1218" s="100"/>
      <c r="F1218" s="100"/>
      <c r="G1218" s="100"/>
      <c r="H1218" s="100"/>
      <c r="I1218" s="101"/>
      <c r="J1218" s="109"/>
      <c r="K1218" s="110"/>
      <c r="L1218" s="110"/>
      <c r="M1218" s="110"/>
      <c r="N1218" s="110"/>
      <c r="O1218" s="110"/>
      <c r="P1218" s="110"/>
      <c r="Q1218" s="110"/>
      <c r="R1218" s="110"/>
      <c r="S1218" s="110"/>
      <c r="T1218" s="110"/>
      <c r="U1218" s="110"/>
      <c r="V1218" s="110"/>
      <c r="W1218" s="110"/>
      <c r="X1218" s="110"/>
      <c r="Y1218" s="110"/>
      <c r="Z1218" s="110"/>
      <c r="AA1218" s="110"/>
      <c r="AB1218" s="110"/>
      <c r="AC1218" s="110"/>
      <c r="AD1218" s="110"/>
      <c r="AE1218" s="110"/>
      <c r="AF1218" s="110"/>
      <c r="AG1218" s="110"/>
      <c r="AH1218" s="110"/>
      <c r="AI1218" s="110"/>
      <c r="AJ1218" s="110"/>
      <c r="AK1218" s="110"/>
      <c r="AL1218" s="110"/>
      <c r="AM1218" s="111"/>
      <c r="BG1218" s="13" t="s">
        <v>432</v>
      </c>
      <c r="BH1218" s="13" t="s">
        <v>432</v>
      </c>
    </row>
    <row r="1219" spans="1:61" ht="9.75" hidden="1" customHeight="1" x14ac:dyDescent="0.15">
      <c r="A1219" s="99"/>
      <c r="B1219" s="100"/>
      <c r="C1219" s="100"/>
      <c r="D1219" s="100"/>
      <c r="E1219" s="100"/>
      <c r="F1219" s="100"/>
      <c r="G1219" s="100"/>
      <c r="H1219" s="100"/>
      <c r="I1219" s="101"/>
      <c r="J1219" s="112"/>
      <c r="K1219" s="113"/>
      <c r="L1219" s="113"/>
      <c r="M1219" s="113"/>
      <c r="N1219" s="113"/>
      <c r="O1219" s="113"/>
      <c r="P1219" s="113"/>
      <c r="Q1219" s="113"/>
      <c r="R1219" s="113"/>
      <c r="S1219" s="113"/>
      <c r="T1219" s="113"/>
      <c r="U1219" s="113"/>
      <c r="V1219" s="113"/>
      <c r="W1219" s="113"/>
      <c r="X1219" s="113"/>
      <c r="Y1219" s="113"/>
      <c r="Z1219" s="113"/>
      <c r="AA1219" s="113"/>
      <c r="AB1219" s="113"/>
      <c r="AC1219" s="113"/>
      <c r="AD1219" s="113"/>
      <c r="AE1219" s="113"/>
      <c r="AF1219" s="113"/>
      <c r="AG1219" s="113"/>
      <c r="AH1219" s="113"/>
      <c r="AI1219" s="113"/>
      <c r="AJ1219" s="113"/>
      <c r="AK1219" s="113"/>
      <c r="AL1219" s="113"/>
      <c r="AM1219" s="114"/>
      <c r="BG1219" s="13" t="s">
        <v>432</v>
      </c>
      <c r="BH1219" s="13" t="s">
        <v>432</v>
      </c>
    </row>
    <row r="1220" spans="1:61" ht="9.75" hidden="1" customHeight="1" x14ac:dyDescent="0.15">
      <c r="A1220" s="96" t="s">
        <v>293</v>
      </c>
      <c r="B1220" s="97"/>
      <c r="C1220" s="97"/>
      <c r="D1220" s="97"/>
      <c r="E1220" s="97"/>
      <c r="F1220" s="97"/>
      <c r="G1220" s="97"/>
      <c r="H1220" s="97"/>
      <c r="I1220" s="98"/>
      <c r="J1220" s="224" t="s">
        <v>127</v>
      </c>
      <c r="K1220" s="225"/>
      <c r="L1220" s="162" t="s">
        <v>122</v>
      </c>
      <c r="M1220" s="162"/>
      <c r="N1220" s="162"/>
      <c r="O1220" s="162"/>
      <c r="P1220" s="162"/>
      <c r="Q1220" s="162"/>
      <c r="R1220" s="162"/>
      <c r="S1220" s="162"/>
      <c r="T1220" s="162"/>
      <c r="U1220" s="162"/>
      <c r="V1220" s="162"/>
      <c r="W1220" s="162"/>
      <c r="X1220" s="227" t="s">
        <v>127</v>
      </c>
      <c r="Y1220" s="225"/>
      <c r="Z1220" s="162" t="s">
        <v>160</v>
      </c>
      <c r="AA1220" s="162"/>
      <c r="AB1220" s="162"/>
      <c r="AC1220" s="162"/>
      <c r="AD1220" s="162"/>
      <c r="AE1220" s="162"/>
      <c r="AF1220" s="162"/>
      <c r="AG1220" s="162"/>
      <c r="AH1220" s="162"/>
      <c r="AI1220" s="162"/>
      <c r="AJ1220" s="162"/>
      <c r="AK1220" s="162"/>
      <c r="AL1220" s="162"/>
      <c r="AM1220" s="163"/>
      <c r="BF1220" s="13" t="b">
        <f>IF($K1220="○",TRUE,IF($K1220="",FALSE,"INPUT_ERROR"))</f>
        <v>0</v>
      </c>
      <c r="BG1220" s="13" t="s">
        <v>527</v>
      </c>
      <c r="BH1220" s="13">
        <v>91</v>
      </c>
      <c r="BI1220" s="13" t="str">
        <f t="shared" ref="BI1220:BI1226" si="24">"ITEM"&amp;BH1220 &amp; BG1220 &amp;"="&amp; BF1220</f>
        <v>ITEM91#KBN4_3=FALSE</v>
      </c>
    </row>
    <row r="1221" spans="1:61" ht="9.75" hidden="1" customHeight="1" x14ac:dyDescent="0.15">
      <c r="A1221" s="99"/>
      <c r="B1221" s="100"/>
      <c r="C1221" s="100"/>
      <c r="D1221" s="100"/>
      <c r="E1221" s="100"/>
      <c r="F1221" s="100"/>
      <c r="G1221" s="100"/>
      <c r="H1221" s="100"/>
      <c r="I1221" s="101"/>
      <c r="J1221" s="130"/>
      <c r="K1221" s="132"/>
      <c r="L1221" s="133"/>
      <c r="M1221" s="133"/>
      <c r="N1221" s="133"/>
      <c r="O1221" s="133"/>
      <c r="P1221" s="133"/>
      <c r="Q1221" s="133"/>
      <c r="R1221" s="133"/>
      <c r="S1221" s="133"/>
      <c r="T1221" s="133"/>
      <c r="U1221" s="133"/>
      <c r="V1221" s="133"/>
      <c r="W1221" s="133"/>
      <c r="X1221" s="134"/>
      <c r="Y1221" s="132"/>
      <c r="Z1221" s="133"/>
      <c r="AA1221" s="133"/>
      <c r="AB1221" s="133"/>
      <c r="AC1221" s="133"/>
      <c r="AD1221" s="133"/>
      <c r="AE1221" s="133"/>
      <c r="AF1221" s="133"/>
      <c r="AG1221" s="133"/>
      <c r="AH1221" s="133"/>
      <c r="AI1221" s="133"/>
      <c r="AJ1221" s="133"/>
      <c r="AK1221" s="133"/>
      <c r="AL1221" s="133"/>
      <c r="AM1221" s="139"/>
      <c r="BF1221" s="13" t="b">
        <f>IF($Y1220="○",TRUE,IF($Y1220="",FALSE,"INPUT_ERROR"))</f>
        <v>0</v>
      </c>
      <c r="BG1221" s="13" t="s">
        <v>527</v>
      </c>
      <c r="BH1221" s="13">
        <v>92</v>
      </c>
      <c r="BI1221" s="13" t="str">
        <f t="shared" si="24"/>
        <v>ITEM92#KBN4_3=FALSE</v>
      </c>
    </row>
    <row r="1222" spans="1:61" ht="9.75" hidden="1" customHeight="1" x14ac:dyDescent="0.15">
      <c r="A1222" s="99"/>
      <c r="B1222" s="100"/>
      <c r="C1222" s="100"/>
      <c r="D1222" s="100"/>
      <c r="E1222" s="100"/>
      <c r="F1222" s="100"/>
      <c r="G1222" s="100"/>
      <c r="H1222" s="100"/>
      <c r="I1222" s="101"/>
      <c r="J1222" s="130" t="s">
        <v>127</v>
      </c>
      <c r="K1222" s="132"/>
      <c r="L1222" s="133" t="s">
        <v>161</v>
      </c>
      <c r="M1222" s="133"/>
      <c r="N1222" s="133"/>
      <c r="O1222" s="133"/>
      <c r="P1222" s="133"/>
      <c r="Q1222" s="133"/>
      <c r="R1222" s="133"/>
      <c r="S1222" s="133"/>
      <c r="T1222" s="133"/>
      <c r="U1222" s="133"/>
      <c r="V1222" s="133"/>
      <c r="W1222" s="133"/>
      <c r="X1222" s="134" t="s">
        <v>127</v>
      </c>
      <c r="Y1222" s="132"/>
      <c r="Z1222" s="133" t="s">
        <v>332</v>
      </c>
      <c r="AA1222" s="133"/>
      <c r="AB1222" s="133"/>
      <c r="AC1222" s="133"/>
      <c r="AD1222" s="133"/>
      <c r="AE1222" s="133"/>
      <c r="AF1222" s="133"/>
      <c r="AG1222" s="133"/>
      <c r="AH1222" s="133"/>
      <c r="AI1222" s="133"/>
      <c r="AJ1222" s="133"/>
      <c r="AK1222" s="133"/>
      <c r="AL1222" s="133"/>
      <c r="AM1222" s="139"/>
      <c r="BF1222" s="13" t="b">
        <f>IF($K1222="○",TRUE,IF($K1222="",FALSE,"INPUT_ERROR"))</f>
        <v>0</v>
      </c>
      <c r="BG1222" s="13" t="s">
        <v>527</v>
      </c>
      <c r="BH1222" s="13">
        <v>93</v>
      </c>
      <c r="BI1222" s="13" t="str">
        <f t="shared" si="24"/>
        <v>ITEM93#KBN4_3=FALSE</v>
      </c>
    </row>
    <row r="1223" spans="1:61" ht="9.75" hidden="1" customHeight="1" x14ac:dyDescent="0.15">
      <c r="A1223" s="99"/>
      <c r="B1223" s="100"/>
      <c r="C1223" s="100"/>
      <c r="D1223" s="100"/>
      <c r="E1223" s="100"/>
      <c r="F1223" s="100"/>
      <c r="G1223" s="100"/>
      <c r="H1223" s="100"/>
      <c r="I1223" s="101"/>
      <c r="J1223" s="130"/>
      <c r="K1223" s="132"/>
      <c r="L1223" s="133"/>
      <c r="M1223" s="133"/>
      <c r="N1223" s="133"/>
      <c r="O1223" s="133"/>
      <c r="P1223" s="133"/>
      <c r="Q1223" s="133"/>
      <c r="R1223" s="133"/>
      <c r="S1223" s="133"/>
      <c r="T1223" s="133"/>
      <c r="U1223" s="133"/>
      <c r="V1223" s="133"/>
      <c r="W1223" s="133"/>
      <c r="X1223" s="134"/>
      <c r="Y1223" s="132"/>
      <c r="Z1223" s="133"/>
      <c r="AA1223" s="133"/>
      <c r="AB1223" s="133"/>
      <c r="AC1223" s="133"/>
      <c r="AD1223" s="133"/>
      <c r="AE1223" s="133"/>
      <c r="AF1223" s="133"/>
      <c r="AG1223" s="133"/>
      <c r="AH1223" s="133"/>
      <c r="AI1223" s="133"/>
      <c r="AJ1223" s="133"/>
      <c r="AK1223" s="133"/>
      <c r="AL1223" s="133"/>
      <c r="AM1223" s="139"/>
      <c r="BF1223" s="13" t="b">
        <f>IF($Y1222="○",TRUE,IF($Y1222="",FALSE,"INPUT_ERROR"))</f>
        <v>0</v>
      </c>
      <c r="BG1223" s="13" t="s">
        <v>527</v>
      </c>
      <c r="BH1223" s="13">
        <v>94</v>
      </c>
      <c r="BI1223" s="13" t="str">
        <f t="shared" si="24"/>
        <v>ITEM94#KBN4_3=FALSE</v>
      </c>
    </row>
    <row r="1224" spans="1:61" ht="9.75" hidden="1" customHeight="1" x14ac:dyDescent="0.15">
      <c r="A1224" s="99"/>
      <c r="B1224" s="100"/>
      <c r="C1224" s="100"/>
      <c r="D1224" s="100"/>
      <c r="E1224" s="100"/>
      <c r="F1224" s="100"/>
      <c r="G1224" s="100"/>
      <c r="H1224" s="100"/>
      <c r="I1224" s="101"/>
      <c r="J1224" s="130" t="s">
        <v>127</v>
      </c>
      <c r="K1224" s="132"/>
      <c r="L1224" s="133" t="s">
        <v>214</v>
      </c>
      <c r="M1224" s="133"/>
      <c r="N1224" s="133"/>
      <c r="O1224" s="133"/>
      <c r="P1224" s="133"/>
      <c r="Q1224" s="133"/>
      <c r="R1224" s="133"/>
      <c r="S1224" s="133"/>
      <c r="T1224" s="133"/>
      <c r="U1224" s="133"/>
      <c r="V1224" s="133"/>
      <c r="W1224" s="133"/>
      <c r="X1224" s="134" t="s">
        <v>127</v>
      </c>
      <c r="Y1224" s="132"/>
      <c r="Z1224" s="133" t="s">
        <v>239</v>
      </c>
      <c r="AA1224" s="133"/>
      <c r="AB1224" s="133"/>
      <c r="AC1224" s="133"/>
      <c r="AD1224" s="133"/>
      <c r="AE1224" s="133"/>
      <c r="AF1224" s="133"/>
      <c r="AG1224" s="133"/>
      <c r="AH1224" s="133"/>
      <c r="AI1224" s="133"/>
      <c r="AJ1224" s="133"/>
      <c r="AK1224" s="133"/>
      <c r="AL1224" s="133"/>
      <c r="AM1224" s="139"/>
      <c r="BF1224" s="13" t="b">
        <f>IF($K1224="○",TRUE,IF($K1224="",FALSE,"INPUT_ERROR"))</f>
        <v>0</v>
      </c>
      <c r="BG1224" s="13" t="s">
        <v>527</v>
      </c>
      <c r="BH1224" s="13">
        <v>95</v>
      </c>
      <c r="BI1224" s="13" t="str">
        <f t="shared" si="24"/>
        <v>ITEM95#KBN4_3=FALSE</v>
      </c>
    </row>
    <row r="1225" spans="1:61" ht="9.75" hidden="1" customHeight="1" x14ac:dyDescent="0.15">
      <c r="A1225" s="99"/>
      <c r="B1225" s="100"/>
      <c r="C1225" s="100"/>
      <c r="D1225" s="100"/>
      <c r="E1225" s="100"/>
      <c r="F1225" s="100"/>
      <c r="G1225" s="100"/>
      <c r="H1225" s="100"/>
      <c r="I1225" s="101"/>
      <c r="J1225" s="130"/>
      <c r="K1225" s="132"/>
      <c r="L1225" s="133"/>
      <c r="M1225" s="133"/>
      <c r="N1225" s="133"/>
      <c r="O1225" s="133"/>
      <c r="P1225" s="133"/>
      <c r="Q1225" s="133"/>
      <c r="R1225" s="133"/>
      <c r="S1225" s="133"/>
      <c r="T1225" s="133"/>
      <c r="U1225" s="133"/>
      <c r="V1225" s="133"/>
      <c r="W1225" s="133"/>
      <c r="X1225" s="134"/>
      <c r="Y1225" s="132"/>
      <c r="Z1225" s="133"/>
      <c r="AA1225" s="133"/>
      <c r="AB1225" s="133"/>
      <c r="AC1225" s="133"/>
      <c r="AD1225" s="133"/>
      <c r="AE1225" s="133"/>
      <c r="AF1225" s="133"/>
      <c r="AG1225" s="133"/>
      <c r="AH1225" s="133"/>
      <c r="AI1225" s="133"/>
      <c r="AJ1225" s="133"/>
      <c r="AK1225" s="133"/>
      <c r="AL1225" s="133"/>
      <c r="AM1225" s="139"/>
      <c r="BF1225" s="13" t="b">
        <f>IF($Y1224="○",TRUE,IF($Y1224="",FALSE,"INPUT_ERROR"))</f>
        <v>0</v>
      </c>
      <c r="BG1225" s="13" t="s">
        <v>527</v>
      </c>
      <c r="BH1225" s="13">
        <v>96</v>
      </c>
      <c r="BI1225" s="13" t="str">
        <f t="shared" si="24"/>
        <v>ITEM96#KBN4_3=FALSE</v>
      </c>
    </row>
    <row r="1226" spans="1:61" ht="9.75" hidden="1" customHeight="1" x14ac:dyDescent="0.15">
      <c r="A1226" s="99"/>
      <c r="B1226" s="100"/>
      <c r="C1226" s="100"/>
      <c r="D1226" s="100"/>
      <c r="E1226" s="100"/>
      <c r="F1226" s="100"/>
      <c r="G1226" s="100"/>
      <c r="H1226" s="100"/>
      <c r="I1226" s="101"/>
      <c r="J1226" s="130" t="s">
        <v>127</v>
      </c>
      <c r="K1226" s="132"/>
      <c r="L1226" s="133" t="s">
        <v>125</v>
      </c>
      <c r="M1226" s="133"/>
      <c r="N1226" s="133"/>
      <c r="O1226" s="134" t="s">
        <v>98</v>
      </c>
      <c r="P1226" s="128"/>
      <c r="Q1226" s="128"/>
      <c r="R1226" s="128"/>
      <c r="S1226" s="128"/>
      <c r="T1226" s="128"/>
      <c r="U1226" s="128"/>
      <c r="V1226" s="128"/>
      <c r="W1226" s="128"/>
      <c r="X1226" s="128"/>
      <c r="Y1226" s="128"/>
      <c r="Z1226" s="128"/>
      <c r="AA1226" s="128"/>
      <c r="AB1226" s="128"/>
      <c r="AC1226" s="128"/>
      <c r="AD1226" s="128"/>
      <c r="AE1226" s="128"/>
      <c r="AF1226" s="128"/>
      <c r="AG1226" s="128"/>
      <c r="AH1226" s="128"/>
      <c r="AI1226" s="128"/>
      <c r="AJ1226" s="128"/>
      <c r="AK1226" s="128"/>
      <c r="AL1226" s="133" t="s">
        <v>188</v>
      </c>
      <c r="AM1226" s="139"/>
      <c r="BF1226" s="13" t="b">
        <f>IF($K1226="○",TRUE,IF($K1226="",FALSE,"INPUT_ERROR"))</f>
        <v>0</v>
      </c>
      <c r="BG1226" s="13" t="s">
        <v>527</v>
      </c>
      <c r="BH1226" s="13">
        <v>97</v>
      </c>
      <c r="BI1226" s="13" t="str">
        <f t="shared" si="24"/>
        <v>ITEM97#KBN4_3=FALSE</v>
      </c>
    </row>
    <row r="1227" spans="1:61" ht="9.75" hidden="1" customHeight="1" x14ac:dyDescent="0.15">
      <c r="A1227" s="99"/>
      <c r="B1227" s="100"/>
      <c r="C1227" s="100"/>
      <c r="D1227" s="100"/>
      <c r="E1227" s="100"/>
      <c r="F1227" s="100"/>
      <c r="G1227" s="100"/>
      <c r="H1227" s="100"/>
      <c r="I1227" s="101"/>
      <c r="J1227" s="135"/>
      <c r="K1227" s="136"/>
      <c r="L1227" s="137"/>
      <c r="M1227" s="137"/>
      <c r="N1227" s="137"/>
      <c r="O1227" s="138"/>
      <c r="P1227" s="90"/>
      <c r="Q1227" s="90"/>
      <c r="R1227" s="90"/>
      <c r="S1227" s="90"/>
      <c r="T1227" s="90"/>
      <c r="U1227" s="90"/>
      <c r="V1227" s="90"/>
      <c r="W1227" s="90"/>
      <c r="X1227" s="90"/>
      <c r="Y1227" s="90"/>
      <c r="Z1227" s="90"/>
      <c r="AA1227" s="90"/>
      <c r="AB1227" s="90"/>
      <c r="AC1227" s="90"/>
      <c r="AD1227" s="90"/>
      <c r="AE1227" s="90"/>
      <c r="AF1227" s="90"/>
      <c r="AG1227" s="90"/>
      <c r="AH1227" s="90"/>
      <c r="AI1227" s="90"/>
      <c r="AJ1227" s="90"/>
      <c r="AK1227" s="90"/>
      <c r="AL1227" s="137"/>
      <c r="AM1227" s="140"/>
      <c r="BG1227" s="13" t="s">
        <v>527</v>
      </c>
      <c r="BH1227" s="13">
        <v>98</v>
      </c>
      <c r="BI1227" s="13" t="str">
        <f>"ITEM"&amp;BH1227 &amp; BG1227 &amp;"="&amp;IF(TRIM($P1226)="","",$P1226)</f>
        <v>ITEM98#KBN4_3=</v>
      </c>
    </row>
    <row r="1228" spans="1:61" ht="9.75" hidden="1" customHeight="1" x14ac:dyDescent="0.15">
      <c r="A1228" s="96" t="s">
        <v>290</v>
      </c>
      <c r="B1228" s="97"/>
      <c r="C1228" s="97"/>
      <c r="D1228" s="97"/>
      <c r="E1228" s="97"/>
      <c r="F1228" s="97"/>
      <c r="G1228" s="97"/>
      <c r="H1228" s="97"/>
      <c r="I1228" s="98"/>
      <c r="J1228" s="305"/>
      <c r="K1228" s="306"/>
      <c r="L1228" s="306"/>
      <c r="M1228" s="306"/>
      <c r="N1228" s="306"/>
      <c r="O1228" s="306"/>
      <c r="P1228" s="306"/>
      <c r="Q1228" s="306"/>
      <c r="R1228" s="306"/>
      <c r="S1228" s="306"/>
      <c r="T1228" s="306"/>
      <c r="U1228" s="306"/>
      <c r="V1228" s="306"/>
      <c r="W1228" s="306"/>
      <c r="X1228" s="306"/>
      <c r="Y1228" s="306"/>
      <c r="Z1228" s="306"/>
      <c r="AA1228" s="306"/>
      <c r="AB1228" s="306"/>
      <c r="AC1228" s="306"/>
      <c r="AD1228" s="306"/>
      <c r="AE1228" s="306"/>
      <c r="AF1228" s="306"/>
      <c r="AG1228" s="306"/>
      <c r="AH1228" s="306"/>
      <c r="AI1228" s="306"/>
      <c r="AJ1228" s="306"/>
      <c r="AK1228" s="306"/>
      <c r="AL1228" s="306"/>
      <c r="AM1228" s="307"/>
      <c r="BG1228" s="13" t="s">
        <v>527</v>
      </c>
      <c r="BH1228" s="13">
        <v>99</v>
      </c>
      <c r="BI1228" s="13" t="str">
        <f>"ITEM"&amp;BH1228 &amp; BG1228 &amp;"="&amp;IF(TRIM($J1228)="","",TEXT(J1228,"yyyymmdd"))</f>
        <v>ITEM99#KBN4_3=</v>
      </c>
    </row>
    <row r="1229" spans="1:61" ht="9.75" hidden="1" customHeight="1" x14ac:dyDescent="0.15">
      <c r="A1229" s="99"/>
      <c r="B1229" s="100"/>
      <c r="C1229" s="100"/>
      <c r="D1229" s="100"/>
      <c r="E1229" s="100"/>
      <c r="F1229" s="100"/>
      <c r="G1229" s="100"/>
      <c r="H1229" s="100"/>
      <c r="I1229" s="101"/>
      <c r="J1229" s="308"/>
      <c r="K1229" s="309"/>
      <c r="L1229" s="309"/>
      <c r="M1229" s="309"/>
      <c r="N1229" s="309"/>
      <c r="O1229" s="309"/>
      <c r="P1229" s="309"/>
      <c r="Q1229" s="309"/>
      <c r="R1229" s="309"/>
      <c r="S1229" s="309"/>
      <c r="T1229" s="309"/>
      <c r="U1229" s="309"/>
      <c r="V1229" s="309"/>
      <c r="W1229" s="309"/>
      <c r="X1229" s="309"/>
      <c r="Y1229" s="309"/>
      <c r="Z1229" s="309"/>
      <c r="AA1229" s="309"/>
      <c r="AB1229" s="309"/>
      <c r="AC1229" s="309"/>
      <c r="AD1229" s="309"/>
      <c r="AE1229" s="309"/>
      <c r="AF1229" s="309"/>
      <c r="AG1229" s="309"/>
      <c r="AH1229" s="309"/>
      <c r="AI1229" s="309"/>
      <c r="AJ1229" s="309"/>
      <c r="AK1229" s="309"/>
      <c r="AL1229" s="309"/>
      <c r="AM1229" s="310"/>
      <c r="BH1229" s="13" t="s">
        <v>432</v>
      </c>
    </row>
    <row r="1230" spans="1:61" ht="9.75" hidden="1" customHeight="1" thickBot="1" x14ac:dyDescent="0.2">
      <c r="A1230" s="106"/>
      <c r="B1230" s="107"/>
      <c r="C1230" s="107"/>
      <c r="D1230" s="107"/>
      <c r="E1230" s="107"/>
      <c r="F1230" s="107"/>
      <c r="G1230" s="107"/>
      <c r="H1230" s="107"/>
      <c r="I1230" s="108"/>
      <c r="J1230" s="311"/>
      <c r="K1230" s="312"/>
      <c r="L1230" s="312"/>
      <c r="M1230" s="312"/>
      <c r="N1230" s="312"/>
      <c r="O1230" s="312"/>
      <c r="P1230" s="312"/>
      <c r="Q1230" s="312"/>
      <c r="R1230" s="312"/>
      <c r="S1230" s="312"/>
      <c r="T1230" s="312"/>
      <c r="U1230" s="312"/>
      <c r="V1230" s="312"/>
      <c r="W1230" s="312"/>
      <c r="X1230" s="312"/>
      <c r="Y1230" s="312"/>
      <c r="Z1230" s="312"/>
      <c r="AA1230" s="312"/>
      <c r="AB1230" s="312"/>
      <c r="AC1230" s="312"/>
      <c r="AD1230" s="312"/>
      <c r="AE1230" s="312"/>
      <c r="AF1230" s="312"/>
      <c r="AG1230" s="312"/>
      <c r="AH1230" s="312"/>
      <c r="AI1230" s="312"/>
      <c r="AJ1230" s="312"/>
      <c r="AK1230" s="312"/>
      <c r="AL1230" s="312"/>
      <c r="AM1230" s="313"/>
      <c r="BH1230" s="13" t="s">
        <v>432</v>
      </c>
    </row>
    <row r="1231" spans="1:61" ht="9.75" hidden="1" customHeight="1" x14ac:dyDescent="0.15">
      <c r="A1231" s="295" t="s">
        <v>389</v>
      </c>
      <c r="B1231" s="296"/>
      <c r="C1231" s="296"/>
      <c r="D1231" s="296"/>
      <c r="E1231" s="296"/>
      <c r="F1231" s="296"/>
      <c r="G1231" s="296"/>
      <c r="H1231" s="296"/>
      <c r="I1231" s="297"/>
      <c r="J1231" s="273"/>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274"/>
      <c r="AE1231" s="274"/>
      <c r="AF1231" s="274"/>
      <c r="AG1231" s="274"/>
      <c r="AH1231" s="274"/>
      <c r="AI1231" s="274"/>
      <c r="AJ1231" s="274"/>
      <c r="AK1231" s="274"/>
      <c r="AL1231" s="274"/>
      <c r="AM1231" s="275"/>
      <c r="BG1231" s="13" t="s">
        <v>528</v>
      </c>
      <c r="BH1231" s="13">
        <v>85</v>
      </c>
      <c r="BI1231" s="13" t="str">
        <f>"ITEM"&amp;BH1231 &amp; BG1231 &amp;"="&amp; IF(TRIM($J1231)="","",$J1231)</f>
        <v>ITEM85#KBN4_4=</v>
      </c>
    </row>
    <row r="1232" spans="1:61" ht="9.75" hidden="1" customHeight="1" thickBot="1" x14ac:dyDescent="0.2">
      <c r="A1232" s="298"/>
      <c r="B1232" s="299"/>
      <c r="C1232" s="299"/>
      <c r="D1232" s="299"/>
      <c r="E1232" s="299"/>
      <c r="F1232" s="299"/>
      <c r="G1232" s="299"/>
      <c r="H1232" s="299"/>
      <c r="I1232" s="300"/>
      <c r="J1232" s="301"/>
      <c r="K1232" s="302"/>
      <c r="L1232" s="302"/>
      <c r="M1232" s="302"/>
      <c r="N1232" s="302"/>
      <c r="O1232" s="302"/>
      <c r="P1232" s="302"/>
      <c r="Q1232" s="302"/>
      <c r="R1232" s="302"/>
      <c r="S1232" s="302"/>
      <c r="T1232" s="302"/>
      <c r="U1232" s="302"/>
      <c r="V1232" s="302"/>
      <c r="W1232" s="302"/>
      <c r="X1232" s="302"/>
      <c r="Y1232" s="302"/>
      <c r="Z1232" s="302"/>
      <c r="AA1232" s="302"/>
      <c r="AB1232" s="302"/>
      <c r="AC1232" s="302"/>
      <c r="AD1232" s="302"/>
      <c r="AE1232" s="302"/>
      <c r="AF1232" s="302"/>
      <c r="AG1232" s="302"/>
      <c r="AH1232" s="302"/>
      <c r="AI1232" s="302"/>
      <c r="AJ1232" s="302"/>
      <c r="AK1232" s="302"/>
      <c r="AL1232" s="302"/>
      <c r="AM1232" s="303"/>
      <c r="BG1232" s="13" t="s">
        <v>432</v>
      </c>
      <c r="BH1232" s="13" t="s">
        <v>432</v>
      </c>
    </row>
    <row r="1233" spans="1:61" ht="9.75" hidden="1" customHeight="1" x14ac:dyDescent="0.15">
      <c r="A1233" s="96" t="s">
        <v>96</v>
      </c>
      <c r="B1233" s="97"/>
      <c r="C1233" s="97"/>
      <c r="D1233" s="97"/>
      <c r="E1233" s="97"/>
      <c r="F1233" s="97"/>
      <c r="G1233" s="97"/>
      <c r="H1233" s="97"/>
      <c r="I1233" s="98"/>
      <c r="J1233" s="102"/>
      <c r="K1233" s="102"/>
      <c r="L1233" s="102"/>
      <c r="M1233" s="102"/>
      <c r="N1233" s="102"/>
      <c r="O1233" s="102"/>
      <c r="P1233" s="102"/>
      <c r="Q1233" s="102"/>
      <c r="R1233" s="102"/>
      <c r="S1233" s="102"/>
      <c r="T1233" s="102"/>
      <c r="U1233" s="102"/>
      <c r="V1233" s="102"/>
      <c r="W1233" s="102"/>
      <c r="X1233" s="102"/>
      <c r="Y1233" s="102"/>
      <c r="Z1233" s="102"/>
      <c r="AA1233" s="102"/>
      <c r="AB1233" s="102"/>
      <c r="AC1233" s="102"/>
      <c r="AD1233" s="102"/>
      <c r="AE1233" s="102"/>
      <c r="AF1233" s="102"/>
      <c r="AG1233" s="102"/>
      <c r="AH1233" s="102"/>
      <c r="AI1233" s="102"/>
      <c r="AJ1233" s="102"/>
      <c r="AK1233" s="102"/>
      <c r="AL1233" s="102"/>
      <c r="AM1233" s="102"/>
      <c r="BG1233" s="13" t="s">
        <v>528</v>
      </c>
      <c r="BH1233" s="13">
        <v>86</v>
      </c>
      <c r="BI1233" s="13" t="str">
        <f>"ITEM"&amp;BH1233&amp; BG1233 &amp;"="&amp; IF(TRIM($J1233)="","",$J1233)</f>
        <v>ITEM86#KBN4_4=</v>
      </c>
    </row>
    <row r="1234" spans="1:61" ht="9.75" hidden="1" customHeight="1" x14ac:dyDescent="0.15">
      <c r="A1234" s="106"/>
      <c r="B1234" s="107"/>
      <c r="C1234" s="107"/>
      <c r="D1234" s="107"/>
      <c r="E1234" s="107"/>
      <c r="F1234" s="107"/>
      <c r="G1234" s="107"/>
      <c r="H1234" s="107"/>
      <c r="I1234" s="108"/>
      <c r="J1234" s="102"/>
      <c r="K1234" s="102"/>
      <c r="L1234" s="102"/>
      <c r="M1234" s="102"/>
      <c r="N1234" s="102"/>
      <c r="O1234" s="102"/>
      <c r="P1234" s="102"/>
      <c r="Q1234" s="102"/>
      <c r="R1234" s="102"/>
      <c r="S1234" s="102"/>
      <c r="T1234" s="102"/>
      <c r="U1234" s="102"/>
      <c r="V1234" s="102"/>
      <c r="W1234" s="102"/>
      <c r="X1234" s="102"/>
      <c r="Y1234" s="102"/>
      <c r="Z1234" s="102"/>
      <c r="AA1234" s="102"/>
      <c r="AB1234" s="102"/>
      <c r="AC1234" s="102"/>
      <c r="AD1234" s="102"/>
      <c r="AE1234" s="102"/>
      <c r="AF1234" s="102"/>
      <c r="AG1234" s="102"/>
      <c r="AH1234" s="102"/>
      <c r="AI1234" s="102"/>
      <c r="AJ1234" s="102"/>
      <c r="AK1234" s="102"/>
      <c r="AL1234" s="102"/>
      <c r="AM1234" s="102"/>
      <c r="BG1234" s="13" t="s">
        <v>432</v>
      </c>
      <c r="BH1234" s="13" t="s">
        <v>432</v>
      </c>
    </row>
    <row r="1235" spans="1:61" ht="9.75" hidden="1" customHeight="1" x14ac:dyDescent="0.15">
      <c r="A1235" s="96" t="s">
        <v>291</v>
      </c>
      <c r="B1235" s="97"/>
      <c r="C1235" s="97"/>
      <c r="D1235" s="97"/>
      <c r="E1235" s="97"/>
      <c r="F1235" s="97"/>
      <c r="G1235" s="97"/>
      <c r="H1235" s="97"/>
      <c r="I1235" s="98"/>
      <c r="J1235" s="102"/>
      <c r="K1235" s="102"/>
      <c r="L1235" s="102"/>
      <c r="M1235" s="102"/>
      <c r="N1235" s="102"/>
      <c r="O1235" s="102"/>
      <c r="P1235" s="102"/>
      <c r="Q1235" s="102"/>
      <c r="R1235" s="102"/>
      <c r="S1235" s="102"/>
      <c r="T1235" s="102"/>
      <c r="U1235" s="102"/>
      <c r="V1235" s="102"/>
      <c r="W1235" s="102"/>
      <c r="X1235" s="102"/>
      <c r="Y1235" s="102"/>
      <c r="Z1235" s="102"/>
      <c r="AA1235" s="102"/>
      <c r="AB1235" s="102"/>
      <c r="AC1235" s="102"/>
      <c r="AD1235" s="102"/>
      <c r="AE1235" s="102"/>
      <c r="AF1235" s="102"/>
      <c r="AG1235" s="102"/>
      <c r="AH1235" s="102"/>
      <c r="AI1235" s="102"/>
      <c r="AJ1235" s="102"/>
      <c r="AK1235" s="102"/>
      <c r="AL1235" s="102"/>
      <c r="AM1235" s="102"/>
      <c r="BG1235" s="13" t="s">
        <v>528</v>
      </c>
      <c r="BH1235" s="13">
        <v>87</v>
      </c>
      <c r="BI1235" s="13" t="str">
        <f>"ITEM"&amp;BH1235&amp; BG1235 &amp;"="&amp; IF(TRIM($J1235)="","",$J1235)</f>
        <v>ITEM87#KBN4_4=</v>
      </c>
    </row>
    <row r="1236" spans="1:61" ht="9.75" hidden="1" customHeight="1" x14ac:dyDescent="0.15">
      <c r="A1236" s="99"/>
      <c r="B1236" s="100"/>
      <c r="C1236" s="100"/>
      <c r="D1236" s="100"/>
      <c r="E1236" s="100"/>
      <c r="F1236" s="100"/>
      <c r="G1236" s="100"/>
      <c r="H1236" s="100"/>
      <c r="I1236" s="101"/>
      <c r="J1236" s="102"/>
      <c r="K1236" s="102"/>
      <c r="L1236" s="102"/>
      <c r="M1236" s="102"/>
      <c r="N1236" s="102"/>
      <c r="O1236" s="102"/>
      <c r="P1236" s="102"/>
      <c r="Q1236" s="102"/>
      <c r="R1236" s="102"/>
      <c r="S1236" s="102"/>
      <c r="T1236" s="102"/>
      <c r="U1236" s="102"/>
      <c r="V1236" s="102"/>
      <c r="W1236" s="102"/>
      <c r="X1236" s="102"/>
      <c r="Y1236" s="102"/>
      <c r="Z1236" s="102"/>
      <c r="AA1236" s="102"/>
      <c r="AB1236" s="102"/>
      <c r="AC1236" s="102"/>
      <c r="AD1236" s="102"/>
      <c r="AE1236" s="102"/>
      <c r="AF1236" s="102"/>
      <c r="AG1236" s="102"/>
      <c r="AH1236" s="102"/>
      <c r="AI1236" s="102"/>
      <c r="AJ1236" s="102"/>
      <c r="AK1236" s="102"/>
      <c r="AL1236" s="102"/>
      <c r="AM1236" s="102"/>
      <c r="BG1236" s="13" t="s">
        <v>432</v>
      </c>
      <c r="BH1236" s="13" t="s">
        <v>432</v>
      </c>
    </row>
    <row r="1237" spans="1:61" ht="9.75" hidden="1" customHeight="1" x14ac:dyDescent="0.15">
      <c r="A1237" s="106"/>
      <c r="B1237" s="107"/>
      <c r="C1237" s="107"/>
      <c r="D1237" s="107"/>
      <c r="E1237" s="107"/>
      <c r="F1237" s="107"/>
      <c r="G1237" s="107"/>
      <c r="H1237" s="107"/>
      <c r="I1237" s="108"/>
      <c r="J1237" s="102"/>
      <c r="K1237" s="102"/>
      <c r="L1237" s="102"/>
      <c r="M1237" s="102"/>
      <c r="N1237" s="102"/>
      <c r="O1237" s="102"/>
      <c r="P1237" s="102"/>
      <c r="Q1237" s="102"/>
      <c r="R1237" s="102"/>
      <c r="S1237" s="102"/>
      <c r="T1237" s="102"/>
      <c r="U1237" s="102"/>
      <c r="V1237" s="102"/>
      <c r="W1237" s="102"/>
      <c r="X1237" s="102"/>
      <c r="Y1237" s="102"/>
      <c r="Z1237" s="102"/>
      <c r="AA1237" s="102"/>
      <c r="AB1237" s="102"/>
      <c r="AC1237" s="102"/>
      <c r="AD1237" s="102"/>
      <c r="AE1237" s="102"/>
      <c r="AF1237" s="102"/>
      <c r="AG1237" s="102"/>
      <c r="AH1237" s="102"/>
      <c r="AI1237" s="102"/>
      <c r="AJ1237" s="102"/>
      <c r="AK1237" s="102"/>
      <c r="AL1237" s="102"/>
      <c r="AM1237" s="102"/>
      <c r="BG1237" s="13" t="s">
        <v>432</v>
      </c>
      <c r="BH1237" s="13" t="s">
        <v>432</v>
      </c>
    </row>
    <row r="1238" spans="1:61" ht="9.75" hidden="1" customHeight="1" x14ac:dyDescent="0.15">
      <c r="A1238" s="96" t="s">
        <v>292</v>
      </c>
      <c r="B1238" s="97"/>
      <c r="C1238" s="97"/>
      <c r="D1238" s="97"/>
      <c r="E1238" s="97"/>
      <c r="F1238" s="97"/>
      <c r="G1238" s="97"/>
      <c r="H1238" s="97"/>
      <c r="I1238" s="98"/>
      <c r="J1238" s="102"/>
      <c r="K1238" s="102"/>
      <c r="L1238" s="102"/>
      <c r="M1238" s="102"/>
      <c r="N1238" s="102"/>
      <c r="O1238" s="102"/>
      <c r="P1238" s="102"/>
      <c r="Q1238" s="102"/>
      <c r="R1238" s="102"/>
      <c r="S1238" s="102"/>
      <c r="T1238" s="102"/>
      <c r="U1238" s="102"/>
      <c r="V1238" s="102"/>
      <c r="W1238" s="102"/>
      <c r="X1238" s="102"/>
      <c r="Y1238" s="102"/>
      <c r="Z1238" s="102"/>
      <c r="AA1238" s="102"/>
      <c r="AB1238" s="102"/>
      <c r="AC1238" s="102"/>
      <c r="AD1238" s="102"/>
      <c r="AE1238" s="102"/>
      <c r="AF1238" s="102"/>
      <c r="AG1238" s="102"/>
      <c r="AH1238" s="102"/>
      <c r="AI1238" s="102"/>
      <c r="AJ1238" s="102"/>
      <c r="AK1238" s="102"/>
      <c r="AL1238" s="102"/>
      <c r="AM1238" s="102"/>
      <c r="BG1238" s="13" t="s">
        <v>528</v>
      </c>
      <c r="BH1238" s="13">
        <v>88</v>
      </c>
      <c r="BI1238" s="13" t="str">
        <f>"ITEM"&amp;BH1238&amp; BG1238 &amp;"="&amp; IF(TRIM($J1238)="","",$J1238)</f>
        <v>ITEM88#KBN4_4=</v>
      </c>
    </row>
    <row r="1239" spans="1:61" ht="9.75" hidden="1" customHeight="1" x14ac:dyDescent="0.15">
      <c r="A1239" s="106"/>
      <c r="B1239" s="107"/>
      <c r="C1239" s="107"/>
      <c r="D1239" s="107"/>
      <c r="E1239" s="107"/>
      <c r="F1239" s="107"/>
      <c r="G1239" s="107"/>
      <c r="H1239" s="107"/>
      <c r="I1239" s="108"/>
      <c r="J1239" s="102"/>
      <c r="K1239" s="102"/>
      <c r="L1239" s="102"/>
      <c r="M1239" s="102"/>
      <c r="N1239" s="102"/>
      <c r="O1239" s="102"/>
      <c r="P1239" s="102"/>
      <c r="Q1239" s="102"/>
      <c r="R1239" s="102"/>
      <c r="S1239" s="102"/>
      <c r="T1239" s="102"/>
      <c r="U1239" s="102"/>
      <c r="V1239" s="102"/>
      <c r="W1239" s="102"/>
      <c r="X1239" s="102"/>
      <c r="Y1239" s="102"/>
      <c r="Z1239" s="102"/>
      <c r="AA1239" s="102"/>
      <c r="AB1239" s="102"/>
      <c r="AC1239" s="102"/>
      <c r="AD1239" s="102"/>
      <c r="AE1239" s="102"/>
      <c r="AF1239" s="102"/>
      <c r="AG1239" s="102"/>
      <c r="AH1239" s="102"/>
      <c r="AI1239" s="102"/>
      <c r="AJ1239" s="102"/>
      <c r="AK1239" s="102"/>
      <c r="AL1239" s="102"/>
      <c r="AM1239" s="102"/>
      <c r="BG1239" s="13" t="s">
        <v>432</v>
      </c>
      <c r="BH1239" s="13" t="s">
        <v>432</v>
      </c>
    </row>
    <row r="1240" spans="1:61" ht="9.75" hidden="1" customHeight="1" x14ac:dyDescent="0.15">
      <c r="A1240" s="96" t="s">
        <v>326</v>
      </c>
      <c r="B1240" s="97"/>
      <c r="C1240" s="97"/>
      <c r="D1240" s="97"/>
      <c r="E1240" s="97"/>
      <c r="F1240" s="97"/>
      <c r="G1240" s="97"/>
      <c r="H1240" s="97"/>
      <c r="I1240" s="98"/>
      <c r="J1240" s="266"/>
      <c r="K1240" s="170"/>
      <c r="L1240" s="170"/>
      <c r="M1240" s="170"/>
      <c r="N1240" s="170"/>
      <c r="O1240" s="170"/>
      <c r="P1240" s="170"/>
      <c r="Q1240" s="170"/>
      <c r="R1240" s="170"/>
      <c r="S1240" s="170"/>
      <c r="T1240" s="170"/>
      <c r="U1240" s="170"/>
      <c r="V1240" s="170" t="s">
        <v>116</v>
      </c>
      <c r="W1240" s="170"/>
      <c r="X1240" s="170"/>
      <c r="Y1240" s="170"/>
      <c r="Z1240" s="170"/>
      <c r="AA1240" s="170"/>
      <c r="AB1240" s="170"/>
      <c r="AC1240" s="170"/>
      <c r="AD1240" s="170"/>
      <c r="AE1240" s="170"/>
      <c r="AF1240" s="170"/>
      <c r="AG1240" s="170"/>
      <c r="AH1240" s="170"/>
      <c r="AI1240" s="170"/>
      <c r="AJ1240" s="170"/>
      <c r="AK1240" s="170"/>
      <c r="AL1240" s="170"/>
      <c r="AM1240" s="171"/>
      <c r="BE1240" s="13" t="str">
        <f ca="1">MID(CELL("address",$CB$2),2,2)</f>
        <v>CB</v>
      </c>
      <c r="BF1240" s="13" t="str">
        <f>IF(TRIM($K1242)="","",IF(ISERROR(MATCH($K1242,$CB$3:$CB$7,0)),"INPUT_ERROR",MATCH($K1242,$CB$3:$CB$7,0)))</f>
        <v/>
      </c>
      <c r="BG1240" s="13" t="s">
        <v>528</v>
      </c>
      <c r="BH1240" s="13">
        <v>89</v>
      </c>
      <c r="BI1240" s="13" t="str">
        <f>"ITEM"&amp; BH1240&amp; BG1240 &amp;"="&amp; $BF1240</f>
        <v>ITEM89#KBN4_4=</v>
      </c>
    </row>
    <row r="1241" spans="1:61" ht="9.75" hidden="1" customHeight="1" x14ac:dyDescent="0.15">
      <c r="A1241" s="99"/>
      <c r="B1241" s="100"/>
      <c r="C1241" s="100"/>
      <c r="D1241" s="100"/>
      <c r="E1241" s="100"/>
      <c r="F1241" s="100"/>
      <c r="G1241" s="100"/>
      <c r="H1241" s="100"/>
      <c r="I1241" s="101"/>
      <c r="J1241" s="304"/>
      <c r="K1241" s="169"/>
      <c r="L1241" s="169"/>
      <c r="M1241" s="169"/>
      <c r="N1241" s="169"/>
      <c r="O1241" s="169"/>
      <c r="P1241" s="169"/>
      <c r="Q1241" s="169"/>
      <c r="R1241" s="169"/>
      <c r="S1241" s="169"/>
      <c r="T1241" s="169"/>
      <c r="U1241" s="169"/>
      <c r="V1241" s="169" t="s">
        <v>180</v>
      </c>
      <c r="W1241" s="169"/>
      <c r="X1241" s="169"/>
      <c r="Y1241" s="169"/>
      <c r="Z1241" s="169"/>
      <c r="AA1241" s="169"/>
      <c r="AB1241" s="169"/>
      <c r="AC1241" s="169"/>
      <c r="AD1241" s="169"/>
      <c r="AE1241" s="169"/>
      <c r="AF1241" s="169"/>
      <c r="AG1241" s="169"/>
      <c r="AH1241" s="169"/>
      <c r="AI1241" s="169"/>
      <c r="AJ1241" s="169"/>
      <c r="AK1241" s="169"/>
      <c r="AL1241" s="169"/>
      <c r="AM1241" s="172"/>
      <c r="BG1241" s="13" t="s">
        <v>432</v>
      </c>
      <c r="BH1241" s="13" t="s">
        <v>432</v>
      </c>
    </row>
    <row r="1242" spans="1:61" ht="9.75" hidden="1" customHeight="1" x14ac:dyDescent="0.15">
      <c r="A1242" s="99"/>
      <c r="B1242" s="100"/>
      <c r="C1242" s="100"/>
      <c r="D1242" s="100"/>
      <c r="E1242" s="100"/>
      <c r="F1242" s="100"/>
      <c r="G1242" s="100"/>
      <c r="H1242" s="100"/>
      <c r="I1242" s="101"/>
      <c r="J1242" s="130" t="s">
        <v>127</v>
      </c>
      <c r="K1242" s="131"/>
      <c r="L1242" s="131"/>
      <c r="M1242" s="131"/>
      <c r="N1242" s="131"/>
      <c r="O1242" s="131"/>
      <c r="P1242" s="131"/>
      <c r="Q1242" s="131"/>
      <c r="R1242" s="131"/>
      <c r="S1242" s="131"/>
      <c r="T1242" s="133" t="s">
        <v>129</v>
      </c>
      <c r="U1242" s="133"/>
      <c r="V1242" s="169" t="s">
        <v>236</v>
      </c>
      <c r="W1242" s="169"/>
      <c r="X1242" s="169"/>
      <c r="Y1242" s="169"/>
      <c r="Z1242" s="169"/>
      <c r="AA1242" s="169"/>
      <c r="AB1242" s="169"/>
      <c r="AC1242" s="169"/>
      <c r="AD1242" s="169"/>
      <c r="AE1242" s="169"/>
      <c r="AF1242" s="169"/>
      <c r="AG1242" s="169"/>
      <c r="AH1242" s="169"/>
      <c r="AI1242" s="169"/>
      <c r="AJ1242" s="169"/>
      <c r="AK1242" s="169"/>
      <c r="AL1242" s="169"/>
      <c r="AM1242" s="172"/>
      <c r="BG1242" s="13" t="s">
        <v>432</v>
      </c>
      <c r="BH1242" s="13" t="s">
        <v>432</v>
      </c>
    </row>
    <row r="1243" spans="1:61" ht="9.75" hidden="1" customHeight="1" x14ac:dyDescent="0.15">
      <c r="A1243" s="99"/>
      <c r="B1243" s="100"/>
      <c r="C1243" s="100"/>
      <c r="D1243" s="100"/>
      <c r="E1243" s="100"/>
      <c r="F1243" s="100"/>
      <c r="G1243" s="100"/>
      <c r="H1243" s="100"/>
      <c r="I1243" s="101"/>
      <c r="J1243" s="130"/>
      <c r="K1243" s="131"/>
      <c r="L1243" s="131"/>
      <c r="M1243" s="131"/>
      <c r="N1243" s="131"/>
      <c r="O1243" s="131"/>
      <c r="P1243" s="131"/>
      <c r="Q1243" s="131"/>
      <c r="R1243" s="131"/>
      <c r="S1243" s="131"/>
      <c r="T1243" s="133"/>
      <c r="U1243" s="133"/>
      <c r="V1243" s="169" t="s">
        <v>237</v>
      </c>
      <c r="W1243" s="169"/>
      <c r="X1243" s="169"/>
      <c r="Y1243" s="169"/>
      <c r="Z1243" s="169"/>
      <c r="AA1243" s="169"/>
      <c r="AB1243" s="169"/>
      <c r="AC1243" s="169"/>
      <c r="AD1243" s="169"/>
      <c r="AE1243" s="169"/>
      <c r="AF1243" s="169"/>
      <c r="AG1243" s="169"/>
      <c r="AH1243" s="169"/>
      <c r="AI1243" s="169"/>
      <c r="AJ1243" s="169"/>
      <c r="AK1243" s="169"/>
      <c r="AL1243" s="169"/>
      <c r="AM1243" s="172"/>
      <c r="BG1243" s="13" t="s">
        <v>432</v>
      </c>
      <c r="BH1243" s="13" t="s">
        <v>432</v>
      </c>
    </row>
    <row r="1244" spans="1:61" ht="9.75" hidden="1" customHeight="1" x14ac:dyDescent="0.15">
      <c r="A1244" s="99"/>
      <c r="B1244" s="100"/>
      <c r="C1244" s="100"/>
      <c r="D1244" s="100"/>
      <c r="E1244" s="100"/>
      <c r="F1244" s="100"/>
      <c r="G1244" s="100"/>
      <c r="H1244" s="100"/>
      <c r="I1244" s="101"/>
      <c r="J1244" s="186"/>
      <c r="K1244" s="133"/>
      <c r="L1244" s="133"/>
      <c r="M1244" s="133"/>
      <c r="N1244" s="133"/>
      <c r="O1244" s="133"/>
      <c r="P1244" s="133"/>
      <c r="Q1244" s="133"/>
      <c r="R1244" s="133"/>
      <c r="S1244" s="133"/>
      <c r="T1244" s="133"/>
      <c r="U1244" s="133"/>
      <c r="V1244" s="169" t="s">
        <v>441</v>
      </c>
      <c r="W1244" s="169"/>
      <c r="X1244" s="169"/>
      <c r="Y1244" s="169"/>
      <c r="Z1244" s="169"/>
      <c r="AA1244" s="169"/>
      <c r="AB1244" s="169"/>
      <c r="AC1244" s="169"/>
      <c r="AD1244" s="169"/>
      <c r="AE1244" s="169"/>
      <c r="AF1244" s="169"/>
      <c r="AG1244" s="169"/>
      <c r="AH1244" s="169"/>
      <c r="AI1244" s="169"/>
      <c r="AJ1244" s="169"/>
      <c r="AK1244" s="169"/>
      <c r="AL1244" s="169"/>
      <c r="AM1244" s="172"/>
      <c r="BG1244" s="13" t="s">
        <v>432</v>
      </c>
      <c r="BH1244" s="13" t="s">
        <v>432</v>
      </c>
    </row>
    <row r="1245" spans="1:61" ht="9.75" hidden="1" customHeight="1" x14ac:dyDescent="0.15">
      <c r="A1245" s="106"/>
      <c r="B1245" s="107"/>
      <c r="C1245" s="107"/>
      <c r="D1245" s="107"/>
      <c r="E1245" s="107"/>
      <c r="F1245" s="107"/>
      <c r="G1245" s="107"/>
      <c r="H1245" s="107"/>
      <c r="I1245" s="108"/>
      <c r="J1245" s="168"/>
      <c r="K1245" s="137"/>
      <c r="L1245" s="137"/>
      <c r="M1245" s="137"/>
      <c r="N1245" s="137"/>
      <c r="O1245" s="137"/>
      <c r="P1245" s="137"/>
      <c r="Q1245" s="137"/>
      <c r="R1245" s="137"/>
      <c r="S1245" s="137"/>
      <c r="T1245" s="137"/>
      <c r="U1245" s="137"/>
      <c r="V1245" s="174" t="s">
        <v>238</v>
      </c>
      <c r="W1245" s="174"/>
      <c r="X1245" s="174"/>
      <c r="Y1245" s="174"/>
      <c r="Z1245" s="174"/>
      <c r="AA1245" s="174"/>
      <c r="AB1245" s="174"/>
      <c r="AC1245" s="174"/>
      <c r="AD1245" s="174"/>
      <c r="AE1245" s="174"/>
      <c r="AF1245" s="174"/>
      <c r="AG1245" s="174"/>
      <c r="AH1245" s="174"/>
      <c r="AI1245" s="174"/>
      <c r="AJ1245" s="174"/>
      <c r="AK1245" s="174"/>
      <c r="AL1245" s="174"/>
      <c r="AM1245" s="175"/>
      <c r="BG1245" s="13" t="s">
        <v>432</v>
      </c>
      <c r="BH1245" s="13" t="s">
        <v>432</v>
      </c>
    </row>
    <row r="1246" spans="1:61" ht="9.75" hidden="1" customHeight="1" x14ac:dyDescent="0.15">
      <c r="A1246" s="96" t="s">
        <v>325</v>
      </c>
      <c r="B1246" s="97"/>
      <c r="C1246" s="97"/>
      <c r="D1246" s="97"/>
      <c r="E1246" s="97"/>
      <c r="F1246" s="97"/>
      <c r="G1246" s="97"/>
      <c r="H1246" s="97"/>
      <c r="I1246" s="98"/>
      <c r="J1246" s="115"/>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7"/>
      <c r="BG1246" s="13" t="s">
        <v>528</v>
      </c>
      <c r="BH1246" s="13">
        <v>90</v>
      </c>
      <c r="BI1246" s="13" t="str">
        <f>"ITEM"&amp;BH1246&amp; BG1246 &amp;"="&amp; IF(TRIM($J1246)="","",$J1246)</f>
        <v>ITEM90#KBN4_4=</v>
      </c>
    </row>
    <row r="1247" spans="1:61" ht="9.75" hidden="1" customHeight="1" x14ac:dyDescent="0.15">
      <c r="A1247" s="99"/>
      <c r="B1247" s="100"/>
      <c r="C1247" s="100"/>
      <c r="D1247" s="100"/>
      <c r="E1247" s="100"/>
      <c r="F1247" s="100"/>
      <c r="G1247" s="100"/>
      <c r="H1247" s="100"/>
      <c r="I1247" s="101"/>
      <c r="J1247" s="109"/>
      <c r="K1247" s="110"/>
      <c r="L1247" s="110"/>
      <c r="M1247" s="110"/>
      <c r="N1247" s="110"/>
      <c r="O1247" s="110"/>
      <c r="P1247" s="110"/>
      <c r="Q1247" s="110"/>
      <c r="R1247" s="110"/>
      <c r="S1247" s="110"/>
      <c r="T1247" s="110"/>
      <c r="U1247" s="110"/>
      <c r="V1247" s="110"/>
      <c r="W1247" s="110"/>
      <c r="X1247" s="110"/>
      <c r="Y1247" s="110"/>
      <c r="Z1247" s="110"/>
      <c r="AA1247" s="110"/>
      <c r="AB1247" s="110"/>
      <c r="AC1247" s="110"/>
      <c r="AD1247" s="110"/>
      <c r="AE1247" s="110"/>
      <c r="AF1247" s="110"/>
      <c r="AG1247" s="110"/>
      <c r="AH1247" s="110"/>
      <c r="AI1247" s="110"/>
      <c r="AJ1247" s="110"/>
      <c r="AK1247" s="110"/>
      <c r="AL1247" s="110"/>
      <c r="AM1247" s="111"/>
      <c r="BG1247" s="13" t="s">
        <v>432</v>
      </c>
      <c r="BH1247" s="13" t="s">
        <v>432</v>
      </c>
    </row>
    <row r="1248" spans="1:61" ht="9.75" hidden="1" customHeight="1" x14ac:dyDescent="0.15">
      <c r="A1248" s="99"/>
      <c r="B1248" s="100"/>
      <c r="C1248" s="100"/>
      <c r="D1248" s="100"/>
      <c r="E1248" s="100"/>
      <c r="F1248" s="100"/>
      <c r="G1248" s="100"/>
      <c r="H1248" s="100"/>
      <c r="I1248" s="101"/>
      <c r="J1248" s="112"/>
      <c r="K1248" s="113"/>
      <c r="L1248" s="113"/>
      <c r="M1248" s="113"/>
      <c r="N1248" s="113"/>
      <c r="O1248" s="113"/>
      <c r="P1248" s="113"/>
      <c r="Q1248" s="113"/>
      <c r="R1248" s="113"/>
      <c r="S1248" s="113"/>
      <c r="T1248" s="113"/>
      <c r="U1248" s="113"/>
      <c r="V1248" s="113"/>
      <c r="W1248" s="113"/>
      <c r="X1248" s="113"/>
      <c r="Y1248" s="113"/>
      <c r="Z1248" s="113"/>
      <c r="AA1248" s="113"/>
      <c r="AB1248" s="113"/>
      <c r="AC1248" s="113"/>
      <c r="AD1248" s="113"/>
      <c r="AE1248" s="113"/>
      <c r="AF1248" s="113"/>
      <c r="AG1248" s="113"/>
      <c r="AH1248" s="113"/>
      <c r="AI1248" s="113"/>
      <c r="AJ1248" s="113"/>
      <c r="AK1248" s="113"/>
      <c r="AL1248" s="113"/>
      <c r="AM1248" s="114"/>
      <c r="BG1248" s="13" t="s">
        <v>432</v>
      </c>
      <c r="BH1248" s="13" t="s">
        <v>432</v>
      </c>
    </row>
    <row r="1249" spans="1:61" ht="9.75" hidden="1" customHeight="1" x14ac:dyDescent="0.15">
      <c r="A1249" s="96" t="s">
        <v>293</v>
      </c>
      <c r="B1249" s="97"/>
      <c r="C1249" s="97"/>
      <c r="D1249" s="97"/>
      <c r="E1249" s="97"/>
      <c r="F1249" s="97"/>
      <c r="G1249" s="97"/>
      <c r="H1249" s="97"/>
      <c r="I1249" s="98"/>
      <c r="J1249" s="224" t="s">
        <v>127</v>
      </c>
      <c r="K1249" s="225"/>
      <c r="L1249" s="162" t="s">
        <v>122</v>
      </c>
      <c r="M1249" s="162"/>
      <c r="N1249" s="162"/>
      <c r="O1249" s="162"/>
      <c r="P1249" s="162"/>
      <c r="Q1249" s="162"/>
      <c r="R1249" s="162"/>
      <c r="S1249" s="162"/>
      <c r="T1249" s="162"/>
      <c r="U1249" s="162"/>
      <c r="V1249" s="162"/>
      <c r="W1249" s="162"/>
      <c r="X1249" s="227" t="s">
        <v>127</v>
      </c>
      <c r="Y1249" s="225"/>
      <c r="Z1249" s="162" t="s">
        <v>160</v>
      </c>
      <c r="AA1249" s="162"/>
      <c r="AB1249" s="162"/>
      <c r="AC1249" s="162"/>
      <c r="AD1249" s="162"/>
      <c r="AE1249" s="162"/>
      <c r="AF1249" s="162"/>
      <c r="AG1249" s="162"/>
      <c r="AH1249" s="162"/>
      <c r="AI1249" s="162"/>
      <c r="AJ1249" s="162"/>
      <c r="AK1249" s="162"/>
      <c r="AL1249" s="162"/>
      <c r="AM1249" s="163"/>
      <c r="BF1249" s="13" t="b">
        <f>IF($K1249="○",TRUE,IF($K1249="",FALSE,"INPUT_ERROR"))</f>
        <v>0</v>
      </c>
      <c r="BG1249" s="13" t="s">
        <v>528</v>
      </c>
      <c r="BH1249" s="13">
        <v>91</v>
      </c>
      <c r="BI1249" s="13" t="str">
        <f t="shared" ref="BI1249:BI1255" si="25">"ITEM"&amp;BH1249 &amp; BG1249 &amp;"="&amp; BF1249</f>
        <v>ITEM91#KBN4_4=FALSE</v>
      </c>
    </row>
    <row r="1250" spans="1:61" ht="9.75" hidden="1" customHeight="1" x14ac:dyDescent="0.15">
      <c r="A1250" s="99"/>
      <c r="B1250" s="100"/>
      <c r="C1250" s="100"/>
      <c r="D1250" s="100"/>
      <c r="E1250" s="100"/>
      <c r="F1250" s="100"/>
      <c r="G1250" s="100"/>
      <c r="H1250" s="100"/>
      <c r="I1250" s="101"/>
      <c r="J1250" s="130"/>
      <c r="K1250" s="132"/>
      <c r="L1250" s="133"/>
      <c r="M1250" s="133"/>
      <c r="N1250" s="133"/>
      <c r="O1250" s="133"/>
      <c r="P1250" s="133"/>
      <c r="Q1250" s="133"/>
      <c r="R1250" s="133"/>
      <c r="S1250" s="133"/>
      <c r="T1250" s="133"/>
      <c r="U1250" s="133"/>
      <c r="V1250" s="133"/>
      <c r="W1250" s="133"/>
      <c r="X1250" s="134"/>
      <c r="Y1250" s="132"/>
      <c r="Z1250" s="133"/>
      <c r="AA1250" s="133"/>
      <c r="AB1250" s="133"/>
      <c r="AC1250" s="133"/>
      <c r="AD1250" s="133"/>
      <c r="AE1250" s="133"/>
      <c r="AF1250" s="133"/>
      <c r="AG1250" s="133"/>
      <c r="AH1250" s="133"/>
      <c r="AI1250" s="133"/>
      <c r="AJ1250" s="133"/>
      <c r="AK1250" s="133"/>
      <c r="AL1250" s="133"/>
      <c r="AM1250" s="139"/>
      <c r="BF1250" s="13" t="b">
        <f>IF($Y1249="○",TRUE,IF($Y1249="",FALSE,"INPUT_ERROR"))</f>
        <v>0</v>
      </c>
      <c r="BG1250" s="13" t="s">
        <v>528</v>
      </c>
      <c r="BH1250" s="13">
        <v>92</v>
      </c>
      <c r="BI1250" s="13" t="str">
        <f t="shared" si="25"/>
        <v>ITEM92#KBN4_4=FALSE</v>
      </c>
    </row>
    <row r="1251" spans="1:61" ht="9.75" hidden="1" customHeight="1" x14ac:dyDescent="0.15">
      <c r="A1251" s="99"/>
      <c r="B1251" s="100"/>
      <c r="C1251" s="100"/>
      <c r="D1251" s="100"/>
      <c r="E1251" s="100"/>
      <c r="F1251" s="100"/>
      <c r="G1251" s="100"/>
      <c r="H1251" s="100"/>
      <c r="I1251" s="101"/>
      <c r="J1251" s="130" t="s">
        <v>127</v>
      </c>
      <c r="K1251" s="132"/>
      <c r="L1251" s="133" t="s">
        <v>161</v>
      </c>
      <c r="M1251" s="133"/>
      <c r="N1251" s="133"/>
      <c r="O1251" s="133"/>
      <c r="P1251" s="133"/>
      <c r="Q1251" s="133"/>
      <c r="R1251" s="133"/>
      <c r="S1251" s="133"/>
      <c r="T1251" s="133"/>
      <c r="U1251" s="133"/>
      <c r="V1251" s="133"/>
      <c r="W1251" s="133"/>
      <c r="X1251" s="134" t="s">
        <v>127</v>
      </c>
      <c r="Y1251" s="132"/>
      <c r="Z1251" s="133" t="s">
        <v>332</v>
      </c>
      <c r="AA1251" s="133"/>
      <c r="AB1251" s="133"/>
      <c r="AC1251" s="133"/>
      <c r="AD1251" s="133"/>
      <c r="AE1251" s="133"/>
      <c r="AF1251" s="133"/>
      <c r="AG1251" s="133"/>
      <c r="AH1251" s="133"/>
      <c r="AI1251" s="133"/>
      <c r="AJ1251" s="133"/>
      <c r="AK1251" s="133"/>
      <c r="AL1251" s="133"/>
      <c r="AM1251" s="139"/>
      <c r="BF1251" s="13" t="b">
        <f>IF($K1251="○",TRUE,IF($K1251="",FALSE,"INPUT_ERROR"))</f>
        <v>0</v>
      </c>
      <c r="BG1251" s="13" t="s">
        <v>528</v>
      </c>
      <c r="BH1251" s="13">
        <v>93</v>
      </c>
      <c r="BI1251" s="13" t="str">
        <f t="shared" si="25"/>
        <v>ITEM93#KBN4_4=FALSE</v>
      </c>
    </row>
    <row r="1252" spans="1:61" ht="9.75" hidden="1" customHeight="1" x14ac:dyDescent="0.15">
      <c r="A1252" s="99"/>
      <c r="B1252" s="100"/>
      <c r="C1252" s="100"/>
      <c r="D1252" s="100"/>
      <c r="E1252" s="100"/>
      <c r="F1252" s="100"/>
      <c r="G1252" s="100"/>
      <c r="H1252" s="100"/>
      <c r="I1252" s="101"/>
      <c r="J1252" s="130"/>
      <c r="K1252" s="132"/>
      <c r="L1252" s="133"/>
      <c r="M1252" s="133"/>
      <c r="N1252" s="133"/>
      <c r="O1252" s="133"/>
      <c r="P1252" s="133"/>
      <c r="Q1252" s="133"/>
      <c r="R1252" s="133"/>
      <c r="S1252" s="133"/>
      <c r="T1252" s="133"/>
      <c r="U1252" s="133"/>
      <c r="V1252" s="133"/>
      <c r="W1252" s="133"/>
      <c r="X1252" s="134"/>
      <c r="Y1252" s="132"/>
      <c r="Z1252" s="133"/>
      <c r="AA1252" s="133"/>
      <c r="AB1252" s="133"/>
      <c r="AC1252" s="133"/>
      <c r="AD1252" s="133"/>
      <c r="AE1252" s="133"/>
      <c r="AF1252" s="133"/>
      <c r="AG1252" s="133"/>
      <c r="AH1252" s="133"/>
      <c r="AI1252" s="133"/>
      <c r="AJ1252" s="133"/>
      <c r="AK1252" s="133"/>
      <c r="AL1252" s="133"/>
      <c r="AM1252" s="139"/>
      <c r="BF1252" s="13" t="b">
        <f>IF($Y1251="○",TRUE,IF($Y1251="",FALSE,"INPUT_ERROR"))</f>
        <v>0</v>
      </c>
      <c r="BG1252" s="13" t="s">
        <v>528</v>
      </c>
      <c r="BH1252" s="13">
        <v>94</v>
      </c>
      <c r="BI1252" s="13" t="str">
        <f t="shared" si="25"/>
        <v>ITEM94#KBN4_4=FALSE</v>
      </c>
    </row>
    <row r="1253" spans="1:61" ht="9.75" hidden="1" customHeight="1" x14ac:dyDescent="0.15">
      <c r="A1253" s="99"/>
      <c r="B1253" s="100"/>
      <c r="C1253" s="100"/>
      <c r="D1253" s="100"/>
      <c r="E1253" s="100"/>
      <c r="F1253" s="100"/>
      <c r="G1253" s="100"/>
      <c r="H1253" s="100"/>
      <c r="I1253" s="101"/>
      <c r="J1253" s="130" t="s">
        <v>127</v>
      </c>
      <c r="K1253" s="132"/>
      <c r="L1253" s="133" t="s">
        <v>214</v>
      </c>
      <c r="M1253" s="133"/>
      <c r="N1253" s="133"/>
      <c r="O1253" s="133"/>
      <c r="P1253" s="133"/>
      <c r="Q1253" s="133"/>
      <c r="R1253" s="133"/>
      <c r="S1253" s="133"/>
      <c r="T1253" s="133"/>
      <c r="U1253" s="133"/>
      <c r="V1253" s="133"/>
      <c r="W1253" s="133"/>
      <c r="X1253" s="134" t="s">
        <v>127</v>
      </c>
      <c r="Y1253" s="132"/>
      <c r="Z1253" s="133" t="s">
        <v>239</v>
      </c>
      <c r="AA1253" s="133"/>
      <c r="AB1253" s="133"/>
      <c r="AC1253" s="133"/>
      <c r="AD1253" s="133"/>
      <c r="AE1253" s="133"/>
      <c r="AF1253" s="133"/>
      <c r="AG1253" s="133"/>
      <c r="AH1253" s="133"/>
      <c r="AI1253" s="133"/>
      <c r="AJ1253" s="133"/>
      <c r="AK1253" s="133"/>
      <c r="AL1253" s="133"/>
      <c r="AM1253" s="139"/>
      <c r="BF1253" s="13" t="b">
        <f>IF($K1253="○",TRUE,IF($K1253="",FALSE,"INPUT_ERROR"))</f>
        <v>0</v>
      </c>
      <c r="BG1253" s="13" t="s">
        <v>528</v>
      </c>
      <c r="BH1253" s="13">
        <v>95</v>
      </c>
      <c r="BI1253" s="13" t="str">
        <f t="shared" si="25"/>
        <v>ITEM95#KBN4_4=FALSE</v>
      </c>
    </row>
    <row r="1254" spans="1:61" ht="9.75" hidden="1" customHeight="1" x14ac:dyDescent="0.15">
      <c r="A1254" s="99"/>
      <c r="B1254" s="100"/>
      <c r="C1254" s="100"/>
      <c r="D1254" s="100"/>
      <c r="E1254" s="100"/>
      <c r="F1254" s="100"/>
      <c r="G1254" s="100"/>
      <c r="H1254" s="100"/>
      <c r="I1254" s="101"/>
      <c r="J1254" s="130"/>
      <c r="K1254" s="132"/>
      <c r="L1254" s="133"/>
      <c r="M1254" s="133"/>
      <c r="N1254" s="133"/>
      <c r="O1254" s="133"/>
      <c r="P1254" s="133"/>
      <c r="Q1254" s="133"/>
      <c r="R1254" s="133"/>
      <c r="S1254" s="133"/>
      <c r="T1254" s="133"/>
      <c r="U1254" s="133"/>
      <c r="V1254" s="133"/>
      <c r="W1254" s="133"/>
      <c r="X1254" s="134"/>
      <c r="Y1254" s="132"/>
      <c r="Z1254" s="133"/>
      <c r="AA1254" s="133"/>
      <c r="AB1254" s="133"/>
      <c r="AC1254" s="133"/>
      <c r="AD1254" s="133"/>
      <c r="AE1254" s="133"/>
      <c r="AF1254" s="133"/>
      <c r="AG1254" s="133"/>
      <c r="AH1254" s="133"/>
      <c r="AI1254" s="133"/>
      <c r="AJ1254" s="133"/>
      <c r="AK1254" s="133"/>
      <c r="AL1254" s="133"/>
      <c r="AM1254" s="139"/>
      <c r="BF1254" s="13" t="b">
        <f>IF($Y1253="○",TRUE,IF($Y1253="",FALSE,"INPUT_ERROR"))</f>
        <v>0</v>
      </c>
      <c r="BG1254" s="13" t="s">
        <v>528</v>
      </c>
      <c r="BH1254" s="13">
        <v>96</v>
      </c>
      <c r="BI1254" s="13" t="str">
        <f t="shared" si="25"/>
        <v>ITEM96#KBN4_4=FALSE</v>
      </c>
    </row>
    <row r="1255" spans="1:61" ht="9.75" hidden="1" customHeight="1" x14ac:dyDescent="0.15">
      <c r="A1255" s="99"/>
      <c r="B1255" s="100"/>
      <c r="C1255" s="100"/>
      <c r="D1255" s="100"/>
      <c r="E1255" s="100"/>
      <c r="F1255" s="100"/>
      <c r="G1255" s="100"/>
      <c r="H1255" s="100"/>
      <c r="I1255" s="101"/>
      <c r="J1255" s="130" t="s">
        <v>127</v>
      </c>
      <c r="K1255" s="132"/>
      <c r="L1255" s="133" t="s">
        <v>125</v>
      </c>
      <c r="M1255" s="133"/>
      <c r="N1255" s="133"/>
      <c r="O1255" s="134" t="s">
        <v>98</v>
      </c>
      <c r="P1255" s="128"/>
      <c r="Q1255" s="128"/>
      <c r="R1255" s="128"/>
      <c r="S1255" s="128"/>
      <c r="T1255" s="128"/>
      <c r="U1255" s="128"/>
      <c r="V1255" s="128"/>
      <c r="W1255" s="128"/>
      <c r="X1255" s="128"/>
      <c r="Y1255" s="128"/>
      <c r="Z1255" s="128"/>
      <c r="AA1255" s="128"/>
      <c r="AB1255" s="128"/>
      <c r="AC1255" s="128"/>
      <c r="AD1255" s="128"/>
      <c r="AE1255" s="128"/>
      <c r="AF1255" s="128"/>
      <c r="AG1255" s="128"/>
      <c r="AH1255" s="128"/>
      <c r="AI1255" s="128"/>
      <c r="AJ1255" s="128"/>
      <c r="AK1255" s="128"/>
      <c r="AL1255" s="133" t="s">
        <v>188</v>
      </c>
      <c r="AM1255" s="139"/>
      <c r="BF1255" s="13" t="b">
        <f>IF($K1255="○",TRUE,IF($K1255="",FALSE,"INPUT_ERROR"))</f>
        <v>0</v>
      </c>
      <c r="BG1255" s="13" t="s">
        <v>528</v>
      </c>
      <c r="BH1255" s="13">
        <v>97</v>
      </c>
      <c r="BI1255" s="13" t="str">
        <f t="shared" si="25"/>
        <v>ITEM97#KBN4_4=FALSE</v>
      </c>
    </row>
    <row r="1256" spans="1:61" ht="9.75" hidden="1" customHeight="1" x14ac:dyDescent="0.15">
      <c r="A1256" s="99"/>
      <c r="B1256" s="100"/>
      <c r="C1256" s="100"/>
      <c r="D1256" s="100"/>
      <c r="E1256" s="100"/>
      <c r="F1256" s="100"/>
      <c r="G1256" s="100"/>
      <c r="H1256" s="100"/>
      <c r="I1256" s="101"/>
      <c r="J1256" s="135"/>
      <c r="K1256" s="136"/>
      <c r="L1256" s="137"/>
      <c r="M1256" s="137"/>
      <c r="N1256" s="137"/>
      <c r="O1256" s="138"/>
      <c r="P1256" s="90"/>
      <c r="Q1256" s="90"/>
      <c r="R1256" s="90"/>
      <c r="S1256" s="90"/>
      <c r="T1256" s="90"/>
      <c r="U1256" s="90"/>
      <c r="V1256" s="90"/>
      <c r="W1256" s="90"/>
      <c r="X1256" s="90"/>
      <c r="Y1256" s="90"/>
      <c r="Z1256" s="90"/>
      <c r="AA1256" s="90"/>
      <c r="AB1256" s="90"/>
      <c r="AC1256" s="90"/>
      <c r="AD1256" s="90"/>
      <c r="AE1256" s="90"/>
      <c r="AF1256" s="90"/>
      <c r="AG1256" s="90"/>
      <c r="AH1256" s="90"/>
      <c r="AI1256" s="90"/>
      <c r="AJ1256" s="90"/>
      <c r="AK1256" s="90"/>
      <c r="AL1256" s="137"/>
      <c r="AM1256" s="140"/>
      <c r="BG1256" s="13" t="s">
        <v>528</v>
      </c>
      <c r="BH1256" s="13">
        <v>98</v>
      </c>
      <c r="BI1256" s="13" t="str">
        <f>"ITEM"&amp;BH1256 &amp; BG1256 &amp;"="&amp;IF(TRIM($P1255)="","",$P1255)</f>
        <v>ITEM98#KBN4_4=</v>
      </c>
    </row>
    <row r="1257" spans="1:61" ht="9.75" hidden="1" customHeight="1" x14ac:dyDescent="0.15">
      <c r="A1257" s="96" t="s">
        <v>290</v>
      </c>
      <c r="B1257" s="97"/>
      <c r="C1257" s="97"/>
      <c r="D1257" s="97"/>
      <c r="E1257" s="97"/>
      <c r="F1257" s="97"/>
      <c r="G1257" s="97"/>
      <c r="H1257" s="97"/>
      <c r="I1257" s="98"/>
      <c r="J1257" s="305"/>
      <c r="K1257" s="306"/>
      <c r="L1257" s="306"/>
      <c r="M1257" s="306"/>
      <c r="N1257" s="306"/>
      <c r="O1257" s="306"/>
      <c r="P1257" s="306"/>
      <c r="Q1257" s="306"/>
      <c r="R1257" s="306"/>
      <c r="S1257" s="306"/>
      <c r="T1257" s="306"/>
      <c r="U1257" s="306"/>
      <c r="V1257" s="306"/>
      <c r="W1257" s="306"/>
      <c r="X1257" s="306"/>
      <c r="Y1257" s="306"/>
      <c r="Z1257" s="306"/>
      <c r="AA1257" s="306"/>
      <c r="AB1257" s="306"/>
      <c r="AC1257" s="306"/>
      <c r="AD1257" s="306"/>
      <c r="AE1257" s="306"/>
      <c r="AF1257" s="306"/>
      <c r="AG1257" s="306"/>
      <c r="AH1257" s="306"/>
      <c r="AI1257" s="306"/>
      <c r="AJ1257" s="306"/>
      <c r="AK1257" s="306"/>
      <c r="AL1257" s="306"/>
      <c r="AM1257" s="307"/>
      <c r="BG1257" s="13" t="s">
        <v>528</v>
      </c>
      <c r="BH1257" s="13">
        <v>99</v>
      </c>
      <c r="BI1257" s="13" t="str">
        <f>"ITEM"&amp;BH1257 &amp; BG1257 &amp;"="&amp;IF(TRIM($J1257)="","",TEXT(J1257,"yyyymmdd"))</f>
        <v>ITEM99#KBN4_4=</v>
      </c>
    </row>
    <row r="1258" spans="1:61" ht="9.75" hidden="1" customHeight="1" x14ac:dyDescent="0.15">
      <c r="A1258" s="99"/>
      <c r="B1258" s="100"/>
      <c r="C1258" s="100"/>
      <c r="D1258" s="100"/>
      <c r="E1258" s="100"/>
      <c r="F1258" s="100"/>
      <c r="G1258" s="100"/>
      <c r="H1258" s="100"/>
      <c r="I1258" s="101"/>
      <c r="J1258" s="308"/>
      <c r="K1258" s="309"/>
      <c r="L1258" s="309"/>
      <c r="M1258" s="309"/>
      <c r="N1258" s="309"/>
      <c r="O1258" s="309"/>
      <c r="P1258" s="309"/>
      <c r="Q1258" s="309"/>
      <c r="R1258" s="309"/>
      <c r="S1258" s="309"/>
      <c r="T1258" s="309"/>
      <c r="U1258" s="309"/>
      <c r="V1258" s="309"/>
      <c r="W1258" s="309"/>
      <c r="X1258" s="309"/>
      <c r="Y1258" s="309"/>
      <c r="Z1258" s="309"/>
      <c r="AA1258" s="309"/>
      <c r="AB1258" s="309"/>
      <c r="AC1258" s="309"/>
      <c r="AD1258" s="309"/>
      <c r="AE1258" s="309"/>
      <c r="AF1258" s="309"/>
      <c r="AG1258" s="309"/>
      <c r="AH1258" s="309"/>
      <c r="AI1258" s="309"/>
      <c r="AJ1258" s="309"/>
      <c r="AK1258" s="309"/>
      <c r="AL1258" s="309"/>
      <c r="AM1258" s="310"/>
      <c r="BH1258" s="13" t="s">
        <v>432</v>
      </c>
    </row>
    <row r="1259" spans="1:61" ht="9.75" hidden="1" customHeight="1" thickBot="1" x14ac:dyDescent="0.2">
      <c r="A1259" s="106"/>
      <c r="B1259" s="107"/>
      <c r="C1259" s="107"/>
      <c r="D1259" s="107"/>
      <c r="E1259" s="107"/>
      <c r="F1259" s="107"/>
      <c r="G1259" s="107"/>
      <c r="H1259" s="107"/>
      <c r="I1259" s="108"/>
      <c r="J1259" s="311"/>
      <c r="K1259" s="312"/>
      <c r="L1259" s="312"/>
      <c r="M1259" s="312"/>
      <c r="N1259" s="312"/>
      <c r="O1259" s="312"/>
      <c r="P1259" s="312"/>
      <c r="Q1259" s="312"/>
      <c r="R1259" s="312"/>
      <c r="S1259" s="312"/>
      <c r="T1259" s="312"/>
      <c r="U1259" s="312"/>
      <c r="V1259" s="312"/>
      <c r="W1259" s="312"/>
      <c r="X1259" s="312"/>
      <c r="Y1259" s="312"/>
      <c r="Z1259" s="312"/>
      <c r="AA1259" s="312"/>
      <c r="AB1259" s="312"/>
      <c r="AC1259" s="312"/>
      <c r="AD1259" s="312"/>
      <c r="AE1259" s="312"/>
      <c r="AF1259" s="312"/>
      <c r="AG1259" s="312"/>
      <c r="AH1259" s="312"/>
      <c r="AI1259" s="312"/>
      <c r="AJ1259" s="312"/>
      <c r="AK1259" s="312"/>
      <c r="AL1259" s="312"/>
      <c r="AM1259" s="313"/>
      <c r="BH1259" s="13" t="s">
        <v>432</v>
      </c>
    </row>
    <row r="1260" spans="1:61" ht="9.75" hidden="1" customHeight="1" x14ac:dyDescent="0.15">
      <c r="A1260" s="295" t="s">
        <v>390</v>
      </c>
      <c r="B1260" s="296"/>
      <c r="C1260" s="296"/>
      <c r="D1260" s="296"/>
      <c r="E1260" s="296"/>
      <c r="F1260" s="296"/>
      <c r="G1260" s="296"/>
      <c r="H1260" s="296"/>
      <c r="I1260" s="297"/>
      <c r="J1260" s="273"/>
      <c r="K1260" s="274"/>
      <c r="L1260" s="274"/>
      <c r="M1260" s="274"/>
      <c r="N1260" s="274"/>
      <c r="O1260" s="274"/>
      <c r="P1260" s="274"/>
      <c r="Q1260" s="274"/>
      <c r="R1260" s="274"/>
      <c r="S1260" s="274"/>
      <c r="T1260" s="274"/>
      <c r="U1260" s="274"/>
      <c r="V1260" s="274"/>
      <c r="W1260" s="274"/>
      <c r="X1260" s="274"/>
      <c r="Y1260" s="274"/>
      <c r="Z1260" s="274"/>
      <c r="AA1260" s="274"/>
      <c r="AB1260" s="274"/>
      <c r="AC1260" s="274"/>
      <c r="AD1260" s="274"/>
      <c r="AE1260" s="274"/>
      <c r="AF1260" s="274"/>
      <c r="AG1260" s="274"/>
      <c r="AH1260" s="274"/>
      <c r="AI1260" s="274"/>
      <c r="AJ1260" s="274"/>
      <c r="AK1260" s="274"/>
      <c r="AL1260" s="274"/>
      <c r="AM1260" s="275"/>
      <c r="BG1260" s="13" t="s">
        <v>529</v>
      </c>
      <c r="BH1260" s="13">
        <v>85</v>
      </c>
      <c r="BI1260" s="13" t="str">
        <f>"ITEM"&amp;BH1260 &amp; BG1260 &amp;"="&amp; IF(TRIM($J1260)="","",$J1260)</f>
        <v>ITEM85#KBN4_5=</v>
      </c>
    </row>
    <row r="1261" spans="1:61" ht="9.75" hidden="1" customHeight="1" thickBot="1" x14ac:dyDescent="0.2">
      <c r="A1261" s="298"/>
      <c r="B1261" s="299"/>
      <c r="C1261" s="299"/>
      <c r="D1261" s="299"/>
      <c r="E1261" s="299"/>
      <c r="F1261" s="299"/>
      <c r="G1261" s="299"/>
      <c r="H1261" s="299"/>
      <c r="I1261" s="300"/>
      <c r="J1261" s="301"/>
      <c r="K1261" s="302"/>
      <c r="L1261" s="302"/>
      <c r="M1261" s="302"/>
      <c r="N1261" s="302"/>
      <c r="O1261" s="302"/>
      <c r="P1261" s="302"/>
      <c r="Q1261" s="302"/>
      <c r="R1261" s="302"/>
      <c r="S1261" s="302"/>
      <c r="T1261" s="302"/>
      <c r="U1261" s="302"/>
      <c r="V1261" s="302"/>
      <c r="W1261" s="302"/>
      <c r="X1261" s="302"/>
      <c r="Y1261" s="302"/>
      <c r="Z1261" s="302"/>
      <c r="AA1261" s="302"/>
      <c r="AB1261" s="302"/>
      <c r="AC1261" s="302"/>
      <c r="AD1261" s="302"/>
      <c r="AE1261" s="302"/>
      <c r="AF1261" s="302"/>
      <c r="AG1261" s="302"/>
      <c r="AH1261" s="302"/>
      <c r="AI1261" s="302"/>
      <c r="AJ1261" s="302"/>
      <c r="AK1261" s="302"/>
      <c r="AL1261" s="302"/>
      <c r="AM1261" s="303"/>
      <c r="BG1261" s="13" t="s">
        <v>432</v>
      </c>
      <c r="BH1261" s="13" t="s">
        <v>432</v>
      </c>
    </row>
    <row r="1262" spans="1:61" ht="9.75" hidden="1" customHeight="1" x14ac:dyDescent="0.15">
      <c r="A1262" s="96" t="s">
        <v>96</v>
      </c>
      <c r="B1262" s="97"/>
      <c r="C1262" s="97"/>
      <c r="D1262" s="97"/>
      <c r="E1262" s="97"/>
      <c r="F1262" s="97"/>
      <c r="G1262" s="97"/>
      <c r="H1262" s="97"/>
      <c r="I1262" s="98"/>
      <c r="J1262" s="102"/>
      <c r="K1262" s="102"/>
      <c r="L1262" s="102"/>
      <c r="M1262" s="102"/>
      <c r="N1262" s="102"/>
      <c r="O1262" s="102"/>
      <c r="P1262" s="102"/>
      <c r="Q1262" s="102"/>
      <c r="R1262" s="102"/>
      <c r="S1262" s="102"/>
      <c r="T1262" s="102"/>
      <c r="U1262" s="102"/>
      <c r="V1262" s="102"/>
      <c r="W1262" s="102"/>
      <c r="X1262" s="102"/>
      <c r="Y1262" s="102"/>
      <c r="Z1262" s="102"/>
      <c r="AA1262" s="102"/>
      <c r="AB1262" s="102"/>
      <c r="AC1262" s="102"/>
      <c r="AD1262" s="102"/>
      <c r="AE1262" s="102"/>
      <c r="AF1262" s="102"/>
      <c r="AG1262" s="102"/>
      <c r="AH1262" s="102"/>
      <c r="AI1262" s="102"/>
      <c r="AJ1262" s="102"/>
      <c r="AK1262" s="102"/>
      <c r="AL1262" s="102"/>
      <c r="AM1262" s="102"/>
      <c r="BG1262" s="13" t="s">
        <v>529</v>
      </c>
      <c r="BH1262" s="13">
        <v>86</v>
      </c>
      <c r="BI1262" s="13" t="str">
        <f>"ITEM"&amp;BH1262&amp; BG1262 &amp;"="&amp; IF(TRIM($J1262)="","",$J1262)</f>
        <v>ITEM86#KBN4_5=</v>
      </c>
    </row>
    <row r="1263" spans="1:61" ht="9.75" hidden="1" customHeight="1" x14ac:dyDescent="0.15">
      <c r="A1263" s="106"/>
      <c r="B1263" s="107"/>
      <c r="C1263" s="107"/>
      <c r="D1263" s="107"/>
      <c r="E1263" s="107"/>
      <c r="F1263" s="107"/>
      <c r="G1263" s="107"/>
      <c r="H1263" s="107"/>
      <c r="I1263" s="108"/>
      <c r="J1263" s="102"/>
      <c r="K1263" s="102"/>
      <c r="L1263" s="102"/>
      <c r="M1263" s="102"/>
      <c r="N1263" s="102"/>
      <c r="O1263" s="102"/>
      <c r="P1263" s="102"/>
      <c r="Q1263" s="102"/>
      <c r="R1263" s="102"/>
      <c r="S1263" s="102"/>
      <c r="T1263" s="102"/>
      <c r="U1263" s="102"/>
      <c r="V1263" s="102"/>
      <c r="W1263" s="102"/>
      <c r="X1263" s="102"/>
      <c r="Y1263" s="102"/>
      <c r="Z1263" s="102"/>
      <c r="AA1263" s="102"/>
      <c r="AB1263" s="102"/>
      <c r="AC1263" s="102"/>
      <c r="AD1263" s="102"/>
      <c r="AE1263" s="102"/>
      <c r="AF1263" s="102"/>
      <c r="AG1263" s="102"/>
      <c r="AH1263" s="102"/>
      <c r="AI1263" s="102"/>
      <c r="AJ1263" s="102"/>
      <c r="AK1263" s="102"/>
      <c r="AL1263" s="102"/>
      <c r="AM1263" s="102"/>
      <c r="BG1263" s="13" t="s">
        <v>432</v>
      </c>
      <c r="BH1263" s="13" t="s">
        <v>432</v>
      </c>
    </row>
    <row r="1264" spans="1:61" ht="9.75" hidden="1" customHeight="1" x14ac:dyDescent="0.15">
      <c r="A1264" s="96" t="s">
        <v>291</v>
      </c>
      <c r="B1264" s="97"/>
      <c r="C1264" s="97"/>
      <c r="D1264" s="97"/>
      <c r="E1264" s="97"/>
      <c r="F1264" s="97"/>
      <c r="G1264" s="97"/>
      <c r="H1264" s="97"/>
      <c r="I1264" s="98"/>
      <c r="J1264" s="102"/>
      <c r="K1264" s="102"/>
      <c r="L1264" s="102"/>
      <c r="M1264" s="102"/>
      <c r="N1264" s="102"/>
      <c r="O1264" s="102"/>
      <c r="P1264" s="102"/>
      <c r="Q1264" s="102"/>
      <c r="R1264" s="102"/>
      <c r="S1264" s="102"/>
      <c r="T1264" s="102"/>
      <c r="U1264" s="102"/>
      <c r="V1264" s="102"/>
      <c r="W1264" s="102"/>
      <c r="X1264" s="102"/>
      <c r="Y1264" s="102"/>
      <c r="Z1264" s="102"/>
      <c r="AA1264" s="102"/>
      <c r="AB1264" s="102"/>
      <c r="AC1264" s="102"/>
      <c r="AD1264" s="102"/>
      <c r="AE1264" s="102"/>
      <c r="AF1264" s="102"/>
      <c r="AG1264" s="102"/>
      <c r="AH1264" s="102"/>
      <c r="AI1264" s="102"/>
      <c r="AJ1264" s="102"/>
      <c r="AK1264" s="102"/>
      <c r="AL1264" s="102"/>
      <c r="AM1264" s="102"/>
      <c r="BG1264" s="13" t="s">
        <v>529</v>
      </c>
      <c r="BH1264" s="13">
        <v>87</v>
      </c>
      <c r="BI1264" s="13" t="str">
        <f>"ITEM"&amp;BH1264&amp; BG1264 &amp;"="&amp; IF(TRIM($J1264)="","",$J1264)</f>
        <v>ITEM87#KBN4_5=</v>
      </c>
    </row>
    <row r="1265" spans="1:61" ht="9.75" hidden="1" customHeight="1" x14ac:dyDescent="0.15">
      <c r="A1265" s="99"/>
      <c r="B1265" s="100"/>
      <c r="C1265" s="100"/>
      <c r="D1265" s="100"/>
      <c r="E1265" s="100"/>
      <c r="F1265" s="100"/>
      <c r="G1265" s="100"/>
      <c r="H1265" s="100"/>
      <c r="I1265" s="101"/>
      <c r="J1265" s="102"/>
      <c r="K1265" s="102"/>
      <c r="L1265" s="102"/>
      <c r="M1265" s="102"/>
      <c r="N1265" s="102"/>
      <c r="O1265" s="102"/>
      <c r="P1265" s="102"/>
      <c r="Q1265" s="102"/>
      <c r="R1265" s="102"/>
      <c r="S1265" s="102"/>
      <c r="T1265" s="102"/>
      <c r="U1265" s="102"/>
      <c r="V1265" s="102"/>
      <c r="W1265" s="102"/>
      <c r="X1265" s="102"/>
      <c r="Y1265" s="102"/>
      <c r="Z1265" s="102"/>
      <c r="AA1265" s="102"/>
      <c r="AB1265" s="102"/>
      <c r="AC1265" s="102"/>
      <c r="AD1265" s="102"/>
      <c r="AE1265" s="102"/>
      <c r="AF1265" s="102"/>
      <c r="AG1265" s="102"/>
      <c r="AH1265" s="102"/>
      <c r="AI1265" s="102"/>
      <c r="AJ1265" s="102"/>
      <c r="AK1265" s="102"/>
      <c r="AL1265" s="102"/>
      <c r="AM1265" s="102"/>
      <c r="BG1265" s="13" t="s">
        <v>432</v>
      </c>
      <c r="BH1265" s="13" t="s">
        <v>432</v>
      </c>
    </row>
    <row r="1266" spans="1:61" ht="9.75" hidden="1" customHeight="1" x14ac:dyDescent="0.15">
      <c r="A1266" s="106"/>
      <c r="B1266" s="107"/>
      <c r="C1266" s="107"/>
      <c r="D1266" s="107"/>
      <c r="E1266" s="107"/>
      <c r="F1266" s="107"/>
      <c r="G1266" s="107"/>
      <c r="H1266" s="107"/>
      <c r="I1266" s="108"/>
      <c r="J1266" s="102"/>
      <c r="K1266" s="102"/>
      <c r="L1266" s="102"/>
      <c r="M1266" s="102"/>
      <c r="N1266" s="102"/>
      <c r="O1266" s="102"/>
      <c r="P1266" s="102"/>
      <c r="Q1266" s="102"/>
      <c r="R1266" s="102"/>
      <c r="S1266" s="102"/>
      <c r="T1266" s="102"/>
      <c r="U1266" s="102"/>
      <c r="V1266" s="102"/>
      <c r="W1266" s="102"/>
      <c r="X1266" s="102"/>
      <c r="Y1266" s="102"/>
      <c r="Z1266" s="102"/>
      <c r="AA1266" s="102"/>
      <c r="AB1266" s="102"/>
      <c r="AC1266" s="102"/>
      <c r="AD1266" s="102"/>
      <c r="AE1266" s="102"/>
      <c r="AF1266" s="102"/>
      <c r="AG1266" s="102"/>
      <c r="AH1266" s="102"/>
      <c r="AI1266" s="102"/>
      <c r="AJ1266" s="102"/>
      <c r="AK1266" s="102"/>
      <c r="AL1266" s="102"/>
      <c r="AM1266" s="102"/>
      <c r="BG1266" s="13" t="s">
        <v>432</v>
      </c>
      <c r="BH1266" s="13" t="s">
        <v>432</v>
      </c>
    </row>
    <row r="1267" spans="1:61" ht="9.75" hidden="1" customHeight="1" x14ac:dyDescent="0.15">
      <c r="A1267" s="96" t="s">
        <v>292</v>
      </c>
      <c r="B1267" s="97"/>
      <c r="C1267" s="97"/>
      <c r="D1267" s="97"/>
      <c r="E1267" s="97"/>
      <c r="F1267" s="97"/>
      <c r="G1267" s="97"/>
      <c r="H1267" s="97"/>
      <c r="I1267" s="98"/>
      <c r="J1267" s="102"/>
      <c r="K1267" s="102"/>
      <c r="L1267" s="102"/>
      <c r="M1267" s="102"/>
      <c r="N1267" s="102"/>
      <c r="O1267" s="102"/>
      <c r="P1267" s="102"/>
      <c r="Q1267" s="102"/>
      <c r="R1267" s="102"/>
      <c r="S1267" s="102"/>
      <c r="T1267" s="102"/>
      <c r="U1267" s="102"/>
      <c r="V1267" s="102"/>
      <c r="W1267" s="102"/>
      <c r="X1267" s="102"/>
      <c r="Y1267" s="102"/>
      <c r="Z1267" s="102"/>
      <c r="AA1267" s="102"/>
      <c r="AB1267" s="102"/>
      <c r="AC1267" s="102"/>
      <c r="AD1267" s="102"/>
      <c r="AE1267" s="102"/>
      <c r="AF1267" s="102"/>
      <c r="AG1267" s="102"/>
      <c r="AH1267" s="102"/>
      <c r="AI1267" s="102"/>
      <c r="AJ1267" s="102"/>
      <c r="AK1267" s="102"/>
      <c r="AL1267" s="102"/>
      <c r="AM1267" s="102"/>
      <c r="BG1267" s="13" t="s">
        <v>529</v>
      </c>
      <c r="BH1267" s="13">
        <v>88</v>
      </c>
      <c r="BI1267" s="13" t="str">
        <f>"ITEM"&amp;BH1267&amp; BG1267 &amp;"="&amp; IF(TRIM($J1267)="","",$J1267)</f>
        <v>ITEM88#KBN4_5=</v>
      </c>
    </row>
    <row r="1268" spans="1:61" ht="9.75" hidden="1" customHeight="1" x14ac:dyDescent="0.15">
      <c r="A1268" s="106"/>
      <c r="B1268" s="107"/>
      <c r="C1268" s="107"/>
      <c r="D1268" s="107"/>
      <c r="E1268" s="107"/>
      <c r="F1268" s="107"/>
      <c r="G1268" s="107"/>
      <c r="H1268" s="107"/>
      <c r="I1268" s="108"/>
      <c r="J1268" s="102"/>
      <c r="K1268" s="102"/>
      <c r="L1268" s="102"/>
      <c r="M1268" s="102"/>
      <c r="N1268" s="102"/>
      <c r="O1268" s="102"/>
      <c r="P1268" s="102"/>
      <c r="Q1268" s="102"/>
      <c r="R1268" s="102"/>
      <c r="S1268" s="102"/>
      <c r="T1268" s="102"/>
      <c r="U1268" s="102"/>
      <c r="V1268" s="102"/>
      <c r="W1268" s="102"/>
      <c r="X1268" s="102"/>
      <c r="Y1268" s="102"/>
      <c r="Z1268" s="102"/>
      <c r="AA1268" s="102"/>
      <c r="AB1268" s="102"/>
      <c r="AC1268" s="102"/>
      <c r="AD1268" s="102"/>
      <c r="AE1268" s="102"/>
      <c r="AF1268" s="102"/>
      <c r="AG1268" s="102"/>
      <c r="AH1268" s="102"/>
      <c r="AI1268" s="102"/>
      <c r="AJ1268" s="102"/>
      <c r="AK1268" s="102"/>
      <c r="AL1268" s="102"/>
      <c r="AM1268" s="102"/>
      <c r="BG1268" s="13" t="s">
        <v>432</v>
      </c>
      <c r="BH1268" s="13" t="s">
        <v>432</v>
      </c>
    </row>
    <row r="1269" spans="1:61" ht="9.75" hidden="1" customHeight="1" x14ac:dyDescent="0.15">
      <c r="A1269" s="96" t="s">
        <v>326</v>
      </c>
      <c r="B1269" s="97"/>
      <c r="C1269" s="97"/>
      <c r="D1269" s="97"/>
      <c r="E1269" s="97"/>
      <c r="F1269" s="97"/>
      <c r="G1269" s="97"/>
      <c r="H1269" s="97"/>
      <c r="I1269" s="98"/>
      <c r="J1269" s="266"/>
      <c r="K1269" s="170"/>
      <c r="L1269" s="170"/>
      <c r="M1269" s="170"/>
      <c r="N1269" s="170"/>
      <c r="O1269" s="170"/>
      <c r="P1269" s="170"/>
      <c r="Q1269" s="170"/>
      <c r="R1269" s="170"/>
      <c r="S1269" s="170"/>
      <c r="T1269" s="170"/>
      <c r="U1269" s="170"/>
      <c r="V1269" s="170" t="s">
        <v>116</v>
      </c>
      <c r="W1269" s="170"/>
      <c r="X1269" s="170"/>
      <c r="Y1269" s="170"/>
      <c r="Z1269" s="170"/>
      <c r="AA1269" s="170"/>
      <c r="AB1269" s="170"/>
      <c r="AC1269" s="170"/>
      <c r="AD1269" s="170"/>
      <c r="AE1269" s="170"/>
      <c r="AF1269" s="170"/>
      <c r="AG1269" s="170"/>
      <c r="AH1269" s="170"/>
      <c r="AI1269" s="170"/>
      <c r="AJ1269" s="170"/>
      <c r="AK1269" s="170"/>
      <c r="AL1269" s="170"/>
      <c r="AM1269" s="171"/>
      <c r="BE1269" s="13" t="str">
        <f ca="1">MID(CELL("address",$CB$2),2,2)</f>
        <v>CB</v>
      </c>
      <c r="BF1269" s="13" t="str">
        <f>IF(TRIM($K1271)="","",IF(ISERROR(MATCH($K1271,$CB$3:$CB$7,0)),"INPUT_ERROR",MATCH($K1271,$CB$3:$CB$7,0)))</f>
        <v/>
      </c>
      <c r="BG1269" s="13" t="s">
        <v>529</v>
      </c>
      <c r="BH1269" s="13">
        <v>89</v>
      </c>
      <c r="BI1269" s="13" t="str">
        <f>"ITEM"&amp; BH1269&amp; BG1269 &amp;"="&amp; $BF1269</f>
        <v>ITEM89#KBN4_5=</v>
      </c>
    </row>
    <row r="1270" spans="1:61" ht="9.75" hidden="1" customHeight="1" x14ac:dyDescent="0.15">
      <c r="A1270" s="99"/>
      <c r="B1270" s="100"/>
      <c r="C1270" s="100"/>
      <c r="D1270" s="100"/>
      <c r="E1270" s="100"/>
      <c r="F1270" s="100"/>
      <c r="G1270" s="100"/>
      <c r="H1270" s="100"/>
      <c r="I1270" s="101"/>
      <c r="J1270" s="304"/>
      <c r="K1270" s="169"/>
      <c r="L1270" s="169"/>
      <c r="M1270" s="169"/>
      <c r="N1270" s="169"/>
      <c r="O1270" s="169"/>
      <c r="P1270" s="169"/>
      <c r="Q1270" s="169"/>
      <c r="R1270" s="169"/>
      <c r="S1270" s="169"/>
      <c r="T1270" s="169"/>
      <c r="U1270" s="169"/>
      <c r="V1270" s="169" t="s">
        <v>180</v>
      </c>
      <c r="W1270" s="169"/>
      <c r="X1270" s="169"/>
      <c r="Y1270" s="169"/>
      <c r="Z1270" s="169"/>
      <c r="AA1270" s="169"/>
      <c r="AB1270" s="169"/>
      <c r="AC1270" s="169"/>
      <c r="AD1270" s="169"/>
      <c r="AE1270" s="169"/>
      <c r="AF1270" s="169"/>
      <c r="AG1270" s="169"/>
      <c r="AH1270" s="169"/>
      <c r="AI1270" s="169"/>
      <c r="AJ1270" s="169"/>
      <c r="AK1270" s="169"/>
      <c r="AL1270" s="169"/>
      <c r="AM1270" s="172"/>
      <c r="BG1270" s="13" t="s">
        <v>432</v>
      </c>
      <c r="BH1270" s="13" t="s">
        <v>432</v>
      </c>
    </row>
    <row r="1271" spans="1:61" ht="9.75" hidden="1" customHeight="1" x14ac:dyDescent="0.15">
      <c r="A1271" s="99"/>
      <c r="B1271" s="100"/>
      <c r="C1271" s="100"/>
      <c r="D1271" s="100"/>
      <c r="E1271" s="100"/>
      <c r="F1271" s="100"/>
      <c r="G1271" s="100"/>
      <c r="H1271" s="100"/>
      <c r="I1271" s="101"/>
      <c r="J1271" s="130" t="s">
        <v>127</v>
      </c>
      <c r="K1271" s="131"/>
      <c r="L1271" s="131"/>
      <c r="M1271" s="131"/>
      <c r="N1271" s="131"/>
      <c r="O1271" s="131"/>
      <c r="P1271" s="131"/>
      <c r="Q1271" s="131"/>
      <c r="R1271" s="131"/>
      <c r="S1271" s="131"/>
      <c r="T1271" s="133" t="s">
        <v>129</v>
      </c>
      <c r="U1271" s="133"/>
      <c r="V1271" s="169" t="s">
        <v>236</v>
      </c>
      <c r="W1271" s="169"/>
      <c r="X1271" s="169"/>
      <c r="Y1271" s="169"/>
      <c r="Z1271" s="169"/>
      <c r="AA1271" s="169"/>
      <c r="AB1271" s="169"/>
      <c r="AC1271" s="169"/>
      <c r="AD1271" s="169"/>
      <c r="AE1271" s="169"/>
      <c r="AF1271" s="169"/>
      <c r="AG1271" s="169"/>
      <c r="AH1271" s="169"/>
      <c r="AI1271" s="169"/>
      <c r="AJ1271" s="169"/>
      <c r="AK1271" s="169"/>
      <c r="AL1271" s="169"/>
      <c r="AM1271" s="172"/>
      <c r="BG1271" s="13" t="s">
        <v>432</v>
      </c>
      <c r="BH1271" s="13" t="s">
        <v>432</v>
      </c>
    </row>
    <row r="1272" spans="1:61" ht="9.75" hidden="1" customHeight="1" x14ac:dyDescent="0.15">
      <c r="A1272" s="99"/>
      <c r="B1272" s="100"/>
      <c r="C1272" s="100"/>
      <c r="D1272" s="100"/>
      <c r="E1272" s="100"/>
      <c r="F1272" s="100"/>
      <c r="G1272" s="100"/>
      <c r="H1272" s="100"/>
      <c r="I1272" s="101"/>
      <c r="J1272" s="130"/>
      <c r="K1272" s="131"/>
      <c r="L1272" s="131"/>
      <c r="M1272" s="131"/>
      <c r="N1272" s="131"/>
      <c r="O1272" s="131"/>
      <c r="P1272" s="131"/>
      <c r="Q1272" s="131"/>
      <c r="R1272" s="131"/>
      <c r="S1272" s="131"/>
      <c r="T1272" s="133"/>
      <c r="U1272" s="133"/>
      <c r="V1272" s="169" t="s">
        <v>237</v>
      </c>
      <c r="W1272" s="169"/>
      <c r="X1272" s="169"/>
      <c r="Y1272" s="169"/>
      <c r="Z1272" s="169"/>
      <c r="AA1272" s="169"/>
      <c r="AB1272" s="169"/>
      <c r="AC1272" s="169"/>
      <c r="AD1272" s="169"/>
      <c r="AE1272" s="169"/>
      <c r="AF1272" s="169"/>
      <c r="AG1272" s="169"/>
      <c r="AH1272" s="169"/>
      <c r="AI1272" s="169"/>
      <c r="AJ1272" s="169"/>
      <c r="AK1272" s="169"/>
      <c r="AL1272" s="169"/>
      <c r="AM1272" s="172"/>
      <c r="BG1272" s="13" t="s">
        <v>432</v>
      </c>
      <c r="BH1272" s="13" t="s">
        <v>432</v>
      </c>
    </row>
    <row r="1273" spans="1:61" ht="9.75" hidden="1" customHeight="1" x14ac:dyDescent="0.15">
      <c r="A1273" s="99"/>
      <c r="B1273" s="100"/>
      <c r="C1273" s="100"/>
      <c r="D1273" s="100"/>
      <c r="E1273" s="100"/>
      <c r="F1273" s="100"/>
      <c r="G1273" s="100"/>
      <c r="H1273" s="100"/>
      <c r="I1273" s="101"/>
      <c r="J1273" s="186"/>
      <c r="K1273" s="133"/>
      <c r="L1273" s="133"/>
      <c r="M1273" s="133"/>
      <c r="N1273" s="133"/>
      <c r="O1273" s="133"/>
      <c r="P1273" s="133"/>
      <c r="Q1273" s="133"/>
      <c r="R1273" s="133"/>
      <c r="S1273" s="133"/>
      <c r="T1273" s="133"/>
      <c r="U1273" s="133"/>
      <c r="V1273" s="169" t="s">
        <v>441</v>
      </c>
      <c r="W1273" s="169"/>
      <c r="X1273" s="169"/>
      <c r="Y1273" s="169"/>
      <c r="Z1273" s="169"/>
      <c r="AA1273" s="169"/>
      <c r="AB1273" s="169"/>
      <c r="AC1273" s="169"/>
      <c r="AD1273" s="169"/>
      <c r="AE1273" s="169"/>
      <c r="AF1273" s="169"/>
      <c r="AG1273" s="169"/>
      <c r="AH1273" s="169"/>
      <c r="AI1273" s="169"/>
      <c r="AJ1273" s="169"/>
      <c r="AK1273" s="169"/>
      <c r="AL1273" s="169"/>
      <c r="AM1273" s="172"/>
      <c r="BG1273" s="13" t="s">
        <v>432</v>
      </c>
      <c r="BH1273" s="13" t="s">
        <v>432</v>
      </c>
    </row>
    <row r="1274" spans="1:61" ht="9.75" hidden="1" customHeight="1" x14ac:dyDescent="0.15">
      <c r="A1274" s="106"/>
      <c r="B1274" s="107"/>
      <c r="C1274" s="107"/>
      <c r="D1274" s="107"/>
      <c r="E1274" s="107"/>
      <c r="F1274" s="107"/>
      <c r="G1274" s="107"/>
      <c r="H1274" s="107"/>
      <c r="I1274" s="108"/>
      <c r="J1274" s="168"/>
      <c r="K1274" s="137"/>
      <c r="L1274" s="137"/>
      <c r="M1274" s="137"/>
      <c r="N1274" s="137"/>
      <c r="O1274" s="137"/>
      <c r="P1274" s="137"/>
      <c r="Q1274" s="137"/>
      <c r="R1274" s="137"/>
      <c r="S1274" s="137"/>
      <c r="T1274" s="137"/>
      <c r="U1274" s="137"/>
      <c r="V1274" s="174" t="s">
        <v>238</v>
      </c>
      <c r="W1274" s="174"/>
      <c r="X1274" s="174"/>
      <c r="Y1274" s="174"/>
      <c r="Z1274" s="174"/>
      <c r="AA1274" s="174"/>
      <c r="AB1274" s="174"/>
      <c r="AC1274" s="174"/>
      <c r="AD1274" s="174"/>
      <c r="AE1274" s="174"/>
      <c r="AF1274" s="174"/>
      <c r="AG1274" s="174"/>
      <c r="AH1274" s="174"/>
      <c r="AI1274" s="174"/>
      <c r="AJ1274" s="174"/>
      <c r="AK1274" s="174"/>
      <c r="AL1274" s="174"/>
      <c r="AM1274" s="175"/>
      <c r="BG1274" s="13" t="s">
        <v>432</v>
      </c>
      <c r="BH1274" s="13" t="s">
        <v>432</v>
      </c>
    </row>
    <row r="1275" spans="1:61" ht="9.75" hidden="1" customHeight="1" x14ac:dyDescent="0.15">
      <c r="A1275" s="96" t="s">
        <v>325</v>
      </c>
      <c r="B1275" s="97"/>
      <c r="C1275" s="97"/>
      <c r="D1275" s="97"/>
      <c r="E1275" s="97"/>
      <c r="F1275" s="97"/>
      <c r="G1275" s="97"/>
      <c r="H1275" s="97"/>
      <c r="I1275" s="98"/>
      <c r="J1275" s="115"/>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7"/>
      <c r="BG1275" s="13" t="s">
        <v>529</v>
      </c>
      <c r="BH1275" s="13">
        <v>90</v>
      </c>
      <c r="BI1275" s="13" t="str">
        <f>"ITEM"&amp;BH1275&amp; BG1275 &amp;"="&amp; IF(TRIM($J1275)="","",$J1275)</f>
        <v>ITEM90#KBN4_5=</v>
      </c>
    </row>
    <row r="1276" spans="1:61" ht="9.75" hidden="1" customHeight="1" x14ac:dyDescent="0.15">
      <c r="A1276" s="99"/>
      <c r="B1276" s="100"/>
      <c r="C1276" s="100"/>
      <c r="D1276" s="100"/>
      <c r="E1276" s="100"/>
      <c r="F1276" s="100"/>
      <c r="G1276" s="100"/>
      <c r="H1276" s="100"/>
      <c r="I1276" s="101"/>
      <c r="J1276" s="109"/>
      <c r="K1276" s="110"/>
      <c r="L1276" s="110"/>
      <c r="M1276" s="110"/>
      <c r="N1276" s="110"/>
      <c r="O1276" s="110"/>
      <c r="P1276" s="110"/>
      <c r="Q1276" s="110"/>
      <c r="R1276" s="110"/>
      <c r="S1276" s="110"/>
      <c r="T1276" s="110"/>
      <c r="U1276" s="110"/>
      <c r="V1276" s="110"/>
      <c r="W1276" s="110"/>
      <c r="X1276" s="110"/>
      <c r="Y1276" s="110"/>
      <c r="Z1276" s="110"/>
      <c r="AA1276" s="110"/>
      <c r="AB1276" s="110"/>
      <c r="AC1276" s="110"/>
      <c r="AD1276" s="110"/>
      <c r="AE1276" s="110"/>
      <c r="AF1276" s="110"/>
      <c r="AG1276" s="110"/>
      <c r="AH1276" s="110"/>
      <c r="AI1276" s="110"/>
      <c r="AJ1276" s="110"/>
      <c r="AK1276" s="110"/>
      <c r="AL1276" s="110"/>
      <c r="AM1276" s="111"/>
      <c r="BG1276" s="13" t="s">
        <v>432</v>
      </c>
      <c r="BH1276" s="13" t="s">
        <v>432</v>
      </c>
    </row>
    <row r="1277" spans="1:61" ht="9.75" hidden="1" customHeight="1" x14ac:dyDescent="0.15">
      <c r="A1277" s="99"/>
      <c r="B1277" s="100"/>
      <c r="C1277" s="100"/>
      <c r="D1277" s="100"/>
      <c r="E1277" s="100"/>
      <c r="F1277" s="100"/>
      <c r="G1277" s="100"/>
      <c r="H1277" s="100"/>
      <c r="I1277" s="101"/>
      <c r="J1277" s="112"/>
      <c r="K1277" s="113"/>
      <c r="L1277" s="113"/>
      <c r="M1277" s="113"/>
      <c r="N1277" s="113"/>
      <c r="O1277" s="113"/>
      <c r="P1277" s="113"/>
      <c r="Q1277" s="113"/>
      <c r="R1277" s="113"/>
      <c r="S1277" s="113"/>
      <c r="T1277" s="113"/>
      <c r="U1277" s="113"/>
      <c r="V1277" s="113"/>
      <c r="W1277" s="113"/>
      <c r="X1277" s="113"/>
      <c r="Y1277" s="113"/>
      <c r="Z1277" s="113"/>
      <c r="AA1277" s="113"/>
      <c r="AB1277" s="113"/>
      <c r="AC1277" s="113"/>
      <c r="AD1277" s="113"/>
      <c r="AE1277" s="113"/>
      <c r="AF1277" s="113"/>
      <c r="AG1277" s="113"/>
      <c r="AH1277" s="113"/>
      <c r="AI1277" s="113"/>
      <c r="AJ1277" s="113"/>
      <c r="AK1277" s="113"/>
      <c r="AL1277" s="113"/>
      <c r="AM1277" s="114"/>
      <c r="BG1277" s="13" t="s">
        <v>432</v>
      </c>
      <c r="BH1277" s="13" t="s">
        <v>432</v>
      </c>
    </row>
    <row r="1278" spans="1:61" ht="9.75" hidden="1" customHeight="1" x14ac:dyDescent="0.15">
      <c r="A1278" s="96" t="s">
        <v>293</v>
      </c>
      <c r="B1278" s="97"/>
      <c r="C1278" s="97"/>
      <c r="D1278" s="97"/>
      <c r="E1278" s="97"/>
      <c r="F1278" s="97"/>
      <c r="G1278" s="97"/>
      <c r="H1278" s="97"/>
      <c r="I1278" s="98"/>
      <c r="J1278" s="224" t="s">
        <v>127</v>
      </c>
      <c r="K1278" s="225"/>
      <c r="L1278" s="162" t="s">
        <v>122</v>
      </c>
      <c r="M1278" s="162"/>
      <c r="N1278" s="162"/>
      <c r="O1278" s="162"/>
      <c r="P1278" s="162"/>
      <c r="Q1278" s="162"/>
      <c r="R1278" s="162"/>
      <c r="S1278" s="162"/>
      <c r="T1278" s="162"/>
      <c r="U1278" s="162"/>
      <c r="V1278" s="162"/>
      <c r="W1278" s="162"/>
      <c r="X1278" s="227" t="s">
        <v>127</v>
      </c>
      <c r="Y1278" s="225"/>
      <c r="Z1278" s="162" t="s">
        <v>160</v>
      </c>
      <c r="AA1278" s="162"/>
      <c r="AB1278" s="162"/>
      <c r="AC1278" s="162"/>
      <c r="AD1278" s="162"/>
      <c r="AE1278" s="162"/>
      <c r="AF1278" s="162"/>
      <c r="AG1278" s="162"/>
      <c r="AH1278" s="162"/>
      <c r="AI1278" s="162"/>
      <c r="AJ1278" s="162"/>
      <c r="AK1278" s="162"/>
      <c r="AL1278" s="162"/>
      <c r="AM1278" s="163"/>
      <c r="BF1278" s="13" t="b">
        <f>IF($K1278="○",TRUE,IF($K1278="",FALSE,"INPUT_ERROR"))</f>
        <v>0</v>
      </c>
      <c r="BG1278" s="13" t="s">
        <v>529</v>
      </c>
      <c r="BH1278" s="13">
        <v>91</v>
      </c>
      <c r="BI1278" s="13" t="str">
        <f t="shared" ref="BI1278:BI1284" si="26">"ITEM"&amp;BH1278 &amp; BG1278 &amp;"="&amp; BF1278</f>
        <v>ITEM91#KBN4_5=FALSE</v>
      </c>
    </row>
    <row r="1279" spans="1:61" ht="9.75" hidden="1" customHeight="1" x14ac:dyDescent="0.15">
      <c r="A1279" s="99"/>
      <c r="B1279" s="100"/>
      <c r="C1279" s="100"/>
      <c r="D1279" s="100"/>
      <c r="E1279" s="100"/>
      <c r="F1279" s="100"/>
      <c r="G1279" s="100"/>
      <c r="H1279" s="100"/>
      <c r="I1279" s="101"/>
      <c r="J1279" s="130"/>
      <c r="K1279" s="132"/>
      <c r="L1279" s="133"/>
      <c r="M1279" s="133"/>
      <c r="N1279" s="133"/>
      <c r="O1279" s="133"/>
      <c r="P1279" s="133"/>
      <c r="Q1279" s="133"/>
      <c r="R1279" s="133"/>
      <c r="S1279" s="133"/>
      <c r="T1279" s="133"/>
      <c r="U1279" s="133"/>
      <c r="V1279" s="133"/>
      <c r="W1279" s="133"/>
      <c r="X1279" s="134"/>
      <c r="Y1279" s="132"/>
      <c r="Z1279" s="133"/>
      <c r="AA1279" s="133"/>
      <c r="AB1279" s="133"/>
      <c r="AC1279" s="133"/>
      <c r="AD1279" s="133"/>
      <c r="AE1279" s="133"/>
      <c r="AF1279" s="133"/>
      <c r="AG1279" s="133"/>
      <c r="AH1279" s="133"/>
      <c r="AI1279" s="133"/>
      <c r="AJ1279" s="133"/>
      <c r="AK1279" s="133"/>
      <c r="AL1279" s="133"/>
      <c r="AM1279" s="139"/>
      <c r="BF1279" s="13" t="b">
        <f>IF($Y1278="○",TRUE,IF($Y1278="",FALSE,"INPUT_ERROR"))</f>
        <v>0</v>
      </c>
      <c r="BG1279" s="13" t="s">
        <v>529</v>
      </c>
      <c r="BH1279" s="13">
        <v>92</v>
      </c>
      <c r="BI1279" s="13" t="str">
        <f t="shared" si="26"/>
        <v>ITEM92#KBN4_5=FALSE</v>
      </c>
    </row>
    <row r="1280" spans="1:61" ht="9.75" hidden="1" customHeight="1" x14ac:dyDescent="0.15">
      <c r="A1280" s="99"/>
      <c r="B1280" s="100"/>
      <c r="C1280" s="100"/>
      <c r="D1280" s="100"/>
      <c r="E1280" s="100"/>
      <c r="F1280" s="100"/>
      <c r="G1280" s="100"/>
      <c r="H1280" s="100"/>
      <c r="I1280" s="101"/>
      <c r="J1280" s="130" t="s">
        <v>127</v>
      </c>
      <c r="K1280" s="132"/>
      <c r="L1280" s="133" t="s">
        <v>161</v>
      </c>
      <c r="M1280" s="133"/>
      <c r="N1280" s="133"/>
      <c r="O1280" s="133"/>
      <c r="P1280" s="133"/>
      <c r="Q1280" s="133"/>
      <c r="R1280" s="133"/>
      <c r="S1280" s="133"/>
      <c r="T1280" s="133"/>
      <c r="U1280" s="133"/>
      <c r="V1280" s="133"/>
      <c r="W1280" s="133"/>
      <c r="X1280" s="134" t="s">
        <v>127</v>
      </c>
      <c r="Y1280" s="132"/>
      <c r="Z1280" s="133" t="s">
        <v>332</v>
      </c>
      <c r="AA1280" s="133"/>
      <c r="AB1280" s="133"/>
      <c r="AC1280" s="133"/>
      <c r="AD1280" s="133"/>
      <c r="AE1280" s="133"/>
      <c r="AF1280" s="133"/>
      <c r="AG1280" s="133"/>
      <c r="AH1280" s="133"/>
      <c r="AI1280" s="133"/>
      <c r="AJ1280" s="133"/>
      <c r="AK1280" s="133"/>
      <c r="AL1280" s="133"/>
      <c r="AM1280" s="139"/>
      <c r="BF1280" s="13" t="b">
        <f>IF($K1280="○",TRUE,IF($K1280="",FALSE,"INPUT_ERROR"))</f>
        <v>0</v>
      </c>
      <c r="BG1280" s="13" t="s">
        <v>529</v>
      </c>
      <c r="BH1280" s="13">
        <v>93</v>
      </c>
      <c r="BI1280" s="13" t="str">
        <f t="shared" si="26"/>
        <v>ITEM93#KBN4_5=FALSE</v>
      </c>
    </row>
    <row r="1281" spans="1:61" ht="9.75" hidden="1" customHeight="1" x14ac:dyDescent="0.15">
      <c r="A1281" s="99"/>
      <c r="B1281" s="100"/>
      <c r="C1281" s="100"/>
      <c r="D1281" s="100"/>
      <c r="E1281" s="100"/>
      <c r="F1281" s="100"/>
      <c r="G1281" s="100"/>
      <c r="H1281" s="100"/>
      <c r="I1281" s="101"/>
      <c r="J1281" s="130"/>
      <c r="K1281" s="132"/>
      <c r="L1281" s="133"/>
      <c r="M1281" s="133"/>
      <c r="N1281" s="133"/>
      <c r="O1281" s="133"/>
      <c r="P1281" s="133"/>
      <c r="Q1281" s="133"/>
      <c r="R1281" s="133"/>
      <c r="S1281" s="133"/>
      <c r="T1281" s="133"/>
      <c r="U1281" s="133"/>
      <c r="V1281" s="133"/>
      <c r="W1281" s="133"/>
      <c r="X1281" s="134"/>
      <c r="Y1281" s="132"/>
      <c r="Z1281" s="133"/>
      <c r="AA1281" s="133"/>
      <c r="AB1281" s="133"/>
      <c r="AC1281" s="133"/>
      <c r="AD1281" s="133"/>
      <c r="AE1281" s="133"/>
      <c r="AF1281" s="133"/>
      <c r="AG1281" s="133"/>
      <c r="AH1281" s="133"/>
      <c r="AI1281" s="133"/>
      <c r="AJ1281" s="133"/>
      <c r="AK1281" s="133"/>
      <c r="AL1281" s="133"/>
      <c r="AM1281" s="139"/>
      <c r="BF1281" s="13" t="b">
        <f>IF($Y1280="○",TRUE,IF($Y1280="",FALSE,"INPUT_ERROR"))</f>
        <v>0</v>
      </c>
      <c r="BG1281" s="13" t="s">
        <v>529</v>
      </c>
      <c r="BH1281" s="13">
        <v>94</v>
      </c>
      <c r="BI1281" s="13" t="str">
        <f t="shared" si="26"/>
        <v>ITEM94#KBN4_5=FALSE</v>
      </c>
    </row>
    <row r="1282" spans="1:61" ht="9.75" hidden="1" customHeight="1" x14ac:dyDescent="0.15">
      <c r="A1282" s="99"/>
      <c r="B1282" s="100"/>
      <c r="C1282" s="100"/>
      <c r="D1282" s="100"/>
      <c r="E1282" s="100"/>
      <c r="F1282" s="100"/>
      <c r="G1282" s="100"/>
      <c r="H1282" s="100"/>
      <c r="I1282" s="101"/>
      <c r="J1282" s="130" t="s">
        <v>127</v>
      </c>
      <c r="K1282" s="132"/>
      <c r="L1282" s="133" t="s">
        <v>214</v>
      </c>
      <c r="M1282" s="133"/>
      <c r="N1282" s="133"/>
      <c r="O1282" s="133"/>
      <c r="P1282" s="133"/>
      <c r="Q1282" s="133"/>
      <c r="R1282" s="133"/>
      <c r="S1282" s="133"/>
      <c r="T1282" s="133"/>
      <c r="U1282" s="133"/>
      <c r="V1282" s="133"/>
      <c r="W1282" s="133"/>
      <c r="X1282" s="134" t="s">
        <v>127</v>
      </c>
      <c r="Y1282" s="132"/>
      <c r="Z1282" s="133" t="s">
        <v>239</v>
      </c>
      <c r="AA1282" s="133"/>
      <c r="AB1282" s="133"/>
      <c r="AC1282" s="133"/>
      <c r="AD1282" s="133"/>
      <c r="AE1282" s="133"/>
      <c r="AF1282" s="133"/>
      <c r="AG1282" s="133"/>
      <c r="AH1282" s="133"/>
      <c r="AI1282" s="133"/>
      <c r="AJ1282" s="133"/>
      <c r="AK1282" s="133"/>
      <c r="AL1282" s="133"/>
      <c r="AM1282" s="139"/>
      <c r="BF1282" s="13" t="b">
        <f>IF($K1282="○",TRUE,IF($K1282="",FALSE,"INPUT_ERROR"))</f>
        <v>0</v>
      </c>
      <c r="BG1282" s="13" t="s">
        <v>529</v>
      </c>
      <c r="BH1282" s="13">
        <v>95</v>
      </c>
      <c r="BI1282" s="13" t="str">
        <f t="shared" si="26"/>
        <v>ITEM95#KBN4_5=FALSE</v>
      </c>
    </row>
    <row r="1283" spans="1:61" ht="9.75" hidden="1" customHeight="1" x14ac:dyDescent="0.15">
      <c r="A1283" s="99"/>
      <c r="B1283" s="100"/>
      <c r="C1283" s="100"/>
      <c r="D1283" s="100"/>
      <c r="E1283" s="100"/>
      <c r="F1283" s="100"/>
      <c r="G1283" s="100"/>
      <c r="H1283" s="100"/>
      <c r="I1283" s="101"/>
      <c r="J1283" s="130"/>
      <c r="K1283" s="132"/>
      <c r="L1283" s="133"/>
      <c r="M1283" s="133"/>
      <c r="N1283" s="133"/>
      <c r="O1283" s="133"/>
      <c r="P1283" s="133"/>
      <c r="Q1283" s="133"/>
      <c r="R1283" s="133"/>
      <c r="S1283" s="133"/>
      <c r="T1283" s="133"/>
      <c r="U1283" s="133"/>
      <c r="V1283" s="133"/>
      <c r="W1283" s="133"/>
      <c r="X1283" s="134"/>
      <c r="Y1283" s="132"/>
      <c r="Z1283" s="133"/>
      <c r="AA1283" s="133"/>
      <c r="AB1283" s="133"/>
      <c r="AC1283" s="133"/>
      <c r="AD1283" s="133"/>
      <c r="AE1283" s="133"/>
      <c r="AF1283" s="133"/>
      <c r="AG1283" s="133"/>
      <c r="AH1283" s="133"/>
      <c r="AI1283" s="133"/>
      <c r="AJ1283" s="133"/>
      <c r="AK1283" s="133"/>
      <c r="AL1283" s="133"/>
      <c r="AM1283" s="139"/>
      <c r="BF1283" s="13" t="b">
        <f>IF($Y1282="○",TRUE,IF($Y1282="",FALSE,"INPUT_ERROR"))</f>
        <v>0</v>
      </c>
      <c r="BG1283" s="13" t="s">
        <v>529</v>
      </c>
      <c r="BH1283" s="13">
        <v>96</v>
      </c>
      <c r="BI1283" s="13" t="str">
        <f t="shared" si="26"/>
        <v>ITEM96#KBN4_5=FALSE</v>
      </c>
    </row>
    <row r="1284" spans="1:61" ht="9.75" hidden="1" customHeight="1" x14ac:dyDescent="0.15">
      <c r="A1284" s="99"/>
      <c r="B1284" s="100"/>
      <c r="C1284" s="100"/>
      <c r="D1284" s="100"/>
      <c r="E1284" s="100"/>
      <c r="F1284" s="100"/>
      <c r="G1284" s="100"/>
      <c r="H1284" s="100"/>
      <c r="I1284" s="101"/>
      <c r="J1284" s="130" t="s">
        <v>127</v>
      </c>
      <c r="K1284" s="132"/>
      <c r="L1284" s="133" t="s">
        <v>125</v>
      </c>
      <c r="M1284" s="133"/>
      <c r="N1284" s="133"/>
      <c r="O1284" s="134" t="s">
        <v>98</v>
      </c>
      <c r="P1284" s="128"/>
      <c r="Q1284" s="128"/>
      <c r="R1284" s="128"/>
      <c r="S1284" s="128"/>
      <c r="T1284" s="128"/>
      <c r="U1284" s="128"/>
      <c r="V1284" s="128"/>
      <c r="W1284" s="128"/>
      <c r="X1284" s="128"/>
      <c r="Y1284" s="128"/>
      <c r="Z1284" s="128"/>
      <c r="AA1284" s="128"/>
      <c r="AB1284" s="128"/>
      <c r="AC1284" s="128"/>
      <c r="AD1284" s="128"/>
      <c r="AE1284" s="128"/>
      <c r="AF1284" s="128"/>
      <c r="AG1284" s="128"/>
      <c r="AH1284" s="128"/>
      <c r="AI1284" s="128"/>
      <c r="AJ1284" s="128"/>
      <c r="AK1284" s="128"/>
      <c r="AL1284" s="133" t="s">
        <v>188</v>
      </c>
      <c r="AM1284" s="139"/>
      <c r="BF1284" s="13" t="b">
        <f>IF($K1284="○",TRUE,IF($K1284="",FALSE,"INPUT_ERROR"))</f>
        <v>0</v>
      </c>
      <c r="BG1284" s="13" t="s">
        <v>529</v>
      </c>
      <c r="BH1284" s="13">
        <v>97</v>
      </c>
      <c r="BI1284" s="13" t="str">
        <f t="shared" si="26"/>
        <v>ITEM97#KBN4_5=FALSE</v>
      </c>
    </row>
    <row r="1285" spans="1:61" ht="9.75" hidden="1" customHeight="1" x14ac:dyDescent="0.15">
      <c r="A1285" s="99"/>
      <c r="B1285" s="100"/>
      <c r="C1285" s="100"/>
      <c r="D1285" s="100"/>
      <c r="E1285" s="100"/>
      <c r="F1285" s="100"/>
      <c r="G1285" s="100"/>
      <c r="H1285" s="100"/>
      <c r="I1285" s="101"/>
      <c r="J1285" s="135"/>
      <c r="K1285" s="136"/>
      <c r="L1285" s="137"/>
      <c r="M1285" s="137"/>
      <c r="N1285" s="137"/>
      <c r="O1285" s="138"/>
      <c r="P1285" s="90"/>
      <c r="Q1285" s="90"/>
      <c r="R1285" s="90"/>
      <c r="S1285" s="90"/>
      <c r="T1285" s="90"/>
      <c r="U1285" s="90"/>
      <c r="V1285" s="90"/>
      <c r="W1285" s="90"/>
      <c r="X1285" s="90"/>
      <c r="Y1285" s="90"/>
      <c r="Z1285" s="90"/>
      <c r="AA1285" s="90"/>
      <c r="AB1285" s="90"/>
      <c r="AC1285" s="90"/>
      <c r="AD1285" s="90"/>
      <c r="AE1285" s="90"/>
      <c r="AF1285" s="90"/>
      <c r="AG1285" s="90"/>
      <c r="AH1285" s="90"/>
      <c r="AI1285" s="90"/>
      <c r="AJ1285" s="90"/>
      <c r="AK1285" s="90"/>
      <c r="AL1285" s="137"/>
      <c r="AM1285" s="140"/>
      <c r="BG1285" s="13" t="s">
        <v>529</v>
      </c>
      <c r="BH1285" s="13">
        <v>98</v>
      </c>
      <c r="BI1285" s="13" t="str">
        <f>"ITEM"&amp;BH1285 &amp; BG1285 &amp;"="&amp;IF(TRIM($P1284)="","",$P1284)</f>
        <v>ITEM98#KBN4_5=</v>
      </c>
    </row>
    <row r="1286" spans="1:61" ht="9.75" hidden="1" customHeight="1" x14ac:dyDescent="0.15">
      <c r="A1286" s="96" t="s">
        <v>290</v>
      </c>
      <c r="B1286" s="97"/>
      <c r="C1286" s="97"/>
      <c r="D1286" s="97"/>
      <c r="E1286" s="97"/>
      <c r="F1286" s="97"/>
      <c r="G1286" s="97"/>
      <c r="H1286" s="97"/>
      <c r="I1286" s="98"/>
      <c r="J1286" s="305"/>
      <c r="K1286" s="306"/>
      <c r="L1286" s="306"/>
      <c r="M1286" s="306"/>
      <c r="N1286" s="306"/>
      <c r="O1286" s="306"/>
      <c r="P1286" s="306"/>
      <c r="Q1286" s="306"/>
      <c r="R1286" s="306"/>
      <c r="S1286" s="306"/>
      <c r="T1286" s="306"/>
      <c r="U1286" s="306"/>
      <c r="V1286" s="306"/>
      <c r="W1286" s="306"/>
      <c r="X1286" s="306"/>
      <c r="Y1286" s="306"/>
      <c r="Z1286" s="306"/>
      <c r="AA1286" s="306"/>
      <c r="AB1286" s="306"/>
      <c r="AC1286" s="306"/>
      <c r="AD1286" s="306"/>
      <c r="AE1286" s="306"/>
      <c r="AF1286" s="306"/>
      <c r="AG1286" s="306"/>
      <c r="AH1286" s="306"/>
      <c r="AI1286" s="306"/>
      <c r="AJ1286" s="306"/>
      <c r="AK1286" s="306"/>
      <c r="AL1286" s="306"/>
      <c r="AM1286" s="307"/>
      <c r="BG1286" s="13" t="s">
        <v>529</v>
      </c>
      <c r="BH1286" s="13">
        <v>99</v>
      </c>
      <c r="BI1286" s="13" t="str">
        <f>"ITEM"&amp;BH1286 &amp; BG1286 &amp;"="&amp;IF(TRIM($J1286)="","",TEXT(J1286,"yyyymmdd"))</f>
        <v>ITEM99#KBN4_5=</v>
      </c>
    </row>
    <row r="1287" spans="1:61" ht="9.75" hidden="1" customHeight="1" x14ac:dyDescent="0.15">
      <c r="A1287" s="99"/>
      <c r="B1287" s="100"/>
      <c r="C1287" s="100"/>
      <c r="D1287" s="100"/>
      <c r="E1287" s="100"/>
      <c r="F1287" s="100"/>
      <c r="G1287" s="100"/>
      <c r="H1287" s="100"/>
      <c r="I1287" s="101"/>
      <c r="J1287" s="308"/>
      <c r="K1287" s="309"/>
      <c r="L1287" s="309"/>
      <c r="M1287" s="309"/>
      <c r="N1287" s="309"/>
      <c r="O1287" s="309"/>
      <c r="P1287" s="309"/>
      <c r="Q1287" s="309"/>
      <c r="R1287" s="309"/>
      <c r="S1287" s="309"/>
      <c r="T1287" s="309"/>
      <c r="U1287" s="309"/>
      <c r="V1287" s="309"/>
      <c r="W1287" s="309"/>
      <c r="X1287" s="309"/>
      <c r="Y1287" s="309"/>
      <c r="Z1287" s="309"/>
      <c r="AA1287" s="309"/>
      <c r="AB1287" s="309"/>
      <c r="AC1287" s="309"/>
      <c r="AD1287" s="309"/>
      <c r="AE1287" s="309"/>
      <c r="AF1287" s="309"/>
      <c r="AG1287" s="309"/>
      <c r="AH1287" s="309"/>
      <c r="AI1287" s="309"/>
      <c r="AJ1287" s="309"/>
      <c r="AK1287" s="309"/>
      <c r="AL1287" s="309"/>
      <c r="AM1287" s="310"/>
      <c r="BH1287" s="13" t="s">
        <v>432</v>
      </c>
    </row>
    <row r="1288" spans="1:61" ht="9.75" hidden="1" customHeight="1" x14ac:dyDescent="0.15">
      <c r="A1288" s="106"/>
      <c r="B1288" s="107"/>
      <c r="C1288" s="107"/>
      <c r="D1288" s="107"/>
      <c r="E1288" s="107"/>
      <c r="F1288" s="107"/>
      <c r="G1288" s="107"/>
      <c r="H1288" s="107"/>
      <c r="I1288" s="108"/>
      <c r="J1288" s="311"/>
      <c r="K1288" s="312"/>
      <c r="L1288" s="312"/>
      <c r="M1288" s="312"/>
      <c r="N1288" s="312"/>
      <c r="O1288" s="312"/>
      <c r="P1288" s="312"/>
      <c r="Q1288" s="312"/>
      <c r="R1288" s="312"/>
      <c r="S1288" s="312"/>
      <c r="T1288" s="312"/>
      <c r="U1288" s="312"/>
      <c r="V1288" s="312"/>
      <c r="W1288" s="312"/>
      <c r="X1288" s="312"/>
      <c r="Y1288" s="312"/>
      <c r="Z1288" s="312"/>
      <c r="AA1288" s="312"/>
      <c r="AB1288" s="312"/>
      <c r="AC1288" s="312"/>
      <c r="AD1288" s="312"/>
      <c r="AE1288" s="312"/>
      <c r="AF1288" s="312"/>
      <c r="AG1288" s="312"/>
      <c r="AH1288" s="312"/>
      <c r="AI1288" s="312"/>
      <c r="AJ1288" s="312"/>
      <c r="AK1288" s="312"/>
      <c r="AL1288" s="312"/>
      <c r="AM1288" s="313"/>
      <c r="BH1288" s="13" t="s">
        <v>432</v>
      </c>
    </row>
    <row r="1289" spans="1:61" ht="9.75" customHeight="1" x14ac:dyDescent="0.15">
      <c r="A1289" s="141" t="s">
        <v>391</v>
      </c>
      <c r="B1289" s="142"/>
      <c r="C1289" s="142"/>
      <c r="D1289" s="142"/>
      <c r="E1289" s="142"/>
      <c r="F1289" s="142"/>
      <c r="G1289" s="142"/>
      <c r="H1289" s="142"/>
      <c r="I1289" s="142"/>
      <c r="J1289" s="142"/>
      <c r="K1289" s="142"/>
      <c r="L1289" s="142"/>
      <c r="M1289" s="142"/>
      <c r="N1289" s="142"/>
      <c r="O1289" s="142"/>
      <c r="P1289" s="142"/>
      <c r="Q1289" s="142"/>
      <c r="R1289" s="142"/>
      <c r="S1289" s="142"/>
      <c r="T1289" s="142"/>
      <c r="U1289" s="142"/>
      <c r="V1289" s="142"/>
      <c r="W1289" s="142"/>
      <c r="X1289" s="142"/>
      <c r="Y1289" s="142"/>
      <c r="Z1289" s="142"/>
      <c r="AA1289" s="142"/>
      <c r="AB1289" s="142"/>
      <c r="AC1289" s="142"/>
      <c r="AD1289" s="142"/>
      <c r="AE1289" s="142"/>
      <c r="AF1289" s="142"/>
      <c r="AG1289" s="142"/>
      <c r="AH1289" s="142"/>
      <c r="AI1289" s="142"/>
      <c r="AJ1289" s="142"/>
      <c r="AK1289" s="142"/>
      <c r="AL1289" s="142"/>
      <c r="AM1289" s="143"/>
      <c r="BH1289" s="13" t="s">
        <v>432</v>
      </c>
    </row>
    <row r="1290" spans="1:61" ht="9.75" customHeight="1" x14ac:dyDescent="0.15">
      <c r="A1290" s="164"/>
      <c r="B1290" s="165"/>
      <c r="C1290" s="165"/>
      <c r="D1290" s="165"/>
      <c r="E1290" s="165"/>
      <c r="F1290" s="165"/>
      <c r="G1290" s="165"/>
      <c r="H1290" s="165"/>
      <c r="I1290" s="165"/>
      <c r="J1290" s="165"/>
      <c r="K1290" s="165"/>
      <c r="L1290" s="165"/>
      <c r="M1290" s="165"/>
      <c r="N1290" s="165"/>
      <c r="O1290" s="165"/>
      <c r="P1290" s="165"/>
      <c r="Q1290" s="165"/>
      <c r="R1290" s="165"/>
      <c r="S1290" s="165"/>
      <c r="T1290" s="165"/>
      <c r="U1290" s="165"/>
      <c r="V1290" s="165"/>
      <c r="W1290" s="165"/>
      <c r="X1290" s="165"/>
      <c r="Y1290" s="165"/>
      <c r="Z1290" s="165"/>
      <c r="AA1290" s="165"/>
      <c r="AB1290" s="165"/>
      <c r="AC1290" s="165"/>
      <c r="AD1290" s="165"/>
      <c r="AE1290" s="165"/>
      <c r="AF1290" s="165"/>
      <c r="AG1290" s="165"/>
      <c r="AH1290" s="165"/>
      <c r="AI1290" s="165"/>
      <c r="AJ1290" s="165"/>
      <c r="AK1290" s="165"/>
      <c r="AL1290" s="165"/>
      <c r="AM1290" s="166"/>
      <c r="BH1290" s="13" t="s">
        <v>432</v>
      </c>
    </row>
    <row r="1291" spans="1:61" ht="9.75" hidden="1" customHeight="1" x14ac:dyDescent="0.15">
      <c r="A1291" s="295" t="s">
        <v>392</v>
      </c>
      <c r="B1291" s="296"/>
      <c r="C1291" s="296"/>
      <c r="D1291" s="296"/>
      <c r="E1291" s="296"/>
      <c r="F1291" s="296"/>
      <c r="G1291" s="296"/>
      <c r="H1291" s="296"/>
      <c r="I1291" s="297"/>
      <c r="J1291" s="273"/>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274"/>
      <c r="AE1291" s="274"/>
      <c r="AF1291" s="274"/>
      <c r="AG1291" s="274"/>
      <c r="AH1291" s="274"/>
      <c r="AI1291" s="274"/>
      <c r="AJ1291" s="274"/>
      <c r="AK1291" s="274"/>
      <c r="AL1291" s="274"/>
      <c r="AM1291" s="275"/>
      <c r="BG1291" s="13" t="s">
        <v>530</v>
      </c>
      <c r="BH1291" s="13">
        <v>85</v>
      </c>
      <c r="BI1291" s="13" t="str">
        <f>"ITEM"&amp;BH1291 &amp; BG1291 &amp;"="&amp; IF(TRIM($J1291)="","",$J1291)</f>
        <v>ITEM85#KBN4_6=</v>
      </c>
    </row>
    <row r="1292" spans="1:61" ht="9.75" hidden="1" customHeight="1" thickBot="1" x14ac:dyDescent="0.2">
      <c r="A1292" s="298"/>
      <c r="B1292" s="299"/>
      <c r="C1292" s="299"/>
      <c r="D1292" s="299"/>
      <c r="E1292" s="299"/>
      <c r="F1292" s="299"/>
      <c r="G1292" s="299"/>
      <c r="H1292" s="299"/>
      <c r="I1292" s="300"/>
      <c r="J1292" s="301"/>
      <c r="K1292" s="302"/>
      <c r="L1292" s="302"/>
      <c r="M1292" s="302"/>
      <c r="N1292" s="302"/>
      <c r="O1292" s="302"/>
      <c r="P1292" s="302"/>
      <c r="Q1292" s="302"/>
      <c r="R1292" s="302"/>
      <c r="S1292" s="302"/>
      <c r="T1292" s="302"/>
      <c r="U1292" s="302"/>
      <c r="V1292" s="302"/>
      <c r="W1292" s="302"/>
      <c r="X1292" s="302"/>
      <c r="Y1292" s="302"/>
      <c r="Z1292" s="302"/>
      <c r="AA1292" s="302"/>
      <c r="AB1292" s="302"/>
      <c r="AC1292" s="302"/>
      <c r="AD1292" s="302"/>
      <c r="AE1292" s="302"/>
      <c r="AF1292" s="302"/>
      <c r="AG1292" s="302"/>
      <c r="AH1292" s="302"/>
      <c r="AI1292" s="302"/>
      <c r="AJ1292" s="302"/>
      <c r="AK1292" s="302"/>
      <c r="AL1292" s="302"/>
      <c r="AM1292" s="303"/>
      <c r="BG1292" s="13" t="s">
        <v>432</v>
      </c>
      <c r="BH1292" s="13" t="s">
        <v>432</v>
      </c>
    </row>
    <row r="1293" spans="1:61" ht="9.75" hidden="1" customHeight="1" x14ac:dyDescent="0.15">
      <c r="A1293" s="96" t="s">
        <v>96</v>
      </c>
      <c r="B1293" s="97"/>
      <c r="C1293" s="97"/>
      <c r="D1293" s="97"/>
      <c r="E1293" s="97"/>
      <c r="F1293" s="97"/>
      <c r="G1293" s="97"/>
      <c r="H1293" s="97"/>
      <c r="I1293" s="98"/>
      <c r="J1293" s="102"/>
      <c r="K1293" s="102"/>
      <c r="L1293" s="102"/>
      <c r="M1293" s="102"/>
      <c r="N1293" s="102"/>
      <c r="O1293" s="102"/>
      <c r="P1293" s="102"/>
      <c r="Q1293" s="102"/>
      <c r="R1293" s="102"/>
      <c r="S1293" s="102"/>
      <c r="T1293" s="102"/>
      <c r="U1293" s="102"/>
      <c r="V1293" s="102"/>
      <c r="W1293" s="102"/>
      <c r="X1293" s="102"/>
      <c r="Y1293" s="102"/>
      <c r="Z1293" s="102"/>
      <c r="AA1293" s="102"/>
      <c r="AB1293" s="102"/>
      <c r="AC1293" s="102"/>
      <c r="AD1293" s="102"/>
      <c r="AE1293" s="102"/>
      <c r="AF1293" s="102"/>
      <c r="AG1293" s="102"/>
      <c r="AH1293" s="102"/>
      <c r="AI1293" s="102"/>
      <c r="AJ1293" s="102"/>
      <c r="AK1293" s="102"/>
      <c r="AL1293" s="102"/>
      <c r="AM1293" s="102"/>
      <c r="BG1293" s="13" t="s">
        <v>530</v>
      </c>
      <c r="BH1293" s="13">
        <v>86</v>
      </c>
      <c r="BI1293" s="13" t="str">
        <f>"ITEM"&amp;BH1293&amp; BG1293 &amp;"="&amp; IF(TRIM($J1293)="","",$J1293)</f>
        <v>ITEM86#KBN4_6=</v>
      </c>
    </row>
    <row r="1294" spans="1:61" ht="9.75" hidden="1" customHeight="1" x14ac:dyDescent="0.15">
      <c r="A1294" s="106"/>
      <c r="B1294" s="107"/>
      <c r="C1294" s="107"/>
      <c r="D1294" s="107"/>
      <c r="E1294" s="107"/>
      <c r="F1294" s="107"/>
      <c r="G1294" s="107"/>
      <c r="H1294" s="107"/>
      <c r="I1294" s="108"/>
      <c r="J1294" s="102"/>
      <c r="K1294" s="102"/>
      <c r="L1294" s="102"/>
      <c r="M1294" s="102"/>
      <c r="N1294" s="102"/>
      <c r="O1294" s="102"/>
      <c r="P1294" s="102"/>
      <c r="Q1294" s="102"/>
      <c r="R1294" s="102"/>
      <c r="S1294" s="102"/>
      <c r="T1294" s="102"/>
      <c r="U1294" s="102"/>
      <c r="V1294" s="102"/>
      <c r="W1294" s="102"/>
      <c r="X1294" s="102"/>
      <c r="Y1294" s="102"/>
      <c r="Z1294" s="102"/>
      <c r="AA1294" s="102"/>
      <c r="AB1294" s="102"/>
      <c r="AC1294" s="102"/>
      <c r="AD1294" s="102"/>
      <c r="AE1294" s="102"/>
      <c r="AF1294" s="102"/>
      <c r="AG1294" s="102"/>
      <c r="AH1294" s="102"/>
      <c r="AI1294" s="102"/>
      <c r="AJ1294" s="102"/>
      <c r="AK1294" s="102"/>
      <c r="AL1294" s="102"/>
      <c r="AM1294" s="102"/>
      <c r="BG1294" s="13" t="s">
        <v>432</v>
      </c>
      <c r="BH1294" s="13" t="s">
        <v>432</v>
      </c>
    </row>
    <row r="1295" spans="1:61" ht="9.75" hidden="1" customHeight="1" x14ac:dyDescent="0.15">
      <c r="A1295" s="96" t="s">
        <v>291</v>
      </c>
      <c r="B1295" s="97"/>
      <c r="C1295" s="97"/>
      <c r="D1295" s="97"/>
      <c r="E1295" s="97"/>
      <c r="F1295" s="97"/>
      <c r="G1295" s="97"/>
      <c r="H1295" s="97"/>
      <c r="I1295" s="98"/>
      <c r="J1295" s="102"/>
      <c r="K1295" s="102"/>
      <c r="L1295" s="102"/>
      <c r="M1295" s="102"/>
      <c r="N1295" s="102"/>
      <c r="O1295" s="102"/>
      <c r="P1295" s="102"/>
      <c r="Q1295" s="102"/>
      <c r="R1295" s="102"/>
      <c r="S1295" s="102"/>
      <c r="T1295" s="102"/>
      <c r="U1295" s="102"/>
      <c r="V1295" s="102"/>
      <c r="W1295" s="102"/>
      <c r="X1295" s="102"/>
      <c r="Y1295" s="102"/>
      <c r="Z1295" s="102"/>
      <c r="AA1295" s="102"/>
      <c r="AB1295" s="102"/>
      <c r="AC1295" s="102"/>
      <c r="AD1295" s="102"/>
      <c r="AE1295" s="102"/>
      <c r="AF1295" s="102"/>
      <c r="AG1295" s="102"/>
      <c r="AH1295" s="102"/>
      <c r="AI1295" s="102"/>
      <c r="AJ1295" s="102"/>
      <c r="AK1295" s="102"/>
      <c r="AL1295" s="102"/>
      <c r="AM1295" s="102"/>
      <c r="BG1295" s="13" t="s">
        <v>530</v>
      </c>
      <c r="BH1295" s="13">
        <v>87</v>
      </c>
      <c r="BI1295" s="13" t="str">
        <f>"ITEM"&amp;BH1295&amp; BG1295 &amp;"="&amp; IF(TRIM($J1295)="","",$J1295)</f>
        <v>ITEM87#KBN4_6=</v>
      </c>
    </row>
    <row r="1296" spans="1:61" ht="9.75" hidden="1" customHeight="1" x14ac:dyDescent="0.15">
      <c r="A1296" s="99"/>
      <c r="B1296" s="100"/>
      <c r="C1296" s="100"/>
      <c r="D1296" s="100"/>
      <c r="E1296" s="100"/>
      <c r="F1296" s="100"/>
      <c r="G1296" s="100"/>
      <c r="H1296" s="100"/>
      <c r="I1296" s="101"/>
      <c r="J1296" s="102"/>
      <c r="K1296" s="102"/>
      <c r="L1296" s="102"/>
      <c r="M1296" s="102"/>
      <c r="N1296" s="102"/>
      <c r="O1296" s="102"/>
      <c r="P1296" s="102"/>
      <c r="Q1296" s="102"/>
      <c r="R1296" s="102"/>
      <c r="S1296" s="102"/>
      <c r="T1296" s="102"/>
      <c r="U1296" s="102"/>
      <c r="V1296" s="102"/>
      <c r="W1296" s="102"/>
      <c r="X1296" s="102"/>
      <c r="Y1296" s="102"/>
      <c r="Z1296" s="102"/>
      <c r="AA1296" s="102"/>
      <c r="AB1296" s="102"/>
      <c r="AC1296" s="102"/>
      <c r="AD1296" s="102"/>
      <c r="AE1296" s="102"/>
      <c r="AF1296" s="102"/>
      <c r="AG1296" s="102"/>
      <c r="AH1296" s="102"/>
      <c r="AI1296" s="102"/>
      <c r="AJ1296" s="102"/>
      <c r="AK1296" s="102"/>
      <c r="AL1296" s="102"/>
      <c r="AM1296" s="102"/>
      <c r="BG1296" s="13" t="s">
        <v>432</v>
      </c>
      <c r="BH1296" s="13" t="s">
        <v>432</v>
      </c>
    </row>
    <row r="1297" spans="1:61" ht="9.75" hidden="1" customHeight="1" x14ac:dyDescent="0.15">
      <c r="A1297" s="106"/>
      <c r="B1297" s="107"/>
      <c r="C1297" s="107"/>
      <c r="D1297" s="107"/>
      <c r="E1297" s="107"/>
      <c r="F1297" s="107"/>
      <c r="G1297" s="107"/>
      <c r="H1297" s="107"/>
      <c r="I1297" s="108"/>
      <c r="J1297" s="102"/>
      <c r="K1297" s="102"/>
      <c r="L1297" s="102"/>
      <c r="M1297" s="102"/>
      <c r="N1297" s="102"/>
      <c r="O1297" s="102"/>
      <c r="P1297" s="102"/>
      <c r="Q1297" s="102"/>
      <c r="R1297" s="102"/>
      <c r="S1297" s="102"/>
      <c r="T1297" s="102"/>
      <c r="U1297" s="102"/>
      <c r="V1297" s="102"/>
      <c r="W1297" s="102"/>
      <c r="X1297" s="102"/>
      <c r="Y1297" s="102"/>
      <c r="Z1297" s="102"/>
      <c r="AA1297" s="102"/>
      <c r="AB1297" s="102"/>
      <c r="AC1297" s="102"/>
      <c r="AD1297" s="102"/>
      <c r="AE1297" s="102"/>
      <c r="AF1297" s="102"/>
      <c r="AG1297" s="102"/>
      <c r="AH1297" s="102"/>
      <c r="AI1297" s="102"/>
      <c r="AJ1297" s="102"/>
      <c r="AK1297" s="102"/>
      <c r="AL1297" s="102"/>
      <c r="AM1297" s="102"/>
      <c r="BG1297" s="13" t="s">
        <v>432</v>
      </c>
      <c r="BH1297" s="13" t="s">
        <v>432</v>
      </c>
    </row>
    <row r="1298" spans="1:61" ht="9.75" hidden="1" customHeight="1" x14ac:dyDescent="0.15">
      <c r="A1298" s="96" t="s">
        <v>292</v>
      </c>
      <c r="B1298" s="97"/>
      <c r="C1298" s="97"/>
      <c r="D1298" s="97"/>
      <c r="E1298" s="97"/>
      <c r="F1298" s="97"/>
      <c r="G1298" s="97"/>
      <c r="H1298" s="97"/>
      <c r="I1298" s="98"/>
      <c r="J1298" s="102"/>
      <c r="K1298" s="102"/>
      <c r="L1298" s="102"/>
      <c r="M1298" s="102"/>
      <c r="N1298" s="102"/>
      <c r="O1298" s="102"/>
      <c r="P1298" s="102"/>
      <c r="Q1298" s="102"/>
      <c r="R1298" s="102"/>
      <c r="S1298" s="102"/>
      <c r="T1298" s="102"/>
      <c r="U1298" s="102"/>
      <c r="V1298" s="102"/>
      <c r="W1298" s="102"/>
      <c r="X1298" s="102"/>
      <c r="Y1298" s="102"/>
      <c r="Z1298" s="102"/>
      <c r="AA1298" s="102"/>
      <c r="AB1298" s="102"/>
      <c r="AC1298" s="102"/>
      <c r="AD1298" s="102"/>
      <c r="AE1298" s="102"/>
      <c r="AF1298" s="102"/>
      <c r="AG1298" s="102"/>
      <c r="AH1298" s="102"/>
      <c r="AI1298" s="102"/>
      <c r="AJ1298" s="102"/>
      <c r="AK1298" s="102"/>
      <c r="AL1298" s="102"/>
      <c r="AM1298" s="102"/>
      <c r="BG1298" s="13" t="s">
        <v>530</v>
      </c>
      <c r="BH1298" s="13">
        <v>88</v>
      </c>
      <c r="BI1298" s="13" t="str">
        <f>"ITEM"&amp;BH1298&amp; BG1298 &amp;"="&amp; IF(TRIM($J1298)="","",$J1298)</f>
        <v>ITEM88#KBN4_6=</v>
      </c>
    </row>
    <row r="1299" spans="1:61" ht="9.75" hidden="1" customHeight="1" x14ac:dyDescent="0.15">
      <c r="A1299" s="106"/>
      <c r="B1299" s="107"/>
      <c r="C1299" s="107"/>
      <c r="D1299" s="107"/>
      <c r="E1299" s="107"/>
      <c r="F1299" s="107"/>
      <c r="G1299" s="107"/>
      <c r="H1299" s="107"/>
      <c r="I1299" s="108"/>
      <c r="J1299" s="102"/>
      <c r="K1299" s="102"/>
      <c r="L1299" s="102"/>
      <c r="M1299" s="102"/>
      <c r="N1299" s="102"/>
      <c r="O1299" s="102"/>
      <c r="P1299" s="102"/>
      <c r="Q1299" s="102"/>
      <c r="R1299" s="102"/>
      <c r="S1299" s="102"/>
      <c r="T1299" s="102"/>
      <c r="U1299" s="102"/>
      <c r="V1299" s="102"/>
      <c r="W1299" s="102"/>
      <c r="X1299" s="102"/>
      <c r="Y1299" s="102"/>
      <c r="Z1299" s="102"/>
      <c r="AA1299" s="102"/>
      <c r="AB1299" s="102"/>
      <c r="AC1299" s="102"/>
      <c r="AD1299" s="102"/>
      <c r="AE1299" s="102"/>
      <c r="AF1299" s="102"/>
      <c r="AG1299" s="102"/>
      <c r="AH1299" s="102"/>
      <c r="AI1299" s="102"/>
      <c r="AJ1299" s="102"/>
      <c r="AK1299" s="102"/>
      <c r="AL1299" s="102"/>
      <c r="AM1299" s="102"/>
      <c r="BG1299" s="13" t="s">
        <v>432</v>
      </c>
      <c r="BH1299" s="13" t="s">
        <v>432</v>
      </c>
    </row>
    <row r="1300" spans="1:61" ht="9.75" hidden="1" customHeight="1" x14ac:dyDescent="0.15">
      <c r="A1300" s="96" t="s">
        <v>326</v>
      </c>
      <c r="B1300" s="97"/>
      <c r="C1300" s="97"/>
      <c r="D1300" s="97"/>
      <c r="E1300" s="97"/>
      <c r="F1300" s="97"/>
      <c r="G1300" s="97"/>
      <c r="H1300" s="97"/>
      <c r="I1300" s="98"/>
      <c r="J1300" s="266"/>
      <c r="K1300" s="170"/>
      <c r="L1300" s="170"/>
      <c r="M1300" s="170"/>
      <c r="N1300" s="170"/>
      <c r="O1300" s="170"/>
      <c r="P1300" s="170"/>
      <c r="Q1300" s="170"/>
      <c r="R1300" s="170"/>
      <c r="S1300" s="170"/>
      <c r="T1300" s="170"/>
      <c r="U1300" s="170"/>
      <c r="V1300" s="170" t="s">
        <v>116</v>
      </c>
      <c r="W1300" s="170"/>
      <c r="X1300" s="170"/>
      <c r="Y1300" s="170"/>
      <c r="Z1300" s="170"/>
      <c r="AA1300" s="170"/>
      <c r="AB1300" s="170"/>
      <c r="AC1300" s="170"/>
      <c r="AD1300" s="170"/>
      <c r="AE1300" s="170"/>
      <c r="AF1300" s="170"/>
      <c r="AG1300" s="170"/>
      <c r="AH1300" s="170"/>
      <c r="AI1300" s="170"/>
      <c r="AJ1300" s="170"/>
      <c r="AK1300" s="170"/>
      <c r="AL1300" s="170"/>
      <c r="AM1300" s="171"/>
      <c r="BE1300" s="13" t="str">
        <f ca="1">MID(CELL("address",$CB$2),2,2)</f>
        <v>CB</v>
      </c>
      <c r="BF1300" s="13" t="str">
        <f>IF(TRIM($K1302)="","",IF(ISERROR(MATCH($K1302,$CB$3:$CB$7,0)),"INPUT_ERROR",MATCH($K1302,$CB$3:$CB$7,0)))</f>
        <v/>
      </c>
      <c r="BG1300" s="13" t="s">
        <v>530</v>
      </c>
      <c r="BH1300" s="13">
        <v>89</v>
      </c>
      <c r="BI1300" s="13" t="str">
        <f>"ITEM"&amp; BH1300&amp; BG1300 &amp;"="&amp; $BF1300</f>
        <v>ITEM89#KBN4_6=</v>
      </c>
    </row>
    <row r="1301" spans="1:61" ht="9.75" hidden="1" customHeight="1" x14ac:dyDescent="0.15">
      <c r="A1301" s="99"/>
      <c r="B1301" s="100"/>
      <c r="C1301" s="100"/>
      <c r="D1301" s="100"/>
      <c r="E1301" s="100"/>
      <c r="F1301" s="100"/>
      <c r="G1301" s="100"/>
      <c r="H1301" s="100"/>
      <c r="I1301" s="101"/>
      <c r="J1301" s="304"/>
      <c r="K1301" s="169"/>
      <c r="L1301" s="169"/>
      <c r="M1301" s="169"/>
      <c r="N1301" s="169"/>
      <c r="O1301" s="169"/>
      <c r="P1301" s="169"/>
      <c r="Q1301" s="169"/>
      <c r="R1301" s="169"/>
      <c r="S1301" s="169"/>
      <c r="T1301" s="169"/>
      <c r="U1301" s="169"/>
      <c r="V1301" s="169" t="s">
        <v>180</v>
      </c>
      <c r="W1301" s="169"/>
      <c r="X1301" s="169"/>
      <c r="Y1301" s="169"/>
      <c r="Z1301" s="169"/>
      <c r="AA1301" s="169"/>
      <c r="AB1301" s="169"/>
      <c r="AC1301" s="169"/>
      <c r="AD1301" s="169"/>
      <c r="AE1301" s="169"/>
      <c r="AF1301" s="169"/>
      <c r="AG1301" s="169"/>
      <c r="AH1301" s="169"/>
      <c r="AI1301" s="169"/>
      <c r="AJ1301" s="169"/>
      <c r="AK1301" s="169"/>
      <c r="AL1301" s="169"/>
      <c r="AM1301" s="172"/>
      <c r="BG1301" s="13" t="s">
        <v>432</v>
      </c>
      <c r="BH1301" s="13" t="s">
        <v>432</v>
      </c>
    </row>
    <row r="1302" spans="1:61" ht="9.75" hidden="1" customHeight="1" x14ac:dyDescent="0.15">
      <c r="A1302" s="99"/>
      <c r="B1302" s="100"/>
      <c r="C1302" s="100"/>
      <c r="D1302" s="100"/>
      <c r="E1302" s="100"/>
      <c r="F1302" s="100"/>
      <c r="G1302" s="100"/>
      <c r="H1302" s="100"/>
      <c r="I1302" s="101"/>
      <c r="J1302" s="130" t="s">
        <v>127</v>
      </c>
      <c r="K1302" s="131"/>
      <c r="L1302" s="131"/>
      <c r="M1302" s="131"/>
      <c r="N1302" s="131"/>
      <c r="O1302" s="131"/>
      <c r="P1302" s="131"/>
      <c r="Q1302" s="131"/>
      <c r="R1302" s="131"/>
      <c r="S1302" s="131"/>
      <c r="T1302" s="133" t="s">
        <v>129</v>
      </c>
      <c r="U1302" s="133"/>
      <c r="V1302" s="169" t="s">
        <v>236</v>
      </c>
      <c r="W1302" s="169"/>
      <c r="X1302" s="169"/>
      <c r="Y1302" s="169"/>
      <c r="Z1302" s="169"/>
      <c r="AA1302" s="169"/>
      <c r="AB1302" s="169"/>
      <c r="AC1302" s="169"/>
      <c r="AD1302" s="169"/>
      <c r="AE1302" s="169"/>
      <c r="AF1302" s="169"/>
      <c r="AG1302" s="169"/>
      <c r="AH1302" s="169"/>
      <c r="AI1302" s="169"/>
      <c r="AJ1302" s="169"/>
      <c r="AK1302" s="169"/>
      <c r="AL1302" s="169"/>
      <c r="AM1302" s="172"/>
      <c r="BG1302" s="13" t="s">
        <v>432</v>
      </c>
      <c r="BH1302" s="13" t="s">
        <v>432</v>
      </c>
    </row>
    <row r="1303" spans="1:61" ht="9.75" hidden="1" customHeight="1" x14ac:dyDescent="0.15">
      <c r="A1303" s="99"/>
      <c r="B1303" s="100"/>
      <c r="C1303" s="100"/>
      <c r="D1303" s="100"/>
      <c r="E1303" s="100"/>
      <c r="F1303" s="100"/>
      <c r="G1303" s="100"/>
      <c r="H1303" s="100"/>
      <c r="I1303" s="101"/>
      <c r="J1303" s="130"/>
      <c r="K1303" s="131"/>
      <c r="L1303" s="131"/>
      <c r="M1303" s="131"/>
      <c r="N1303" s="131"/>
      <c r="O1303" s="131"/>
      <c r="P1303" s="131"/>
      <c r="Q1303" s="131"/>
      <c r="R1303" s="131"/>
      <c r="S1303" s="131"/>
      <c r="T1303" s="133"/>
      <c r="U1303" s="133"/>
      <c r="V1303" s="169" t="s">
        <v>237</v>
      </c>
      <c r="W1303" s="169"/>
      <c r="X1303" s="169"/>
      <c r="Y1303" s="169"/>
      <c r="Z1303" s="169"/>
      <c r="AA1303" s="169"/>
      <c r="AB1303" s="169"/>
      <c r="AC1303" s="169"/>
      <c r="AD1303" s="169"/>
      <c r="AE1303" s="169"/>
      <c r="AF1303" s="169"/>
      <c r="AG1303" s="169"/>
      <c r="AH1303" s="169"/>
      <c r="AI1303" s="169"/>
      <c r="AJ1303" s="169"/>
      <c r="AK1303" s="169"/>
      <c r="AL1303" s="169"/>
      <c r="AM1303" s="172"/>
      <c r="BG1303" s="13" t="s">
        <v>432</v>
      </c>
      <c r="BH1303" s="13" t="s">
        <v>432</v>
      </c>
    </row>
    <row r="1304" spans="1:61" ht="9.75" hidden="1" customHeight="1" x14ac:dyDescent="0.15">
      <c r="A1304" s="99"/>
      <c r="B1304" s="100"/>
      <c r="C1304" s="100"/>
      <c r="D1304" s="100"/>
      <c r="E1304" s="100"/>
      <c r="F1304" s="100"/>
      <c r="G1304" s="100"/>
      <c r="H1304" s="100"/>
      <c r="I1304" s="101"/>
      <c r="J1304" s="186"/>
      <c r="K1304" s="133"/>
      <c r="L1304" s="133"/>
      <c r="M1304" s="133"/>
      <c r="N1304" s="133"/>
      <c r="O1304" s="133"/>
      <c r="P1304" s="133"/>
      <c r="Q1304" s="133"/>
      <c r="R1304" s="133"/>
      <c r="S1304" s="133"/>
      <c r="T1304" s="133"/>
      <c r="U1304" s="133"/>
      <c r="V1304" s="169" t="s">
        <v>441</v>
      </c>
      <c r="W1304" s="169"/>
      <c r="X1304" s="169"/>
      <c r="Y1304" s="169"/>
      <c r="Z1304" s="169"/>
      <c r="AA1304" s="169"/>
      <c r="AB1304" s="169"/>
      <c r="AC1304" s="169"/>
      <c r="AD1304" s="169"/>
      <c r="AE1304" s="169"/>
      <c r="AF1304" s="169"/>
      <c r="AG1304" s="169"/>
      <c r="AH1304" s="169"/>
      <c r="AI1304" s="169"/>
      <c r="AJ1304" s="169"/>
      <c r="AK1304" s="169"/>
      <c r="AL1304" s="169"/>
      <c r="AM1304" s="172"/>
      <c r="BG1304" s="13" t="s">
        <v>432</v>
      </c>
      <c r="BH1304" s="13" t="s">
        <v>432</v>
      </c>
    </row>
    <row r="1305" spans="1:61" ht="9.75" hidden="1" customHeight="1" x14ac:dyDescent="0.15">
      <c r="A1305" s="106"/>
      <c r="B1305" s="107"/>
      <c r="C1305" s="107"/>
      <c r="D1305" s="107"/>
      <c r="E1305" s="107"/>
      <c r="F1305" s="107"/>
      <c r="G1305" s="107"/>
      <c r="H1305" s="107"/>
      <c r="I1305" s="108"/>
      <c r="J1305" s="168"/>
      <c r="K1305" s="137"/>
      <c r="L1305" s="137"/>
      <c r="M1305" s="137"/>
      <c r="N1305" s="137"/>
      <c r="O1305" s="137"/>
      <c r="P1305" s="137"/>
      <c r="Q1305" s="137"/>
      <c r="R1305" s="137"/>
      <c r="S1305" s="137"/>
      <c r="T1305" s="137"/>
      <c r="U1305" s="137"/>
      <c r="V1305" s="174" t="s">
        <v>238</v>
      </c>
      <c r="W1305" s="174"/>
      <c r="X1305" s="174"/>
      <c r="Y1305" s="174"/>
      <c r="Z1305" s="174"/>
      <c r="AA1305" s="174"/>
      <c r="AB1305" s="174"/>
      <c r="AC1305" s="174"/>
      <c r="AD1305" s="174"/>
      <c r="AE1305" s="174"/>
      <c r="AF1305" s="174"/>
      <c r="AG1305" s="174"/>
      <c r="AH1305" s="174"/>
      <c r="AI1305" s="174"/>
      <c r="AJ1305" s="174"/>
      <c r="AK1305" s="174"/>
      <c r="AL1305" s="174"/>
      <c r="AM1305" s="175"/>
      <c r="BG1305" s="13" t="s">
        <v>432</v>
      </c>
      <c r="BH1305" s="13" t="s">
        <v>432</v>
      </c>
    </row>
    <row r="1306" spans="1:61" ht="9.75" hidden="1" customHeight="1" x14ac:dyDescent="0.15">
      <c r="A1306" s="96" t="s">
        <v>325</v>
      </c>
      <c r="B1306" s="97"/>
      <c r="C1306" s="97"/>
      <c r="D1306" s="97"/>
      <c r="E1306" s="97"/>
      <c r="F1306" s="97"/>
      <c r="G1306" s="97"/>
      <c r="H1306" s="97"/>
      <c r="I1306" s="98"/>
      <c r="J1306" s="115"/>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7"/>
      <c r="BG1306" s="13" t="s">
        <v>530</v>
      </c>
      <c r="BH1306" s="13">
        <v>90</v>
      </c>
      <c r="BI1306" s="13" t="str">
        <f>"ITEM"&amp;BH1306&amp; BG1306 &amp;"="&amp; IF(TRIM($J1306)="","",$J1306)</f>
        <v>ITEM90#KBN4_6=</v>
      </c>
    </row>
    <row r="1307" spans="1:61" ht="9.75" hidden="1" customHeight="1" x14ac:dyDescent="0.15">
      <c r="A1307" s="99"/>
      <c r="B1307" s="100"/>
      <c r="C1307" s="100"/>
      <c r="D1307" s="100"/>
      <c r="E1307" s="100"/>
      <c r="F1307" s="100"/>
      <c r="G1307" s="100"/>
      <c r="H1307" s="100"/>
      <c r="I1307" s="101"/>
      <c r="J1307" s="109"/>
      <c r="K1307" s="110"/>
      <c r="L1307" s="110"/>
      <c r="M1307" s="110"/>
      <c r="N1307" s="110"/>
      <c r="O1307" s="110"/>
      <c r="P1307" s="110"/>
      <c r="Q1307" s="110"/>
      <c r="R1307" s="110"/>
      <c r="S1307" s="110"/>
      <c r="T1307" s="110"/>
      <c r="U1307" s="110"/>
      <c r="V1307" s="110"/>
      <c r="W1307" s="110"/>
      <c r="X1307" s="110"/>
      <c r="Y1307" s="110"/>
      <c r="Z1307" s="110"/>
      <c r="AA1307" s="110"/>
      <c r="AB1307" s="110"/>
      <c r="AC1307" s="110"/>
      <c r="AD1307" s="110"/>
      <c r="AE1307" s="110"/>
      <c r="AF1307" s="110"/>
      <c r="AG1307" s="110"/>
      <c r="AH1307" s="110"/>
      <c r="AI1307" s="110"/>
      <c r="AJ1307" s="110"/>
      <c r="AK1307" s="110"/>
      <c r="AL1307" s="110"/>
      <c r="AM1307" s="111"/>
      <c r="BG1307" s="13" t="s">
        <v>432</v>
      </c>
      <c r="BH1307" s="13" t="s">
        <v>432</v>
      </c>
    </row>
    <row r="1308" spans="1:61" ht="9.75" hidden="1" customHeight="1" x14ac:dyDescent="0.15">
      <c r="A1308" s="99"/>
      <c r="B1308" s="100"/>
      <c r="C1308" s="100"/>
      <c r="D1308" s="100"/>
      <c r="E1308" s="100"/>
      <c r="F1308" s="100"/>
      <c r="G1308" s="100"/>
      <c r="H1308" s="100"/>
      <c r="I1308" s="101"/>
      <c r="J1308" s="112"/>
      <c r="K1308" s="113"/>
      <c r="L1308" s="113"/>
      <c r="M1308" s="113"/>
      <c r="N1308" s="113"/>
      <c r="O1308" s="113"/>
      <c r="P1308" s="113"/>
      <c r="Q1308" s="113"/>
      <c r="R1308" s="113"/>
      <c r="S1308" s="113"/>
      <c r="T1308" s="113"/>
      <c r="U1308" s="113"/>
      <c r="V1308" s="113"/>
      <c r="W1308" s="113"/>
      <c r="X1308" s="113"/>
      <c r="Y1308" s="113"/>
      <c r="Z1308" s="113"/>
      <c r="AA1308" s="113"/>
      <c r="AB1308" s="113"/>
      <c r="AC1308" s="113"/>
      <c r="AD1308" s="113"/>
      <c r="AE1308" s="113"/>
      <c r="AF1308" s="113"/>
      <c r="AG1308" s="113"/>
      <c r="AH1308" s="113"/>
      <c r="AI1308" s="113"/>
      <c r="AJ1308" s="113"/>
      <c r="AK1308" s="113"/>
      <c r="AL1308" s="113"/>
      <c r="AM1308" s="114"/>
      <c r="BG1308" s="13" t="s">
        <v>432</v>
      </c>
      <c r="BH1308" s="13" t="s">
        <v>432</v>
      </c>
    </row>
    <row r="1309" spans="1:61" ht="9.75" hidden="1" customHeight="1" x14ac:dyDescent="0.15">
      <c r="A1309" s="96" t="s">
        <v>293</v>
      </c>
      <c r="B1309" s="97"/>
      <c r="C1309" s="97"/>
      <c r="D1309" s="97"/>
      <c r="E1309" s="97"/>
      <c r="F1309" s="97"/>
      <c r="G1309" s="97"/>
      <c r="H1309" s="97"/>
      <c r="I1309" s="98"/>
      <c r="J1309" s="224" t="s">
        <v>127</v>
      </c>
      <c r="K1309" s="225"/>
      <c r="L1309" s="162" t="s">
        <v>122</v>
      </c>
      <c r="M1309" s="162"/>
      <c r="N1309" s="162"/>
      <c r="O1309" s="162"/>
      <c r="P1309" s="162"/>
      <c r="Q1309" s="162"/>
      <c r="R1309" s="162"/>
      <c r="S1309" s="162"/>
      <c r="T1309" s="162"/>
      <c r="U1309" s="162"/>
      <c r="V1309" s="162"/>
      <c r="W1309" s="162"/>
      <c r="X1309" s="227" t="s">
        <v>127</v>
      </c>
      <c r="Y1309" s="225"/>
      <c r="Z1309" s="162" t="s">
        <v>160</v>
      </c>
      <c r="AA1309" s="162"/>
      <c r="AB1309" s="162"/>
      <c r="AC1309" s="162"/>
      <c r="AD1309" s="162"/>
      <c r="AE1309" s="162"/>
      <c r="AF1309" s="162"/>
      <c r="AG1309" s="162"/>
      <c r="AH1309" s="162"/>
      <c r="AI1309" s="162"/>
      <c r="AJ1309" s="162"/>
      <c r="AK1309" s="162"/>
      <c r="AL1309" s="162"/>
      <c r="AM1309" s="163"/>
      <c r="BF1309" s="13" t="b">
        <f>IF($K1309="○",TRUE,IF($K1309="",FALSE,"INPUT_ERROR"))</f>
        <v>0</v>
      </c>
      <c r="BG1309" s="13" t="s">
        <v>530</v>
      </c>
      <c r="BH1309" s="13">
        <v>91</v>
      </c>
      <c r="BI1309" s="13" t="str">
        <f t="shared" ref="BI1309:BI1315" si="27">"ITEM"&amp;BH1309 &amp; BG1309 &amp;"="&amp; BF1309</f>
        <v>ITEM91#KBN4_6=FALSE</v>
      </c>
    </row>
    <row r="1310" spans="1:61" ht="9.75" hidden="1" customHeight="1" x14ac:dyDescent="0.15">
      <c r="A1310" s="99"/>
      <c r="B1310" s="100"/>
      <c r="C1310" s="100"/>
      <c r="D1310" s="100"/>
      <c r="E1310" s="100"/>
      <c r="F1310" s="100"/>
      <c r="G1310" s="100"/>
      <c r="H1310" s="100"/>
      <c r="I1310" s="101"/>
      <c r="J1310" s="130"/>
      <c r="K1310" s="132"/>
      <c r="L1310" s="133"/>
      <c r="M1310" s="133"/>
      <c r="N1310" s="133"/>
      <c r="O1310" s="133"/>
      <c r="P1310" s="133"/>
      <c r="Q1310" s="133"/>
      <c r="R1310" s="133"/>
      <c r="S1310" s="133"/>
      <c r="T1310" s="133"/>
      <c r="U1310" s="133"/>
      <c r="V1310" s="133"/>
      <c r="W1310" s="133"/>
      <c r="X1310" s="134"/>
      <c r="Y1310" s="132"/>
      <c r="Z1310" s="133"/>
      <c r="AA1310" s="133"/>
      <c r="AB1310" s="133"/>
      <c r="AC1310" s="133"/>
      <c r="AD1310" s="133"/>
      <c r="AE1310" s="133"/>
      <c r="AF1310" s="133"/>
      <c r="AG1310" s="133"/>
      <c r="AH1310" s="133"/>
      <c r="AI1310" s="133"/>
      <c r="AJ1310" s="133"/>
      <c r="AK1310" s="133"/>
      <c r="AL1310" s="133"/>
      <c r="AM1310" s="139"/>
      <c r="BF1310" s="13" t="b">
        <f>IF($Y1309="○",TRUE,IF($Y1309="",FALSE,"INPUT_ERROR"))</f>
        <v>0</v>
      </c>
      <c r="BG1310" s="13" t="s">
        <v>530</v>
      </c>
      <c r="BH1310" s="13">
        <v>92</v>
      </c>
      <c r="BI1310" s="13" t="str">
        <f t="shared" si="27"/>
        <v>ITEM92#KBN4_6=FALSE</v>
      </c>
    </row>
    <row r="1311" spans="1:61" ht="9.75" hidden="1" customHeight="1" x14ac:dyDescent="0.15">
      <c r="A1311" s="99"/>
      <c r="B1311" s="100"/>
      <c r="C1311" s="100"/>
      <c r="D1311" s="100"/>
      <c r="E1311" s="100"/>
      <c r="F1311" s="100"/>
      <c r="G1311" s="100"/>
      <c r="H1311" s="100"/>
      <c r="I1311" s="101"/>
      <c r="J1311" s="130" t="s">
        <v>127</v>
      </c>
      <c r="K1311" s="132"/>
      <c r="L1311" s="133" t="s">
        <v>161</v>
      </c>
      <c r="M1311" s="133"/>
      <c r="N1311" s="133"/>
      <c r="O1311" s="133"/>
      <c r="P1311" s="133"/>
      <c r="Q1311" s="133"/>
      <c r="R1311" s="133"/>
      <c r="S1311" s="133"/>
      <c r="T1311" s="133"/>
      <c r="U1311" s="133"/>
      <c r="V1311" s="133"/>
      <c r="W1311" s="133"/>
      <c r="X1311" s="134" t="s">
        <v>127</v>
      </c>
      <c r="Y1311" s="132"/>
      <c r="Z1311" s="133" t="s">
        <v>332</v>
      </c>
      <c r="AA1311" s="133"/>
      <c r="AB1311" s="133"/>
      <c r="AC1311" s="133"/>
      <c r="AD1311" s="133"/>
      <c r="AE1311" s="133"/>
      <c r="AF1311" s="133"/>
      <c r="AG1311" s="133"/>
      <c r="AH1311" s="133"/>
      <c r="AI1311" s="133"/>
      <c r="AJ1311" s="133"/>
      <c r="AK1311" s="133"/>
      <c r="AL1311" s="133"/>
      <c r="AM1311" s="139"/>
      <c r="BF1311" s="13" t="b">
        <f>IF($K1311="○",TRUE,IF($K1311="",FALSE,"INPUT_ERROR"))</f>
        <v>0</v>
      </c>
      <c r="BG1311" s="13" t="s">
        <v>530</v>
      </c>
      <c r="BH1311" s="13">
        <v>93</v>
      </c>
      <c r="BI1311" s="13" t="str">
        <f t="shared" si="27"/>
        <v>ITEM93#KBN4_6=FALSE</v>
      </c>
    </row>
    <row r="1312" spans="1:61" ht="9.75" hidden="1" customHeight="1" x14ac:dyDescent="0.15">
      <c r="A1312" s="99"/>
      <c r="B1312" s="100"/>
      <c r="C1312" s="100"/>
      <c r="D1312" s="100"/>
      <c r="E1312" s="100"/>
      <c r="F1312" s="100"/>
      <c r="G1312" s="100"/>
      <c r="H1312" s="100"/>
      <c r="I1312" s="101"/>
      <c r="J1312" s="130"/>
      <c r="K1312" s="132"/>
      <c r="L1312" s="133"/>
      <c r="M1312" s="133"/>
      <c r="N1312" s="133"/>
      <c r="O1312" s="133"/>
      <c r="P1312" s="133"/>
      <c r="Q1312" s="133"/>
      <c r="R1312" s="133"/>
      <c r="S1312" s="133"/>
      <c r="T1312" s="133"/>
      <c r="U1312" s="133"/>
      <c r="V1312" s="133"/>
      <c r="W1312" s="133"/>
      <c r="X1312" s="134"/>
      <c r="Y1312" s="132"/>
      <c r="Z1312" s="133"/>
      <c r="AA1312" s="133"/>
      <c r="AB1312" s="133"/>
      <c r="AC1312" s="133"/>
      <c r="AD1312" s="133"/>
      <c r="AE1312" s="133"/>
      <c r="AF1312" s="133"/>
      <c r="AG1312" s="133"/>
      <c r="AH1312" s="133"/>
      <c r="AI1312" s="133"/>
      <c r="AJ1312" s="133"/>
      <c r="AK1312" s="133"/>
      <c r="AL1312" s="133"/>
      <c r="AM1312" s="139"/>
      <c r="BF1312" s="13" t="b">
        <f>IF($Y1311="○",TRUE,IF($Y1311="",FALSE,"INPUT_ERROR"))</f>
        <v>0</v>
      </c>
      <c r="BG1312" s="13" t="s">
        <v>530</v>
      </c>
      <c r="BH1312" s="13">
        <v>94</v>
      </c>
      <c r="BI1312" s="13" t="str">
        <f t="shared" si="27"/>
        <v>ITEM94#KBN4_6=FALSE</v>
      </c>
    </row>
    <row r="1313" spans="1:61" ht="9.75" hidden="1" customHeight="1" x14ac:dyDescent="0.15">
      <c r="A1313" s="99"/>
      <c r="B1313" s="100"/>
      <c r="C1313" s="100"/>
      <c r="D1313" s="100"/>
      <c r="E1313" s="100"/>
      <c r="F1313" s="100"/>
      <c r="G1313" s="100"/>
      <c r="H1313" s="100"/>
      <c r="I1313" s="101"/>
      <c r="J1313" s="130" t="s">
        <v>127</v>
      </c>
      <c r="K1313" s="132"/>
      <c r="L1313" s="133" t="s">
        <v>214</v>
      </c>
      <c r="M1313" s="133"/>
      <c r="N1313" s="133"/>
      <c r="O1313" s="133"/>
      <c r="P1313" s="133"/>
      <c r="Q1313" s="133"/>
      <c r="R1313" s="133"/>
      <c r="S1313" s="133"/>
      <c r="T1313" s="133"/>
      <c r="U1313" s="133"/>
      <c r="V1313" s="133"/>
      <c r="W1313" s="133"/>
      <c r="X1313" s="134" t="s">
        <v>127</v>
      </c>
      <c r="Y1313" s="132"/>
      <c r="Z1313" s="133" t="s">
        <v>239</v>
      </c>
      <c r="AA1313" s="133"/>
      <c r="AB1313" s="133"/>
      <c r="AC1313" s="133"/>
      <c r="AD1313" s="133"/>
      <c r="AE1313" s="133"/>
      <c r="AF1313" s="133"/>
      <c r="AG1313" s="133"/>
      <c r="AH1313" s="133"/>
      <c r="AI1313" s="133"/>
      <c r="AJ1313" s="133"/>
      <c r="AK1313" s="133"/>
      <c r="AL1313" s="133"/>
      <c r="AM1313" s="139"/>
      <c r="BF1313" s="13" t="b">
        <f>IF($K1313="○",TRUE,IF($K1313="",FALSE,"INPUT_ERROR"))</f>
        <v>0</v>
      </c>
      <c r="BG1313" s="13" t="s">
        <v>530</v>
      </c>
      <c r="BH1313" s="13">
        <v>95</v>
      </c>
      <c r="BI1313" s="13" t="str">
        <f t="shared" si="27"/>
        <v>ITEM95#KBN4_6=FALSE</v>
      </c>
    </row>
    <row r="1314" spans="1:61" ht="9.75" hidden="1" customHeight="1" x14ac:dyDescent="0.15">
      <c r="A1314" s="99"/>
      <c r="B1314" s="100"/>
      <c r="C1314" s="100"/>
      <c r="D1314" s="100"/>
      <c r="E1314" s="100"/>
      <c r="F1314" s="100"/>
      <c r="G1314" s="100"/>
      <c r="H1314" s="100"/>
      <c r="I1314" s="101"/>
      <c r="J1314" s="130"/>
      <c r="K1314" s="132"/>
      <c r="L1314" s="133"/>
      <c r="M1314" s="133"/>
      <c r="N1314" s="133"/>
      <c r="O1314" s="133"/>
      <c r="P1314" s="133"/>
      <c r="Q1314" s="133"/>
      <c r="R1314" s="133"/>
      <c r="S1314" s="133"/>
      <c r="T1314" s="133"/>
      <c r="U1314" s="133"/>
      <c r="V1314" s="133"/>
      <c r="W1314" s="133"/>
      <c r="X1314" s="134"/>
      <c r="Y1314" s="132"/>
      <c r="Z1314" s="133"/>
      <c r="AA1314" s="133"/>
      <c r="AB1314" s="133"/>
      <c r="AC1314" s="133"/>
      <c r="AD1314" s="133"/>
      <c r="AE1314" s="133"/>
      <c r="AF1314" s="133"/>
      <c r="AG1314" s="133"/>
      <c r="AH1314" s="133"/>
      <c r="AI1314" s="133"/>
      <c r="AJ1314" s="133"/>
      <c r="AK1314" s="133"/>
      <c r="AL1314" s="133"/>
      <c r="AM1314" s="139"/>
      <c r="BF1314" s="13" t="b">
        <f>IF($Y1313="○",TRUE,IF($Y1313="",FALSE,"INPUT_ERROR"))</f>
        <v>0</v>
      </c>
      <c r="BG1314" s="13" t="s">
        <v>530</v>
      </c>
      <c r="BH1314" s="13">
        <v>96</v>
      </c>
      <c r="BI1314" s="13" t="str">
        <f t="shared" si="27"/>
        <v>ITEM96#KBN4_6=FALSE</v>
      </c>
    </row>
    <row r="1315" spans="1:61" ht="9.75" hidden="1" customHeight="1" x14ac:dyDescent="0.15">
      <c r="A1315" s="99"/>
      <c r="B1315" s="100"/>
      <c r="C1315" s="100"/>
      <c r="D1315" s="100"/>
      <c r="E1315" s="100"/>
      <c r="F1315" s="100"/>
      <c r="G1315" s="100"/>
      <c r="H1315" s="100"/>
      <c r="I1315" s="101"/>
      <c r="J1315" s="130" t="s">
        <v>127</v>
      </c>
      <c r="K1315" s="132"/>
      <c r="L1315" s="133" t="s">
        <v>125</v>
      </c>
      <c r="M1315" s="133"/>
      <c r="N1315" s="133"/>
      <c r="O1315" s="134" t="s">
        <v>98</v>
      </c>
      <c r="P1315" s="128"/>
      <c r="Q1315" s="128"/>
      <c r="R1315" s="128"/>
      <c r="S1315" s="128"/>
      <c r="T1315" s="128"/>
      <c r="U1315" s="128"/>
      <c r="V1315" s="128"/>
      <c r="W1315" s="128"/>
      <c r="X1315" s="128"/>
      <c r="Y1315" s="128"/>
      <c r="Z1315" s="128"/>
      <c r="AA1315" s="128"/>
      <c r="AB1315" s="128"/>
      <c r="AC1315" s="128"/>
      <c r="AD1315" s="128"/>
      <c r="AE1315" s="128"/>
      <c r="AF1315" s="128"/>
      <c r="AG1315" s="128"/>
      <c r="AH1315" s="128"/>
      <c r="AI1315" s="128"/>
      <c r="AJ1315" s="128"/>
      <c r="AK1315" s="128"/>
      <c r="AL1315" s="133" t="s">
        <v>188</v>
      </c>
      <c r="AM1315" s="139"/>
      <c r="BF1315" s="13" t="b">
        <f>IF($K1315="○",TRUE,IF($K1315="",FALSE,"INPUT_ERROR"))</f>
        <v>0</v>
      </c>
      <c r="BG1315" s="13" t="s">
        <v>530</v>
      </c>
      <c r="BH1315" s="13">
        <v>97</v>
      </c>
      <c r="BI1315" s="13" t="str">
        <f t="shared" si="27"/>
        <v>ITEM97#KBN4_6=FALSE</v>
      </c>
    </row>
    <row r="1316" spans="1:61" ht="9.75" hidden="1" customHeight="1" x14ac:dyDescent="0.15">
      <c r="A1316" s="99"/>
      <c r="B1316" s="100"/>
      <c r="C1316" s="100"/>
      <c r="D1316" s="100"/>
      <c r="E1316" s="100"/>
      <c r="F1316" s="100"/>
      <c r="G1316" s="100"/>
      <c r="H1316" s="100"/>
      <c r="I1316" s="101"/>
      <c r="J1316" s="135"/>
      <c r="K1316" s="136"/>
      <c r="L1316" s="137"/>
      <c r="M1316" s="137"/>
      <c r="N1316" s="137"/>
      <c r="O1316" s="138"/>
      <c r="P1316" s="90"/>
      <c r="Q1316" s="90"/>
      <c r="R1316" s="90"/>
      <c r="S1316" s="90"/>
      <c r="T1316" s="90"/>
      <c r="U1316" s="90"/>
      <c r="V1316" s="90"/>
      <c r="W1316" s="90"/>
      <c r="X1316" s="90"/>
      <c r="Y1316" s="90"/>
      <c r="Z1316" s="90"/>
      <c r="AA1316" s="90"/>
      <c r="AB1316" s="90"/>
      <c r="AC1316" s="90"/>
      <c r="AD1316" s="90"/>
      <c r="AE1316" s="90"/>
      <c r="AF1316" s="90"/>
      <c r="AG1316" s="90"/>
      <c r="AH1316" s="90"/>
      <c r="AI1316" s="90"/>
      <c r="AJ1316" s="90"/>
      <c r="AK1316" s="90"/>
      <c r="AL1316" s="137"/>
      <c r="AM1316" s="140"/>
      <c r="BG1316" s="13" t="s">
        <v>530</v>
      </c>
      <c r="BH1316" s="13">
        <v>98</v>
      </c>
      <c r="BI1316" s="13" t="str">
        <f>"ITEM"&amp;BH1316 &amp; BG1316 &amp;"="&amp;IF(TRIM($P1315)="","",$P1315)</f>
        <v>ITEM98#KBN4_6=</v>
      </c>
    </row>
    <row r="1317" spans="1:61" ht="9.75" hidden="1" customHeight="1" x14ac:dyDescent="0.15">
      <c r="A1317" s="96" t="s">
        <v>290</v>
      </c>
      <c r="B1317" s="97"/>
      <c r="C1317" s="97"/>
      <c r="D1317" s="97"/>
      <c r="E1317" s="97"/>
      <c r="F1317" s="97"/>
      <c r="G1317" s="97"/>
      <c r="H1317" s="97"/>
      <c r="I1317" s="98"/>
      <c r="J1317" s="305"/>
      <c r="K1317" s="306"/>
      <c r="L1317" s="306"/>
      <c r="M1317" s="306"/>
      <c r="N1317" s="306"/>
      <c r="O1317" s="306"/>
      <c r="P1317" s="306"/>
      <c r="Q1317" s="306"/>
      <c r="R1317" s="306"/>
      <c r="S1317" s="306"/>
      <c r="T1317" s="306"/>
      <c r="U1317" s="306"/>
      <c r="V1317" s="306"/>
      <c r="W1317" s="306"/>
      <c r="X1317" s="306"/>
      <c r="Y1317" s="306"/>
      <c r="Z1317" s="306"/>
      <c r="AA1317" s="306"/>
      <c r="AB1317" s="306"/>
      <c r="AC1317" s="306"/>
      <c r="AD1317" s="306"/>
      <c r="AE1317" s="306"/>
      <c r="AF1317" s="306"/>
      <c r="AG1317" s="306"/>
      <c r="AH1317" s="306"/>
      <c r="AI1317" s="306"/>
      <c r="AJ1317" s="306"/>
      <c r="AK1317" s="306"/>
      <c r="AL1317" s="306"/>
      <c r="AM1317" s="307"/>
      <c r="BG1317" s="13" t="s">
        <v>530</v>
      </c>
      <c r="BH1317" s="13">
        <v>99</v>
      </c>
      <c r="BI1317" s="13" t="str">
        <f>"ITEM"&amp;BH1317 &amp; BG1317 &amp;"="&amp;IF(TRIM($J1317)="","",TEXT(J1317,"yyyymmdd"))</f>
        <v>ITEM99#KBN4_6=</v>
      </c>
    </row>
    <row r="1318" spans="1:61" ht="9.75" hidden="1" customHeight="1" x14ac:dyDescent="0.15">
      <c r="A1318" s="99"/>
      <c r="B1318" s="100"/>
      <c r="C1318" s="100"/>
      <c r="D1318" s="100"/>
      <c r="E1318" s="100"/>
      <c r="F1318" s="100"/>
      <c r="G1318" s="100"/>
      <c r="H1318" s="100"/>
      <c r="I1318" s="101"/>
      <c r="J1318" s="308"/>
      <c r="K1318" s="309"/>
      <c r="L1318" s="309"/>
      <c r="M1318" s="309"/>
      <c r="N1318" s="309"/>
      <c r="O1318" s="309"/>
      <c r="P1318" s="309"/>
      <c r="Q1318" s="309"/>
      <c r="R1318" s="309"/>
      <c r="S1318" s="309"/>
      <c r="T1318" s="309"/>
      <c r="U1318" s="309"/>
      <c r="V1318" s="309"/>
      <c r="W1318" s="309"/>
      <c r="X1318" s="309"/>
      <c r="Y1318" s="309"/>
      <c r="Z1318" s="309"/>
      <c r="AA1318" s="309"/>
      <c r="AB1318" s="309"/>
      <c r="AC1318" s="309"/>
      <c r="AD1318" s="309"/>
      <c r="AE1318" s="309"/>
      <c r="AF1318" s="309"/>
      <c r="AG1318" s="309"/>
      <c r="AH1318" s="309"/>
      <c r="AI1318" s="309"/>
      <c r="AJ1318" s="309"/>
      <c r="AK1318" s="309"/>
      <c r="AL1318" s="309"/>
      <c r="AM1318" s="310"/>
      <c r="BH1318" s="13" t="s">
        <v>432</v>
      </c>
    </row>
    <row r="1319" spans="1:61" ht="9.75" hidden="1" customHeight="1" thickBot="1" x14ac:dyDescent="0.2">
      <c r="A1319" s="106"/>
      <c r="B1319" s="107"/>
      <c r="C1319" s="107"/>
      <c r="D1319" s="107"/>
      <c r="E1319" s="107"/>
      <c r="F1319" s="107"/>
      <c r="G1319" s="107"/>
      <c r="H1319" s="107"/>
      <c r="I1319" s="108"/>
      <c r="J1319" s="311"/>
      <c r="K1319" s="312"/>
      <c r="L1319" s="312"/>
      <c r="M1319" s="312"/>
      <c r="N1319" s="312"/>
      <c r="O1319" s="312"/>
      <c r="P1319" s="312"/>
      <c r="Q1319" s="312"/>
      <c r="R1319" s="312"/>
      <c r="S1319" s="312"/>
      <c r="T1319" s="312"/>
      <c r="U1319" s="312"/>
      <c r="V1319" s="312"/>
      <c r="W1319" s="312"/>
      <c r="X1319" s="312"/>
      <c r="Y1319" s="312"/>
      <c r="Z1319" s="312"/>
      <c r="AA1319" s="312"/>
      <c r="AB1319" s="312"/>
      <c r="AC1319" s="312"/>
      <c r="AD1319" s="312"/>
      <c r="AE1319" s="312"/>
      <c r="AF1319" s="312"/>
      <c r="AG1319" s="312"/>
      <c r="AH1319" s="312"/>
      <c r="AI1319" s="312"/>
      <c r="AJ1319" s="312"/>
      <c r="AK1319" s="312"/>
      <c r="AL1319" s="312"/>
      <c r="AM1319" s="313"/>
      <c r="BH1319" s="13" t="s">
        <v>432</v>
      </c>
    </row>
    <row r="1320" spans="1:61" ht="9.75" hidden="1" customHeight="1" x14ac:dyDescent="0.15">
      <c r="A1320" s="295" t="s">
        <v>393</v>
      </c>
      <c r="B1320" s="296"/>
      <c r="C1320" s="296"/>
      <c r="D1320" s="296"/>
      <c r="E1320" s="296"/>
      <c r="F1320" s="296"/>
      <c r="G1320" s="296"/>
      <c r="H1320" s="296"/>
      <c r="I1320" s="297"/>
      <c r="J1320" s="273"/>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74"/>
      <c r="AE1320" s="274"/>
      <c r="AF1320" s="274"/>
      <c r="AG1320" s="274"/>
      <c r="AH1320" s="274"/>
      <c r="AI1320" s="274"/>
      <c r="AJ1320" s="274"/>
      <c r="AK1320" s="274"/>
      <c r="AL1320" s="274"/>
      <c r="AM1320" s="275"/>
      <c r="BG1320" s="13" t="s">
        <v>531</v>
      </c>
      <c r="BH1320" s="13">
        <v>85</v>
      </c>
      <c r="BI1320" s="13" t="str">
        <f>"ITEM"&amp;BH1320 &amp; BG1320 &amp;"="&amp; IF(TRIM($J1320)="","",$J1320)</f>
        <v>ITEM85#KBN4_7=</v>
      </c>
    </row>
    <row r="1321" spans="1:61" ht="9.75" hidden="1" customHeight="1" thickBot="1" x14ac:dyDescent="0.2">
      <c r="A1321" s="298"/>
      <c r="B1321" s="299"/>
      <c r="C1321" s="299"/>
      <c r="D1321" s="299"/>
      <c r="E1321" s="299"/>
      <c r="F1321" s="299"/>
      <c r="G1321" s="299"/>
      <c r="H1321" s="299"/>
      <c r="I1321" s="300"/>
      <c r="J1321" s="301"/>
      <c r="K1321" s="302"/>
      <c r="L1321" s="302"/>
      <c r="M1321" s="302"/>
      <c r="N1321" s="302"/>
      <c r="O1321" s="302"/>
      <c r="P1321" s="302"/>
      <c r="Q1321" s="302"/>
      <c r="R1321" s="302"/>
      <c r="S1321" s="302"/>
      <c r="T1321" s="302"/>
      <c r="U1321" s="302"/>
      <c r="V1321" s="302"/>
      <c r="W1321" s="302"/>
      <c r="X1321" s="302"/>
      <c r="Y1321" s="302"/>
      <c r="Z1321" s="302"/>
      <c r="AA1321" s="302"/>
      <c r="AB1321" s="302"/>
      <c r="AC1321" s="302"/>
      <c r="AD1321" s="302"/>
      <c r="AE1321" s="302"/>
      <c r="AF1321" s="302"/>
      <c r="AG1321" s="302"/>
      <c r="AH1321" s="302"/>
      <c r="AI1321" s="302"/>
      <c r="AJ1321" s="302"/>
      <c r="AK1321" s="302"/>
      <c r="AL1321" s="302"/>
      <c r="AM1321" s="303"/>
      <c r="BG1321" s="13" t="s">
        <v>432</v>
      </c>
      <c r="BH1321" s="13" t="s">
        <v>432</v>
      </c>
    </row>
    <row r="1322" spans="1:61" ht="9.75" hidden="1" customHeight="1" x14ac:dyDescent="0.15">
      <c r="A1322" s="96" t="s">
        <v>96</v>
      </c>
      <c r="B1322" s="97"/>
      <c r="C1322" s="97"/>
      <c r="D1322" s="97"/>
      <c r="E1322" s="97"/>
      <c r="F1322" s="97"/>
      <c r="G1322" s="97"/>
      <c r="H1322" s="97"/>
      <c r="I1322" s="98"/>
      <c r="J1322" s="102"/>
      <c r="K1322" s="102"/>
      <c r="L1322" s="102"/>
      <c r="M1322" s="102"/>
      <c r="N1322" s="102"/>
      <c r="O1322" s="102"/>
      <c r="P1322" s="102"/>
      <c r="Q1322" s="102"/>
      <c r="R1322" s="102"/>
      <c r="S1322" s="102"/>
      <c r="T1322" s="102"/>
      <c r="U1322" s="102"/>
      <c r="V1322" s="102"/>
      <c r="W1322" s="102"/>
      <c r="X1322" s="102"/>
      <c r="Y1322" s="102"/>
      <c r="Z1322" s="102"/>
      <c r="AA1322" s="102"/>
      <c r="AB1322" s="102"/>
      <c r="AC1322" s="102"/>
      <c r="AD1322" s="102"/>
      <c r="AE1322" s="102"/>
      <c r="AF1322" s="102"/>
      <c r="AG1322" s="102"/>
      <c r="AH1322" s="102"/>
      <c r="AI1322" s="102"/>
      <c r="AJ1322" s="102"/>
      <c r="AK1322" s="102"/>
      <c r="AL1322" s="102"/>
      <c r="AM1322" s="102"/>
      <c r="BG1322" s="13" t="s">
        <v>531</v>
      </c>
      <c r="BH1322" s="13">
        <v>86</v>
      </c>
      <c r="BI1322" s="13" t="str">
        <f>"ITEM"&amp;BH1322&amp; BG1322 &amp;"="&amp; IF(TRIM($J1322)="","",$J1322)</f>
        <v>ITEM86#KBN4_7=</v>
      </c>
    </row>
    <row r="1323" spans="1:61" ht="9.75" hidden="1" customHeight="1" x14ac:dyDescent="0.15">
      <c r="A1323" s="106"/>
      <c r="B1323" s="107"/>
      <c r="C1323" s="107"/>
      <c r="D1323" s="107"/>
      <c r="E1323" s="107"/>
      <c r="F1323" s="107"/>
      <c r="G1323" s="107"/>
      <c r="H1323" s="107"/>
      <c r="I1323" s="108"/>
      <c r="J1323" s="102"/>
      <c r="K1323" s="102"/>
      <c r="L1323" s="102"/>
      <c r="M1323" s="102"/>
      <c r="N1323" s="102"/>
      <c r="O1323" s="102"/>
      <c r="P1323" s="102"/>
      <c r="Q1323" s="102"/>
      <c r="R1323" s="102"/>
      <c r="S1323" s="102"/>
      <c r="T1323" s="102"/>
      <c r="U1323" s="102"/>
      <c r="V1323" s="102"/>
      <c r="W1323" s="102"/>
      <c r="X1323" s="102"/>
      <c r="Y1323" s="102"/>
      <c r="Z1323" s="102"/>
      <c r="AA1323" s="102"/>
      <c r="AB1323" s="102"/>
      <c r="AC1323" s="102"/>
      <c r="AD1323" s="102"/>
      <c r="AE1323" s="102"/>
      <c r="AF1323" s="102"/>
      <c r="AG1323" s="102"/>
      <c r="AH1323" s="102"/>
      <c r="AI1323" s="102"/>
      <c r="AJ1323" s="102"/>
      <c r="AK1323" s="102"/>
      <c r="AL1323" s="102"/>
      <c r="AM1323" s="102"/>
      <c r="BG1323" s="13" t="s">
        <v>432</v>
      </c>
      <c r="BH1323" s="13" t="s">
        <v>432</v>
      </c>
    </row>
    <row r="1324" spans="1:61" ht="9.75" hidden="1" customHeight="1" x14ac:dyDescent="0.15">
      <c r="A1324" s="96" t="s">
        <v>291</v>
      </c>
      <c r="B1324" s="97"/>
      <c r="C1324" s="97"/>
      <c r="D1324" s="97"/>
      <c r="E1324" s="97"/>
      <c r="F1324" s="97"/>
      <c r="G1324" s="97"/>
      <c r="H1324" s="97"/>
      <c r="I1324" s="98"/>
      <c r="J1324" s="115"/>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7"/>
      <c r="BG1324" s="13" t="s">
        <v>531</v>
      </c>
      <c r="BH1324" s="13">
        <v>87</v>
      </c>
      <c r="BI1324" s="13" t="str">
        <f>"ITEM"&amp;BH1324&amp; BG1324 &amp;"="&amp; IF(TRIM($J1324)="","",$J1324)</f>
        <v>ITEM87#KBN4_7=</v>
      </c>
    </row>
    <row r="1325" spans="1:61" ht="9.75" hidden="1" customHeight="1" x14ac:dyDescent="0.15">
      <c r="A1325" s="99"/>
      <c r="B1325" s="100"/>
      <c r="C1325" s="100"/>
      <c r="D1325" s="100"/>
      <c r="E1325" s="100"/>
      <c r="F1325" s="100"/>
      <c r="G1325" s="100"/>
      <c r="H1325" s="100"/>
      <c r="I1325" s="101"/>
      <c r="J1325" s="109"/>
      <c r="K1325" s="110"/>
      <c r="L1325" s="110"/>
      <c r="M1325" s="110"/>
      <c r="N1325" s="110"/>
      <c r="O1325" s="110"/>
      <c r="P1325" s="110"/>
      <c r="Q1325" s="110"/>
      <c r="R1325" s="110"/>
      <c r="S1325" s="110"/>
      <c r="T1325" s="110"/>
      <c r="U1325" s="110"/>
      <c r="V1325" s="110"/>
      <c r="W1325" s="110"/>
      <c r="X1325" s="110"/>
      <c r="Y1325" s="110"/>
      <c r="Z1325" s="110"/>
      <c r="AA1325" s="110"/>
      <c r="AB1325" s="110"/>
      <c r="AC1325" s="110"/>
      <c r="AD1325" s="110"/>
      <c r="AE1325" s="110"/>
      <c r="AF1325" s="110"/>
      <c r="AG1325" s="110"/>
      <c r="AH1325" s="110"/>
      <c r="AI1325" s="110"/>
      <c r="AJ1325" s="110"/>
      <c r="AK1325" s="110"/>
      <c r="AL1325" s="110"/>
      <c r="AM1325" s="111"/>
      <c r="BG1325" s="13" t="s">
        <v>432</v>
      </c>
      <c r="BH1325" s="13" t="s">
        <v>432</v>
      </c>
    </row>
    <row r="1326" spans="1:61" ht="9.75" hidden="1" customHeight="1" x14ac:dyDescent="0.15">
      <c r="A1326" s="106"/>
      <c r="B1326" s="107"/>
      <c r="C1326" s="107"/>
      <c r="D1326" s="107"/>
      <c r="E1326" s="107"/>
      <c r="F1326" s="107"/>
      <c r="G1326" s="107"/>
      <c r="H1326" s="107"/>
      <c r="I1326" s="108"/>
      <c r="J1326" s="112"/>
      <c r="K1326" s="113"/>
      <c r="L1326" s="113"/>
      <c r="M1326" s="113"/>
      <c r="N1326" s="113"/>
      <c r="O1326" s="113"/>
      <c r="P1326" s="113"/>
      <c r="Q1326" s="113"/>
      <c r="R1326" s="113"/>
      <c r="S1326" s="113"/>
      <c r="T1326" s="113"/>
      <c r="U1326" s="113"/>
      <c r="V1326" s="113"/>
      <c r="W1326" s="113"/>
      <c r="X1326" s="113"/>
      <c r="Y1326" s="113"/>
      <c r="Z1326" s="113"/>
      <c r="AA1326" s="113"/>
      <c r="AB1326" s="113"/>
      <c r="AC1326" s="113"/>
      <c r="AD1326" s="113"/>
      <c r="AE1326" s="113"/>
      <c r="AF1326" s="113"/>
      <c r="AG1326" s="113"/>
      <c r="AH1326" s="113"/>
      <c r="AI1326" s="113"/>
      <c r="AJ1326" s="113"/>
      <c r="AK1326" s="113"/>
      <c r="AL1326" s="113"/>
      <c r="AM1326" s="114"/>
      <c r="BG1326" s="13" t="s">
        <v>432</v>
      </c>
      <c r="BH1326" s="13" t="s">
        <v>432</v>
      </c>
    </row>
    <row r="1327" spans="1:61" ht="9.75" hidden="1" customHeight="1" x14ac:dyDescent="0.15">
      <c r="A1327" s="96" t="s">
        <v>292</v>
      </c>
      <c r="B1327" s="97"/>
      <c r="C1327" s="97"/>
      <c r="D1327" s="97"/>
      <c r="E1327" s="97"/>
      <c r="F1327" s="97"/>
      <c r="G1327" s="97"/>
      <c r="H1327" s="97"/>
      <c r="I1327" s="98"/>
      <c r="J1327" s="102"/>
      <c r="K1327" s="102"/>
      <c r="L1327" s="102"/>
      <c r="M1327" s="102"/>
      <c r="N1327" s="102"/>
      <c r="O1327" s="102"/>
      <c r="P1327" s="102"/>
      <c r="Q1327" s="102"/>
      <c r="R1327" s="102"/>
      <c r="S1327" s="102"/>
      <c r="T1327" s="102"/>
      <c r="U1327" s="102"/>
      <c r="V1327" s="102"/>
      <c r="W1327" s="102"/>
      <c r="X1327" s="102"/>
      <c r="Y1327" s="102"/>
      <c r="Z1327" s="102"/>
      <c r="AA1327" s="102"/>
      <c r="AB1327" s="102"/>
      <c r="AC1327" s="102"/>
      <c r="AD1327" s="102"/>
      <c r="AE1327" s="102"/>
      <c r="AF1327" s="102"/>
      <c r="AG1327" s="102"/>
      <c r="AH1327" s="102"/>
      <c r="AI1327" s="102"/>
      <c r="AJ1327" s="102"/>
      <c r="AK1327" s="102"/>
      <c r="AL1327" s="102"/>
      <c r="AM1327" s="102"/>
      <c r="BG1327" s="13" t="s">
        <v>531</v>
      </c>
      <c r="BH1327" s="13">
        <v>88</v>
      </c>
      <c r="BI1327" s="13" t="str">
        <f>"ITEM"&amp;BH1327&amp; BG1327 &amp;"="&amp; IF(TRIM($J1327)="","",$J1327)</f>
        <v>ITEM88#KBN4_7=</v>
      </c>
    </row>
    <row r="1328" spans="1:61" ht="9.75" hidden="1" customHeight="1" x14ac:dyDescent="0.15">
      <c r="A1328" s="106"/>
      <c r="B1328" s="107"/>
      <c r="C1328" s="107"/>
      <c r="D1328" s="107"/>
      <c r="E1328" s="107"/>
      <c r="F1328" s="107"/>
      <c r="G1328" s="107"/>
      <c r="H1328" s="107"/>
      <c r="I1328" s="108"/>
      <c r="J1328" s="102"/>
      <c r="K1328" s="102"/>
      <c r="L1328" s="102"/>
      <c r="M1328" s="102"/>
      <c r="N1328" s="102"/>
      <c r="O1328" s="102"/>
      <c r="P1328" s="102"/>
      <c r="Q1328" s="102"/>
      <c r="R1328" s="102"/>
      <c r="S1328" s="102"/>
      <c r="T1328" s="102"/>
      <c r="U1328" s="102"/>
      <c r="V1328" s="102"/>
      <c r="W1328" s="102"/>
      <c r="X1328" s="102"/>
      <c r="Y1328" s="102"/>
      <c r="Z1328" s="102"/>
      <c r="AA1328" s="102"/>
      <c r="AB1328" s="102"/>
      <c r="AC1328" s="102"/>
      <c r="AD1328" s="102"/>
      <c r="AE1328" s="102"/>
      <c r="AF1328" s="102"/>
      <c r="AG1328" s="102"/>
      <c r="AH1328" s="102"/>
      <c r="AI1328" s="102"/>
      <c r="AJ1328" s="102"/>
      <c r="AK1328" s="102"/>
      <c r="AL1328" s="102"/>
      <c r="AM1328" s="102"/>
      <c r="BG1328" s="13" t="s">
        <v>432</v>
      </c>
      <c r="BH1328" s="13" t="s">
        <v>432</v>
      </c>
    </row>
    <row r="1329" spans="1:61" ht="9.75" hidden="1" customHeight="1" x14ac:dyDescent="0.15">
      <c r="A1329" s="96" t="s">
        <v>326</v>
      </c>
      <c r="B1329" s="97"/>
      <c r="C1329" s="97"/>
      <c r="D1329" s="97"/>
      <c r="E1329" s="97"/>
      <c r="F1329" s="97"/>
      <c r="G1329" s="97"/>
      <c r="H1329" s="97"/>
      <c r="I1329" s="98"/>
      <c r="J1329" s="266"/>
      <c r="K1329" s="170"/>
      <c r="L1329" s="170"/>
      <c r="M1329" s="170"/>
      <c r="N1329" s="170"/>
      <c r="O1329" s="170"/>
      <c r="P1329" s="170"/>
      <c r="Q1329" s="170"/>
      <c r="R1329" s="170"/>
      <c r="S1329" s="170"/>
      <c r="T1329" s="170"/>
      <c r="U1329" s="170"/>
      <c r="V1329" s="170" t="s">
        <v>116</v>
      </c>
      <c r="W1329" s="170"/>
      <c r="X1329" s="170"/>
      <c r="Y1329" s="170"/>
      <c r="Z1329" s="170"/>
      <c r="AA1329" s="170"/>
      <c r="AB1329" s="170"/>
      <c r="AC1329" s="170"/>
      <c r="AD1329" s="170"/>
      <c r="AE1329" s="170"/>
      <c r="AF1329" s="170"/>
      <c r="AG1329" s="170"/>
      <c r="AH1329" s="170"/>
      <c r="AI1329" s="170"/>
      <c r="AJ1329" s="170"/>
      <c r="AK1329" s="170"/>
      <c r="AL1329" s="170"/>
      <c r="AM1329" s="171"/>
      <c r="BE1329" s="13" t="str">
        <f ca="1">MID(CELL("address",$CB$2),2,2)</f>
        <v>CB</v>
      </c>
      <c r="BF1329" s="13" t="str">
        <f>IF(TRIM($K1331)="","",IF(ISERROR(MATCH($K1331,$CB$3:$CB$7,0)),"INPUT_ERROR",MATCH($K1331,$CB$3:$CB$7,0)))</f>
        <v/>
      </c>
      <c r="BG1329" s="13" t="s">
        <v>531</v>
      </c>
      <c r="BH1329" s="13">
        <v>89</v>
      </c>
      <c r="BI1329" s="13" t="str">
        <f>"ITEM"&amp; BH1329&amp; BG1329 &amp;"="&amp; $BF1329</f>
        <v>ITEM89#KBN4_7=</v>
      </c>
    </row>
    <row r="1330" spans="1:61" ht="9.75" hidden="1" customHeight="1" x14ac:dyDescent="0.15">
      <c r="A1330" s="99"/>
      <c r="B1330" s="100"/>
      <c r="C1330" s="100"/>
      <c r="D1330" s="100"/>
      <c r="E1330" s="100"/>
      <c r="F1330" s="100"/>
      <c r="G1330" s="100"/>
      <c r="H1330" s="100"/>
      <c r="I1330" s="101"/>
      <c r="J1330" s="304"/>
      <c r="K1330" s="169"/>
      <c r="L1330" s="169"/>
      <c r="M1330" s="169"/>
      <c r="N1330" s="169"/>
      <c r="O1330" s="169"/>
      <c r="P1330" s="169"/>
      <c r="Q1330" s="169"/>
      <c r="R1330" s="169"/>
      <c r="S1330" s="169"/>
      <c r="T1330" s="169"/>
      <c r="U1330" s="169"/>
      <c r="V1330" s="169" t="s">
        <v>180</v>
      </c>
      <c r="W1330" s="169"/>
      <c r="X1330" s="169"/>
      <c r="Y1330" s="169"/>
      <c r="Z1330" s="169"/>
      <c r="AA1330" s="169"/>
      <c r="AB1330" s="169"/>
      <c r="AC1330" s="169"/>
      <c r="AD1330" s="169"/>
      <c r="AE1330" s="169"/>
      <c r="AF1330" s="169"/>
      <c r="AG1330" s="169"/>
      <c r="AH1330" s="169"/>
      <c r="AI1330" s="169"/>
      <c r="AJ1330" s="169"/>
      <c r="AK1330" s="169"/>
      <c r="AL1330" s="169"/>
      <c r="AM1330" s="172"/>
      <c r="BG1330" s="13" t="s">
        <v>432</v>
      </c>
      <c r="BH1330" s="13" t="s">
        <v>432</v>
      </c>
    </row>
    <row r="1331" spans="1:61" ht="9.75" hidden="1" customHeight="1" x14ac:dyDescent="0.15">
      <c r="A1331" s="99"/>
      <c r="B1331" s="100"/>
      <c r="C1331" s="100"/>
      <c r="D1331" s="100"/>
      <c r="E1331" s="100"/>
      <c r="F1331" s="100"/>
      <c r="G1331" s="100"/>
      <c r="H1331" s="100"/>
      <c r="I1331" s="101"/>
      <c r="J1331" s="130" t="s">
        <v>127</v>
      </c>
      <c r="K1331" s="131"/>
      <c r="L1331" s="131"/>
      <c r="M1331" s="131"/>
      <c r="N1331" s="131"/>
      <c r="O1331" s="131"/>
      <c r="P1331" s="131"/>
      <c r="Q1331" s="131"/>
      <c r="R1331" s="131"/>
      <c r="S1331" s="131"/>
      <c r="T1331" s="133" t="s">
        <v>129</v>
      </c>
      <c r="U1331" s="133"/>
      <c r="V1331" s="169" t="s">
        <v>236</v>
      </c>
      <c r="W1331" s="169"/>
      <c r="X1331" s="169"/>
      <c r="Y1331" s="169"/>
      <c r="Z1331" s="169"/>
      <c r="AA1331" s="169"/>
      <c r="AB1331" s="169"/>
      <c r="AC1331" s="169"/>
      <c r="AD1331" s="169"/>
      <c r="AE1331" s="169"/>
      <c r="AF1331" s="169"/>
      <c r="AG1331" s="169"/>
      <c r="AH1331" s="169"/>
      <c r="AI1331" s="169"/>
      <c r="AJ1331" s="169"/>
      <c r="AK1331" s="169"/>
      <c r="AL1331" s="169"/>
      <c r="AM1331" s="172"/>
      <c r="BG1331" s="13" t="s">
        <v>432</v>
      </c>
      <c r="BH1331" s="13" t="s">
        <v>432</v>
      </c>
    </row>
    <row r="1332" spans="1:61" ht="9.75" hidden="1" customHeight="1" x14ac:dyDescent="0.15">
      <c r="A1332" s="99"/>
      <c r="B1332" s="100"/>
      <c r="C1332" s="100"/>
      <c r="D1332" s="100"/>
      <c r="E1332" s="100"/>
      <c r="F1332" s="100"/>
      <c r="G1332" s="100"/>
      <c r="H1332" s="100"/>
      <c r="I1332" s="101"/>
      <c r="J1332" s="130"/>
      <c r="K1332" s="131"/>
      <c r="L1332" s="131"/>
      <c r="M1332" s="131"/>
      <c r="N1332" s="131"/>
      <c r="O1332" s="131"/>
      <c r="P1332" s="131"/>
      <c r="Q1332" s="131"/>
      <c r="R1332" s="131"/>
      <c r="S1332" s="131"/>
      <c r="T1332" s="133"/>
      <c r="U1332" s="133"/>
      <c r="V1332" s="169" t="s">
        <v>237</v>
      </c>
      <c r="W1332" s="169"/>
      <c r="X1332" s="169"/>
      <c r="Y1332" s="169"/>
      <c r="Z1332" s="169"/>
      <c r="AA1332" s="169"/>
      <c r="AB1332" s="169"/>
      <c r="AC1332" s="169"/>
      <c r="AD1332" s="169"/>
      <c r="AE1332" s="169"/>
      <c r="AF1332" s="169"/>
      <c r="AG1332" s="169"/>
      <c r="AH1332" s="169"/>
      <c r="AI1332" s="169"/>
      <c r="AJ1332" s="169"/>
      <c r="AK1332" s="169"/>
      <c r="AL1332" s="169"/>
      <c r="AM1332" s="172"/>
      <c r="BG1332" s="13" t="s">
        <v>432</v>
      </c>
      <c r="BH1332" s="13" t="s">
        <v>432</v>
      </c>
    </row>
    <row r="1333" spans="1:61" ht="9.75" hidden="1" customHeight="1" x14ac:dyDescent="0.15">
      <c r="A1333" s="99"/>
      <c r="B1333" s="100"/>
      <c r="C1333" s="100"/>
      <c r="D1333" s="100"/>
      <c r="E1333" s="100"/>
      <c r="F1333" s="100"/>
      <c r="G1333" s="100"/>
      <c r="H1333" s="100"/>
      <c r="I1333" s="101"/>
      <c r="J1333" s="186"/>
      <c r="K1333" s="133"/>
      <c r="L1333" s="133"/>
      <c r="M1333" s="133"/>
      <c r="N1333" s="133"/>
      <c r="O1333" s="133"/>
      <c r="P1333" s="133"/>
      <c r="Q1333" s="133"/>
      <c r="R1333" s="133"/>
      <c r="S1333" s="133"/>
      <c r="T1333" s="133"/>
      <c r="U1333" s="133"/>
      <c r="V1333" s="169" t="s">
        <v>441</v>
      </c>
      <c r="W1333" s="169"/>
      <c r="X1333" s="169"/>
      <c r="Y1333" s="169"/>
      <c r="Z1333" s="169"/>
      <c r="AA1333" s="169"/>
      <c r="AB1333" s="169"/>
      <c r="AC1333" s="169"/>
      <c r="AD1333" s="169"/>
      <c r="AE1333" s="169"/>
      <c r="AF1333" s="169"/>
      <c r="AG1333" s="169"/>
      <c r="AH1333" s="169"/>
      <c r="AI1333" s="169"/>
      <c r="AJ1333" s="169"/>
      <c r="AK1333" s="169"/>
      <c r="AL1333" s="169"/>
      <c r="AM1333" s="172"/>
      <c r="BG1333" s="13" t="s">
        <v>432</v>
      </c>
      <c r="BH1333" s="13" t="s">
        <v>432</v>
      </c>
    </row>
    <row r="1334" spans="1:61" ht="9.75" hidden="1" customHeight="1" x14ac:dyDescent="0.15">
      <c r="A1334" s="106"/>
      <c r="B1334" s="107"/>
      <c r="C1334" s="107"/>
      <c r="D1334" s="107"/>
      <c r="E1334" s="107"/>
      <c r="F1334" s="107"/>
      <c r="G1334" s="107"/>
      <c r="H1334" s="107"/>
      <c r="I1334" s="108"/>
      <c r="J1334" s="168"/>
      <c r="K1334" s="137"/>
      <c r="L1334" s="137"/>
      <c r="M1334" s="137"/>
      <c r="N1334" s="137"/>
      <c r="O1334" s="137"/>
      <c r="P1334" s="137"/>
      <c r="Q1334" s="137"/>
      <c r="R1334" s="137"/>
      <c r="S1334" s="137"/>
      <c r="T1334" s="137"/>
      <c r="U1334" s="137"/>
      <c r="V1334" s="174" t="s">
        <v>238</v>
      </c>
      <c r="W1334" s="174"/>
      <c r="X1334" s="174"/>
      <c r="Y1334" s="174"/>
      <c r="Z1334" s="174"/>
      <c r="AA1334" s="174"/>
      <c r="AB1334" s="174"/>
      <c r="AC1334" s="174"/>
      <c r="AD1334" s="174"/>
      <c r="AE1334" s="174"/>
      <c r="AF1334" s="174"/>
      <c r="AG1334" s="174"/>
      <c r="AH1334" s="174"/>
      <c r="AI1334" s="174"/>
      <c r="AJ1334" s="174"/>
      <c r="AK1334" s="174"/>
      <c r="AL1334" s="174"/>
      <c r="AM1334" s="175"/>
      <c r="BG1334" s="13" t="s">
        <v>432</v>
      </c>
      <c r="BH1334" s="13" t="s">
        <v>432</v>
      </c>
    </row>
    <row r="1335" spans="1:61" ht="9.75" hidden="1" customHeight="1" x14ac:dyDescent="0.15">
      <c r="A1335" s="96" t="s">
        <v>325</v>
      </c>
      <c r="B1335" s="97"/>
      <c r="C1335" s="97"/>
      <c r="D1335" s="97"/>
      <c r="E1335" s="97"/>
      <c r="F1335" s="97"/>
      <c r="G1335" s="97"/>
      <c r="H1335" s="97"/>
      <c r="I1335" s="98"/>
      <c r="J1335" s="115"/>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7"/>
      <c r="BG1335" s="13" t="s">
        <v>531</v>
      </c>
      <c r="BH1335" s="13">
        <v>90</v>
      </c>
      <c r="BI1335" s="13" t="str">
        <f>"ITEM"&amp;BH1335&amp; BG1335 &amp;"="&amp; IF(TRIM($J1335)="","",$J1335)</f>
        <v>ITEM90#KBN4_7=</v>
      </c>
    </row>
    <row r="1336" spans="1:61" ht="9.75" hidden="1" customHeight="1" x14ac:dyDescent="0.15">
      <c r="A1336" s="99"/>
      <c r="B1336" s="100"/>
      <c r="C1336" s="100"/>
      <c r="D1336" s="100"/>
      <c r="E1336" s="100"/>
      <c r="F1336" s="100"/>
      <c r="G1336" s="100"/>
      <c r="H1336" s="100"/>
      <c r="I1336" s="101"/>
      <c r="J1336" s="109"/>
      <c r="K1336" s="110"/>
      <c r="L1336" s="110"/>
      <c r="M1336" s="110"/>
      <c r="N1336" s="110"/>
      <c r="O1336" s="110"/>
      <c r="P1336" s="110"/>
      <c r="Q1336" s="110"/>
      <c r="R1336" s="110"/>
      <c r="S1336" s="110"/>
      <c r="T1336" s="110"/>
      <c r="U1336" s="110"/>
      <c r="V1336" s="110"/>
      <c r="W1336" s="110"/>
      <c r="X1336" s="110"/>
      <c r="Y1336" s="110"/>
      <c r="Z1336" s="110"/>
      <c r="AA1336" s="110"/>
      <c r="AB1336" s="110"/>
      <c r="AC1336" s="110"/>
      <c r="AD1336" s="110"/>
      <c r="AE1336" s="110"/>
      <c r="AF1336" s="110"/>
      <c r="AG1336" s="110"/>
      <c r="AH1336" s="110"/>
      <c r="AI1336" s="110"/>
      <c r="AJ1336" s="110"/>
      <c r="AK1336" s="110"/>
      <c r="AL1336" s="110"/>
      <c r="AM1336" s="111"/>
      <c r="BG1336" s="13" t="s">
        <v>432</v>
      </c>
      <c r="BH1336" s="13" t="s">
        <v>432</v>
      </c>
    </row>
    <row r="1337" spans="1:61" ht="9.75" hidden="1" customHeight="1" x14ac:dyDescent="0.15">
      <c r="A1337" s="99"/>
      <c r="B1337" s="100"/>
      <c r="C1337" s="100"/>
      <c r="D1337" s="100"/>
      <c r="E1337" s="100"/>
      <c r="F1337" s="100"/>
      <c r="G1337" s="100"/>
      <c r="H1337" s="100"/>
      <c r="I1337" s="101"/>
      <c r="J1337" s="112"/>
      <c r="K1337" s="113"/>
      <c r="L1337" s="113"/>
      <c r="M1337" s="113"/>
      <c r="N1337" s="113"/>
      <c r="O1337" s="113"/>
      <c r="P1337" s="113"/>
      <c r="Q1337" s="113"/>
      <c r="R1337" s="113"/>
      <c r="S1337" s="113"/>
      <c r="T1337" s="113"/>
      <c r="U1337" s="113"/>
      <c r="V1337" s="113"/>
      <c r="W1337" s="113"/>
      <c r="X1337" s="113"/>
      <c r="Y1337" s="113"/>
      <c r="Z1337" s="113"/>
      <c r="AA1337" s="113"/>
      <c r="AB1337" s="113"/>
      <c r="AC1337" s="113"/>
      <c r="AD1337" s="113"/>
      <c r="AE1337" s="113"/>
      <c r="AF1337" s="113"/>
      <c r="AG1337" s="113"/>
      <c r="AH1337" s="113"/>
      <c r="AI1337" s="113"/>
      <c r="AJ1337" s="113"/>
      <c r="AK1337" s="113"/>
      <c r="AL1337" s="113"/>
      <c r="AM1337" s="114"/>
      <c r="BG1337" s="13" t="s">
        <v>432</v>
      </c>
      <c r="BH1337" s="13" t="s">
        <v>432</v>
      </c>
    </row>
    <row r="1338" spans="1:61" ht="9.75" hidden="1" customHeight="1" x14ac:dyDescent="0.15">
      <c r="A1338" s="96" t="s">
        <v>293</v>
      </c>
      <c r="B1338" s="97"/>
      <c r="C1338" s="97"/>
      <c r="D1338" s="97"/>
      <c r="E1338" s="97"/>
      <c r="F1338" s="97"/>
      <c r="G1338" s="97"/>
      <c r="H1338" s="97"/>
      <c r="I1338" s="98"/>
      <c r="J1338" s="224" t="s">
        <v>127</v>
      </c>
      <c r="K1338" s="225"/>
      <c r="L1338" s="162" t="s">
        <v>122</v>
      </c>
      <c r="M1338" s="162"/>
      <c r="N1338" s="162"/>
      <c r="O1338" s="162"/>
      <c r="P1338" s="162"/>
      <c r="Q1338" s="162"/>
      <c r="R1338" s="162"/>
      <c r="S1338" s="162"/>
      <c r="T1338" s="162"/>
      <c r="U1338" s="162"/>
      <c r="V1338" s="162"/>
      <c r="W1338" s="162"/>
      <c r="X1338" s="227" t="s">
        <v>127</v>
      </c>
      <c r="Y1338" s="225"/>
      <c r="Z1338" s="162" t="s">
        <v>160</v>
      </c>
      <c r="AA1338" s="162"/>
      <c r="AB1338" s="162"/>
      <c r="AC1338" s="162"/>
      <c r="AD1338" s="162"/>
      <c r="AE1338" s="162"/>
      <c r="AF1338" s="162"/>
      <c r="AG1338" s="162"/>
      <c r="AH1338" s="162"/>
      <c r="AI1338" s="162"/>
      <c r="AJ1338" s="162"/>
      <c r="AK1338" s="162"/>
      <c r="AL1338" s="162"/>
      <c r="AM1338" s="163"/>
      <c r="BF1338" s="13" t="b">
        <f>IF($K1338="○",TRUE,IF($K1338="",FALSE,"INPUT_ERROR"))</f>
        <v>0</v>
      </c>
      <c r="BG1338" s="13" t="s">
        <v>531</v>
      </c>
      <c r="BH1338" s="13">
        <v>91</v>
      </c>
      <c r="BI1338" s="13" t="str">
        <f t="shared" ref="BI1338:BI1344" si="28">"ITEM"&amp;BH1338 &amp; BG1338 &amp;"="&amp; BF1338</f>
        <v>ITEM91#KBN4_7=FALSE</v>
      </c>
    </row>
    <row r="1339" spans="1:61" ht="9.75" hidden="1" customHeight="1" x14ac:dyDescent="0.15">
      <c r="A1339" s="99"/>
      <c r="B1339" s="100"/>
      <c r="C1339" s="100"/>
      <c r="D1339" s="100"/>
      <c r="E1339" s="100"/>
      <c r="F1339" s="100"/>
      <c r="G1339" s="100"/>
      <c r="H1339" s="100"/>
      <c r="I1339" s="101"/>
      <c r="J1339" s="130"/>
      <c r="K1339" s="132"/>
      <c r="L1339" s="133"/>
      <c r="M1339" s="133"/>
      <c r="N1339" s="133"/>
      <c r="O1339" s="133"/>
      <c r="P1339" s="133"/>
      <c r="Q1339" s="133"/>
      <c r="R1339" s="133"/>
      <c r="S1339" s="133"/>
      <c r="T1339" s="133"/>
      <c r="U1339" s="133"/>
      <c r="V1339" s="133"/>
      <c r="W1339" s="133"/>
      <c r="X1339" s="134"/>
      <c r="Y1339" s="132"/>
      <c r="Z1339" s="133"/>
      <c r="AA1339" s="133"/>
      <c r="AB1339" s="133"/>
      <c r="AC1339" s="133"/>
      <c r="AD1339" s="133"/>
      <c r="AE1339" s="133"/>
      <c r="AF1339" s="133"/>
      <c r="AG1339" s="133"/>
      <c r="AH1339" s="133"/>
      <c r="AI1339" s="133"/>
      <c r="AJ1339" s="133"/>
      <c r="AK1339" s="133"/>
      <c r="AL1339" s="133"/>
      <c r="AM1339" s="139"/>
      <c r="BF1339" s="13" t="b">
        <f>IF($Y1338="○",TRUE,IF($Y1338="",FALSE,"INPUT_ERROR"))</f>
        <v>0</v>
      </c>
      <c r="BG1339" s="13" t="s">
        <v>531</v>
      </c>
      <c r="BH1339" s="13">
        <v>92</v>
      </c>
      <c r="BI1339" s="13" t="str">
        <f t="shared" si="28"/>
        <v>ITEM92#KBN4_7=FALSE</v>
      </c>
    </row>
    <row r="1340" spans="1:61" ht="9.75" hidden="1" customHeight="1" x14ac:dyDescent="0.15">
      <c r="A1340" s="99"/>
      <c r="B1340" s="100"/>
      <c r="C1340" s="100"/>
      <c r="D1340" s="100"/>
      <c r="E1340" s="100"/>
      <c r="F1340" s="100"/>
      <c r="G1340" s="100"/>
      <c r="H1340" s="100"/>
      <c r="I1340" s="101"/>
      <c r="J1340" s="130" t="s">
        <v>127</v>
      </c>
      <c r="K1340" s="132"/>
      <c r="L1340" s="133" t="s">
        <v>161</v>
      </c>
      <c r="M1340" s="133"/>
      <c r="N1340" s="133"/>
      <c r="O1340" s="133"/>
      <c r="P1340" s="133"/>
      <c r="Q1340" s="133"/>
      <c r="R1340" s="133"/>
      <c r="S1340" s="133"/>
      <c r="T1340" s="133"/>
      <c r="U1340" s="133"/>
      <c r="V1340" s="133"/>
      <c r="W1340" s="133"/>
      <c r="X1340" s="134" t="s">
        <v>127</v>
      </c>
      <c r="Y1340" s="132"/>
      <c r="Z1340" s="133" t="s">
        <v>332</v>
      </c>
      <c r="AA1340" s="133"/>
      <c r="AB1340" s="133"/>
      <c r="AC1340" s="133"/>
      <c r="AD1340" s="133"/>
      <c r="AE1340" s="133"/>
      <c r="AF1340" s="133"/>
      <c r="AG1340" s="133"/>
      <c r="AH1340" s="133"/>
      <c r="AI1340" s="133"/>
      <c r="AJ1340" s="133"/>
      <c r="AK1340" s="133"/>
      <c r="AL1340" s="133"/>
      <c r="AM1340" s="139"/>
      <c r="BF1340" s="13" t="b">
        <f>IF($K1340="○",TRUE,IF($K1340="",FALSE,"INPUT_ERROR"))</f>
        <v>0</v>
      </c>
      <c r="BG1340" s="13" t="s">
        <v>531</v>
      </c>
      <c r="BH1340" s="13">
        <v>93</v>
      </c>
      <c r="BI1340" s="13" t="str">
        <f t="shared" si="28"/>
        <v>ITEM93#KBN4_7=FALSE</v>
      </c>
    </row>
    <row r="1341" spans="1:61" ht="9.75" hidden="1" customHeight="1" x14ac:dyDescent="0.15">
      <c r="A1341" s="99"/>
      <c r="B1341" s="100"/>
      <c r="C1341" s="100"/>
      <c r="D1341" s="100"/>
      <c r="E1341" s="100"/>
      <c r="F1341" s="100"/>
      <c r="G1341" s="100"/>
      <c r="H1341" s="100"/>
      <c r="I1341" s="101"/>
      <c r="J1341" s="130"/>
      <c r="K1341" s="132"/>
      <c r="L1341" s="133"/>
      <c r="M1341" s="133"/>
      <c r="N1341" s="133"/>
      <c r="O1341" s="133"/>
      <c r="P1341" s="133"/>
      <c r="Q1341" s="133"/>
      <c r="R1341" s="133"/>
      <c r="S1341" s="133"/>
      <c r="T1341" s="133"/>
      <c r="U1341" s="133"/>
      <c r="V1341" s="133"/>
      <c r="W1341" s="133"/>
      <c r="X1341" s="134"/>
      <c r="Y1341" s="132"/>
      <c r="Z1341" s="133"/>
      <c r="AA1341" s="133"/>
      <c r="AB1341" s="133"/>
      <c r="AC1341" s="133"/>
      <c r="AD1341" s="133"/>
      <c r="AE1341" s="133"/>
      <c r="AF1341" s="133"/>
      <c r="AG1341" s="133"/>
      <c r="AH1341" s="133"/>
      <c r="AI1341" s="133"/>
      <c r="AJ1341" s="133"/>
      <c r="AK1341" s="133"/>
      <c r="AL1341" s="133"/>
      <c r="AM1341" s="139"/>
      <c r="BF1341" s="13" t="b">
        <f>IF($Y1340="○",TRUE,IF($Y1340="",FALSE,"INPUT_ERROR"))</f>
        <v>0</v>
      </c>
      <c r="BG1341" s="13" t="s">
        <v>531</v>
      </c>
      <c r="BH1341" s="13">
        <v>94</v>
      </c>
      <c r="BI1341" s="13" t="str">
        <f t="shared" si="28"/>
        <v>ITEM94#KBN4_7=FALSE</v>
      </c>
    </row>
    <row r="1342" spans="1:61" ht="9.75" hidden="1" customHeight="1" x14ac:dyDescent="0.15">
      <c r="A1342" s="99"/>
      <c r="B1342" s="100"/>
      <c r="C1342" s="100"/>
      <c r="D1342" s="100"/>
      <c r="E1342" s="100"/>
      <c r="F1342" s="100"/>
      <c r="G1342" s="100"/>
      <c r="H1342" s="100"/>
      <c r="I1342" s="101"/>
      <c r="J1342" s="130" t="s">
        <v>127</v>
      </c>
      <c r="K1342" s="132"/>
      <c r="L1342" s="133" t="s">
        <v>214</v>
      </c>
      <c r="M1342" s="133"/>
      <c r="N1342" s="133"/>
      <c r="O1342" s="133"/>
      <c r="P1342" s="133"/>
      <c r="Q1342" s="133"/>
      <c r="R1342" s="133"/>
      <c r="S1342" s="133"/>
      <c r="T1342" s="133"/>
      <c r="U1342" s="133"/>
      <c r="V1342" s="133"/>
      <c r="W1342" s="133"/>
      <c r="X1342" s="134" t="s">
        <v>127</v>
      </c>
      <c r="Y1342" s="132"/>
      <c r="Z1342" s="133" t="s">
        <v>239</v>
      </c>
      <c r="AA1342" s="133"/>
      <c r="AB1342" s="133"/>
      <c r="AC1342" s="133"/>
      <c r="AD1342" s="133"/>
      <c r="AE1342" s="133"/>
      <c r="AF1342" s="133"/>
      <c r="AG1342" s="133"/>
      <c r="AH1342" s="133"/>
      <c r="AI1342" s="133"/>
      <c r="AJ1342" s="133"/>
      <c r="AK1342" s="133"/>
      <c r="AL1342" s="133"/>
      <c r="AM1342" s="139"/>
      <c r="BF1342" s="13" t="b">
        <f>IF($K1342="○",TRUE,IF($K1342="",FALSE,"INPUT_ERROR"))</f>
        <v>0</v>
      </c>
      <c r="BG1342" s="13" t="s">
        <v>531</v>
      </c>
      <c r="BH1342" s="13">
        <v>95</v>
      </c>
      <c r="BI1342" s="13" t="str">
        <f t="shared" si="28"/>
        <v>ITEM95#KBN4_7=FALSE</v>
      </c>
    </row>
    <row r="1343" spans="1:61" ht="9.75" hidden="1" customHeight="1" x14ac:dyDescent="0.15">
      <c r="A1343" s="99"/>
      <c r="B1343" s="100"/>
      <c r="C1343" s="100"/>
      <c r="D1343" s="100"/>
      <c r="E1343" s="100"/>
      <c r="F1343" s="100"/>
      <c r="G1343" s="100"/>
      <c r="H1343" s="100"/>
      <c r="I1343" s="101"/>
      <c r="J1343" s="130"/>
      <c r="K1343" s="132"/>
      <c r="L1343" s="133"/>
      <c r="M1343" s="133"/>
      <c r="N1343" s="133"/>
      <c r="O1343" s="133"/>
      <c r="P1343" s="133"/>
      <c r="Q1343" s="133"/>
      <c r="R1343" s="133"/>
      <c r="S1343" s="133"/>
      <c r="T1343" s="133"/>
      <c r="U1343" s="133"/>
      <c r="V1343" s="133"/>
      <c r="W1343" s="133"/>
      <c r="X1343" s="134"/>
      <c r="Y1343" s="132"/>
      <c r="Z1343" s="133"/>
      <c r="AA1343" s="133"/>
      <c r="AB1343" s="133"/>
      <c r="AC1343" s="133"/>
      <c r="AD1343" s="133"/>
      <c r="AE1343" s="133"/>
      <c r="AF1343" s="133"/>
      <c r="AG1343" s="133"/>
      <c r="AH1343" s="133"/>
      <c r="AI1343" s="133"/>
      <c r="AJ1343" s="133"/>
      <c r="AK1343" s="133"/>
      <c r="AL1343" s="133"/>
      <c r="AM1343" s="139"/>
      <c r="BF1343" s="13" t="b">
        <f>IF($Y1342="○",TRUE,IF($Y1342="",FALSE,"INPUT_ERROR"))</f>
        <v>0</v>
      </c>
      <c r="BG1343" s="13" t="s">
        <v>531</v>
      </c>
      <c r="BH1343" s="13">
        <v>96</v>
      </c>
      <c r="BI1343" s="13" t="str">
        <f t="shared" si="28"/>
        <v>ITEM96#KBN4_7=FALSE</v>
      </c>
    </row>
    <row r="1344" spans="1:61" ht="9.75" hidden="1" customHeight="1" x14ac:dyDescent="0.15">
      <c r="A1344" s="99"/>
      <c r="B1344" s="100"/>
      <c r="C1344" s="100"/>
      <c r="D1344" s="100"/>
      <c r="E1344" s="100"/>
      <c r="F1344" s="100"/>
      <c r="G1344" s="100"/>
      <c r="H1344" s="100"/>
      <c r="I1344" s="101"/>
      <c r="J1344" s="130" t="s">
        <v>127</v>
      </c>
      <c r="K1344" s="132"/>
      <c r="L1344" s="133" t="s">
        <v>125</v>
      </c>
      <c r="M1344" s="133"/>
      <c r="N1344" s="133"/>
      <c r="O1344" s="134" t="s">
        <v>98</v>
      </c>
      <c r="P1344" s="128"/>
      <c r="Q1344" s="128"/>
      <c r="R1344" s="128"/>
      <c r="S1344" s="128"/>
      <c r="T1344" s="128"/>
      <c r="U1344" s="128"/>
      <c r="V1344" s="128"/>
      <c r="W1344" s="128"/>
      <c r="X1344" s="128"/>
      <c r="Y1344" s="128"/>
      <c r="Z1344" s="128"/>
      <c r="AA1344" s="128"/>
      <c r="AB1344" s="128"/>
      <c r="AC1344" s="128"/>
      <c r="AD1344" s="128"/>
      <c r="AE1344" s="128"/>
      <c r="AF1344" s="128"/>
      <c r="AG1344" s="128"/>
      <c r="AH1344" s="128"/>
      <c r="AI1344" s="128"/>
      <c r="AJ1344" s="128"/>
      <c r="AK1344" s="128"/>
      <c r="AL1344" s="133" t="s">
        <v>188</v>
      </c>
      <c r="AM1344" s="139"/>
      <c r="BF1344" s="13" t="b">
        <f>IF($K1344="○",TRUE,IF($K1344="",FALSE,"INPUT_ERROR"))</f>
        <v>0</v>
      </c>
      <c r="BG1344" s="13" t="s">
        <v>531</v>
      </c>
      <c r="BH1344" s="13">
        <v>97</v>
      </c>
      <c r="BI1344" s="13" t="str">
        <f t="shared" si="28"/>
        <v>ITEM97#KBN4_7=FALSE</v>
      </c>
    </row>
    <row r="1345" spans="1:61" ht="9.75" hidden="1" customHeight="1" x14ac:dyDescent="0.15">
      <c r="A1345" s="99"/>
      <c r="B1345" s="100"/>
      <c r="C1345" s="100"/>
      <c r="D1345" s="100"/>
      <c r="E1345" s="100"/>
      <c r="F1345" s="100"/>
      <c r="G1345" s="100"/>
      <c r="H1345" s="100"/>
      <c r="I1345" s="101"/>
      <c r="J1345" s="135"/>
      <c r="K1345" s="136"/>
      <c r="L1345" s="137"/>
      <c r="M1345" s="137"/>
      <c r="N1345" s="137"/>
      <c r="O1345" s="138"/>
      <c r="P1345" s="90"/>
      <c r="Q1345" s="90"/>
      <c r="R1345" s="90"/>
      <c r="S1345" s="90"/>
      <c r="T1345" s="90"/>
      <c r="U1345" s="90"/>
      <c r="V1345" s="90"/>
      <c r="W1345" s="90"/>
      <c r="X1345" s="90"/>
      <c r="Y1345" s="90"/>
      <c r="Z1345" s="90"/>
      <c r="AA1345" s="90"/>
      <c r="AB1345" s="90"/>
      <c r="AC1345" s="90"/>
      <c r="AD1345" s="90"/>
      <c r="AE1345" s="90"/>
      <c r="AF1345" s="90"/>
      <c r="AG1345" s="90"/>
      <c r="AH1345" s="90"/>
      <c r="AI1345" s="90"/>
      <c r="AJ1345" s="90"/>
      <c r="AK1345" s="90"/>
      <c r="AL1345" s="137"/>
      <c r="AM1345" s="140"/>
      <c r="BG1345" s="13" t="s">
        <v>531</v>
      </c>
      <c r="BH1345" s="13">
        <v>98</v>
      </c>
      <c r="BI1345" s="13" t="str">
        <f>"ITEM"&amp;BH1345 &amp; BG1345 &amp;"="&amp;IF(TRIM($P1344)="","",$P1344)</f>
        <v>ITEM98#KBN4_7=</v>
      </c>
    </row>
    <row r="1346" spans="1:61" ht="9.75" hidden="1" customHeight="1" x14ac:dyDescent="0.15">
      <c r="A1346" s="96" t="s">
        <v>290</v>
      </c>
      <c r="B1346" s="97"/>
      <c r="C1346" s="97"/>
      <c r="D1346" s="97"/>
      <c r="E1346" s="97"/>
      <c r="F1346" s="97"/>
      <c r="G1346" s="97"/>
      <c r="H1346" s="97"/>
      <c r="I1346" s="98"/>
      <c r="J1346" s="305"/>
      <c r="K1346" s="306"/>
      <c r="L1346" s="306"/>
      <c r="M1346" s="306"/>
      <c r="N1346" s="306"/>
      <c r="O1346" s="306"/>
      <c r="P1346" s="306"/>
      <c r="Q1346" s="306"/>
      <c r="R1346" s="306"/>
      <c r="S1346" s="306"/>
      <c r="T1346" s="306"/>
      <c r="U1346" s="306"/>
      <c r="V1346" s="306"/>
      <c r="W1346" s="306"/>
      <c r="X1346" s="306"/>
      <c r="Y1346" s="306"/>
      <c r="Z1346" s="306"/>
      <c r="AA1346" s="306"/>
      <c r="AB1346" s="306"/>
      <c r="AC1346" s="306"/>
      <c r="AD1346" s="306"/>
      <c r="AE1346" s="306"/>
      <c r="AF1346" s="306"/>
      <c r="AG1346" s="306"/>
      <c r="AH1346" s="306"/>
      <c r="AI1346" s="306"/>
      <c r="AJ1346" s="306"/>
      <c r="AK1346" s="306"/>
      <c r="AL1346" s="306"/>
      <c r="AM1346" s="307"/>
      <c r="BG1346" s="13" t="s">
        <v>531</v>
      </c>
      <c r="BH1346" s="13">
        <v>99</v>
      </c>
      <c r="BI1346" s="13" t="str">
        <f>"ITEM"&amp;BH1346 &amp; BG1346 &amp;"="&amp;IF(TRIM($J1346)="","",TEXT(J1346,"yyyymmdd"))</f>
        <v>ITEM99#KBN4_7=</v>
      </c>
    </row>
    <row r="1347" spans="1:61" ht="9.75" hidden="1" customHeight="1" x14ac:dyDescent="0.15">
      <c r="A1347" s="99"/>
      <c r="B1347" s="100"/>
      <c r="C1347" s="100"/>
      <c r="D1347" s="100"/>
      <c r="E1347" s="100"/>
      <c r="F1347" s="100"/>
      <c r="G1347" s="100"/>
      <c r="H1347" s="100"/>
      <c r="I1347" s="101"/>
      <c r="J1347" s="308"/>
      <c r="K1347" s="309"/>
      <c r="L1347" s="309"/>
      <c r="M1347" s="309"/>
      <c r="N1347" s="309"/>
      <c r="O1347" s="309"/>
      <c r="P1347" s="309"/>
      <c r="Q1347" s="309"/>
      <c r="R1347" s="309"/>
      <c r="S1347" s="309"/>
      <c r="T1347" s="309"/>
      <c r="U1347" s="309"/>
      <c r="V1347" s="309"/>
      <c r="W1347" s="309"/>
      <c r="X1347" s="309"/>
      <c r="Y1347" s="309"/>
      <c r="Z1347" s="309"/>
      <c r="AA1347" s="309"/>
      <c r="AB1347" s="309"/>
      <c r="AC1347" s="309"/>
      <c r="AD1347" s="309"/>
      <c r="AE1347" s="309"/>
      <c r="AF1347" s="309"/>
      <c r="AG1347" s="309"/>
      <c r="AH1347" s="309"/>
      <c r="AI1347" s="309"/>
      <c r="AJ1347" s="309"/>
      <c r="AK1347" s="309"/>
      <c r="AL1347" s="309"/>
      <c r="AM1347" s="310"/>
      <c r="BH1347" s="13" t="s">
        <v>432</v>
      </c>
    </row>
    <row r="1348" spans="1:61" ht="9.75" hidden="1" customHeight="1" thickBot="1" x14ac:dyDescent="0.2">
      <c r="A1348" s="106"/>
      <c r="B1348" s="107"/>
      <c r="C1348" s="107"/>
      <c r="D1348" s="107"/>
      <c r="E1348" s="107"/>
      <c r="F1348" s="107"/>
      <c r="G1348" s="107"/>
      <c r="H1348" s="107"/>
      <c r="I1348" s="108"/>
      <c r="J1348" s="311"/>
      <c r="K1348" s="312"/>
      <c r="L1348" s="312"/>
      <c r="M1348" s="312"/>
      <c r="N1348" s="312"/>
      <c r="O1348" s="312"/>
      <c r="P1348" s="312"/>
      <c r="Q1348" s="312"/>
      <c r="R1348" s="312"/>
      <c r="S1348" s="312"/>
      <c r="T1348" s="312"/>
      <c r="U1348" s="312"/>
      <c r="V1348" s="312"/>
      <c r="W1348" s="312"/>
      <c r="X1348" s="312"/>
      <c r="Y1348" s="312"/>
      <c r="Z1348" s="312"/>
      <c r="AA1348" s="312"/>
      <c r="AB1348" s="312"/>
      <c r="AC1348" s="312"/>
      <c r="AD1348" s="312"/>
      <c r="AE1348" s="312"/>
      <c r="AF1348" s="312"/>
      <c r="AG1348" s="312"/>
      <c r="AH1348" s="312"/>
      <c r="AI1348" s="312"/>
      <c r="AJ1348" s="312"/>
      <c r="AK1348" s="312"/>
      <c r="AL1348" s="312"/>
      <c r="AM1348" s="313"/>
      <c r="BH1348" s="13" t="s">
        <v>432</v>
      </c>
    </row>
    <row r="1349" spans="1:61" ht="9.75" hidden="1" customHeight="1" x14ac:dyDescent="0.15">
      <c r="A1349" s="295" t="s">
        <v>394</v>
      </c>
      <c r="B1349" s="296"/>
      <c r="C1349" s="296"/>
      <c r="D1349" s="296"/>
      <c r="E1349" s="296"/>
      <c r="F1349" s="296"/>
      <c r="G1349" s="296"/>
      <c r="H1349" s="296"/>
      <c r="I1349" s="297"/>
      <c r="J1349" s="273"/>
      <c r="K1349" s="274"/>
      <c r="L1349" s="274"/>
      <c r="M1349" s="274"/>
      <c r="N1349" s="274"/>
      <c r="O1349" s="274"/>
      <c r="P1349" s="274"/>
      <c r="Q1349" s="274"/>
      <c r="R1349" s="274"/>
      <c r="S1349" s="274"/>
      <c r="T1349" s="274"/>
      <c r="U1349" s="274"/>
      <c r="V1349" s="274"/>
      <c r="W1349" s="274"/>
      <c r="X1349" s="274"/>
      <c r="Y1349" s="274"/>
      <c r="Z1349" s="274"/>
      <c r="AA1349" s="274"/>
      <c r="AB1349" s="274"/>
      <c r="AC1349" s="274"/>
      <c r="AD1349" s="274"/>
      <c r="AE1349" s="274"/>
      <c r="AF1349" s="274"/>
      <c r="AG1349" s="274"/>
      <c r="AH1349" s="274"/>
      <c r="AI1349" s="274"/>
      <c r="AJ1349" s="274"/>
      <c r="AK1349" s="274"/>
      <c r="AL1349" s="274"/>
      <c r="AM1349" s="275"/>
      <c r="BG1349" s="13" t="s">
        <v>532</v>
      </c>
      <c r="BH1349" s="13">
        <v>85</v>
      </c>
      <c r="BI1349" s="13" t="str">
        <f>"ITEM"&amp;BH1349 &amp; BG1349 &amp;"="&amp; IF(TRIM($J1349)="","",$J1349)</f>
        <v>ITEM85#KBN4_8=</v>
      </c>
    </row>
    <row r="1350" spans="1:61" ht="9.75" hidden="1" customHeight="1" thickBot="1" x14ac:dyDescent="0.2">
      <c r="A1350" s="298"/>
      <c r="B1350" s="299"/>
      <c r="C1350" s="299"/>
      <c r="D1350" s="299"/>
      <c r="E1350" s="299"/>
      <c r="F1350" s="299"/>
      <c r="G1350" s="299"/>
      <c r="H1350" s="299"/>
      <c r="I1350" s="300"/>
      <c r="J1350" s="301"/>
      <c r="K1350" s="302"/>
      <c r="L1350" s="302"/>
      <c r="M1350" s="302"/>
      <c r="N1350" s="302"/>
      <c r="O1350" s="302"/>
      <c r="P1350" s="302"/>
      <c r="Q1350" s="302"/>
      <c r="R1350" s="302"/>
      <c r="S1350" s="302"/>
      <c r="T1350" s="302"/>
      <c r="U1350" s="302"/>
      <c r="V1350" s="302"/>
      <c r="W1350" s="302"/>
      <c r="X1350" s="302"/>
      <c r="Y1350" s="302"/>
      <c r="Z1350" s="302"/>
      <c r="AA1350" s="302"/>
      <c r="AB1350" s="302"/>
      <c r="AC1350" s="302"/>
      <c r="AD1350" s="302"/>
      <c r="AE1350" s="302"/>
      <c r="AF1350" s="302"/>
      <c r="AG1350" s="302"/>
      <c r="AH1350" s="302"/>
      <c r="AI1350" s="302"/>
      <c r="AJ1350" s="302"/>
      <c r="AK1350" s="302"/>
      <c r="AL1350" s="302"/>
      <c r="AM1350" s="303"/>
      <c r="BG1350" s="13" t="s">
        <v>432</v>
      </c>
      <c r="BH1350" s="13" t="s">
        <v>432</v>
      </c>
    </row>
    <row r="1351" spans="1:61" ht="9.75" hidden="1" customHeight="1" x14ac:dyDescent="0.15">
      <c r="A1351" s="96" t="s">
        <v>96</v>
      </c>
      <c r="B1351" s="97"/>
      <c r="C1351" s="97"/>
      <c r="D1351" s="97"/>
      <c r="E1351" s="97"/>
      <c r="F1351" s="97"/>
      <c r="G1351" s="97"/>
      <c r="H1351" s="97"/>
      <c r="I1351" s="98"/>
      <c r="J1351" s="102"/>
      <c r="K1351" s="102"/>
      <c r="L1351" s="102"/>
      <c r="M1351" s="102"/>
      <c r="N1351" s="102"/>
      <c r="O1351" s="102"/>
      <c r="P1351" s="102"/>
      <c r="Q1351" s="102"/>
      <c r="R1351" s="102"/>
      <c r="S1351" s="102"/>
      <c r="T1351" s="102"/>
      <c r="U1351" s="102"/>
      <c r="V1351" s="102"/>
      <c r="W1351" s="102"/>
      <c r="X1351" s="102"/>
      <c r="Y1351" s="102"/>
      <c r="Z1351" s="102"/>
      <c r="AA1351" s="102"/>
      <c r="AB1351" s="102"/>
      <c r="AC1351" s="102"/>
      <c r="AD1351" s="102"/>
      <c r="AE1351" s="102"/>
      <c r="AF1351" s="102"/>
      <c r="AG1351" s="102"/>
      <c r="AH1351" s="102"/>
      <c r="AI1351" s="102"/>
      <c r="AJ1351" s="102"/>
      <c r="AK1351" s="102"/>
      <c r="AL1351" s="102"/>
      <c r="AM1351" s="102"/>
      <c r="BG1351" s="13" t="s">
        <v>532</v>
      </c>
      <c r="BH1351" s="13">
        <v>86</v>
      </c>
      <c r="BI1351" s="13" t="str">
        <f>"ITEM"&amp;BH1351&amp; BG1351 &amp;"="&amp; IF(TRIM($J1351)="","",$J1351)</f>
        <v>ITEM86#KBN4_8=</v>
      </c>
    </row>
    <row r="1352" spans="1:61" ht="9.75" hidden="1" customHeight="1" x14ac:dyDescent="0.15">
      <c r="A1352" s="106"/>
      <c r="B1352" s="107"/>
      <c r="C1352" s="107"/>
      <c r="D1352" s="107"/>
      <c r="E1352" s="107"/>
      <c r="F1352" s="107"/>
      <c r="G1352" s="107"/>
      <c r="H1352" s="107"/>
      <c r="I1352" s="108"/>
      <c r="J1352" s="102"/>
      <c r="K1352" s="102"/>
      <c r="L1352" s="102"/>
      <c r="M1352" s="102"/>
      <c r="N1352" s="102"/>
      <c r="O1352" s="102"/>
      <c r="P1352" s="102"/>
      <c r="Q1352" s="102"/>
      <c r="R1352" s="102"/>
      <c r="S1352" s="102"/>
      <c r="T1352" s="102"/>
      <c r="U1352" s="102"/>
      <c r="V1352" s="102"/>
      <c r="W1352" s="102"/>
      <c r="X1352" s="102"/>
      <c r="Y1352" s="102"/>
      <c r="Z1352" s="102"/>
      <c r="AA1352" s="102"/>
      <c r="AB1352" s="102"/>
      <c r="AC1352" s="102"/>
      <c r="AD1352" s="102"/>
      <c r="AE1352" s="102"/>
      <c r="AF1352" s="102"/>
      <c r="AG1352" s="102"/>
      <c r="AH1352" s="102"/>
      <c r="AI1352" s="102"/>
      <c r="AJ1352" s="102"/>
      <c r="AK1352" s="102"/>
      <c r="AL1352" s="102"/>
      <c r="AM1352" s="102"/>
      <c r="BG1352" s="13" t="s">
        <v>432</v>
      </c>
      <c r="BH1352" s="13" t="s">
        <v>432</v>
      </c>
    </row>
    <row r="1353" spans="1:61" ht="9.75" hidden="1" customHeight="1" x14ac:dyDescent="0.15">
      <c r="A1353" s="96" t="s">
        <v>291</v>
      </c>
      <c r="B1353" s="97"/>
      <c r="C1353" s="97"/>
      <c r="D1353" s="97"/>
      <c r="E1353" s="97"/>
      <c r="F1353" s="97"/>
      <c r="G1353" s="97"/>
      <c r="H1353" s="97"/>
      <c r="I1353" s="98"/>
      <c r="J1353" s="102"/>
      <c r="K1353" s="102"/>
      <c r="L1353" s="102"/>
      <c r="M1353" s="102"/>
      <c r="N1353" s="102"/>
      <c r="O1353" s="102"/>
      <c r="P1353" s="102"/>
      <c r="Q1353" s="102"/>
      <c r="R1353" s="102"/>
      <c r="S1353" s="102"/>
      <c r="T1353" s="102"/>
      <c r="U1353" s="102"/>
      <c r="V1353" s="102"/>
      <c r="W1353" s="102"/>
      <c r="X1353" s="102"/>
      <c r="Y1353" s="102"/>
      <c r="Z1353" s="102"/>
      <c r="AA1353" s="102"/>
      <c r="AB1353" s="102"/>
      <c r="AC1353" s="102"/>
      <c r="AD1353" s="102"/>
      <c r="AE1353" s="102"/>
      <c r="AF1353" s="102"/>
      <c r="AG1353" s="102"/>
      <c r="AH1353" s="102"/>
      <c r="AI1353" s="102"/>
      <c r="AJ1353" s="102"/>
      <c r="AK1353" s="102"/>
      <c r="AL1353" s="102"/>
      <c r="AM1353" s="102"/>
      <c r="BG1353" s="13" t="s">
        <v>532</v>
      </c>
      <c r="BH1353" s="13">
        <v>87</v>
      </c>
      <c r="BI1353" s="13" t="str">
        <f>"ITEM"&amp;BH1353&amp; BG1353 &amp;"="&amp; IF(TRIM($J1353)="","",$J1353)</f>
        <v>ITEM87#KBN4_8=</v>
      </c>
    </row>
    <row r="1354" spans="1:61" ht="9.75" hidden="1" customHeight="1" x14ac:dyDescent="0.15">
      <c r="A1354" s="99"/>
      <c r="B1354" s="100"/>
      <c r="C1354" s="100"/>
      <c r="D1354" s="100"/>
      <c r="E1354" s="100"/>
      <c r="F1354" s="100"/>
      <c r="G1354" s="100"/>
      <c r="H1354" s="100"/>
      <c r="I1354" s="101"/>
      <c r="J1354" s="102"/>
      <c r="K1354" s="102"/>
      <c r="L1354" s="102"/>
      <c r="M1354" s="102"/>
      <c r="N1354" s="102"/>
      <c r="O1354" s="102"/>
      <c r="P1354" s="102"/>
      <c r="Q1354" s="102"/>
      <c r="R1354" s="102"/>
      <c r="S1354" s="102"/>
      <c r="T1354" s="102"/>
      <c r="U1354" s="102"/>
      <c r="V1354" s="102"/>
      <c r="W1354" s="102"/>
      <c r="X1354" s="102"/>
      <c r="Y1354" s="102"/>
      <c r="Z1354" s="102"/>
      <c r="AA1354" s="102"/>
      <c r="AB1354" s="102"/>
      <c r="AC1354" s="102"/>
      <c r="AD1354" s="102"/>
      <c r="AE1354" s="102"/>
      <c r="AF1354" s="102"/>
      <c r="AG1354" s="102"/>
      <c r="AH1354" s="102"/>
      <c r="AI1354" s="102"/>
      <c r="AJ1354" s="102"/>
      <c r="AK1354" s="102"/>
      <c r="AL1354" s="102"/>
      <c r="AM1354" s="102"/>
      <c r="BG1354" s="13" t="s">
        <v>432</v>
      </c>
      <c r="BH1354" s="13" t="s">
        <v>432</v>
      </c>
    </row>
    <row r="1355" spans="1:61" ht="9.75" hidden="1" customHeight="1" x14ac:dyDescent="0.15">
      <c r="A1355" s="106"/>
      <c r="B1355" s="107"/>
      <c r="C1355" s="107"/>
      <c r="D1355" s="107"/>
      <c r="E1355" s="107"/>
      <c r="F1355" s="107"/>
      <c r="G1355" s="107"/>
      <c r="H1355" s="107"/>
      <c r="I1355" s="108"/>
      <c r="J1355" s="102"/>
      <c r="K1355" s="102"/>
      <c r="L1355" s="102"/>
      <c r="M1355" s="102"/>
      <c r="N1355" s="102"/>
      <c r="O1355" s="102"/>
      <c r="P1355" s="102"/>
      <c r="Q1355" s="102"/>
      <c r="R1355" s="102"/>
      <c r="S1355" s="102"/>
      <c r="T1355" s="102"/>
      <c r="U1355" s="102"/>
      <c r="V1355" s="102"/>
      <c r="W1355" s="102"/>
      <c r="X1355" s="102"/>
      <c r="Y1355" s="102"/>
      <c r="Z1355" s="102"/>
      <c r="AA1355" s="102"/>
      <c r="AB1355" s="102"/>
      <c r="AC1355" s="102"/>
      <c r="AD1355" s="102"/>
      <c r="AE1355" s="102"/>
      <c r="AF1355" s="102"/>
      <c r="AG1355" s="102"/>
      <c r="AH1355" s="102"/>
      <c r="AI1355" s="102"/>
      <c r="AJ1355" s="102"/>
      <c r="AK1355" s="102"/>
      <c r="AL1355" s="102"/>
      <c r="AM1355" s="102"/>
      <c r="BG1355" s="13" t="s">
        <v>432</v>
      </c>
      <c r="BH1355" s="13" t="s">
        <v>432</v>
      </c>
    </row>
    <row r="1356" spans="1:61" ht="9.75" hidden="1" customHeight="1" x14ac:dyDescent="0.15">
      <c r="A1356" s="96" t="s">
        <v>292</v>
      </c>
      <c r="B1356" s="97"/>
      <c r="C1356" s="97"/>
      <c r="D1356" s="97"/>
      <c r="E1356" s="97"/>
      <c r="F1356" s="97"/>
      <c r="G1356" s="97"/>
      <c r="H1356" s="97"/>
      <c r="I1356" s="98"/>
      <c r="J1356" s="102"/>
      <c r="K1356" s="102"/>
      <c r="L1356" s="102"/>
      <c r="M1356" s="102"/>
      <c r="N1356" s="102"/>
      <c r="O1356" s="102"/>
      <c r="P1356" s="102"/>
      <c r="Q1356" s="102"/>
      <c r="R1356" s="102"/>
      <c r="S1356" s="102"/>
      <c r="T1356" s="102"/>
      <c r="U1356" s="102"/>
      <c r="V1356" s="102"/>
      <c r="W1356" s="102"/>
      <c r="X1356" s="102"/>
      <c r="Y1356" s="102"/>
      <c r="Z1356" s="102"/>
      <c r="AA1356" s="102"/>
      <c r="AB1356" s="102"/>
      <c r="AC1356" s="102"/>
      <c r="AD1356" s="102"/>
      <c r="AE1356" s="102"/>
      <c r="AF1356" s="102"/>
      <c r="AG1356" s="102"/>
      <c r="AH1356" s="102"/>
      <c r="AI1356" s="102"/>
      <c r="AJ1356" s="102"/>
      <c r="AK1356" s="102"/>
      <c r="AL1356" s="102"/>
      <c r="AM1356" s="102"/>
      <c r="BG1356" s="13" t="s">
        <v>532</v>
      </c>
      <c r="BH1356" s="13">
        <v>88</v>
      </c>
      <c r="BI1356" s="13" t="str">
        <f>"ITEM"&amp;BH1356&amp; BG1356 &amp;"="&amp; IF(TRIM($J1356)="","",$J1356)</f>
        <v>ITEM88#KBN4_8=</v>
      </c>
    </row>
    <row r="1357" spans="1:61" ht="9.75" hidden="1" customHeight="1" x14ac:dyDescent="0.15">
      <c r="A1357" s="106"/>
      <c r="B1357" s="107"/>
      <c r="C1357" s="107"/>
      <c r="D1357" s="107"/>
      <c r="E1357" s="107"/>
      <c r="F1357" s="107"/>
      <c r="G1357" s="107"/>
      <c r="H1357" s="107"/>
      <c r="I1357" s="108"/>
      <c r="J1357" s="102"/>
      <c r="K1357" s="102"/>
      <c r="L1357" s="102"/>
      <c r="M1357" s="102"/>
      <c r="N1357" s="102"/>
      <c r="O1357" s="102"/>
      <c r="P1357" s="102"/>
      <c r="Q1357" s="102"/>
      <c r="R1357" s="102"/>
      <c r="S1357" s="102"/>
      <c r="T1357" s="102"/>
      <c r="U1357" s="102"/>
      <c r="V1357" s="102"/>
      <c r="W1357" s="102"/>
      <c r="X1357" s="102"/>
      <c r="Y1357" s="102"/>
      <c r="Z1357" s="102"/>
      <c r="AA1357" s="102"/>
      <c r="AB1357" s="102"/>
      <c r="AC1357" s="102"/>
      <c r="AD1357" s="102"/>
      <c r="AE1357" s="102"/>
      <c r="AF1357" s="102"/>
      <c r="AG1357" s="102"/>
      <c r="AH1357" s="102"/>
      <c r="AI1357" s="102"/>
      <c r="AJ1357" s="102"/>
      <c r="AK1357" s="102"/>
      <c r="AL1357" s="102"/>
      <c r="AM1357" s="102"/>
      <c r="BG1357" s="13" t="s">
        <v>432</v>
      </c>
      <c r="BH1357" s="13" t="s">
        <v>432</v>
      </c>
    </row>
    <row r="1358" spans="1:61" ht="9.75" hidden="1" customHeight="1" x14ac:dyDescent="0.15">
      <c r="A1358" s="96" t="s">
        <v>326</v>
      </c>
      <c r="B1358" s="97"/>
      <c r="C1358" s="97"/>
      <c r="D1358" s="97"/>
      <c r="E1358" s="97"/>
      <c r="F1358" s="97"/>
      <c r="G1358" s="97"/>
      <c r="H1358" s="97"/>
      <c r="I1358" s="98"/>
      <c r="J1358" s="266"/>
      <c r="K1358" s="170"/>
      <c r="L1358" s="170"/>
      <c r="M1358" s="170"/>
      <c r="N1358" s="170"/>
      <c r="O1358" s="170"/>
      <c r="P1358" s="170"/>
      <c r="Q1358" s="170"/>
      <c r="R1358" s="170"/>
      <c r="S1358" s="170"/>
      <c r="T1358" s="170"/>
      <c r="U1358" s="170"/>
      <c r="V1358" s="170" t="s">
        <v>116</v>
      </c>
      <c r="W1358" s="170"/>
      <c r="X1358" s="170"/>
      <c r="Y1358" s="170"/>
      <c r="Z1358" s="170"/>
      <c r="AA1358" s="170"/>
      <c r="AB1358" s="170"/>
      <c r="AC1358" s="170"/>
      <c r="AD1358" s="170"/>
      <c r="AE1358" s="170"/>
      <c r="AF1358" s="170"/>
      <c r="AG1358" s="170"/>
      <c r="AH1358" s="170"/>
      <c r="AI1358" s="170"/>
      <c r="AJ1358" s="170"/>
      <c r="AK1358" s="170"/>
      <c r="AL1358" s="170"/>
      <c r="AM1358" s="171"/>
      <c r="BE1358" s="13" t="str">
        <f ca="1">MID(CELL("address",$CB$2),2,2)</f>
        <v>CB</v>
      </c>
      <c r="BF1358" s="13" t="str">
        <f>IF(TRIM($K1360)="","",IF(ISERROR(MATCH($K1360,$CB$3:$CB$7,0)),"INPUT_ERROR",MATCH($K1360,$CB$3:$CB$7,0)))</f>
        <v/>
      </c>
      <c r="BG1358" s="13" t="s">
        <v>532</v>
      </c>
      <c r="BH1358" s="13">
        <v>89</v>
      </c>
      <c r="BI1358" s="13" t="str">
        <f>"ITEM"&amp; BH1358&amp; BG1358 &amp;"="&amp; $BF1358</f>
        <v>ITEM89#KBN4_8=</v>
      </c>
    </row>
    <row r="1359" spans="1:61" ht="9.75" hidden="1" customHeight="1" x14ac:dyDescent="0.15">
      <c r="A1359" s="99"/>
      <c r="B1359" s="100"/>
      <c r="C1359" s="100"/>
      <c r="D1359" s="100"/>
      <c r="E1359" s="100"/>
      <c r="F1359" s="100"/>
      <c r="G1359" s="100"/>
      <c r="H1359" s="100"/>
      <c r="I1359" s="101"/>
      <c r="J1359" s="304"/>
      <c r="K1359" s="169"/>
      <c r="L1359" s="169"/>
      <c r="M1359" s="169"/>
      <c r="N1359" s="169"/>
      <c r="O1359" s="169"/>
      <c r="P1359" s="169"/>
      <c r="Q1359" s="169"/>
      <c r="R1359" s="169"/>
      <c r="S1359" s="169"/>
      <c r="T1359" s="169"/>
      <c r="U1359" s="169"/>
      <c r="V1359" s="169" t="s">
        <v>180</v>
      </c>
      <c r="W1359" s="169"/>
      <c r="X1359" s="169"/>
      <c r="Y1359" s="169"/>
      <c r="Z1359" s="169"/>
      <c r="AA1359" s="169"/>
      <c r="AB1359" s="169"/>
      <c r="AC1359" s="169"/>
      <c r="AD1359" s="169"/>
      <c r="AE1359" s="169"/>
      <c r="AF1359" s="169"/>
      <c r="AG1359" s="169"/>
      <c r="AH1359" s="169"/>
      <c r="AI1359" s="169"/>
      <c r="AJ1359" s="169"/>
      <c r="AK1359" s="169"/>
      <c r="AL1359" s="169"/>
      <c r="AM1359" s="172"/>
      <c r="BG1359" s="13" t="s">
        <v>432</v>
      </c>
      <c r="BH1359" s="13" t="s">
        <v>432</v>
      </c>
    </row>
    <row r="1360" spans="1:61" ht="9.75" hidden="1" customHeight="1" x14ac:dyDescent="0.15">
      <c r="A1360" s="99"/>
      <c r="B1360" s="100"/>
      <c r="C1360" s="100"/>
      <c r="D1360" s="100"/>
      <c r="E1360" s="100"/>
      <c r="F1360" s="100"/>
      <c r="G1360" s="100"/>
      <c r="H1360" s="100"/>
      <c r="I1360" s="101"/>
      <c r="J1360" s="130" t="s">
        <v>127</v>
      </c>
      <c r="K1360" s="131"/>
      <c r="L1360" s="131"/>
      <c r="M1360" s="131"/>
      <c r="N1360" s="131"/>
      <c r="O1360" s="131"/>
      <c r="P1360" s="131"/>
      <c r="Q1360" s="131"/>
      <c r="R1360" s="131"/>
      <c r="S1360" s="131"/>
      <c r="T1360" s="133" t="s">
        <v>129</v>
      </c>
      <c r="U1360" s="133"/>
      <c r="V1360" s="169" t="s">
        <v>236</v>
      </c>
      <c r="W1360" s="169"/>
      <c r="X1360" s="169"/>
      <c r="Y1360" s="169"/>
      <c r="Z1360" s="169"/>
      <c r="AA1360" s="169"/>
      <c r="AB1360" s="169"/>
      <c r="AC1360" s="169"/>
      <c r="AD1360" s="169"/>
      <c r="AE1360" s="169"/>
      <c r="AF1360" s="169"/>
      <c r="AG1360" s="169"/>
      <c r="AH1360" s="169"/>
      <c r="AI1360" s="169"/>
      <c r="AJ1360" s="169"/>
      <c r="AK1360" s="169"/>
      <c r="AL1360" s="169"/>
      <c r="AM1360" s="172"/>
      <c r="BG1360" s="13" t="s">
        <v>432</v>
      </c>
      <c r="BH1360" s="13" t="s">
        <v>432</v>
      </c>
    </row>
    <row r="1361" spans="1:61" ht="9.75" hidden="1" customHeight="1" x14ac:dyDescent="0.15">
      <c r="A1361" s="99"/>
      <c r="B1361" s="100"/>
      <c r="C1361" s="100"/>
      <c r="D1361" s="100"/>
      <c r="E1361" s="100"/>
      <c r="F1361" s="100"/>
      <c r="G1361" s="100"/>
      <c r="H1361" s="100"/>
      <c r="I1361" s="101"/>
      <c r="J1361" s="130"/>
      <c r="K1361" s="131"/>
      <c r="L1361" s="131"/>
      <c r="M1361" s="131"/>
      <c r="N1361" s="131"/>
      <c r="O1361" s="131"/>
      <c r="P1361" s="131"/>
      <c r="Q1361" s="131"/>
      <c r="R1361" s="131"/>
      <c r="S1361" s="131"/>
      <c r="T1361" s="133"/>
      <c r="U1361" s="133"/>
      <c r="V1361" s="169" t="s">
        <v>237</v>
      </c>
      <c r="W1361" s="169"/>
      <c r="X1361" s="169"/>
      <c r="Y1361" s="169"/>
      <c r="Z1361" s="169"/>
      <c r="AA1361" s="169"/>
      <c r="AB1361" s="169"/>
      <c r="AC1361" s="169"/>
      <c r="AD1361" s="169"/>
      <c r="AE1361" s="169"/>
      <c r="AF1361" s="169"/>
      <c r="AG1361" s="169"/>
      <c r="AH1361" s="169"/>
      <c r="AI1361" s="169"/>
      <c r="AJ1361" s="169"/>
      <c r="AK1361" s="169"/>
      <c r="AL1361" s="169"/>
      <c r="AM1361" s="172"/>
      <c r="BG1361" s="13" t="s">
        <v>432</v>
      </c>
      <c r="BH1361" s="13" t="s">
        <v>432</v>
      </c>
    </row>
    <row r="1362" spans="1:61" ht="9.75" hidden="1" customHeight="1" x14ac:dyDescent="0.15">
      <c r="A1362" s="99"/>
      <c r="B1362" s="100"/>
      <c r="C1362" s="100"/>
      <c r="D1362" s="100"/>
      <c r="E1362" s="100"/>
      <c r="F1362" s="100"/>
      <c r="G1362" s="100"/>
      <c r="H1362" s="100"/>
      <c r="I1362" s="101"/>
      <c r="J1362" s="186"/>
      <c r="K1362" s="133"/>
      <c r="L1362" s="133"/>
      <c r="M1362" s="133"/>
      <c r="N1362" s="133"/>
      <c r="O1362" s="133"/>
      <c r="P1362" s="133"/>
      <c r="Q1362" s="133"/>
      <c r="R1362" s="133"/>
      <c r="S1362" s="133"/>
      <c r="T1362" s="133"/>
      <c r="U1362" s="133"/>
      <c r="V1362" s="169" t="s">
        <v>441</v>
      </c>
      <c r="W1362" s="169"/>
      <c r="X1362" s="169"/>
      <c r="Y1362" s="169"/>
      <c r="Z1362" s="169"/>
      <c r="AA1362" s="169"/>
      <c r="AB1362" s="169"/>
      <c r="AC1362" s="169"/>
      <c r="AD1362" s="169"/>
      <c r="AE1362" s="169"/>
      <c r="AF1362" s="169"/>
      <c r="AG1362" s="169"/>
      <c r="AH1362" s="169"/>
      <c r="AI1362" s="169"/>
      <c r="AJ1362" s="169"/>
      <c r="AK1362" s="169"/>
      <c r="AL1362" s="169"/>
      <c r="AM1362" s="172"/>
      <c r="BG1362" s="13" t="s">
        <v>432</v>
      </c>
      <c r="BH1362" s="13" t="s">
        <v>432</v>
      </c>
    </row>
    <row r="1363" spans="1:61" ht="9.75" hidden="1" customHeight="1" x14ac:dyDescent="0.15">
      <c r="A1363" s="106"/>
      <c r="B1363" s="107"/>
      <c r="C1363" s="107"/>
      <c r="D1363" s="107"/>
      <c r="E1363" s="107"/>
      <c r="F1363" s="107"/>
      <c r="G1363" s="107"/>
      <c r="H1363" s="107"/>
      <c r="I1363" s="108"/>
      <c r="J1363" s="168"/>
      <c r="K1363" s="137"/>
      <c r="L1363" s="137"/>
      <c r="M1363" s="137"/>
      <c r="N1363" s="137"/>
      <c r="O1363" s="137"/>
      <c r="P1363" s="137"/>
      <c r="Q1363" s="137"/>
      <c r="R1363" s="137"/>
      <c r="S1363" s="137"/>
      <c r="T1363" s="137"/>
      <c r="U1363" s="137"/>
      <c r="V1363" s="174" t="s">
        <v>238</v>
      </c>
      <c r="W1363" s="174"/>
      <c r="X1363" s="174"/>
      <c r="Y1363" s="174"/>
      <c r="Z1363" s="174"/>
      <c r="AA1363" s="174"/>
      <c r="AB1363" s="174"/>
      <c r="AC1363" s="174"/>
      <c r="AD1363" s="174"/>
      <c r="AE1363" s="174"/>
      <c r="AF1363" s="174"/>
      <c r="AG1363" s="174"/>
      <c r="AH1363" s="174"/>
      <c r="AI1363" s="174"/>
      <c r="AJ1363" s="174"/>
      <c r="AK1363" s="174"/>
      <c r="AL1363" s="174"/>
      <c r="AM1363" s="175"/>
      <c r="BG1363" s="13" t="s">
        <v>432</v>
      </c>
      <c r="BH1363" s="13" t="s">
        <v>432</v>
      </c>
    </row>
    <row r="1364" spans="1:61" ht="9.75" hidden="1" customHeight="1" x14ac:dyDescent="0.15">
      <c r="A1364" s="96" t="s">
        <v>325</v>
      </c>
      <c r="B1364" s="97"/>
      <c r="C1364" s="97"/>
      <c r="D1364" s="97"/>
      <c r="E1364" s="97"/>
      <c r="F1364" s="97"/>
      <c r="G1364" s="97"/>
      <c r="H1364" s="97"/>
      <c r="I1364" s="98"/>
      <c r="J1364" s="115"/>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7"/>
      <c r="BG1364" s="13" t="s">
        <v>532</v>
      </c>
      <c r="BH1364" s="13">
        <v>90</v>
      </c>
      <c r="BI1364" s="13" t="str">
        <f>"ITEM"&amp;BH1364&amp; BG1364 &amp;"="&amp; IF(TRIM($J1364)="","",$J1364)</f>
        <v>ITEM90#KBN4_8=</v>
      </c>
    </row>
    <row r="1365" spans="1:61" ht="9.75" hidden="1" customHeight="1" x14ac:dyDescent="0.15">
      <c r="A1365" s="99"/>
      <c r="B1365" s="100"/>
      <c r="C1365" s="100"/>
      <c r="D1365" s="100"/>
      <c r="E1365" s="100"/>
      <c r="F1365" s="100"/>
      <c r="G1365" s="100"/>
      <c r="H1365" s="100"/>
      <c r="I1365" s="101"/>
      <c r="J1365" s="109"/>
      <c r="K1365" s="110"/>
      <c r="L1365" s="110"/>
      <c r="M1365" s="110"/>
      <c r="N1365" s="110"/>
      <c r="O1365" s="110"/>
      <c r="P1365" s="110"/>
      <c r="Q1365" s="110"/>
      <c r="R1365" s="110"/>
      <c r="S1365" s="110"/>
      <c r="T1365" s="110"/>
      <c r="U1365" s="110"/>
      <c r="V1365" s="110"/>
      <c r="W1365" s="110"/>
      <c r="X1365" s="110"/>
      <c r="Y1365" s="110"/>
      <c r="Z1365" s="110"/>
      <c r="AA1365" s="110"/>
      <c r="AB1365" s="110"/>
      <c r="AC1365" s="110"/>
      <c r="AD1365" s="110"/>
      <c r="AE1365" s="110"/>
      <c r="AF1365" s="110"/>
      <c r="AG1365" s="110"/>
      <c r="AH1365" s="110"/>
      <c r="AI1365" s="110"/>
      <c r="AJ1365" s="110"/>
      <c r="AK1365" s="110"/>
      <c r="AL1365" s="110"/>
      <c r="AM1365" s="111"/>
      <c r="BG1365" s="13" t="s">
        <v>432</v>
      </c>
      <c r="BH1365" s="13" t="s">
        <v>432</v>
      </c>
    </row>
    <row r="1366" spans="1:61" ht="9.75" hidden="1" customHeight="1" x14ac:dyDescent="0.15">
      <c r="A1366" s="99"/>
      <c r="B1366" s="100"/>
      <c r="C1366" s="100"/>
      <c r="D1366" s="100"/>
      <c r="E1366" s="100"/>
      <c r="F1366" s="100"/>
      <c r="G1366" s="100"/>
      <c r="H1366" s="100"/>
      <c r="I1366" s="101"/>
      <c r="J1366" s="112"/>
      <c r="K1366" s="113"/>
      <c r="L1366" s="113"/>
      <c r="M1366" s="113"/>
      <c r="N1366" s="113"/>
      <c r="O1366" s="113"/>
      <c r="P1366" s="113"/>
      <c r="Q1366" s="113"/>
      <c r="R1366" s="113"/>
      <c r="S1366" s="113"/>
      <c r="T1366" s="113"/>
      <c r="U1366" s="113"/>
      <c r="V1366" s="113"/>
      <c r="W1366" s="113"/>
      <c r="X1366" s="113"/>
      <c r="Y1366" s="113"/>
      <c r="Z1366" s="113"/>
      <c r="AA1366" s="113"/>
      <c r="AB1366" s="113"/>
      <c r="AC1366" s="113"/>
      <c r="AD1366" s="113"/>
      <c r="AE1366" s="113"/>
      <c r="AF1366" s="113"/>
      <c r="AG1366" s="113"/>
      <c r="AH1366" s="113"/>
      <c r="AI1366" s="113"/>
      <c r="AJ1366" s="113"/>
      <c r="AK1366" s="113"/>
      <c r="AL1366" s="113"/>
      <c r="AM1366" s="114"/>
      <c r="BG1366" s="13" t="s">
        <v>432</v>
      </c>
      <c r="BH1366" s="13" t="s">
        <v>432</v>
      </c>
    </row>
    <row r="1367" spans="1:61" ht="9.75" hidden="1" customHeight="1" x14ac:dyDescent="0.15">
      <c r="A1367" s="96" t="s">
        <v>293</v>
      </c>
      <c r="B1367" s="97"/>
      <c r="C1367" s="97"/>
      <c r="D1367" s="97"/>
      <c r="E1367" s="97"/>
      <c r="F1367" s="97"/>
      <c r="G1367" s="97"/>
      <c r="H1367" s="97"/>
      <c r="I1367" s="98"/>
      <c r="J1367" s="224" t="s">
        <v>127</v>
      </c>
      <c r="K1367" s="225"/>
      <c r="L1367" s="162" t="s">
        <v>122</v>
      </c>
      <c r="M1367" s="162"/>
      <c r="N1367" s="162"/>
      <c r="O1367" s="162"/>
      <c r="P1367" s="162"/>
      <c r="Q1367" s="162"/>
      <c r="R1367" s="162"/>
      <c r="S1367" s="162"/>
      <c r="T1367" s="162"/>
      <c r="U1367" s="162"/>
      <c r="V1367" s="162"/>
      <c r="W1367" s="162"/>
      <c r="X1367" s="227" t="s">
        <v>127</v>
      </c>
      <c r="Y1367" s="225"/>
      <c r="Z1367" s="162" t="s">
        <v>160</v>
      </c>
      <c r="AA1367" s="162"/>
      <c r="AB1367" s="162"/>
      <c r="AC1367" s="162"/>
      <c r="AD1367" s="162"/>
      <c r="AE1367" s="162"/>
      <c r="AF1367" s="162"/>
      <c r="AG1367" s="162"/>
      <c r="AH1367" s="162"/>
      <c r="AI1367" s="162"/>
      <c r="AJ1367" s="162"/>
      <c r="AK1367" s="162"/>
      <c r="AL1367" s="162"/>
      <c r="AM1367" s="163"/>
      <c r="BF1367" s="13" t="b">
        <f>IF($K1367="○",TRUE,IF($K1367="",FALSE,"INPUT_ERROR"))</f>
        <v>0</v>
      </c>
      <c r="BG1367" s="13" t="s">
        <v>532</v>
      </c>
      <c r="BH1367" s="13">
        <v>91</v>
      </c>
      <c r="BI1367" s="13" t="str">
        <f t="shared" ref="BI1367:BI1373" si="29">"ITEM"&amp;BH1367 &amp; BG1367 &amp;"="&amp; BF1367</f>
        <v>ITEM91#KBN4_8=FALSE</v>
      </c>
    </row>
    <row r="1368" spans="1:61" ht="9.75" hidden="1" customHeight="1" x14ac:dyDescent="0.15">
      <c r="A1368" s="99"/>
      <c r="B1368" s="100"/>
      <c r="C1368" s="100"/>
      <c r="D1368" s="100"/>
      <c r="E1368" s="100"/>
      <c r="F1368" s="100"/>
      <c r="G1368" s="100"/>
      <c r="H1368" s="100"/>
      <c r="I1368" s="101"/>
      <c r="J1368" s="130"/>
      <c r="K1368" s="132"/>
      <c r="L1368" s="133"/>
      <c r="M1368" s="133"/>
      <c r="N1368" s="133"/>
      <c r="O1368" s="133"/>
      <c r="P1368" s="133"/>
      <c r="Q1368" s="133"/>
      <c r="R1368" s="133"/>
      <c r="S1368" s="133"/>
      <c r="T1368" s="133"/>
      <c r="U1368" s="133"/>
      <c r="V1368" s="133"/>
      <c r="W1368" s="133"/>
      <c r="X1368" s="134"/>
      <c r="Y1368" s="132"/>
      <c r="Z1368" s="133"/>
      <c r="AA1368" s="133"/>
      <c r="AB1368" s="133"/>
      <c r="AC1368" s="133"/>
      <c r="AD1368" s="133"/>
      <c r="AE1368" s="133"/>
      <c r="AF1368" s="133"/>
      <c r="AG1368" s="133"/>
      <c r="AH1368" s="133"/>
      <c r="AI1368" s="133"/>
      <c r="AJ1368" s="133"/>
      <c r="AK1368" s="133"/>
      <c r="AL1368" s="133"/>
      <c r="AM1368" s="139"/>
      <c r="BF1368" s="13" t="b">
        <f>IF($Y1367="○",TRUE,IF($Y1367="",FALSE,"INPUT_ERROR"))</f>
        <v>0</v>
      </c>
      <c r="BG1368" s="13" t="s">
        <v>532</v>
      </c>
      <c r="BH1368" s="13">
        <v>92</v>
      </c>
      <c r="BI1368" s="13" t="str">
        <f t="shared" si="29"/>
        <v>ITEM92#KBN4_8=FALSE</v>
      </c>
    </row>
    <row r="1369" spans="1:61" ht="9.75" hidden="1" customHeight="1" x14ac:dyDescent="0.15">
      <c r="A1369" s="99"/>
      <c r="B1369" s="100"/>
      <c r="C1369" s="100"/>
      <c r="D1369" s="100"/>
      <c r="E1369" s="100"/>
      <c r="F1369" s="100"/>
      <c r="G1369" s="100"/>
      <c r="H1369" s="100"/>
      <c r="I1369" s="101"/>
      <c r="J1369" s="130" t="s">
        <v>127</v>
      </c>
      <c r="K1369" s="132"/>
      <c r="L1369" s="133" t="s">
        <v>161</v>
      </c>
      <c r="M1369" s="133"/>
      <c r="N1369" s="133"/>
      <c r="O1369" s="133"/>
      <c r="P1369" s="133"/>
      <c r="Q1369" s="133"/>
      <c r="R1369" s="133"/>
      <c r="S1369" s="133"/>
      <c r="T1369" s="133"/>
      <c r="U1369" s="133"/>
      <c r="V1369" s="133"/>
      <c r="W1369" s="133"/>
      <c r="X1369" s="134" t="s">
        <v>127</v>
      </c>
      <c r="Y1369" s="132"/>
      <c r="Z1369" s="133" t="s">
        <v>332</v>
      </c>
      <c r="AA1369" s="133"/>
      <c r="AB1369" s="133"/>
      <c r="AC1369" s="133"/>
      <c r="AD1369" s="133"/>
      <c r="AE1369" s="133"/>
      <c r="AF1369" s="133"/>
      <c r="AG1369" s="133"/>
      <c r="AH1369" s="133"/>
      <c r="AI1369" s="133"/>
      <c r="AJ1369" s="133"/>
      <c r="AK1369" s="133"/>
      <c r="AL1369" s="133"/>
      <c r="AM1369" s="139"/>
      <c r="BF1369" s="13" t="b">
        <f>IF($K1369="○",TRUE,IF($K1369="",FALSE,"INPUT_ERROR"))</f>
        <v>0</v>
      </c>
      <c r="BG1369" s="13" t="s">
        <v>532</v>
      </c>
      <c r="BH1369" s="13">
        <v>93</v>
      </c>
      <c r="BI1369" s="13" t="str">
        <f t="shared" si="29"/>
        <v>ITEM93#KBN4_8=FALSE</v>
      </c>
    </row>
    <row r="1370" spans="1:61" ht="9.75" hidden="1" customHeight="1" x14ac:dyDescent="0.15">
      <c r="A1370" s="99"/>
      <c r="B1370" s="100"/>
      <c r="C1370" s="100"/>
      <c r="D1370" s="100"/>
      <c r="E1370" s="100"/>
      <c r="F1370" s="100"/>
      <c r="G1370" s="100"/>
      <c r="H1370" s="100"/>
      <c r="I1370" s="101"/>
      <c r="J1370" s="130"/>
      <c r="K1370" s="132"/>
      <c r="L1370" s="133"/>
      <c r="M1370" s="133"/>
      <c r="N1370" s="133"/>
      <c r="O1370" s="133"/>
      <c r="P1370" s="133"/>
      <c r="Q1370" s="133"/>
      <c r="R1370" s="133"/>
      <c r="S1370" s="133"/>
      <c r="T1370" s="133"/>
      <c r="U1370" s="133"/>
      <c r="V1370" s="133"/>
      <c r="W1370" s="133"/>
      <c r="X1370" s="134"/>
      <c r="Y1370" s="132"/>
      <c r="Z1370" s="133"/>
      <c r="AA1370" s="133"/>
      <c r="AB1370" s="133"/>
      <c r="AC1370" s="133"/>
      <c r="AD1370" s="133"/>
      <c r="AE1370" s="133"/>
      <c r="AF1370" s="133"/>
      <c r="AG1370" s="133"/>
      <c r="AH1370" s="133"/>
      <c r="AI1370" s="133"/>
      <c r="AJ1370" s="133"/>
      <c r="AK1370" s="133"/>
      <c r="AL1370" s="133"/>
      <c r="AM1370" s="139"/>
      <c r="BF1370" s="13" t="b">
        <f>IF($Y1369="○",TRUE,IF($Y1369="",FALSE,"INPUT_ERROR"))</f>
        <v>0</v>
      </c>
      <c r="BG1370" s="13" t="s">
        <v>532</v>
      </c>
      <c r="BH1370" s="13">
        <v>94</v>
      </c>
      <c r="BI1370" s="13" t="str">
        <f t="shared" si="29"/>
        <v>ITEM94#KBN4_8=FALSE</v>
      </c>
    </row>
    <row r="1371" spans="1:61" ht="9.75" hidden="1" customHeight="1" x14ac:dyDescent="0.15">
      <c r="A1371" s="99"/>
      <c r="B1371" s="100"/>
      <c r="C1371" s="100"/>
      <c r="D1371" s="100"/>
      <c r="E1371" s="100"/>
      <c r="F1371" s="100"/>
      <c r="G1371" s="100"/>
      <c r="H1371" s="100"/>
      <c r="I1371" s="101"/>
      <c r="J1371" s="130" t="s">
        <v>127</v>
      </c>
      <c r="K1371" s="132"/>
      <c r="L1371" s="133" t="s">
        <v>214</v>
      </c>
      <c r="M1371" s="133"/>
      <c r="N1371" s="133"/>
      <c r="O1371" s="133"/>
      <c r="P1371" s="133"/>
      <c r="Q1371" s="133"/>
      <c r="R1371" s="133"/>
      <c r="S1371" s="133"/>
      <c r="T1371" s="133"/>
      <c r="U1371" s="133"/>
      <c r="V1371" s="133"/>
      <c r="W1371" s="133"/>
      <c r="X1371" s="134" t="s">
        <v>127</v>
      </c>
      <c r="Y1371" s="132"/>
      <c r="Z1371" s="133" t="s">
        <v>239</v>
      </c>
      <c r="AA1371" s="133"/>
      <c r="AB1371" s="133"/>
      <c r="AC1371" s="133"/>
      <c r="AD1371" s="133"/>
      <c r="AE1371" s="133"/>
      <c r="AF1371" s="133"/>
      <c r="AG1371" s="133"/>
      <c r="AH1371" s="133"/>
      <c r="AI1371" s="133"/>
      <c r="AJ1371" s="133"/>
      <c r="AK1371" s="133"/>
      <c r="AL1371" s="133"/>
      <c r="AM1371" s="139"/>
      <c r="BF1371" s="13" t="b">
        <f>IF($K1371="○",TRUE,IF($K1371="",FALSE,"INPUT_ERROR"))</f>
        <v>0</v>
      </c>
      <c r="BG1371" s="13" t="s">
        <v>532</v>
      </c>
      <c r="BH1371" s="13">
        <v>95</v>
      </c>
      <c r="BI1371" s="13" t="str">
        <f t="shared" si="29"/>
        <v>ITEM95#KBN4_8=FALSE</v>
      </c>
    </row>
    <row r="1372" spans="1:61" ht="9.75" hidden="1" customHeight="1" x14ac:dyDescent="0.15">
      <c r="A1372" s="99"/>
      <c r="B1372" s="100"/>
      <c r="C1372" s="100"/>
      <c r="D1372" s="100"/>
      <c r="E1372" s="100"/>
      <c r="F1372" s="100"/>
      <c r="G1372" s="100"/>
      <c r="H1372" s="100"/>
      <c r="I1372" s="101"/>
      <c r="J1372" s="130"/>
      <c r="K1372" s="132"/>
      <c r="L1372" s="133"/>
      <c r="M1372" s="133"/>
      <c r="N1372" s="133"/>
      <c r="O1372" s="133"/>
      <c r="P1372" s="133"/>
      <c r="Q1372" s="133"/>
      <c r="R1372" s="133"/>
      <c r="S1372" s="133"/>
      <c r="T1372" s="133"/>
      <c r="U1372" s="133"/>
      <c r="V1372" s="133"/>
      <c r="W1372" s="133"/>
      <c r="X1372" s="134"/>
      <c r="Y1372" s="132"/>
      <c r="Z1372" s="133"/>
      <c r="AA1372" s="133"/>
      <c r="AB1372" s="133"/>
      <c r="AC1372" s="133"/>
      <c r="AD1372" s="133"/>
      <c r="AE1372" s="133"/>
      <c r="AF1372" s="133"/>
      <c r="AG1372" s="133"/>
      <c r="AH1372" s="133"/>
      <c r="AI1372" s="133"/>
      <c r="AJ1372" s="133"/>
      <c r="AK1372" s="133"/>
      <c r="AL1372" s="133"/>
      <c r="AM1372" s="139"/>
      <c r="BF1372" s="13" t="b">
        <f>IF($Y1371="○",TRUE,IF($Y1371="",FALSE,"INPUT_ERROR"))</f>
        <v>0</v>
      </c>
      <c r="BG1372" s="13" t="s">
        <v>532</v>
      </c>
      <c r="BH1372" s="13">
        <v>96</v>
      </c>
      <c r="BI1372" s="13" t="str">
        <f t="shared" si="29"/>
        <v>ITEM96#KBN4_8=FALSE</v>
      </c>
    </row>
    <row r="1373" spans="1:61" ht="9.75" hidden="1" customHeight="1" x14ac:dyDescent="0.15">
      <c r="A1373" s="99"/>
      <c r="B1373" s="100"/>
      <c r="C1373" s="100"/>
      <c r="D1373" s="100"/>
      <c r="E1373" s="100"/>
      <c r="F1373" s="100"/>
      <c r="G1373" s="100"/>
      <c r="H1373" s="100"/>
      <c r="I1373" s="101"/>
      <c r="J1373" s="130" t="s">
        <v>127</v>
      </c>
      <c r="K1373" s="132"/>
      <c r="L1373" s="133" t="s">
        <v>125</v>
      </c>
      <c r="M1373" s="133"/>
      <c r="N1373" s="133"/>
      <c r="O1373" s="134" t="s">
        <v>98</v>
      </c>
      <c r="P1373" s="128"/>
      <c r="Q1373" s="128"/>
      <c r="R1373" s="128"/>
      <c r="S1373" s="128"/>
      <c r="T1373" s="128"/>
      <c r="U1373" s="128"/>
      <c r="V1373" s="128"/>
      <c r="W1373" s="128"/>
      <c r="X1373" s="128"/>
      <c r="Y1373" s="128"/>
      <c r="Z1373" s="128"/>
      <c r="AA1373" s="128"/>
      <c r="AB1373" s="128"/>
      <c r="AC1373" s="128"/>
      <c r="AD1373" s="128"/>
      <c r="AE1373" s="128"/>
      <c r="AF1373" s="128"/>
      <c r="AG1373" s="128"/>
      <c r="AH1373" s="128"/>
      <c r="AI1373" s="128"/>
      <c r="AJ1373" s="128"/>
      <c r="AK1373" s="128"/>
      <c r="AL1373" s="133" t="s">
        <v>188</v>
      </c>
      <c r="AM1373" s="139"/>
      <c r="BF1373" s="13" t="b">
        <f>IF($K1373="○",TRUE,IF($K1373="",FALSE,"INPUT_ERROR"))</f>
        <v>0</v>
      </c>
      <c r="BG1373" s="13" t="s">
        <v>532</v>
      </c>
      <c r="BH1373" s="13">
        <v>97</v>
      </c>
      <c r="BI1373" s="13" t="str">
        <f t="shared" si="29"/>
        <v>ITEM97#KBN4_8=FALSE</v>
      </c>
    </row>
    <row r="1374" spans="1:61" ht="9.75" hidden="1" customHeight="1" x14ac:dyDescent="0.15">
      <c r="A1374" s="99"/>
      <c r="B1374" s="100"/>
      <c r="C1374" s="100"/>
      <c r="D1374" s="100"/>
      <c r="E1374" s="100"/>
      <c r="F1374" s="100"/>
      <c r="G1374" s="100"/>
      <c r="H1374" s="100"/>
      <c r="I1374" s="101"/>
      <c r="J1374" s="135"/>
      <c r="K1374" s="136"/>
      <c r="L1374" s="137"/>
      <c r="M1374" s="137"/>
      <c r="N1374" s="137"/>
      <c r="O1374" s="138"/>
      <c r="P1374" s="90"/>
      <c r="Q1374" s="90"/>
      <c r="R1374" s="90"/>
      <c r="S1374" s="90"/>
      <c r="T1374" s="90"/>
      <c r="U1374" s="90"/>
      <c r="V1374" s="90"/>
      <c r="W1374" s="90"/>
      <c r="X1374" s="90"/>
      <c r="Y1374" s="90"/>
      <c r="Z1374" s="90"/>
      <c r="AA1374" s="90"/>
      <c r="AB1374" s="90"/>
      <c r="AC1374" s="90"/>
      <c r="AD1374" s="90"/>
      <c r="AE1374" s="90"/>
      <c r="AF1374" s="90"/>
      <c r="AG1374" s="90"/>
      <c r="AH1374" s="90"/>
      <c r="AI1374" s="90"/>
      <c r="AJ1374" s="90"/>
      <c r="AK1374" s="90"/>
      <c r="AL1374" s="137"/>
      <c r="AM1374" s="140"/>
      <c r="BG1374" s="13" t="s">
        <v>532</v>
      </c>
      <c r="BH1374" s="13">
        <v>98</v>
      </c>
      <c r="BI1374" s="13" t="str">
        <f>"ITEM"&amp;BH1374 &amp; BG1374 &amp;"="&amp;IF(TRIM($P1373)="","",$P1373)</f>
        <v>ITEM98#KBN4_8=</v>
      </c>
    </row>
    <row r="1375" spans="1:61" ht="9.75" hidden="1" customHeight="1" x14ac:dyDescent="0.15">
      <c r="A1375" s="96" t="s">
        <v>290</v>
      </c>
      <c r="B1375" s="97"/>
      <c r="C1375" s="97"/>
      <c r="D1375" s="97"/>
      <c r="E1375" s="97"/>
      <c r="F1375" s="97"/>
      <c r="G1375" s="97"/>
      <c r="H1375" s="97"/>
      <c r="I1375" s="98"/>
      <c r="J1375" s="305"/>
      <c r="K1375" s="306"/>
      <c r="L1375" s="306"/>
      <c r="M1375" s="306"/>
      <c r="N1375" s="306"/>
      <c r="O1375" s="306"/>
      <c r="P1375" s="306"/>
      <c r="Q1375" s="306"/>
      <c r="R1375" s="306"/>
      <c r="S1375" s="306"/>
      <c r="T1375" s="306"/>
      <c r="U1375" s="306"/>
      <c r="V1375" s="306"/>
      <c r="W1375" s="306"/>
      <c r="X1375" s="306"/>
      <c r="Y1375" s="306"/>
      <c r="Z1375" s="306"/>
      <c r="AA1375" s="306"/>
      <c r="AB1375" s="306"/>
      <c r="AC1375" s="306"/>
      <c r="AD1375" s="306"/>
      <c r="AE1375" s="306"/>
      <c r="AF1375" s="306"/>
      <c r="AG1375" s="306"/>
      <c r="AH1375" s="306"/>
      <c r="AI1375" s="306"/>
      <c r="AJ1375" s="306"/>
      <c r="AK1375" s="306"/>
      <c r="AL1375" s="306"/>
      <c r="AM1375" s="307"/>
      <c r="BG1375" s="13" t="s">
        <v>532</v>
      </c>
      <c r="BH1375" s="13">
        <v>99</v>
      </c>
      <c r="BI1375" s="13" t="str">
        <f>"ITEM"&amp;BH1375 &amp; BG1375 &amp;"="&amp;IF(TRIM($J1375)="","",TEXT(J1375,"yyyymmdd"))</f>
        <v>ITEM99#KBN4_8=</v>
      </c>
    </row>
    <row r="1376" spans="1:61" ht="9.75" hidden="1" customHeight="1" x14ac:dyDescent="0.15">
      <c r="A1376" s="99"/>
      <c r="B1376" s="100"/>
      <c r="C1376" s="100"/>
      <c r="D1376" s="100"/>
      <c r="E1376" s="100"/>
      <c r="F1376" s="100"/>
      <c r="G1376" s="100"/>
      <c r="H1376" s="100"/>
      <c r="I1376" s="101"/>
      <c r="J1376" s="308"/>
      <c r="K1376" s="309"/>
      <c r="L1376" s="309"/>
      <c r="M1376" s="309"/>
      <c r="N1376" s="309"/>
      <c r="O1376" s="309"/>
      <c r="P1376" s="309"/>
      <c r="Q1376" s="309"/>
      <c r="R1376" s="309"/>
      <c r="S1376" s="309"/>
      <c r="T1376" s="309"/>
      <c r="U1376" s="309"/>
      <c r="V1376" s="309"/>
      <c r="W1376" s="309"/>
      <c r="X1376" s="309"/>
      <c r="Y1376" s="309"/>
      <c r="Z1376" s="309"/>
      <c r="AA1376" s="309"/>
      <c r="AB1376" s="309"/>
      <c r="AC1376" s="309"/>
      <c r="AD1376" s="309"/>
      <c r="AE1376" s="309"/>
      <c r="AF1376" s="309"/>
      <c r="AG1376" s="309"/>
      <c r="AH1376" s="309"/>
      <c r="AI1376" s="309"/>
      <c r="AJ1376" s="309"/>
      <c r="AK1376" s="309"/>
      <c r="AL1376" s="309"/>
      <c r="AM1376" s="310"/>
      <c r="BH1376" s="13" t="s">
        <v>432</v>
      </c>
    </row>
    <row r="1377" spans="1:61" ht="9.75" hidden="1" customHeight="1" thickBot="1" x14ac:dyDescent="0.2">
      <c r="A1377" s="106"/>
      <c r="B1377" s="107"/>
      <c r="C1377" s="107"/>
      <c r="D1377" s="107"/>
      <c r="E1377" s="107"/>
      <c r="F1377" s="107"/>
      <c r="G1377" s="107"/>
      <c r="H1377" s="107"/>
      <c r="I1377" s="108"/>
      <c r="J1377" s="311"/>
      <c r="K1377" s="312"/>
      <c r="L1377" s="312"/>
      <c r="M1377" s="312"/>
      <c r="N1377" s="312"/>
      <c r="O1377" s="312"/>
      <c r="P1377" s="312"/>
      <c r="Q1377" s="312"/>
      <c r="R1377" s="312"/>
      <c r="S1377" s="312"/>
      <c r="T1377" s="312"/>
      <c r="U1377" s="312"/>
      <c r="V1377" s="312"/>
      <c r="W1377" s="312"/>
      <c r="X1377" s="312"/>
      <c r="Y1377" s="312"/>
      <c r="Z1377" s="312"/>
      <c r="AA1377" s="312"/>
      <c r="AB1377" s="312"/>
      <c r="AC1377" s="312"/>
      <c r="AD1377" s="312"/>
      <c r="AE1377" s="312"/>
      <c r="AF1377" s="312"/>
      <c r="AG1377" s="312"/>
      <c r="AH1377" s="312"/>
      <c r="AI1377" s="312"/>
      <c r="AJ1377" s="312"/>
      <c r="AK1377" s="312"/>
      <c r="AL1377" s="312"/>
      <c r="AM1377" s="313"/>
      <c r="BH1377" s="13" t="s">
        <v>432</v>
      </c>
    </row>
    <row r="1378" spans="1:61" ht="9.75" hidden="1" customHeight="1" x14ac:dyDescent="0.15">
      <c r="A1378" s="295" t="s">
        <v>395</v>
      </c>
      <c r="B1378" s="296"/>
      <c r="C1378" s="296"/>
      <c r="D1378" s="296"/>
      <c r="E1378" s="296"/>
      <c r="F1378" s="296"/>
      <c r="G1378" s="296"/>
      <c r="H1378" s="296"/>
      <c r="I1378" s="297"/>
      <c r="J1378" s="273"/>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274"/>
      <c r="AE1378" s="274"/>
      <c r="AF1378" s="274"/>
      <c r="AG1378" s="274"/>
      <c r="AH1378" s="274"/>
      <c r="AI1378" s="274"/>
      <c r="AJ1378" s="274"/>
      <c r="AK1378" s="274"/>
      <c r="AL1378" s="274"/>
      <c r="AM1378" s="275"/>
      <c r="BG1378" s="13" t="s">
        <v>533</v>
      </c>
      <c r="BH1378" s="13">
        <v>85</v>
      </c>
      <c r="BI1378" s="13" t="str">
        <f>"ITEM"&amp;BH1378 &amp; BG1378 &amp;"="&amp; IF(TRIM($J1378)="","",$J1378)</f>
        <v>ITEM85#KBN4_9=</v>
      </c>
    </row>
    <row r="1379" spans="1:61" ht="9.75" hidden="1" customHeight="1" thickBot="1" x14ac:dyDescent="0.2">
      <c r="A1379" s="298"/>
      <c r="B1379" s="299"/>
      <c r="C1379" s="299"/>
      <c r="D1379" s="299"/>
      <c r="E1379" s="299"/>
      <c r="F1379" s="299"/>
      <c r="G1379" s="299"/>
      <c r="H1379" s="299"/>
      <c r="I1379" s="300"/>
      <c r="J1379" s="301"/>
      <c r="K1379" s="302"/>
      <c r="L1379" s="302"/>
      <c r="M1379" s="302"/>
      <c r="N1379" s="302"/>
      <c r="O1379" s="302"/>
      <c r="P1379" s="302"/>
      <c r="Q1379" s="302"/>
      <c r="R1379" s="302"/>
      <c r="S1379" s="302"/>
      <c r="T1379" s="302"/>
      <c r="U1379" s="302"/>
      <c r="V1379" s="302"/>
      <c r="W1379" s="302"/>
      <c r="X1379" s="302"/>
      <c r="Y1379" s="302"/>
      <c r="Z1379" s="302"/>
      <c r="AA1379" s="302"/>
      <c r="AB1379" s="302"/>
      <c r="AC1379" s="302"/>
      <c r="AD1379" s="302"/>
      <c r="AE1379" s="302"/>
      <c r="AF1379" s="302"/>
      <c r="AG1379" s="302"/>
      <c r="AH1379" s="302"/>
      <c r="AI1379" s="302"/>
      <c r="AJ1379" s="302"/>
      <c r="AK1379" s="302"/>
      <c r="AL1379" s="302"/>
      <c r="AM1379" s="303"/>
      <c r="BG1379" s="13" t="s">
        <v>432</v>
      </c>
      <c r="BH1379" s="13" t="s">
        <v>432</v>
      </c>
    </row>
    <row r="1380" spans="1:61" ht="9.75" hidden="1" customHeight="1" x14ac:dyDescent="0.15">
      <c r="A1380" s="96" t="s">
        <v>96</v>
      </c>
      <c r="B1380" s="97"/>
      <c r="C1380" s="97"/>
      <c r="D1380" s="97"/>
      <c r="E1380" s="97"/>
      <c r="F1380" s="97"/>
      <c r="G1380" s="97"/>
      <c r="H1380" s="97"/>
      <c r="I1380" s="98"/>
      <c r="J1380" s="102"/>
      <c r="K1380" s="102"/>
      <c r="L1380" s="102"/>
      <c r="M1380" s="102"/>
      <c r="N1380" s="102"/>
      <c r="O1380" s="102"/>
      <c r="P1380" s="102"/>
      <c r="Q1380" s="102"/>
      <c r="R1380" s="102"/>
      <c r="S1380" s="102"/>
      <c r="T1380" s="102"/>
      <c r="U1380" s="102"/>
      <c r="V1380" s="102"/>
      <c r="W1380" s="102"/>
      <c r="X1380" s="102"/>
      <c r="Y1380" s="102"/>
      <c r="Z1380" s="102"/>
      <c r="AA1380" s="102"/>
      <c r="AB1380" s="102"/>
      <c r="AC1380" s="102"/>
      <c r="AD1380" s="102"/>
      <c r="AE1380" s="102"/>
      <c r="AF1380" s="102"/>
      <c r="AG1380" s="102"/>
      <c r="AH1380" s="102"/>
      <c r="AI1380" s="102"/>
      <c r="AJ1380" s="102"/>
      <c r="AK1380" s="102"/>
      <c r="AL1380" s="102"/>
      <c r="AM1380" s="102"/>
      <c r="BG1380" s="13" t="s">
        <v>533</v>
      </c>
      <c r="BH1380" s="13">
        <v>86</v>
      </c>
      <c r="BI1380" s="13" t="str">
        <f>"ITEM"&amp;BH1380&amp; BG1380 &amp;"="&amp; IF(TRIM($J1380)="","",$J1380)</f>
        <v>ITEM86#KBN4_9=</v>
      </c>
    </row>
    <row r="1381" spans="1:61" ht="9.75" hidden="1" customHeight="1" x14ac:dyDescent="0.15">
      <c r="A1381" s="106"/>
      <c r="B1381" s="107"/>
      <c r="C1381" s="107"/>
      <c r="D1381" s="107"/>
      <c r="E1381" s="107"/>
      <c r="F1381" s="107"/>
      <c r="G1381" s="107"/>
      <c r="H1381" s="107"/>
      <c r="I1381" s="108"/>
      <c r="J1381" s="102"/>
      <c r="K1381" s="102"/>
      <c r="L1381" s="102"/>
      <c r="M1381" s="102"/>
      <c r="N1381" s="102"/>
      <c r="O1381" s="102"/>
      <c r="P1381" s="102"/>
      <c r="Q1381" s="102"/>
      <c r="R1381" s="102"/>
      <c r="S1381" s="102"/>
      <c r="T1381" s="102"/>
      <c r="U1381" s="102"/>
      <c r="V1381" s="102"/>
      <c r="W1381" s="102"/>
      <c r="X1381" s="102"/>
      <c r="Y1381" s="102"/>
      <c r="Z1381" s="102"/>
      <c r="AA1381" s="102"/>
      <c r="AB1381" s="102"/>
      <c r="AC1381" s="102"/>
      <c r="AD1381" s="102"/>
      <c r="AE1381" s="102"/>
      <c r="AF1381" s="102"/>
      <c r="AG1381" s="102"/>
      <c r="AH1381" s="102"/>
      <c r="AI1381" s="102"/>
      <c r="AJ1381" s="102"/>
      <c r="AK1381" s="102"/>
      <c r="AL1381" s="102"/>
      <c r="AM1381" s="102"/>
      <c r="BG1381" s="13" t="s">
        <v>432</v>
      </c>
      <c r="BH1381" s="13" t="s">
        <v>432</v>
      </c>
    </row>
    <row r="1382" spans="1:61" ht="9.75" hidden="1" customHeight="1" x14ac:dyDescent="0.15">
      <c r="A1382" s="96" t="s">
        <v>291</v>
      </c>
      <c r="B1382" s="97"/>
      <c r="C1382" s="97"/>
      <c r="D1382" s="97"/>
      <c r="E1382" s="97"/>
      <c r="F1382" s="97"/>
      <c r="G1382" s="97"/>
      <c r="H1382" s="97"/>
      <c r="I1382" s="98"/>
      <c r="J1382" s="102"/>
      <c r="K1382" s="102"/>
      <c r="L1382" s="102"/>
      <c r="M1382" s="102"/>
      <c r="N1382" s="102"/>
      <c r="O1382" s="102"/>
      <c r="P1382" s="102"/>
      <c r="Q1382" s="102"/>
      <c r="R1382" s="102"/>
      <c r="S1382" s="102"/>
      <c r="T1382" s="102"/>
      <c r="U1382" s="102"/>
      <c r="V1382" s="102"/>
      <c r="W1382" s="102"/>
      <c r="X1382" s="102"/>
      <c r="Y1382" s="102"/>
      <c r="Z1382" s="102"/>
      <c r="AA1382" s="102"/>
      <c r="AB1382" s="102"/>
      <c r="AC1382" s="102"/>
      <c r="AD1382" s="102"/>
      <c r="AE1382" s="102"/>
      <c r="AF1382" s="102"/>
      <c r="AG1382" s="102"/>
      <c r="AH1382" s="102"/>
      <c r="AI1382" s="102"/>
      <c r="AJ1382" s="102"/>
      <c r="AK1382" s="102"/>
      <c r="AL1382" s="102"/>
      <c r="AM1382" s="102"/>
      <c r="BG1382" s="13" t="s">
        <v>533</v>
      </c>
      <c r="BH1382" s="13">
        <v>87</v>
      </c>
      <c r="BI1382" s="13" t="str">
        <f>"ITEM"&amp;BH1382&amp; BG1382 &amp;"="&amp; IF(TRIM($J1382)="","",$J1382)</f>
        <v>ITEM87#KBN4_9=</v>
      </c>
    </row>
    <row r="1383" spans="1:61" ht="9.75" hidden="1" customHeight="1" x14ac:dyDescent="0.15">
      <c r="A1383" s="99"/>
      <c r="B1383" s="100"/>
      <c r="C1383" s="100"/>
      <c r="D1383" s="100"/>
      <c r="E1383" s="100"/>
      <c r="F1383" s="100"/>
      <c r="G1383" s="100"/>
      <c r="H1383" s="100"/>
      <c r="I1383" s="101"/>
      <c r="J1383" s="102"/>
      <c r="K1383" s="102"/>
      <c r="L1383" s="102"/>
      <c r="M1383" s="102"/>
      <c r="N1383" s="102"/>
      <c r="O1383" s="102"/>
      <c r="P1383" s="102"/>
      <c r="Q1383" s="102"/>
      <c r="R1383" s="102"/>
      <c r="S1383" s="102"/>
      <c r="T1383" s="102"/>
      <c r="U1383" s="102"/>
      <c r="V1383" s="102"/>
      <c r="W1383" s="102"/>
      <c r="X1383" s="102"/>
      <c r="Y1383" s="102"/>
      <c r="Z1383" s="102"/>
      <c r="AA1383" s="102"/>
      <c r="AB1383" s="102"/>
      <c r="AC1383" s="102"/>
      <c r="AD1383" s="102"/>
      <c r="AE1383" s="102"/>
      <c r="AF1383" s="102"/>
      <c r="AG1383" s="102"/>
      <c r="AH1383" s="102"/>
      <c r="AI1383" s="102"/>
      <c r="AJ1383" s="102"/>
      <c r="AK1383" s="102"/>
      <c r="AL1383" s="102"/>
      <c r="AM1383" s="102"/>
      <c r="BG1383" s="13" t="s">
        <v>432</v>
      </c>
      <c r="BH1383" s="13" t="s">
        <v>432</v>
      </c>
    </row>
    <row r="1384" spans="1:61" ht="9.75" hidden="1" customHeight="1" x14ac:dyDescent="0.15">
      <c r="A1384" s="106"/>
      <c r="B1384" s="107"/>
      <c r="C1384" s="107"/>
      <c r="D1384" s="107"/>
      <c r="E1384" s="107"/>
      <c r="F1384" s="107"/>
      <c r="G1384" s="107"/>
      <c r="H1384" s="107"/>
      <c r="I1384" s="108"/>
      <c r="J1384" s="102"/>
      <c r="K1384" s="102"/>
      <c r="L1384" s="102"/>
      <c r="M1384" s="102"/>
      <c r="N1384" s="102"/>
      <c r="O1384" s="102"/>
      <c r="P1384" s="102"/>
      <c r="Q1384" s="102"/>
      <c r="R1384" s="102"/>
      <c r="S1384" s="102"/>
      <c r="T1384" s="102"/>
      <c r="U1384" s="102"/>
      <c r="V1384" s="102"/>
      <c r="W1384" s="102"/>
      <c r="X1384" s="102"/>
      <c r="Y1384" s="102"/>
      <c r="Z1384" s="102"/>
      <c r="AA1384" s="102"/>
      <c r="AB1384" s="102"/>
      <c r="AC1384" s="102"/>
      <c r="AD1384" s="102"/>
      <c r="AE1384" s="102"/>
      <c r="AF1384" s="102"/>
      <c r="AG1384" s="102"/>
      <c r="AH1384" s="102"/>
      <c r="AI1384" s="102"/>
      <c r="AJ1384" s="102"/>
      <c r="AK1384" s="102"/>
      <c r="AL1384" s="102"/>
      <c r="AM1384" s="102"/>
      <c r="BG1384" s="13" t="s">
        <v>432</v>
      </c>
      <c r="BH1384" s="13" t="s">
        <v>432</v>
      </c>
    </row>
    <row r="1385" spans="1:61" ht="9.75" hidden="1" customHeight="1" x14ac:dyDescent="0.15">
      <c r="A1385" s="96" t="s">
        <v>292</v>
      </c>
      <c r="B1385" s="97"/>
      <c r="C1385" s="97"/>
      <c r="D1385" s="97"/>
      <c r="E1385" s="97"/>
      <c r="F1385" s="97"/>
      <c r="G1385" s="97"/>
      <c r="H1385" s="97"/>
      <c r="I1385" s="98"/>
      <c r="J1385" s="102"/>
      <c r="K1385" s="102"/>
      <c r="L1385" s="102"/>
      <c r="M1385" s="102"/>
      <c r="N1385" s="102"/>
      <c r="O1385" s="102"/>
      <c r="P1385" s="102"/>
      <c r="Q1385" s="102"/>
      <c r="R1385" s="102"/>
      <c r="S1385" s="102"/>
      <c r="T1385" s="102"/>
      <c r="U1385" s="102"/>
      <c r="V1385" s="102"/>
      <c r="W1385" s="102"/>
      <c r="X1385" s="102"/>
      <c r="Y1385" s="102"/>
      <c r="Z1385" s="102"/>
      <c r="AA1385" s="102"/>
      <c r="AB1385" s="102"/>
      <c r="AC1385" s="102"/>
      <c r="AD1385" s="102"/>
      <c r="AE1385" s="102"/>
      <c r="AF1385" s="102"/>
      <c r="AG1385" s="102"/>
      <c r="AH1385" s="102"/>
      <c r="AI1385" s="102"/>
      <c r="AJ1385" s="102"/>
      <c r="AK1385" s="102"/>
      <c r="AL1385" s="102"/>
      <c r="AM1385" s="102"/>
      <c r="BG1385" s="13" t="s">
        <v>533</v>
      </c>
      <c r="BH1385" s="13">
        <v>88</v>
      </c>
      <c r="BI1385" s="13" t="str">
        <f>"ITEM"&amp;BH1385&amp; BG1385 &amp;"="&amp; IF(TRIM($J1385)="","",$J1385)</f>
        <v>ITEM88#KBN4_9=</v>
      </c>
    </row>
    <row r="1386" spans="1:61" ht="9.75" hidden="1" customHeight="1" x14ac:dyDescent="0.15">
      <c r="A1386" s="106"/>
      <c r="B1386" s="107"/>
      <c r="C1386" s="107"/>
      <c r="D1386" s="107"/>
      <c r="E1386" s="107"/>
      <c r="F1386" s="107"/>
      <c r="G1386" s="107"/>
      <c r="H1386" s="107"/>
      <c r="I1386" s="108"/>
      <c r="J1386" s="102"/>
      <c r="K1386" s="102"/>
      <c r="L1386" s="102"/>
      <c r="M1386" s="102"/>
      <c r="N1386" s="102"/>
      <c r="O1386" s="102"/>
      <c r="P1386" s="102"/>
      <c r="Q1386" s="102"/>
      <c r="R1386" s="102"/>
      <c r="S1386" s="102"/>
      <c r="T1386" s="102"/>
      <c r="U1386" s="102"/>
      <c r="V1386" s="102"/>
      <c r="W1386" s="102"/>
      <c r="X1386" s="102"/>
      <c r="Y1386" s="102"/>
      <c r="Z1386" s="102"/>
      <c r="AA1386" s="102"/>
      <c r="AB1386" s="102"/>
      <c r="AC1386" s="102"/>
      <c r="AD1386" s="102"/>
      <c r="AE1386" s="102"/>
      <c r="AF1386" s="102"/>
      <c r="AG1386" s="102"/>
      <c r="AH1386" s="102"/>
      <c r="AI1386" s="102"/>
      <c r="AJ1386" s="102"/>
      <c r="AK1386" s="102"/>
      <c r="AL1386" s="102"/>
      <c r="AM1386" s="102"/>
      <c r="BG1386" s="13" t="s">
        <v>432</v>
      </c>
      <c r="BH1386" s="13" t="s">
        <v>432</v>
      </c>
    </row>
    <row r="1387" spans="1:61" ht="9.75" hidden="1" customHeight="1" x14ac:dyDescent="0.15">
      <c r="A1387" s="96" t="s">
        <v>326</v>
      </c>
      <c r="B1387" s="97"/>
      <c r="C1387" s="97"/>
      <c r="D1387" s="97"/>
      <c r="E1387" s="97"/>
      <c r="F1387" s="97"/>
      <c r="G1387" s="97"/>
      <c r="H1387" s="97"/>
      <c r="I1387" s="98"/>
      <c r="J1387" s="266"/>
      <c r="K1387" s="170"/>
      <c r="L1387" s="170"/>
      <c r="M1387" s="170"/>
      <c r="N1387" s="170"/>
      <c r="O1387" s="170"/>
      <c r="P1387" s="170"/>
      <c r="Q1387" s="170"/>
      <c r="R1387" s="170"/>
      <c r="S1387" s="170"/>
      <c r="T1387" s="170"/>
      <c r="U1387" s="170"/>
      <c r="V1387" s="170" t="s">
        <v>116</v>
      </c>
      <c r="W1387" s="170"/>
      <c r="X1387" s="170"/>
      <c r="Y1387" s="170"/>
      <c r="Z1387" s="170"/>
      <c r="AA1387" s="170"/>
      <c r="AB1387" s="170"/>
      <c r="AC1387" s="170"/>
      <c r="AD1387" s="170"/>
      <c r="AE1387" s="170"/>
      <c r="AF1387" s="170"/>
      <c r="AG1387" s="170"/>
      <c r="AH1387" s="170"/>
      <c r="AI1387" s="170"/>
      <c r="AJ1387" s="170"/>
      <c r="AK1387" s="170"/>
      <c r="AL1387" s="170"/>
      <c r="AM1387" s="171"/>
      <c r="BE1387" s="13" t="str">
        <f ca="1">MID(CELL("address",$CB$2),2,2)</f>
        <v>CB</v>
      </c>
      <c r="BF1387" s="13" t="str">
        <f>IF(TRIM($K1389)="","",IF(ISERROR(MATCH($K1389,$CB$3:$CB$7,0)),"INPUT_ERROR",MATCH($K1389,$CB$3:$CB$7,0)))</f>
        <v/>
      </c>
      <c r="BG1387" s="13" t="s">
        <v>533</v>
      </c>
      <c r="BH1387" s="13">
        <v>89</v>
      </c>
      <c r="BI1387" s="13" t="str">
        <f>"ITEM"&amp; BH1387&amp; BG1387 &amp;"="&amp; $BF1387</f>
        <v>ITEM89#KBN4_9=</v>
      </c>
    </row>
    <row r="1388" spans="1:61" ht="9.75" hidden="1" customHeight="1" x14ac:dyDescent="0.15">
      <c r="A1388" s="99"/>
      <c r="B1388" s="100"/>
      <c r="C1388" s="100"/>
      <c r="D1388" s="100"/>
      <c r="E1388" s="100"/>
      <c r="F1388" s="100"/>
      <c r="G1388" s="100"/>
      <c r="H1388" s="100"/>
      <c r="I1388" s="101"/>
      <c r="J1388" s="304"/>
      <c r="K1388" s="169"/>
      <c r="L1388" s="169"/>
      <c r="M1388" s="169"/>
      <c r="N1388" s="169"/>
      <c r="O1388" s="169"/>
      <c r="P1388" s="169"/>
      <c r="Q1388" s="169"/>
      <c r="R1388" s="169"/>
      <c r="S1388" s="169"/>
      <c r="T1388" s="169"/>
      <c r="U1388" s="169"/>
      <c r="V1388" s="169" t="s">
        <v>180</v>
      </c>
      <c r="W1388" s="169"/>
      <c r="X1388" s="169"/>
      <c r="Y1388" s="169"/>
      <c r="Z1388" s="169"/>
      <c r="AA1388" s="169"/>
      <c r="AB1388" s="169"/>
      <c r="AC1388" s="169"/>
      <c r="AD1388" s="169"/>
      <c r="AE1388" s="169"/>
      <c r="AF1388" s="169"/>
      <c r="AG1388" s="169"/>
      <c r="AH1388" s="169"/>
      <c r="AI1388" s="169"/>
      <c r="AJ1388" s="169"/>
      <c r="AK1388" s="169"/>
      <c r="AL1388" s="169"/>
      <c r="AM1388" s="172"/>
      <c r="BG1388" s="13" t="s">
        <v>432</v>
      </c>
      <c r="BH1388" s="13" t="s">
        <v>432</v>
      </c>
    </row>
    <row r="1389" spans="1:61" ht="9.75" hidden="1" customHeight="1" x14ac:dyDescent="0.15">
      <c r="A1389" s="99"/>
      <c r="B1389" s="100"/>
      <c r="C1389" s="100"/>
      <c r="D1389" s="100"/>
      <c r="E1389" s="100"/>
      <c r="F1389" s="100"/>
      <c r="G1389" s="100"/>
      <c r="H1389" s="100"/>
      <c r="I1389" s="101"/>
      <c r="J1389" s="130" t="s">
        <v>127</v>
      </c>
      <c r="K1389" s="131"/>
      <c r="L1389" s="131"/>
      <c r="M1389" s="131"/>
      <c r="N1389" s="131"/>
      <c r="O1389" s="131"/>
      <c r="P1389" s="131"/>
      <c r="Q1389" s="131"/>
      <c r="R1389" s="131"/>
      <c r="S1389" s="131"/>
      <c r="T1389" s="133" t="s">
        <v>129</v>
      </c>
      <c r="U1389" s="133"/>
      <c r="V1389" s="169" t="s">
        <v>236</v>
      </c>
      <c r="W1389" s="169"/>
      <c r="X1389" s="169"/>
      <c r="Y1389" s="169"/>
      <c r="Z1389" s="169"/>
      <c r="AA1389" s="169"/>
      <c r="AB1389" s="169"/>
      <c r="AC1389" s="169"/>
      <c r="AD1389" s="169"/>
      <c r="AE1389" s="169"/>
      <c r="AF1389" s="169"/>
      <c r="AG1389" s="169"/>
      <c r="AH1389" s="169"/>
      <c r="AI1389" s="169"/>
      <c r="AJ1389" s="169"/>
      <c r="AK1389" s="169"/>
      <c r="AL1389" s="169"/>
      <c r="AM1389" s="172"/>
      <c r="BG1389" s="13" t="s">
        <v>432</v>
      </c>
      <c r="BH1389" s="13" t="s">
        <v>432</v>
      </c>
    </row>
    <row r="1390" spans="1:61" ht="9.75" hidden="1" customHeight="1" x14ac:dyDescent="0.15">
      <c r="A1390" s="99"/>
      <c r="B1390" s="100"/>
      <c r="C1390" s="100"/>
      <c r="D1390" s="100"/>
      <c r="E1390" s="100"/>
      <c r="F1390" s="100"/>
      <c r="G1390" s="100"/>
      <c r="H1390" s="100"/>
      <c r="I1390" s="101"/>
      <c r="J1390" s="130"/>
      <c r="K1390" s="131"/>
      <c r="L1390" s="131"/>
      <c r="M1390" s="131"/>
      <c r="N1390" s="131"/>
      <c r="O1390" s="131"/>
      <c r="P1390" s="131"/>
      <c r="Q1390" s="131"/>
      <c r="R1390" s="131"/>
      <c r="S1390" s="131"/>
      <c r="T1390" s="133"/>
      <c r="U1390" s="133"/>
      <c r="V1390" s="169" t="s">
        <v>237</v>
      </c>
      <c r="W1390" s="169"/>
      <c r="X1390" s="169"/>
      <c r="Y1390" s="169"/>
      <c r="Z1390" s="169"/>
      <c r="AA1390" s="169"/>
      <c r="AB1390" s="169"/>
      <c r="AC1390" s="169"/>
      <c r="AD1390" s="169"/>
      <c r="AE1390" s="169"/>
      <c r="AF1390" s="169"/>
      <c r="AG1390" s="169"/>
      <c r="AH1390" s="169"/>
      <c r="AI1390" s="169"/>
      <c r="AJ1390" s="169"/>
      <c r="AK1390" s="169"/>
      <c r="AL1390" s="169"/>
      <c r="AM1390" s="172"/>
      <c r="BG1390" s="13" t="s">
        <v>432</v>
      </c>
      <c r="BH1390" s="13" t="s">
        <v>432</v>
      </c>
    </row>
    <row r="1391" spans="1:61" ht="9.75" hidden="1" customHeight="1" x14ac:dyDescent="0.15">
      <c r="A1391" s="99"/>
      <c r="B1391" s="100"/>
      <c r="C1391" s="100"/>
      <c r="D1391" s="100"/>
      <c r="E1391" s="100"/>
      <c r="F1391" s="100"/>
      <c r="G1391" s="100"/>
      <c r="H1391" s="100"/>
      <c r="I1391" s="101"/>
      <c r="J1391" s="186"/>
      <c r="K1391" s="133"/>
      <c r="L1391" s="133"/>
      <c r="M1391" s="133"/>
      <c r="N1391" s="133"/>
      <c r="O1391" s="133"/>
      <c r="P1391" s="133"/>
      <c r="Q1391" s="133"/>
      <c r="R1391" s="133"/>
      <c r="S1391" s="133"/>
      <c r="T1391" s="133"/>
      <c r="U1391" s="133"/>
      <c r="V1391" s="169" t="s">
        <v>441</v>
      </c>
      <c r="W1391" s="169"/>
      <c r="X1391" s="169"/>
      <c r="Y1391" s="169"/>
      <c r="Z1391" s="169"/>
      <c r="AA1391" s="169"/>
      <c r="AB1391" s="169"/>
      <c r="AC1391" s="169"/>
      <c r="AD1391" s="169"/>
      <c r="AE1391" s="169"/>
      <c r="AF1391" s="169"/>
      <c r="AG1391" s="169"/>
      <c r="AH1391" s="169"/>
      <c r="AI1391" s="169"/>
      <c r="AJ1391" s="169"/>
      <c r="AK1391" s="169"/>
      <c r="AL1391" s="169"/>
      <c r="AM1391" s="172"/>
      <c r="BG1391" s="13" t="s">
        <v>432</v>
      </c>
      <c r="BH1391" s="13" t="s">
        <v>432</v>
      </c>
    </row>
    <row r="1392" spans="1:61" ht="9.75" hidden="1" customHeight="1" x14ac:dyDescent="0.15">
      <c r="A1392" s="106"/>
      <c r="B1392" s="107"/>
      <c r="C1392" s="107"/>
      <c r="D1392" s="107"/>
      <c r="E1392" s="107"/>
      <c r="F1392" s="107"/>
      <c r="G1392" s="107"/>
      <c r="H1392" s="107"/>
      <c r="I1392" s="108"/>
      <c r="J1392" s="168"/>
      <c r="K1392" s="137"/>
      <c r="L1392" s="137"/>
      <c r="M1392" s="137"/>
      <c r="N1392" s="137"/>
      <c r="O1392" s="137"/>
      <c r="P1392" s="137"/>
      <c r="Q1392" s="137"/>
      <c r="R1392" s="137"/>
      <c r="S1392" s="137"/>
      <c r="T1392" s="137"/>
      <c r="U1392" s="137"/>
      <c r="V1392" s="174" t="s">
        <v>238</v>
      </c>
      <c r="W1392" s="174"/>
      <c r="X1392" s="174"/>
      <c r="Y1392" s="174"/>
      <c r="Z1392" s="174"/>
      <c r="AA1392" s="174"/>
      <c r="AB1392" s="174"/>
      <c r="AC1392" s="174"/>
      <c r="AD1392" s="174"/>
      <c r="AE1392" s="174"/>
      <c r="AF1392" s="174"/>
      <c r="AG1392" s="174"/>
      <c r="AH1392" s="174"/>
      <c r="AI1392" s="174"/>
      <c r="AJ1392" s="174"/>
      <c r="AK1392" s="174"/>
      <c r="AL1392" s="174"/>
      <c r="AM1392" s="175"/>
      <c r="BG1392" s="13" t="s">
        <v>432</v>
      </c>
      <c r="BH1392" s="13" t="s">
        <v>432</v>
      </c>
    </row>
    <row r="1393" spans="1:61" ht="9.75" hidden="1" customHeight="1" x14ac:dyDescent="0.15">
      <c r="A1393" s="96" t="s">
        <v>325</v>
      </c>
      <c r="B1393" s="97"/>
      <c r="C1393" s="97"/>
      <c r="D1393" s="97"/>
      <c r="E1393" s="97"/>
      <c r="F1393" s="97"/>
      <c r="G1393" s="97"/>
      <c r="H1393" s="97"/>
      <c r="I1393" s="98"/>
      <c r="J1393" s="115"/>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7"/>
      <c r="BG1393" s="13" t="s">
        <v>533</v>
      </c>
      <c r="BH1393" s="13">
        <v>90</v>
      </c>
      <c r="BI1393" s="13" t="str">
        <f>"ITEM"&amp;BH1393&amp; BG1393 &amp;"="&amp; IF(TRIM($J1393)="","",$J1393)</f>
        <v>ITEM90#KBN4_9=</v>
      </c>
    </row>
    <row r="1394" spans="1:61" ht="9.75" hidden="1" customHeight="1" x14ac:dyDescent="0.15">
      <c r="A1394" s="99"/>
      <c r="B1394" s="100"/>
      <c r="C1394" s="100"/>
      <c r="D1394" s="100"/>
      <c r="E1394" s="100"/>
      <c r="F1394" s="100"/>
      <c r="G1394" s="100"/>
      <c r="H1394" s="100"/>
      <c r="I1394" s="101"/>
      <c r="J1394" s="109"/>
      <c r="K1394" s="110"/>
      <c r="L1394" s="110"/>
      <c r="M1394" s="110"/>
      <c r="N1394" s="110"/>
      <c r="O1394" s="110"/>
      <c r="P1394" s="110"/>
      <c r="Q1394" s="110"/>
      <c r="R1394" s="110"/>
      <c r="S1394" s="110"/>
      <c r="T1394" s="110"/>
      <c r="U1394" s="110"/>
      <c r="V1394" s="110"/>
      <c r="W1394" s="110"/>
      <c r="X1394" s="110"/>
      <c r="Y1394" s="110"/>
      <c r="Z1394" s="110"/>
      <c r="AA1394" s="110"/>
      <c r="AB1394" s="110"/>
      <c r="AC1394" s="110"/>
      <c r="AD1394" s="110"/>
      <c r="AE1394" s="110"/>
      <c r="AF1394" s="110"/>
      <c r="AG1394" s="110"/>
      <c r="AH1394" s="110"/>
      <c r="AI1394" s="110"/>
      <c r="AJ1394" s="110"/>
      <c r="AK1394" s="110"/>
      <c r="AL1394" s="110"/>
      <c r="AM1394" s="111"/>
      <c r="BG1394" s="13" t="s">
        <v>432</v>
      </c>
      <c r="BH1394" s="13" t="s">
        <v>432</v>
      </c>
    </row>
    <row r="1395" spans="1:61" ht="9.75" hidden="1" customHeight="1" x14ac:dyDescent="0.15">
      <c r="A1395" s="99"/>
      <c r="B1395" s="100"/>
      <c r="C1395" s="100"/>
      <c r="D1395" s="100"/>
      <c r="E1395" s="100"/>
      <c r="F1395" s="100"/>
      <c r="G1395" s="100"/>
      <c r="H1395" s="100"/>
      <c r="I1395" s="101"/>
      <c r="J1395" s="112"/>
      <c r="K1395" s="113"/>
      <c r="L1395" s="113"/>
      <c r="M1395" s="113"/>
      <c r="N1395" s="113"/>
      <c r="O1395" s="113"/>
      <c r="P1395" s="113"/>
      <c r="Q1395" s="113"/>
      <c r="R1395" s="113"/>
      <c r="S1395" s="113"/>
      <c r="T1395" s="113"/>
      <c r="U1395" s="113"/>
      <c r="V1395" s="113"/>
      <c r="W1395" s="113"/>
      <c r="X1395" s="113"/>
      <c r="Y1395" s="113"/>
      <c r="Z1395" s="113"/>
      <c r="AA1395" s="113"/>
      <c r="AB1395" s="113"/>
      <c r="AC1395" s="113"/>
      <c r="AD1395" s="113"/>
      <c r="AE1395" s="113"/>
      <c r="AF1395" s="113"/>
      <c r="AG1395" s="113"/>
      <c r="AH1395" s="113"/>
      <c r="AI1395" s="113"/>
      <c r="AJ1395" s="113"/>
      <c r="AK1395" s="113"/>
      <c r="AL1395" s="113"/>
      <c r="AM1395" s="114"/>
      <c r="BG1395" s="13" t="s">
        <v>432</v>
      </c>
      <c r="BH1395" s="13" t="s">
        <v>432</v>
      </c>
    </row>
    <row r="1396" spans="1:61" ht="9.75" hidden="1" customHeight="1" x14ac:dyDescent="0.15">
      <c r="A1396" s="96" t="s">
        <v>293</v>
      </c>
      <c r="B1396" s="97"/>
      <c r="C1396" s="97"/>
      <c r="D1396" s="97"/>
      <c r="E1396" s="97"/>
      <c r="F1396" s="97"/>
      <c r="G1396" s="97"/>
      <c r="H1396" s="97"/>
      <c r="I1396" s="98"/>
      <c r="J1396" s="224" t="s">
        <v>127</v>
      </c>
      <c r="K1396" s="225"/>
      <c r="L1396" s="162" t="s">
        <v>122</v>
      </c>
      <c r="M1396" s="162"/>
      <c r="N1396" s="162"/>
      <c r="O1396" s="162"/>
      <c r="P1396" s="162"/>
      <c r="Q1396" s="162"/>
      <c r="R1396" s="162"/>
      <c r="S1396" s="162"/>
      <c r="T1396" s="162"/>
      <c r="U1396" s="162"/>
      <c r="V1396" s="162"/>
      <c r="W1396" s="162"/>
      <c r="X1396" s="227" t="s">
        <v>127</v>
      </c>
      <c r="Y1396" s="225"/>
      <c r="Z1396" s="162" t="s">
        <v>160</v>
      </c>
      <c r="AA1396" s="162"/>
      <c r="AB1396" s="162"/>
      <c r="AC1396" s="162"/>
      <c r="AD1396" s="162"/>
      <c r="AE1396" s="162"/>
      <c r="AF1396" s="162"/>
      <c r="AG1396" s="162"/>
      <c r="AH1396" s="162"/>
      <c r="AI1396" s="162"/>
      <c r="AJ1396" s="162"/>
      <c r="AK1396" s="162"/>
      <c r="AL1396" s="162"/>
      <c r="AM1396" s="163"/>
      <c r="BF1396" s="13" t="b">
        <f>IF($K1396="○",TRUE,IF($K1396="",FALSE,"INPUT_ERROR"))</f>
        <v>0</v>
      </c>
      <c r="BG1396" s="13" t="s">
        <v>533</v>
      </c>
      <c r="BH1396" s="13">
        <v>91</v>
      </c>
      <c r="BI1396" s="13" t="str">
        <f t="shared" ref="BI1396:BI1402" si="30">"ITEM"&amp;BH1396 &amp; BG1396 &amp;"="&amp; BF1396</f>
        <v>ITEM91#KBN4_9=FALSE</v>
      </c>
    </row>
    <row r="1397" spans="1:61" ht="9.75" hidden="1" customHeight="1" x14ac:dyDescent="0.15">
      <c r="A1397" s="99"/>
      <c r="B1397" s="100"/>
      <c r="C1397" s="100"/>
      <c r="D1397" s="100"/>
      <c r="E1397" s="100"/>
      <c r="F1397" s="100"/>
      <c r="G1397" s="100"/>
      <c r="H1397" s="100"/>
      <c r="I1397" s="101"/>
      <c r="J1397" s="130"/>
      <c r="K1397" s="132"/>
      <c r="L1397" s="133"/>
      <c r="M1397" s="133"/>
      <c r="N1397" s="133"/>
      <c r="O1397" s="133"/>
      <c r="P1397" s="133"/>
      <c r="Q1397" s="133"/>
      <c r="R1397" s="133"/>
      <c r="S1397" s="133"/>
      <c r="T1397" s="133"/>
      <c r="U1397" s="133"/>
      <c r="V1397" s="133"/>
      <c r="W1397" s="133"/>
      <c r="X1397" s="134"/>
      <c r="Y1397" s="132"/>
      <c r="Z1397" s="133"/>
      <c r="AA1397" s="133"/>
      <c r="AB1397" s="133"/>
      <c r="AC1397" s="133"/>
      <c r="AD1397" s="133"/>
      <c r="AE1397" s="133"/>
      <c r="AF1397" s="133"/>
      <c r="AG1397" s="133"/>
      <c r="AH1397" s="133"/>
      <c r="AI1397" s="133"/>
      <c r="AJ1397" s="133"/>
      <c r="AK1397" s="133"/>
      <c r="AL1397" s="133"/>
      <c r="AM1397" s="139"/>
      <c r="BF1397" s="13" t="b">
        <f>IF($Y1396="○",TRUE,IF($Y1396="",FALSE,"INPUT_ERROR"))</f>
        <v>0</v>
      </c>
      <c r="BG1397" s="13" t="s">
        <v>533</v>
      </c>
      <c r="BH1397" s="13">
        <v>92</v>
      </c>
      <c r="BI1397" s="13" t="str">
        <f t="shared" si="30"/>
        <v>ITEM92#KBN4_9=FALSE</v>
      </c>
    </row>
    <row r="1398" spans="1:61" ht="9.75" hidden="1" customHeight="1" x14ac:dyDescent="0.15">
      <c r="A1398" s="99"/>
      <c r="B1398" s="100"/>
      <c r="C1398" s="100"/>
      <c r="D1398" s="100"/>
      <c r="E1398" s="100"/>
      <c r="F1398" s="100"/>
      <c r="G1398" s="100"/>
      <c r="H1398" s="100"/>
      <c r="I1398" s="101"/>
      <c r="J1398" s="130" t="s">
        <v>127</v>
      </c>
      <c r="K1398" s="132"/>
      <c r="L1398" s="133" t="s">
        <v>161</v>
      </c>
      <c r="M1398" s="133"/>
      <c r="N1398" s="133"/>
      <c r="O1398" s="133"/>
      <c r="P1398" s="133"/>
      <c r="Q1398" s="133"/>
      <c r="R1398" s="133"/>
      <c r="S1398" s="133"/>
      <c r="T1398" s="133"/>
      <c r="U1398" s="133"/>
      <c r="V1398" s="133"/>
      <c r="W1398" s="133"/>
      <c r="X1398" s="134" t="s">
        <v>127</v>
      </c>
      <c r="Y1398" s="132"/>
      <c r="Z1398" s="133" t="s">
        <v>332</v>
      </c>
      <c r="AA1398" s="133"/>
      <c r="AB1398" s="133"/>
      <c r="AC1398" s="133"/>
      <c r="AD1398" s="133"/>
      <c r="AE1398" s="133"/>
      <c r="AF1398" s="133"/>
      <c r="AG1398" s="133"/>
      <c r="AH1398" s="133"/>
      <c r="AI1398" s="133"/>
      <c r="AJ1398" s="133"/>
      <c r="AK1398" s="133"/>
      <c r="AL1398" s="133"/>
      <c r="AM1398" s="139"/>
      <c r="BF1398" s="13" t="b">
        <f>IF($K1398="○",TRUE,IF($K1398="",FALSE,"INPUT_ERROR"))</f>
        <v>0</v>
      </c>
      <c r="BG1398" s="13" t="s">
        <v>533</v>
      </c>
      <c r="BH1398" s="13">
        <v>93</v>
      </c>
      <c r="BI1398" s="13" t="str">
        <f t="shared" si="30"/>
        <v>ITEM93#KBN4_9=FALSE</v>
      </c>
    </row>
    <row r="1399" spans="1:61" ht="9.75" hidden="1" customHeight="1" x14ac:dyDescent="0.15">
      <c r="A1399" s="99"/>
      <c r="B1399" s="100"/>
      <c r="C1399" s="100"/>
      <c r="D1399" s="100"/>
      <c r="E1399" s="100"/>
      <c r="F1399" s="100"/>
      <c r="G1399" s="100"/>
      <c r="H1399" s="100"/>
      <c r="I1399" s="101"/>
      <c r="J1399" s="130"/>
      <c r="K1399" s="132"/>
      <c r="L1399" s="133"/>
      <c r="M1399" s="133"/>
      <c r="N1399" s="133"/>
      <c r="O1399" s="133"/>
      <c r="P1399" s="133"/>
      <c r="Q1399" s="133"/>
      <c r="R1399" s="133"/>
      <c r="S1399" s="133"/>
      <c r="T1399" s="133"/>
      <c r="U1399" s="133"/>
      <c r="V1399" s="133"/>
      <c r="W1399" s="133"/>
      <c r="X1399" s="134"/>
      <c r="Y1399" s="132"/>
      <c r="Z1399" s="133"/>
      <c r="AA1399" s="133"/>
      <c r="AB1399" s="133"/>
      <c r="AC1399" s="133"/>
      <c r="AD1399" s="133"/>
      <c r="AE1399" s="133"/>
      <c r="AF1399" s="133"/>
      <c r="AG1399" s="133"/>
      <c r="AH1399" s="133"/>
      <c r="AI1399" s="133"/>
      <c r="AJ1399" s="133"/>
      <c r="AK1399" s="133"/>
      <c r="AL1399" s="133"/>
      <c r="AM1399" s="139"/>
      <c r="BF1399" s="13" t="b">
        <f>IF($Y1398="○",TRUE,IF($Y1398="",FALSE,"INPUT_ERROR"))</f>
        <v>0</v>
      </c>
      <c r="BG1399" s="13" t="s">
        <v>533</v>
      </c>
      <c r="BH1399" s="13">
        <v>94</v>
      </c>
      <c r="BI1399" s="13" t="str">
        <f t="shared" si="30"/>
        <v>ITEM94#KBN4_9=FALSE</v>
      </c>
    </row>
    <row r="1400" spans="1:61" ht="9.75" hidden="1" customHeight="1" x14ac:dyDescent="0.15">
      <c r="A1400" s="99"/>
      <c r="B1400" s="100"/>
      <c r="C1400" s="100"/>
      <c r="D1400" s="100"/>
      <c r="E1400" s="100"/>
      <c r="F1400" s="100"/>
      <c r="G1400" s="100"/>
      <c r="H1400" s="100"/>
      <c r="I1400" s="101"/>
      <c r="J1400" s="130" t="s">
        <v>127</v>
      </c>
      <c r="K1400" s="132"/>
      <c r="L1400" s="133" t="s">
        <v>214</v>
      </c>
      <c r="M1400" s="133"/>
      <c r="N1400" s="133"/>
      <c r="O1400" s="133"/>
      <c r="P1400" s="133"/>
      <c r="Q1400" s="133"/>
      <c r="R1400" s="133"/>
      <c r="S1400" s="133"/>
      <c r="T1400" s="133"/>
      <c r="U1400" s="133"/>
      <c r="V1400" s="133"/>
      <c r="W1400" s="133"/>
      <c r="X1400" s="134" t="s">
        <v>127</v>
      </c>
      <c r="Y1400" s="132"/>
      <c r="Z1400" s="133" t="s">
        <v>239</v>
      </c>
      <c r="AA1400" s="133"/>
      <c r="AB1400" s="133"/>
      <c r="AC1400" s="133"/>
      <c r="AD1400" s="133"/>
      <c r="AE1400" s="133"/>
      <c r="AF1400" s="133"/>
      <c r="AG1400" s="133"/>
      <c r="AH1400" s="133"/>
      <c r="AI1400" s="133"/>
      <c r="AJ1400" s="133"/>
      <c r="AK1400" s="133"/>
      <c r="AL1400" s="133"/>
      <c r="AM1400" s="139"/>
      <c r="BF1400" s="13" t="b">
        <f>IF($K1400="○",TRUE,IF($K1400="",FALSE,"INPUT_ERROR"))</f>
        <v>0</v>
      </c>
      <c r="BG1400" s="13" t="s">
        <v>533</v>
      </c>
      <c r="BH1400" s="13">
        <v>95</v>
      </c>
      <c r="BI1400" s="13" t="str">
        <f t="shared" si="30"/>
        <v>ITEM95#KBN4_9=FALSE</v>
      </c>
    </row>
    <row r="1401" spans="1:61" ht="9.75" hidden="1" customHeight="1" x14ac:dyDescent="0.15">
      <c r="A1401" s="99"/>
      <c r="B1401" s="100"/>
      <c r="C1401" s="100"/>
      <c r="D1401" s="100"/>
      <c r="E1401" s="100"/>
      <c r="F1401" s="100"/>
      <c r="G1401" s="100"/>
      <c r="H1401" s="100"/>
      <c r="I1401" s="101"/>
      <c r="J1401" s="130"/>
      <c r="K1401" s="132"/>
      <c r="L1401" s="133"/>
      <c r="M1401" s="133"/>
      <c r="N1401" s="133"/>
      <c r="O1401" s="133"/>
      <c r="P1401" s="133"/>
      <c r="Q1401" s="133"/>
      <c r="R1401" s="133"/>
      <c r="S1401" s="133"/>
      <c r="T1401" s="133"/>
      <c r="U1401" s="133"/>
      <c r="V1401" s="133"/>
      <c r="W1401" s="133"/>
      <c r="X1401" s="134"/>
      <c r="Y1401" s="132"/>
      <c r="Z1401" s="133"/>
      <c r="AA1401" s="133"/>
      <c r="AB1401" s="133"/>
      <c r="AC1401" s="133"/>
      <c r="AD1401" s="133"/>
      <c r="AE1401" s="133"/>
      <c r="AF1401" s="133"/>
      <c r="AG1401" s="133"/>
      <c r="AH1401" s="133"/>
      <c r="AI1401" s="133"/>
      <c r="AJ1401" s="133"/>
      <c r="AK1401" s="133"/>
      <c r="AL1401" s="133"/>
      <c r="AM1401" s="139"/>
      <c r="BF1401" s="13" t="b">
        <f>IF($Y1400="○",TRUE,IF($Y1400="",FALSE,"INPUT_ERROR"))</f>
        <v>0</v>
      </c>
      <c r="BG1401" s="13" t="s">
        <v>533</v>
      </c>
      <c r="BH1401" s="13">
        <v>96</v>
      </c>
      <c r="BI1401" s="13" t="str">
        <f t="shared" si="30"/>
        <v>ITEM96#KBN4_9=FALSE</v>
      </c>
    </row>
    <row r="1402" spans="1:61" ht="9.75" hidden="1" customHeight="1" x14ac:dyDescent="0.15">
      <c r="A1402" s="99"/>
      <c r="B1402" s="100"/>
      <c r="C1402" s="100"/>
      <c r="D1402" s="100"/>
      <c r="E1402" s="100"/>
      <c r="F1402" s="100"/>
      <c r="G1402" s="100"/>
      <c r="H1402" s="100"/>
      <c r="I1402" s="101"/>
      <c r="J1402" s="130" t="s">
        <v>127</v>
      </c>
      <c r="K1402" s="132"/>
      <c r="L1402" s="133" t="s">
        <v>125</v>
      </c>
      <c r="M1402" s="133"/>
      <c r="N1402" s="133"/>
      <c r="O1402" s="134" t="s">
        <v>98</v>
      </c>
      <c r="P1402" s="128"/>
      <c r="Q1402" s="128"/>
      <c r="R1402" s="128"/>
      <c r="S1402" s="128"/>
      <c r="T1402" s="128"/>
      <c r="U1402" s="128"/>
      <c r="V1402" s="128"/>
      <c r="W1402" s="128"/>
      <c r="X1402" s="128"/>
      <c r="Y1402" s="128"/>
      <c r="Z1402" s="128"/>
      <c r="AA1402" s="128"/>
      <c r="AB1402" s="128"/>
      <c r="AC1402" s="128"/>
      <c r="AD1402" s="128"/>
      <c r="AE1402" s="128"/>
      <c r="AF1402" s="128"/>
      <c r="AG1402" s="128"/>
      <c r="AH1402" s="128"/>
      <c r="AI1402" s="128"/>
      <c r="AJ1402" s="128"/>
      <c r="AK1402" s="128"/>
      <c r="AL1402" s="133" t="s">
        <v>188</v>
      </c>
      <c r="AM1402" s="139"/>
      <c r="BF1402" s="13" t="b">
        <f>IF($K1402="○",TRUE,IF($K1402="",FALSE,"INPUT_ERROR"))</f>
        <v>0</v>
      </c>
      <c r="BG1402" s="13" t="s">
        <v>533</v>
      </c>
      <c r="BH1402" s="13">
        <v>97</v>
      </c>
      <c r="BI1402" s="13" t="str">
        <f t="shared" si="30"/>
        <v>ITEM97#KBN4_9=FALSE</v>
      </c>
    </row>
    <row r="1403" spans="1:61" ht="9.75" hidden="1" customHeight="1" x14ac:dyDescent="0.15">
      <c r="A1403" s="99"/>
      <c r="B1403" s="100"/>
      <c r="C1403" s="100"/>
      <c r="D1403" s="100"/>
      <c r="E1403" s="100"/>
      <c r="F1403" s="100"/>
      <c r="G1403" s="100"/>
      <c r="H1403" s="100"/>
      <c r="I1403" s="101"/>
      <c r="J1403" s="135"/>
      <c r="K1403" s="136"/>
      <c r="L1403" s="137"/>
      <c r="M1403" s="137"/>
      <c r="N1403" s="137"/>
      <c r="O1403" s="138"/>
      <c r="P1403" s="90"/>
      <c r="Q1403" s="90"/>
      <c r="R1403" s="90"/>
      <c r="S1403" s="90"/>
      <c r="T1403" s="90"/>
      <c r="U1403" s="90"/>
      <c r="V1403" s="90"/>
      <c r="W1403" s="90"/>
      <c r="X1403" s="90"/>
      <c r="Y1403" s="90"/>
      <c r="Z1403" s="90"/>
      <c r="AA1403" s="90"/>
      <c r="AB1403" s="90"/>
      <c r="AC1403" s="90"/>
      <c r="AD1403" s="90"/>
      <c r="AE1403" s="90"/>
      <c r="AF1403" s="90"/>
      <c r="AG1403" s="90"/>
      <c r="AH1403" s="90"/>
      <c r="AI1403" s="90"/>
      <c r="AJ1403" s="90"/>
      <c r="AK1403" s="90"/>
      <c r="AL1403" s="137"/>
      <c r="AM1403" s="140"/>
      <c r="BG1403" s="13" t="s">
        <v>533</v>
      </c>
      <c r="BH1403" s="13">
        <v>98</v>
      </c>
      <c r="BI1403" s="13" t="str">
        <f>"ITEM"&amp;BH1403 &amp; BG1403 &amp;"="&amp;IF(TRIM($P1402)="","",$P1402)</f>
        <v>ITEM98#KBN4_9=</v>
      </c>
    </row>
    <row r="1404" spans="1:61" ht="9.75" hidden="1" customHeight="1" x14ac:dyDescent="0.15">
      <c r="A1404" s="96" t="s">
        <v>290</v>
      </c>
      <c r="B1404" s="97"/>
      <c r="C1404" s="97"/>
      <c r="D1404" s="97"/>
      <c r="E1404" s="97"/>
      <c r="F1404" s="97"/>
      <c r="G1404" s="97"/>
      <c r="H1404" s="97"/>
      <c r="I1404" s="98"/>
      <c r="J1404" s="305"/>
      <c r="K1404" s="306"/>
      <c r="L1404" s="306"/>
      <c r="M1404" s="306"/>
      <c r="N1404" s="306"/>
      <c r="O1404" s="306"/>
      <c r="P1404" s="306"/>
      <c r="Q1404" s="306"/>
      <c r="R1404" s="306"/>
      <c r="S1404" s="306"/>
      <c r="T1404" s="306"/>
      <c r="U1404" s="306"/>
      <c r="V1404" s="306"/>
      <c r="W1404" s="306"/>
      <c r="X1404" s="306"/>
      <c r="Y1404" s="306"/>
      <c r="Z1404" s="306"/>
      <c r="AA1404" s="306"/>
      <c r="AB1404" s="306"/>
      <c r="AC1404" s="306"/>
      <c r="AD1404" s="306"/>
      <c r="AE1404" s="306"/>
      <c r="AF1404" s="306"/>
      <c r="AG1404" s="306"/>
      <c r="AH1404" s="306"/>
      <c r="AI1404" s="306"/>
      <c r="AJ1404" s="306"/>
      <c r="AK1404" s="306"/>
      <c r="AL1404" s="306"/>
      <c r="AM1404" s="307"/>
      <c r="BG1404" s="13" t="s">
        <v>533</v>
      </c>
      <c r="BH1404" s="13">
        <v>99</v>
      </c>
      <c r="BI1404" s="13" t="str">
        <f>"ITEM"&amp;BH1404 &amp; BG1404 &amp;"="&amp;IF(TRIM($J1404)="","",TEXT(J1404,"yyyymmdd"))</f>
        <v>ITEM99#KBN4_9=</v>
      </c>
    </row>
    <row r="1405" spans="1:61" ht="9.75" hidden="1" customHeight="1" x14ac:dyDescent="0.15">
      <c r="A1405" s="99"/>
      <c r="B1405" s="100"/>
      <c r="C1405" s="100"/>
      <c r="D1405" s="100"/>
      <c r="E1405" s="100"/>
      <c r="F1405" s="100"/>
      <c r="G1405" s="100"/>
      <c r="H1405" s="100"/>
      <c r="I1405" s="101"/>
      <c r="J1405" s="308"/>
      <c r="K1405" s="309"/>
      <c r="L1405" s="309"/>
      <c r="M1405" s="309"/>
      <c r="N1405" s="309"/>
      <c r="O1405" s="309"/>
      <c r="P1405" s="309"/>
      <c r="Q1405" s="309"/>
      <c r="R1405" s="309"/>
      <c r="S1405" s="309"/>
      <c r="T1405" s="309"/>
      <c r="U1405" s="309"/>
      <c r="V1405" s="309"/>
      <c r="W1405" s="309"/>
      <c r="X1405" s="309"/>
      <c r="Y1405" s="309"/>
      <c r="Z1405" s="309"/>
      <c r="AA1405" s="309"/>
      <c r="AB1405" s="309"/>
      <c r="AC1405" s="309"/>
      <c r="AD1405" s="309"/>
      <c r="AE1405" s="309"/>
      <c r="AF1405" s="309"/>
      <c r="AG1405" s="309"/>
      <c r="AH1405" s="309"/>
      <c r="AI1405" s="309"/>
      <c r="AJ1405" s="309"/>
      <c r="AK1405" s="309"/>
      <c r="AL1405" s="309"/>
      <c r="AM1405" s="310"/>
      <c r="BH1405" s="13" t="s">
        <v>432</v>
      </c>
    </row>
    <row r="1406" spans="1:61" ht="9.75" hidden="1" customHeight="1" thickBot="1" x14ac:dyDescent="0.2">
      <c r="A1406" s="106"/>
      <c r="B1406" s="107"/>
      <c r="C1406" s="107"/>
      <c r="D1406" s="107"/>
      <c r="E1406" s="107"/>
      <c r="F1406" s="107"/>
      <c r="G1406" s="107"/>
      <c r="H1406" s="107"/>
      <c r="I1406" s="108"/>
      <c r="J1406" s="311"/>
      <c r="K1406" s="312"/>
      <c r="L1406" s="312"/>
      <c r="M1406" s="312"/>
      <c r="N1406" s="312"/>
      <c r="O1406" s="312"/>
      <c r="P1406" s="312"/>
      <c r="Q1406" s="312"/>
      <c r="R1406" s="312"/>
      <c r="S1406" s="312"/>
      <c r="T1406" s="312"/>
      <c r="U1406" s="312"/>
      <c r="V1406" s="312"/>
      <c r="W1406" s="312"/>
      <c r="X1406" s="312"/>
      <c r="Y1406" s="312"/>
      <c r="Z1406" s="312"/>
      <c r="AA1406" s="312"/>
      <c r="AB1406" s="312"/>
      <c r="AC1406" s="312"/>
      <c r="AD1406" s="312"/>
      <c r="AE1406" s="312"/>
      <c r="AF1406" s="312"/>
      <c r="AG1406" s="312"/>
      <c r="AH1406" s="312"/>
      <c r="AI1406" s="312"/>
      <c r="AJ1406" s="312"/>
      <c r="AK1406" s="312"/>
      <c r="AL1406" s="312"/>
      <c r="AM1406" s="313"/>
      <c r="BH1406" s="13" t="s">
        <v>432</v>
      </c>
    </row>
    <row r="1407" spans="1:61" ht="9.75" hidden="1" customHeight="1" x14ac:dyDescent="0.15">
      <c r="A1407" s="295" t="s">
        <v>396</v>
      </c>
      <c r="B1407" s="296"/>
      <c r="C1407" s="296"/>
      <c r="D1407" s="296"/>
      <c r="E1407" s="296"/>
      <c r="F1407" s="296"/>
      <c r="G1407" s="296"/>
      <c r="H1407" s="296"/>
      <c r="I1407" s="297"/>
      <c r="J1407" s="273"/>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274"/>
      <c r="AE1407" s="274"/>
      <c r="AF1407" s="274"/>
      <c r="AG1407" s="274"/>
      <c r="AH1407" s="274"/>
      <c r="AI1407" s="274"/>
      <c r="AJ1407" s="274"/>
      <c r="AK1407" s="274"/>
      <c r="AL1407" s="274"/>
      <c r="AM1407" s="275"/>
      <c r="BG1407" s="13" t="s">
        <v>534</v>
      </c>
      <c r="BH1407" s="13">
        <v>85</v>
      </c>
      <c r="BI1407" s="13" t="str">
        <f>"ITEM"&amp;BH1407 &amp; BG1407 &amp;"="&amp; IF(TRIM($J1407)="","",$J1407)</f>
        <v>ITEM85#KBN4_10=</v>
      </c>
    </row>
    <row r="1408" spans="1:61" ht="9.75" hidden="1" customHeight="1" thickBot="1" x14ac:dyDescent="0.2">
      <c r="A1408" s="298"/>
      <c r="B1408" s="299"/>
      <c r="C1408" s="299"/>
      <c r="D1408" s="299"/>
      <c r="E1408" s="299"/>
      <c r="F1408" s="299"/>
      <c r="G1408" s="299"/>
      <c r="H1408" s="299"/>
      <c r="I1408" s="300"/>
      <c r="J1408" s="301"/>
      <c r="K1408" s="302"/>
      <c r="L1408" s="302"/>
      <c r="M1408" s="302"/>
      <c r="N1408" s="302"/>
      <c r="O1408" s="302"/>
      <c r="P1408" s="302"/>
      <c r="Q1408" s="302"/>
      <c r="R1408" s="302"/>
      <c r="S1408" s="302"/>
      <c r="T1408" s="302"/>
      <c r="U1408" s="302"/>
      <c r="V1408" s="302"/>
      <c r="W1408" s="302"/>
      <c r="X1408" s="302"/>
      <c r="Y1408" s="302"/>
      <c r="Z1408" s="302"/>
      <c r="AA1408" s="302"/>
      <c r="AB1408" s="302"/>
      <c r="AC1408" s="302"/>
      <c r="AD1408" s="302"/>
      <c r="AE1408" s="302"/>
      <c r="AF1408" s="302"/>
      <c r="AG1408" s="302"/>
      <c r="AH1408" s="302"/>
      <c r="AI1408" s="302"/>
      <c r="AJ1408" s="302"/>
      <c r="AK1408" s="302"/>
      <c r="AL1408" s="302"/>
      <c r="AM1408" s="303"/>
      <c r="BG1408" s="13" t="s">
        <v>432</v>
      </c>
      <c r="BH1408" s="13" t="s">
        <v>432</v>
      </c>
    </row>
    <row r="1409" spans="1:61" ht="9.75" hidden="1" customHeight="1" x14ac:dyDescent="0.15">
      <c r="A1409" s="96" t="s">
        <v>96</v>
      </c>
      <c r="B1409" s="97"/>
      <c r="C1409" s="97"/>
      <c r="D1409" s="97"/>
      <c r="E1409" s="97"/>
      <c r="F1409" s="97"/>
      <c r="G1409" s="97"/>
      <c r="H1409" s="97"/>
      <c r="I1409" s="98"/>
      <c r="J1409" s="102"/>
      <c r="K1409" s="102"/>
      <c r="L1409" s="102"/>
      <c r="M1409" s="102"/>
      <c r="N1409" s="102"/>
      <c r="O1409" s="102"/>
      <c r="P1409" s="102"/>
      <c r="Q1409" s="102"/>
      <c r="R1409" s="102"/>
      <c r="S1409" s="102"/>
      <c r="T1409" s="102"/>
      <c r="U1409" s="102"/>
      <c r="V1409" s="102"/>
      <c r="W1409" s="102"/>
      <c r="X1409" s="102"/>
      <c r="Y1409" s="102"/>
      <c r="Z1409" s="102"/>
      <c r="AA1409" s="102"/>
      <c r="AB1409" s="102"/>
      <c r="AC1409" s="102"/>
      <c r="AD1409" s="102"/>
      <c r="AE1409" s="102"/>
      <c r="AF1409" s="102"/>
      <c r="AG1409" s="102"/>
      <c r="AH1409" s="102"/>
      <c r="AI1409" s="102"/>
      <c r="AJ1409" s="102"/>
      <c r="AK1409" s="102"/>
      <c r="AL1409" s="102"/>
      <c r="AM1409" s="102"/>
      <c r="BG1409" s="13" t="s">
        <v>534</v>
      </c>
      <c r="BH1409" s="13">
        <v>86</v>
      </c>
      <c r="BI1409" s="13" t="str">
        <f>"ITEM"&amp;BH1409&amp; BG1409 &amp;"="&amp; IF(TRIM($J1409)="","",$J1409)</f>
        <v>ITEM86#KBN4_10=</v>
      </c>
    </row>
    <row r="1410" spans="1:61" ht="9.75" hidden="1" customHeight="1" x14ac:dyDescent="0.15">
      <c r="A1410" s="106"/>
      <c r="B1410" s="107"/>
      <c r="C1410" s="107"/>
      <c r="D1410" s="107"/>
      <c r="E1410" s="107"/>
      <c r="F1410" s="107"/>
      <c r="G1410" s="107"/>
      <c r="H1410" s="107"/>
      <c r="I1410" s="108"/>
      <c r="J1410" s="102"/>
      <c r="K1410" s="102"/>
      <c r="L1410" s="102"/>
      <c r="M1410" s="102"/>
      <c r="N1410" s="102"/>
      <c r="O1410" s="102"/>
      <c r="P1410" s="102"/>
      <c r="Q1410" s="102"/>
      <c r="R1410" s="102"/>
      <c r="S1410" s="102"/>
      <c r="T1410" s="102"/>
      <c r="U1410" s="102"/>
      <c r="V1410" s="102"/>
      <c r="W1410" s="102"/>
      <c r="X1410" s="102"/>
      <c r="Y1410" s="102"/>
      <c r="Z1410" s="102"/>
      <c r="AA1410" s="102"/>
      <c r="AB1410" s="102"/>
      <c r="AC1410" s="102"/>
      <c r="AD1410" s="102"/>
      <c r="AE1410" s="102"/>
      <c r="AF1410" s="102"/>
      <c r="AG1410" s="102"/>
      <c r="AH1410" s="102"/>
      <c r="AI1410" s="102"/>
      <c r="AJ1410" s="102"/>
      <c r="AK1410" s="102"/>
      <c r="AL1410" s="102"/>
      <c r="AM1410" s="102"/>
      <c r="BG1410" s="13" t="s">
        <v>432</v>
      </c>
      <c r="BH1410" s="13" t="s">
        <v>432</v>
      </c>
    </row>
    <row r="1411" spans="1:61" ht="9.75" hidden="1" customHeight="1" x14ac:dyDescent="0.15">
      <c r="A1411" s="96" t="s">
        <v>291</v>
      </c>
      <c r="B1411" s="97"/>
      <c r="C1411" s="97"/>
      <c r="D1411" s="97"/>
      <c r="E1411" s="97"/>
      <c r="F1411" s="97"/>
      <c r="G1411" s="97"/>
      <c r="H1411" s="97"/>
      <c r="I1411" s="98"/>
      <c r="J1411" s="102"/>
      <c r="K1411" s="102"/>
      <c r="L1411" s="102"/>
      <c r="M1411" s="102"/>
      <c r="N1411" s="102"/>
      <c r="O1411" s="102"/>
      <c r="P1411" s="102"/>
      <c r="Q1411" s="102"/>
      <c r="R1411" s="102"/>
      <c r="S1411" s="102"/>
      <c r="T1411" s="102"/>
      <c r="U1411" s="102"/>
      <c r="V1411" s="102"/>
      <c r="W1411" s="102"/>
      <c r="X1411" s="102"/>
      <c r="Y1411" s="102"/>
      <c r="Z1411" s="102"/>
      <c r="AA1411" s="102"/>
      <c r="AB1411" s="102"/>
      <c r="AC1411" s="102"/>
      <c r="AD1411" s="102"/>
      <c r="AE1411" s="102"/>
      <c r="AF1411" s="102"/>
      <c r="AG1411" s="102"/>
      <c r="AH1411" s="102"/>
      <c r="AI1411" s="102"/>
      <c r="AJ1411" s="102"/>
      <c r="AK1411" s="102"/>
      <c r="AL1411" s="102"/>
      <c r="AM1411" s="102"/>
      <c r="BG1411" s="13" t="s">
        <v>534</v>
      </c>
      <c r="BH1411" s="13">
        <v>87</v>
      </c>
      <c r="BI1411" s="13" t="str">
        <f>"ITEM"&amp;BH1411&amp; BG1411 &amp;"="&amp; IF(TRIM($J1411)="","",$J1411)</f>
        <v>ITEM87#KBN4_10=</v>
      </c>
    </row>
    <row r="1412" spans="1:61" ht="9.75" hidden="1" customHeight="1" x14ac:dyDescent="0.15">
      <c r="A1412" s="99"/>
      <c r="B1412" s="100"/>
      <c r="C1412" s="100"/>
      <c r="D1412" s="100"/>
      <c r="E1412" s="100"/>
      <c r="F1412" s="100"/>
      <c r="G1412" s="100"/>
      <c r="H1412" s="100"/>
      <c r="I1412" s="101"/>
      <c r="J1412" s="102"/>
      <c r="K1412" s="102"/>
      <c r="L1412" s="102"/>
      <c r="M1412" s="102"/>
      <c r="N1412" s="102"/>
      <c r="O1412" s="102"/>
      <c r="P1412" s="102"/>
      <c r="Q1412" s="102"/>
      <c r="R1412" s="102"/>
      <c r="S1412" s="102"/>
      <c r="T1412" s="102"/>
      <c r="U1412" s="102"/>
      <c r="V1412" s="102"/>
      <c r="W1412" s="102"/>
      <c r="X1412" s="102"/>
      <c r="Y1412" s="102"/>
      <c r="Z1412" s="102"/>
      <c r="AA1412" s="102"/>
      <c r="AB1412" s="102"/>
      <c r="AC1412" s="102"/>
      <c r="AD1412" s="102"/>
      <c r="AE1412" s="102"/>
      <c r="AF1412" s="102"/>
      <c r="AG1412" s="102"/>
      <c r="AH1412" s="102"/>
      <c r="AI1412" s="102"/>
      <c r="AJ1412" s="102"/>
      <c r="AK1412" s="102"/>
      <c r="AL1412" s="102"/>
      <c r="AM1412" s="102"/>
      <c r="BG1412" s="13" t="s">
        <v>432</v>
      </c>
      <c r="BH1412" s="13" t="s">
        <v>432</v>
      </c>
    </row>
    <row r="1413" spans="1:61" ht="9.75" hidden="1" customHeight="1" x14ac:dyDescent="0.15">
      <c r="A1413" s="106"/>
      <c r="B1413" s="107"/>
      <c r="C1413" s="107"/>
      <c r="D1413" s="107"/>
      <c r="E1413" s="107"/>
      <c r="F1413" s="107"/>
      <c r="G1413" s="107"/>
      <c r="H1413" s="107"/>
      <c r="I1413" s="108"/>
      <c r="J1413" s="102"/>
      <c r="K1413" s="102"/>
      <c r="L1413" s="102"/>
      <c r="M1413" s="102"/>
      <c r="N1413" s="102"/>
      <c r="O1413" s="102"/>
      <c r="P1413" s="102"/>
      <c r="Q1413" s="102"/>
      <c r="R1413" s="102"/>
      <c r="S1413" s="102"/>
      <c r="T1413" s="102"/>
      <c r="U1413" s="102"/>
      <c r="V1413" s="102"/>
      <c r="W1413" s="102"/>
      <c r="X1413" s="102"/>
      <c r="Y1413" s="102"/>
      <c r="Z1413" s="102"/>
      <c r="AA1413" s="102"/>
      <c r="AB1413" s="102"/>
      <c r="AC1413" s="102"/>
      <c r="AD1413" s="102"/>
      <c r="AE1413" s="102"/>
      <c r="AF1413" s="102"/>
      <c r="AG1413" s="102"/>
      <c r="AH1413" s="102"/>
      <c r="AI1413" s="102"/>
      <c r="AJ1413" s="102"/>
      <c r="AK1413" s="102"/>
      <c r="AL1413" s="102"/>
      <c r="AM1413" s="102"/>
      <c r="BG1413" s="13" t="s">
        <v>432</v>
      </c>
      <c r="BH1413" s="13" t="s">
        <v>432</v>
      </c>
    </row>
    <row r="1414" spans="1:61" ht="9.75" hidden="1" customHeight="1" x14ac:dyDescent="0.15">
      <c r="A1414" s="96" t="s">
        <v>292</v>
      </c>
      <c r="B1414" s="97"/>
      <c r="C1414" s="97"/>
      <c r="D1414" s="97"/>
      <c r="E1414" s="97"/>
      <c r="F1414" s="97"/>
      <c r="G1414" s="97"/>
      <c r="H1414" s="97"/>
      <c r="I1414" s="98"/>
      <c r="J1414" s="102"/>
      <c r="K1414" s="102"/>
      <c r="L1414" s="102"/>
      <c r="M1414" s="102"/>
      <c r="N1414" s="102"/>
      <c r="O1414" s="102"/>
      <c r="P1414" s="102"/>
      <c r="Q1414" s="102"/>
      <c r="R1414" s="102"/>
      <c r="S1414" s="102"/>
      <c r="T1414" s="102"/>
      <c r="U1414" s="102"/>
      <c r="V1414" s="102"/>
      <c r="W1414" s="102"/>
      <c r="X1414" s="102"/>
      <c r="Y1414" s="102"/>
      <c r="Z1414" s="102"/>
      <c r="AA1414" s="102"/>
      <c r="AB1414" s="102"/>
      <c r="AC1414" s="102"/>
      <c r="AD1414" s="102"/>
      <c r="AE1414" s="102"/>
      <c r="AF1414" s="102"/>
      <c r="AG1414" s="102"/>
      <c r="AH1414" s="102"/>
      <c r="AI1414" s="102"/>
      <c r="AJ1414" s="102"/>
      <c r="AK1414" s="102"/>
      <c r="AL1414" s="102"/>
      <c r="AM1414" s="102"/>
      <c r="BG1414" s="13" t="s">
        <v>534</v>
      </c>
      <c r="BH1414" s="13">
        <v>88</v>
      </c>
      <c r="BI1414" s="13" t="str">
        <f>"ITEM"&amp;BH1414&amp; BG1414 &amp;"="&amp; IF(TRIM($J1414)="","",$J1414)</f>
        <v>ITEM88#KBN4_10=</v>
      </c>
    </row>
    <row r="1415" spans="1:61" ht="9.75" hidden="1" customHeight="1" x14ac:dyDescent="0.15">
      <c r="A1415" s="106"/>
      <c r="B1415" s="107"/>
      <c r="C1415" s="107"/>
      <c r="D1415" s="107"/>
      <c r="E1415" s="107"/>
      <c r="F1415" s="107"/>
      <c r="G1415" s="107"/>
      <c r="H1415" s="107"/>
      <c r="I1415" s="108"/>
      <c r="J1415" s="102"/>
      <c r="K1415" s="102"/>
      <c r="L1415" s="102"/>
      <c r="M1415" s="102"/>
      <c r="N1415" s="102"/>
      <c r="O1415" s="102"/>
      <c r="P1415" s="102"/>
      <c r="Q1415" s="102"/>
      <c r="R1415" s="102"/>
      <c r="S1415" s="102"/>
      <c r="T1415" s="102"/>
      <c r="U1415" s="102"/>
      <c r="V1415" s="102"/>
      <c r="W1415" s="102"/>
      <c r="X1415" s="102"/>
      <c r="Y1415" s="102"/>
      <c r="Z1415" s="102"/>
      <c r="AA1415" s="102"/>
      <c r="AB1415" s="102"/>
      <c r="AC1415" s="102"/>
      <c r="AD1415" s="102"/>
      <c r="AE1415" s="102"/>
      <c r="AF1415" s="102"/>
      <c r="AG1415" s="102"/>
      <c r="AH1415" s="102"/>
      <c r="AI1415" s="102"/>
      <c r="AJ1415" s="102"/>
      <c r="AK1415" s="102"/>
      <c r="AL1415" s="102"/>
      <c r="AM1415" s="102"/>
      <c r="BG1415" s="13" t="s">
        <v>432</v>
      </c>
      <c r="BH1415" s="13" t="s">
        <v>432</v>
      </c>
    </row>
    <row r="1416" spans="1:61" ht="9.75" hidden="1" customHeight="1" x14ac:dyDescent="0.15">
      <c r="A1416" s="96" t="s">
        <v>326</v>
      </c>
      <c r="B1416" s="97"/>
      <c r="C1416" s="97"/>
      <c r="D1416" s="97"/>
      <c r="E1416" s="97"/>
      <c r="F1416" s="97"/>
      <c r="G1416" s="97"/>
      <c r="H1416" s="97"/>
      <c r="I1416" s="98"/>
      <c r="J1416" s="266"/>
      <c r="K1416" s="170"/>
      <c r="L1416" s="170"/>
      <c r="M1416" s="170"/>
      <c r="N1416" s="170"/>
      <c r="O1416" s="170"/>
      <c r="P1416" s="170"/>
      <c r="Q1416" s="170"/>
      <c r="R1416" s="170"/>
      <c r="S1416" s="170"/>
      <c r="T1416" s="170"/>
      <c r="U1416" s="170"/>
      <c r="V1416" s="170" t="s">
        <v>116</v>
      </c>
      <c r="W1416" s="170"/>
      <c r="X1416" s="170"/>
      <c r="Y1416" s="170"/>
      <c r="Z1416" s="170"/>
      <c r="AA1416" s="170"/>
      <c r="AB1416" s="170"/>
      <c r="AC1416" s="170"/>
      <c r="AD1416" s="170"/>
      <c r="AE1416" s="170"/>
      <c r="AF1416" s="170"/>
      <c r="AG1416" s="170"/>
      <c r="AH1416" s="170"/>
      <c r="AI1416" s="170"/>
      <c r="AJ1416" s="170"/>
      <c r="AK1416" s="170"/>
      <c r="AL1416" s="170"/>
      <c r="AM1416" s="171"/>
      <c r="BE1416" s="13" t="str">
        <f ca="1">MID(CELL("address",$CB$2),2,2)</f>
        <v>CB</v>
      </c>
      <c r="BF1416" s="13" t="str">
        <f>IF(TRIM($K1418)="","",IF(ISERROR(MATCH($K1418,$CB$3:$CB$7,0)),"INPUT_ERROR",MATCH($K1418,$CB$3:$CB$7,0)))</f>
        <v/>
      </c>
      <c r="BG1416" s="13" t="s">
        <v>534</v>
      </c>
      <c r="BH1416" s="13">
        <v>89</v>
      </c>
      <c r="BI1416" s="13" t="str">
        <f>"ITEM"&amp; BH1416&amp; BG1416 &amp;"="&amp; $BF1416</f>
        <v>ITEM89#KBN4_10=</v>
      </c>
    </row>
    <row r="1417" spans="1:61" ht="9.75" hidden="1" customHeight="1" x14ac:dyDescent="0.15">
      <c r="A1417" s="99"/>
      <c r="B1417" s="100"/>
      <c r="C1417" s="100"/>
      <c r="D1417" s="100"/>
      <c r="E1417" s="100"/>
      <c r="F1417" s="100"/>
      <c r="G1417" s="100"/>
      <c r="H1417" s="100"/>
      <c r="I1417" s="101"/>
      <c r="J1417" s="304"/>
      <c r="K1417" s="169"/>
      <c r="L1417" s="169"/>
      <c r="M1417" s="169"/>
      <c r="N1417" s="169"/>
      <c r="O1417" s="169"/>
      <c r="P1417" s="169"/>
      <c r="Q1417" s="169"/>
      <c r="R1417" s="169"/>
      <c r="S1417" s="169"/>
      <c r="T1417" s="169"/>
      <c r="U1417" s="169"/>
      <c r="V1417" s="169" t="s">
        <v>180</v>
      </c>
      <c r="W1417" s="169"/>
      <c r="X1417" s="169"/>
      <c r="Y1417" s="169"/>
      <c r="Z1417" s="169"/>
      <c r="AA1417" s="169"/>
      <c r="AB1417" s="169"/>
      <c r="AC1417" s="169"/>
      <c r="AD1417" s="169"/>
      <c r="AE1417" s="169"/>
      <c r="AF1417" s="169"/>
      <c r="AG1417" s="169"/>
      <c r="AH1417" s="169"/>
      <c r="AI1417" s="169"/>
      <c r="AJ1417" s="169"/>
      <c r="AK1417" s="169"/>
      <c r="AL1417" s="169"/>
      <c r="AM1417" s="172"/>
      <c r="BG1417" s="13" t="s">
        <v>432</v>
      </c>
      <c r="BH1417" s="13" t="s">
        <v>432</v>
      </c>
    </row>
    <row r="1418" spans="1:61" ht="9.75" hidden="1" customHeight="1" x14ac:dyDescent="0.15">
      <c r="A1418" s="99"/>
      <c r="B1418" s="100"/>
      <c r="C1418" s="100"/>
      <c r="D1418" s="100"/>
      <c r="E1418" s="100"/>
      <c r="F1418" s="100"/>
      <c r="G1418" s="100"/>
      <c r="H1418" s="100"/>
      <c r="I1418" s="101"/>
      <c r="J1418" s="130" t="s">
        <v>127</v>
      </c>
      <c r="K1418" s="131"/>
      <c r="L1418" s="131"/>
      <c r="M1418" s="131"/>
      <c r="N1418" s="131"/>
      <c r="O1418" s="131"/>
      <c r="P1418" s="131"/>
      <c r="Q1418" s="131"/>
      <c r="R1418" s="131"/>
      <c r="S1418" s="131"/>
      <c r="T1418" s="133" t="s">
        <v>129</v>
      </c>
      <c r="U1418" s="133"/>
      <c r="V1418" s="169" t="s">
        <v>236</v>
      </c>
      <c r="W1418" s="169"/>
      <c r="X1418" s="169"/>
      <c r="Y1418" s="169"/>
      <c r="Z1418" s="169"/>
      <c r="AA1418" s="169"/>
      <c r="AB1418" s="169"/>
      <c r="AC1418" s="169"/>
      <c r="AD1418" s="169"/>
      <c r="AE1418" s="169"/>
      <c r="AF1418" s="169"/>
      <c r="AG1418" s="169"/>
      <c r="AH1418" s="169"/>
      <c r="AI1418" s="169"/>
      <c r="AJ1418" s="169"/>
      <c r="AK1418" s="169"/>
      <c r="AL1418" s="169"/>
      <c r="AM1418" s="172"/>
      <c r="BG1418" s="13" t="s">
        <v>432</v>
      </c>
      <c r="BH1418" s="13" t="s">
        <v>432</v>
      </c>
    </row>
    <row r="1419" spans="1:61" ht="9.75" hidden="1" customHeight="1" x14ac:dyDescent="0.15">
      <c r="A1419" s="99"/>
      <c r="B1419" s="100"/>
      <c r="C1419" s="100"/>
      <c r="D1419" s="100"/>
      <c r="E1419" s="100"/>
      <c r="F1419" s="100"/>
      <c r="G1419" s="100"/>
      <c r="H1419" s="100"/>
      <c r="I1419" s="101"/>
      <c r="J1419" s="130"/>
      <c r="K1419" s="131"/>
      <c r="L1419" s="131"/>
      <c r="M1419" s="131"/>
      <c r="N1419" s="131"/>
      <c r="O1419" s="131"/>
      <c r="P1419" s="131"/>
      <c r="Q1419" s="131"/>
      <c r="R1419" s="131"/>
      <c r="S1419" s="131"/>
      <c r="T1419" s="133"/>
      <c r="U1419" s="133"/>
      <c r="V1419" s="169" t="s">
        <v>237</v>
      </c>
      <c r="W1419" s="169"/>
      <c r="X1419" s="169"/>
      <c r="Y1419" s="169"/>
      <c r="Z1419" s="169"/>
      <c r="AA1419" s="169"/>
      <c r="AB1419" s="169"/>
      <c r="AC1419" s="169"/>
      <c r="AD1419" s="169"/>
      <c r="AE1419" s="169"/>
      <c r="AF1419" s="169"/>
      <c r="AG1419" s="169"/>
      <c r="AH1419" s="169"/>
      <c r="AI1419" s="169"/>
      <c r="AJ1419" s="169"/>
      <c r="AK1419" s="169"/>
      <c r="AL1419" s="169"/>
      <c r="AM1419" s="172"/>
      <c r="BG1419" s="13" t="s">
        <v>432</v>
      </c>
      <c r="BH1419" s="13" t="s">
        <v>432</v>
      </c>
    </row>
    <row r="1420" spans="1:61" ht="9.75" hidden="1" customHeight="1" x14ac:dyDescent="0.15">
      <c r="A1420" s="99"/>
      <c r="B1420" s="100"/>
      <c r="C1420" s="100"/>
      <c r="D1420" s="100"/>
      <c r="E1420" s="100"/>
      <c r="F1420" s="100"/>
      <c r="G1420" s="100"/>
      <c r="H1420" s="100"/>
      <c r="I1420" s="101"/>
      <c r="J1420" s="186"/>
      <c r="K1420" s="133"/>
      <c r="L1420" s="133"/>
      <c r="M1420" s="133"/>
      <c r="N1420" s="133"/>
      <c r="O1420" s="133"/>
      <c r="P1420" s="133"/>
      <c r="Q1420" s="133"/>
      <c r="R1420" s="133"/>
      <c r="S1420" s="133"/>
      <c r="T1420" s="133"/>
      <c r="U1420" s="133"/>
      <c r="V1420" s="169" t="s">
        <v>441</v>
      </c>
      <c r="W1420" s="169"/>
      <c r="X1420" s="169"/>
      <c r="Y1420" s="169"/>
      <c r="Z1420" s="169"/>
      <c r="AA1420" s="169"/>
      <c r="AB1420" s="169"/>
      <c r="AC1420" s="169"/>
      <c r="AD1420" s="169"/>
      <c r="AE1420" s="169"/>
      <c r="AF1420" s="169"/>
      <c r="AG1420" s="169"/>
      <c r="AH1420" s="169"/>
      <c r="AI1420" s="169"/>
      <c r="AJ1420" s="169"/>
      <c r="AK1420" s="169"/>
      <c r="AL1420" s="169"/>
      <c r="AM1420" s="172"/>
      <c r="BG1420" s="13" t="s">
        <v>432</v>
      </c>
      <c r="BH1420" s="13" t="s">
        <v>432</v>
      </c>
    </row>
    <row r="1421" spans="1:61" ht="9.75" hidden="1" customHeight="1" x14ac:dyDescent="0.15">
      <c r="A1421" s="106"/>
      <c r="B1421" s="107"/>
      <c r="C1421" s="107"/>
      <c r="D1421" s="107"/>
      <c r="E1421" s="107"/>
      <c r="F1421" s="107"/>
      <c r="G1421" s="107"/>
      <c r="H1421" s="107"/>
      <c r="I1421" s="108"/>
      <c r="J1421" s="168"/>
      <c r="K1421" s="137"/>
      <c r="L1421" s="137"/>
      <c r="M1421" s="137"/>
      <c r="N1421" s="137"/>
      <c r="O1421" s="137"/>
      <c r="P1421" s="137"/>
      <c r="Q1421" s="137"/>
      <c r="R1421" s="137"/>
      <c r="S1421" s="137"/>
      <c r="T1421" s="137"/>
      <c r="U1421" s="137"/>
      <c r="V1421" s="174" t="s">
        <v>238</v>
      </c>
      <c r="W1421" s="174"/>
      <c r="X1421" s="174"/>
      <c r="Y1421" s="174"/>
      <c r="Z1421" s="174"/>
      <c r="AA1421" s="174"/>
      <c r="AB1421" s="174"/>
      <c r="AC1421" s="174"/>
      <c r="AD1421" s="174"/>
      <c r="AE1421" s="174"/>
      <c r="AF1421" s="174"/>
      <c r="AG1421" s="174"/>
      <c r="AH1421" s="174"/>
      <c r="AI1421" s="174"/>
      <c r="AJ1421" s="174"/>
      <c r="AK1421" s="174"/>
      <c r="AL1421" s="174"/>
      <c r="AM1421" s="175"/>
      <c r="BG1421" s="13" t="s">
        <v>432</v>
      </c>
      <c r="BH1421" s="13" t="s">
        <v>432</v>
      </c>
    </row>
    <row r="1422" spans="1:61" ht="9.75" hidden="1" customHeight="1" x14ac:dyDescent="0.15">
      <c r="A1422" s="96" t="s">
        <v>325</v>
      </c>
      <c r="B1422" s="97"/>
      <c r="C1422" s="97"/>
      <c r="D1422" s="97"/>
      <c r="E1422" s="97"/>
      <c r="F1422" s="97"/>
      <c r="G1422" s="97"/>
      <c r="H1422" s="97"/>
      <c r="I1422" s="98"/>
      <c r="J1422" s="115"/>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7"/>
      <c r="BG1422" s="13" t="s">
        <v>534</v>
      </c>
      <c r="BH1422" s="13">
        <v>90</v>
      </c>
      <c r="BI1422" s="13" t="str">
        <f>"ITEM"&amp;BH1422&amp; BG1422 &amp;"="&amp; IF(TRIM($J1422)="","",$J1422)</f>
        <v>ITEM90#KBN4_10=</v>
      </c>
    </row>
    <row r="1423" spans="1:61" ht="9.75" hidden="1" customHeight="1" x14ac:dyDescent="0.15">
      <c r="A1423" s="99"/>
      <c r="B1423" s="100"/>
      <c r="C1423" s="100"/>
      <c r="D1423" s="100"/>
      <c r="E1423" s="100"/>
      <c r="F1423" s="100"/>
      <c r="G1423" s="100"/>
      <c r="H1423" s="100"/>
      <c r="I1423" s="101"/>
      <c r="J1423" s="109"/>
      <c r="K1423" s="110"/>
      <c r="L1423" s="110"/>
      <c r="M1423" s="110"/>
      <c r="N1423" s="110"/>
      <c r="O1423" s="110"/>
      <c r="P1423" s="110"/>
      <c r="Q1423" s="110"/>
      <c r="R1423" s="110"/>
      <c r="S1423" s="110"/>
      <c r="T1423" s="110"/>
      <c r="U1423" s="110"/>
      <c r="V1423" s="110"/>
      <c r="W1423" s="110"/>
      <c r="X1423" s="110"/>
      <c r="Y1423" s="110"/>
      <c r="Z1423" s="110"/>
      <c r="AA1423" s="110"/>
      <c r="AB1423" s="110"/>
      <c r="AC1423" s="110"/>
      <c r="AD1423" s="110"/>
      <c r="AE1423" s="110"/>
      <c r="AF1423" s="110"/>
      <c r="AG1423" s="110"/>
      <c r="AH1423" s="110"/>
      <c r="AI1423" s="110"/>
      <c r="AJ1423" s="110"/>
      <c r="AK1423" s="110"/>
      <c r="AL1423" s="110"/>
      <c r="AM1423" s="111"/>
      <c r="BG1423" s="13" t="s">
        <v>432</v>
      </c>
      <c r="BH1423" s="13" t="s">
        <v>432</v>
      </c>
    </row>
    <row r="1424" spans="1:61" ht="9.75" hidden="1" customHeight="1" x14ac:dyDescent="0.15">
      <c r="A1424" s="99"/>
      <c r="B1424" s="100"/>
      <c r="C1424" s="100"/>
      <c r="D1424" s="100"/>
      <c r="E1424" s="100"/>
      <c r="F1424" s="100"/>
      <c r="G1424" s="100"/>
      <c r="H1424" s="100"/>
      <c r="I1424" s="101"/>
      <c r="J1424" s="112"/>
      <c r="K1424" s="113"/>
      <c r="L1424" s="113"/>
      <c r="M1424" s="113"/>
      <c r="N1424" s="113"/>
      <c r="O1424" s="113"/>
      <c r="P1424" s="113"/>
      <c r="Q1424" s="113"/>
      <c r="R1424" s="113"/>
      <c r="S1424" s="113"/>
      <c r="T1424" s="113"/>
      <c r="U1424" s="113"/>
      <c r="V1424" s="113"/>
      <c r="W1424" s="113"/>
      <c r="X1424" s="113"/>
      <c r="Y1424" s="113"/>
      <c r="Z1424" s="113"/>
      <c r="AA1424" s="113"/>
      <c r="AB1424" s="113"/>
      <c r="AC1424" s="113"/>
      <c r="AD1424" s="113"/>
      <c r="AE1424" s="113"/>
      <c r="AF1424" s="113"/>
      <c r="AG1424" s="113"/>
      <c r="AH1424" s="113"/>
      <c r="AI1424" s="113"/>
      <c r="AJ1424" s="113"/>
      <c r="AK1424" s="113"/>
      <c r="AL1424" s="113"/>
      <c r="AM1424" s="114"/>
      <c r="BG1424" s="13" t="s">
        <v>432</v>
      </c>
      <c r="BH1424" s="13" t="s">
        <v>432</v>
      </c>
    </row>
    <row r="1425" spans="1:61" ht="9.75" hidden="1" customHeight="1" x14ac:dyDescent="0.15">
      <c r="A1425" s="96" t="s">
        <v>293</v>
      </c>
      <c r="B1425" s="97"/>
      <c r="C1425" s="97"/>
      <c r="D1425" s="97"/>
      <c r="E1425" s="97"/>
      <c r="F1425" s="97"/>
      <c r="G1425" s="97"/>
      <c r="H1425" s="97"/>
      <c r="I1425" s="98"/>
      <c r="J1425" s="224" t="s">
        <v>127</v>
      </c>
      <c r="K1425" s="225"/>
      <c r="L1425" s="162" t="s">
        <v>122</v>
      </c>
      <c r="M1425" s="162"/>
      <c r="N1425" s="162"/>
      <c r="O1425" s="162"/>
      <c r="P1425" s="162"/>
      <c r="Q1425" s="162"/>
      <c r="R1425" s="162"/>
      <c r="S1425" s="162"/>
      <c r="T1425" s="162"/>
      <c r="U1425" s="162"/>
      <c r="V1425" s="162"/>
      <c r="W1425" s="162"/>
      <c r="X1425" s="227" t="s">
        <v>127</v>
      </c>
      <c r="Y1425" s="225"/>
      <c r="Z1425" s="162" t="s">
        <v>160</v>
      </c>
      <c r="AA1425" s="162"/>
      <c r="AB1425" s="162"/>
      <c r="AC1425" s="162"/>
      <c r="AD1425" s="162"/>
      <c r="AE1425" s="162"/>
      <c r="AF1425" s="162"/>
      <c r="AG1425" s="162"/>
      <c r="AH1425" s="162"/>
      <c r="AI1425" s="162"/>
      <c r="AJ1425" s="162"/>
      <c r="AK1425" s="162"/>
      <c r="AL1425" s="162"/>
      <c r="AM1425" s="163"/>
      <c r="BF1425" s="13" t="b">
        <f>IF($K1425="○",TRUE,IF($K1425="",FALSE,"INPUT_ERROR"))</f>
        <v>0</v>
      </c>
      <c r="BG1425" s="13" t="s">
        <v>534</v>
      </c>
      <c r="BH1425" s="13">
        <v>91</v>
      </c>
      <c r="BI1425" s="13" t="str">
        <f t="shared" ref="BI1425:BI1431" si="31">"ITEM"&amp;BH1425 &amp; BG1425 &amp;"="&amp; BF1425</f>
        <v>ITEM91#KBN4_10=FALSE</v>
      </c>
    </row>
    <row r="1426" spans="1:61" ht="9.75" hidden="1" customHeight="1" x14ac:dyDescent="0.15">
      <c r="A1426" s="99"/>
      <c r="B1426" s="100"/>
      <c r="C1426" s="100"/>
      <c r="D1426" s="100"/>
      <c r="E1426" s="100"/>
      <c r="F1426" s="100"/>
      <c r="G1426" s="100"/>
      <c r="H1426" s="100"/>
      <c r="I1426" s="101"/>
      <c r="J1426" s="130"/>
      <c r="K1426" s="132"/>
      <c r="L1426" s="133"/>
      <c r="M1426" s="133"/>
      <c r="N1426" s="133"/>
      <c r="O1426" s="133"/>
      <c r="P1426" s="133"/>
      <c r="Q1426" s="133"/>
      <c r="R1426" s="133"/>
      <c r="S1426" s="133"/>
      <c r="T1426" s="133"/>
      <c r="U1426" s="133"/>
      <c r="V1426" s="133"/>
      <c r="W1426" s="133"/>
      <c r="X1426" s="134"/>
      <c r="Y1426" s="132"/>
      <c r="Z1426" s="133"/>
      <c r="AA1426" s="133"/>
      <c r="AB1426" s="133"/>
      <c r="AC1426" s="133"/>
      <c r="AD1426" s="133"/>
      <c r="AE1426" s="133"/>
      <c r="AF1426" s="133"/>
      <c r="AG1426" s="133"/>
      <c r="AH1426" s="133"/>
      <c r="AI1426" s="133"/>
      <c r="AJ1426" s="133"/>
      <c r="AK1426" s="133"/>
      <c r="AL1426" s="133"/>
      <c r="AM1426" s="139"/>
      <c r="BF1426" s="13" t="b">
        <f>IF($Y1425="○",TRUE,IF($Y1425="",FALSE,"INPUT_ERROR"))</f>
        <v>0</v>
      </c>
      <c r="BG1426" s="13" t="s">
        <v>534</v>
      </c>
      <c r="BH1426" s="13">
        <v>92</v>
      </c>
      <c r="BI1426" s="13" t="str">
        <f t="shared" si="31"/>
        <v>ITEM92#KBN4_10=FALSE</v>
      </c>
    </row>
    <row r="1427" spans="1:61" ht="9.75" hidden="1" customHeight="1" x14ac:dyDescent="0.15">
      <c r="A1427" s="99"/>
      <c r="B1427" s="100"/>
      <c r="C1427" s="100"/>
      <c r="D1427" s="100"/>
      <c r="E1427" s="100"/>
      <c r="F1427" s="100"/>
      <c r="G1427" s="100"/>
      <c r="H1427" s="100"/>
      <c r="I1427" s="101"/>
      <c r="J1427" s="130" t="s">
        <v>127</v>
      </c>
      <c r="K1427" s="132"/>
      <c r="L1427" s="133" t="s">
        <v>161</v>
      </c>
      <c r="M1427" s="133"/>
      <c r="N1427" s="133"/>
      <c r="O1427" s="133"/>
      <c r="P1427" s="133"/>
      <c r="Q1427" s="133"/>
      <c r="R1427" s="133"/>
      <c r="S1427" s="133"/>
      <c r="T1427" s="133"/>
      <c r="U1427" s="133"/>
      <c r="V1427" s="133"/>
      <c r="W1427" s="133"/>
      <c r="X1427" s="134" t="s">
        <v>127</v>
      </c>
      <c r="Y1427" s="132"/>
      <c r="Z1427" s="133" t="s">
        <v>332</v>
      </c>
      <c r="AA1427" s="133"/>
      <c r="AB1427" s="133"/>
      <c r="AC1427" s="133"/>
      <c r="AD1427" s="133"/>
      <c r="AE1427" s="133"/>
      <c r="AF1427" s="133"/>
      <c r="AG1427" s="133"/>
      <c r="AH1427" s="133"/>
      <c r="AI1427" s="133"/>
      <c r="AJ1427" s="133"/>
      <c r="AK1427" s="133"/>
      <c r="AL1427" s="133"/>
      <c r="AM1427" s="139"/>
      <c r="BF1427" s="13" t="b">
        <f>IF($K1427="○",TRUE,IF($K1427="",FALSE,"INPUT_ERROR"))</f>
        <v>0</v>
      </c>
      <c r="BG1427" s="13" t="s">
        <v>534</v>
      </c>
      <c r="BH1427" s="13">
        <v>93</v>
      </c>
      <c r="BI1427" s="13" t="str">
        <f t="shared" si="31"/>
        <v>ITEM93#KBN4_10=FALSE</v>
      </c>
    </row>
    <row r="1428" spans="1:61" ht="9.75" hidden="1" customHeight="1" x14ac:dyDescent="0.15">
      <c r="A1428" s="99"/>
      <c r="B1428" s="100"/>
      <c r="C1428" s="100"/>
      <c r="D1428" s="100"/>
      <c r="E1428" s="100"/>
      <c r="F1428" s="100"/>
      <c r="G1428" s="100"/>
      <c r="H1428" s="100"/>
      <c r="I1428" s="101"/>
      <c r="J1428" s="130"/>
      <c r="K1428" s="132"/>
      <c r="L1428" s="133"/>
      <c r="M1428" s="133"/>
      <c r="N1428" s="133"/>
      <c r="O1428" s="133"/>
      <c r="P1428" s="133"/>
      <c r="Q1428" s="133"/>
      <c r="R1428" s="133"/>
      <c r="S1428" s="133"/>
      <c r="T1428" s="133"/>
      <c r="U1428" s="133"/>
      <c r="V1428" s="133"/>
      <c r="W1428" s="133"/>
      <c r="X1428" s="134"/>
      <c r="Y1428" s="132"/>
      <c r="Z1428" s="133"/>
      <c r="AA1428" s="133"/>
      <c r="AB1428" s="133"/>
      <c r="AC1428" s="133"/>
      <c r="AD1428" s="133"/>
      <c r="AE1428" s="133"/>
      <c r="AF1428" s="133"/>
      <c r="AG1428" s="133"/>
      <c r="AH1428" s="133"/>
      <c r="AI1428" s="133"/>
      <c r="AJ1428" s="133"/>
      <c r="AK1428" s="133"/>
      <c r="AL1428" s="133"/>
      <c r="AM1428" s="139"/>
      <c r="BF1428" s="13" t="b">
        <f>IF($Y1427="○",TRUE,IF($Y1427="",FALSE,"INPUT_ERROR"))</f>
        <v>0</v>
      </c>
      <c r="BG1428" s="13" t="s">
        <v>534</v>
      </c>
      <c r="BH1428" s="13">
        <v>94</v>
      </c>
      <c r="BI1428" s="13" t="str">
        <f t="shared" si="31"/>
        <v>ITEM94#KBN4_10=FALSE</v>
      </c>
    </row>
    <row r="1429" spans="1:61" ht="9.75" hidden="1" customHeight="1" x14ac:dyDescent="0.15">
      <c r="A1429" s="99"/>
      <c r="B1429" s="100"/>
      <c r="C1429" s="100"/>
      <c r="D1429" s="100"/>
      <c r="E1429" s="100"/>
      <c r="F1429" s="100"/>
      <c r="G1429" s="100"/>
      <c r="H1429" s="100"/>
      <c r="I1429" s="101"/>
      <c r="J1429" s="130" t="s">
        <v>127</v>
      </c>
      <c r="K1429" s="132"/>
      <c r="L1429" s="133" t="s">
        <v>214</v>
      </c>
      <c r="M1429" s="133"/>
      <c r="N1429" s="133"/>
      <c r="O1429" s="133"/>
      <c r="P1429" s="133"/>
      <c r="Q1429" s="133"/>
      <c r="R1429" s="133"/>
      <c r="S1429" s="133"/>
      <c r="T1429" s="133"/>
      <c r="U1429" s="133"/>
      <c r="V1429" s="133"/>
      <c r="W1429" s="133"/>
      <c r="X1429" s="134" t="s">
        <v>127</v>
      </c>
      <c r="Y1429" s="132"/>
      <c r="Z1429" s="133" t="s">
        <v>239</v>
      </c>
      <c r="AA1429" s="133"/>
      <c r="AB1429" s="133"/>
      <c r="AC1429" s="133"/>
      <c r="AD1429" s="133"/>
      <c r="AE1429" s="133"/>
      <c r="AF1429" s="133"/>
      <c r="AG1429" s="133"/>
      <c r="AH1429" s="133"/>
      <c r="AI1429" s="133"/>
      <c r="AJ1429" s="133"/>
      <c r="AK1429" s="133"/>
      <c r="AL1429" s="133"/>
      <c r="AM1429" s="139"/>
      <c r="BF1429" s="13" t="b">
        <f>IF($K1429="○",TRUE,IF($K1429="",FALSE,"INPUT_ERROR"))</f>
        <v>0</v>
      </c>
      <c r="BG1429" s="13" t="s">
        <v>534</v>
      </c>
      <c r="BH1429" s="13">
        <v>95</v>
      </c>
      <c r="BI1429" s="13" t="str">
        <f t="shared" si="31"/>
        <v>ITEM95#KBN4_10=FALSE</v>
      </c>
    </row>
    <row r="1430" spans="1:61" ht="9.75" hidden="1" customHeight="1" x14ac:dyDescent="0.15">
      <c r="A1430" s="99"/>
      <c r="B1430" s="100"/>
      <c r="C1430" s="100"/>
      <c r="D1430" s="100"/>
      <c r="E1430" s="100"/>
      <c r="F1430" s="100"/>
      <c r="G1430" s="100"/>
      <c r="H1430" s="100"/>
      <c r="I1430" s="101"/>
      <c r="J1430" s="130"/>
      <c r="K1430" s="132"/>
      <c r="L1430" s="133"/>
      <c r="M1430" s="133"/>
      <c r="N1430" s="133"/>
      <c r="O1430" s="133"/>
      <c r="P1430" s="133"/>
      <c r="Q1430" s="133"/>
      <c r="R1430" s="133"/>
      <c r="S1430" s="133"/>
      <c r="T1430" s="133"/>
      <c r="U1430" s="133"/>
      <c r="V1430" s="133"/>
      <c r="W1430" s="133"/>
      <c r="X1430" s="134"/>
      <c r="Y1430" s="132"/>
      <c r="Z1430" s="133"/>
      <c r="AA1430" s="133"/>
      <c r="AB1430" s="133"/>
      <c r="AC1430" s="133"/>
      <c r="AD1430" s="133"/>
      <c r="AE1430" s="133"/>
      <c r="AF1430" s="133"/>
      <c r="AG1430" s="133"/>
      <c r="AH1430" s="133"/>
      <c r="AI1430" s="133"/>
      <c r="AJ1430" s="133"/>
      <c r="AK1430" s="133"/>
      <c r="AL1430" s="133"/>
      <c r="AM1430" s="139"/>
      <c r="BF1430" s="13" t="b">
        <f>IF($Y1429="○",TRUE,IF($Y1429="",FALSE,"INPUT_ERROR"))</f>
        <v>0</v>
      </c>
      <c r="BG1430" s="13" t="s">
        <v>534</v>
      </c>
      <c r="BH1430" s="13">
        <v>96</v>
      </c>
      <c r="BI1430" s="13" t="str">
        <f t="shared" si="31"/>
        <v>ITEM96#KBN4_10=FALSE</v>
      </c>
    </row>
    <row r="1431" spans="1:61" ht="9.75" hidden="1" customHeight="1" x14ac:dyDescent="0.15">
      <c r="A1431" s="99"/>
      <c r="B1431" s="100"/>
      <c r="C1431" s="100"/>
      <c r="D1431" s="100"/>
      <c r="E1431" s="100"/>
      <c r="F1431" s="100"/>
      <c r="G1431" s="100"/>
      <c r="H1431" s="100"/>
      <c r="I1431" s="101"/>
      <c r="J1431" s="130" t="s">
        <v>127</v>
      </c>
      <c r="K1431" s="132"/>
      <c r="L1431" s="133" t="s">
        <v>125</v>
      </c>
      <c r="M1431" s="133"/>
      <c r="N1431" s="133"/>
      <c r="O1431" s="134" t="s">
        <v>98</v>
      </c>
      <c r="P1431" s="128"/>
      <c r="Q1431" s="128"/>
      <c r="R1431" s="128"/>
      <c r="S1431" s="128"/>
      <c r="T1431" s="128"/>
      <c r="U1431" s="128"/>
      <c r="V1431" s="128"/>
      <c r="W1431" s="128"/>
      <c r="X1431" s="128"/>
      <c r="Y1431" s="128"/>
      <c r="Z1431" s="128"/>
      <c r="AA1431" s="128"/>
      <c r="AB1431" s="128"/>
      <c r="AC1431" s="128"/>
      <c r="AD1431" s="128"/>
      <c r="AE1431" s="128"/>
      <c r="AF1431" s="128"/>
      <c r="AG1431" s="128"/>
      <c r="AH1431" s="128"/>
      <c r="AI1431" s="128"/>
      <c r="AJ1431" s="128"/>
      <c r="AK1431" s="128"/>
      <c r="AL1431" s="133" t="s">
        <v>188</v>
      </c>
      <c r="AM1431" s="139"/>
      <c r="BF1431" s="13" t="b">
        <f>IF($K1431="○",TRUE,IF($K1431="",FALSE,"INPUT_ERROR"))</f>
        <v>0</v>
      </c>
      <c r="BG1431" s="13" t="s">
        <v>534</v>
      </c>
      <c r="BH1431" s="13">
        <v>97</v>
      </c>
      <c r="BI1431" s="13" t="str">
        <f t="shared" si="31"/>
        <v>ITEM97#KBN4_10=FALSE</v>
      </c>
    </row>
    <row r="1432" spans="1:61" ht="9.75" hidden="1" customHeight="1" x14ac:dyDescent="0.15">
      <c r="A1432" s="99"/>
      <c r="B1432" s="100"/>
      <c r="C1432" s="100"/>
      <c r="D1432" s="100"/>
      <c r="E1432" s="100"/>
      <c r="F1432" s="100"/>
      <c r="G1432" s="100"/>
      <c r="H1432" s="100"/>
      <c r="I1432" s="101"/>
      <c r="J1432" s="135"/>
      <c r="K1432" s="136"/>
      <c r="L1432" s="137"/>
      <c r="M1432" s="137"/>
      <c r="N1432" s="137"/>
      <c r="O1432" s="138"/>
      <c r="P1432" s="90"/>
      <c r="Q1432" s="90"/>
      <c r="R1432" s="90"/>
      <c r="S1432" s="90"/>
      <c r="T1432" s="90"/>
      <c r="U1432" s="90"/>
      <c r="V1432" s="90"/>
      <c r="W1432" s="90"/>
      <c r="X1432" s="90"/>
      <c r="Y1432" s="90"/>
      <c r="Z1432" s="90"/>
      <c r="AA1432" s="90"/>
      <c r="AB1432" s="90"/>
      <c r="AC1432" s="90"/>
      <c r="AD1432" s="90"/>
      <c r="AE1432" s="90"/>
      <c r="AF1432" s="90"/>
      <c r="AG1432" s="90"/>
      <c r="AH1432" s="90"/>
      <c r="AI1432" s="90"/>
      <c r="AJ1432" s="90"/>
      <c r="AK1432" s="90"/>
      <c r="AL1432" s="137"/>
      <c r="AM1432" s="140"/>
      <c r="BG1432" s="13" t="s">
        <v>534</v>
      </c>
      <c r="BH1432" s="13">
        <v>98</v>
      </c>
      <c r="BI1432" s="13" t="str">
        <f>"ITEM"&amp;BH1432 &amp; BG1432 &amp;"="&amp;IF(TRIM($P1431)="","",$P1431)</f>
        <v>ITEM98#KBN4_10=</v>
      </c>
    </row>
    <row r="1433" spans="1:61" ht="9.75" hidden="1" customHeight="1" x14ac:dyDescent="0.15">
      <c r="A1433" s="96" t="s">
        <v>290</v>
      </c>
      <c r="B1433" s="97"/>
      <c r="C1433" s="97"/>
      <c r="D1433" s="97"/>
      <c r="E1433" s="97"/>
      <c r="F1433" s="97"/>
      <c r="G1433" s="97"/>
      <c r="H1433" s="97"/>
      <c r="I1433" s="98"/>
      <c r="J1433" s="305"/>
      <c r="K1433" s="306"/>
      <c r="L1433" s="306"/>
      <c r="M1433" s="306"/>
      <c r="N1433" s="306"/>
      <c r="O1433" s="306"/>
      <c r="P1433" s="306"/>
      <c r="Q1433" s="306"/>
      <c r="R1433" s="306"/>
      <c r="S1433" s="306"/>
      <c r="T1433" s="306"/>
      <c r="U1433" s="306"/>
      <c r="V1433" s="306"/>
      <c r="W1433" s="306"/>
      <c r="X1433" s="306"/>
      <c r="Y1433" s="306"/>
      <c r="Z1433" s="306"/>
      <c r="AA1433" s="306"/>
      <c r="AB1433" s="306"/>
      <c r="AC1433" s="306"/>
      <c r="AD1433" s="306"/>
      <c r="AE1433" s="306"/>
      <c r="AF1433" s="306"/>
      <c r="AG1433" s="306"/>
      <c r="AH1433" s="306"/>
      <c r="AI1433" s="306"/>
      <c r="AJ1433" s="306"/>
      <c r="AK1433" s="306"/>
      <c r="AL1433" s="306"/>
      <c r="AM1433" s="307"/>
      <c r="BG1433" s="13" t="s">
        <v>534</v>
      </c>
      <c r="BH1433" s="13">
        <v>99</v>
      </c>
      <c r="BI1433" s="13" t="str">
        <f>"ITEM"&amp;BH1433 &amp; BG1433 &amp;"="&amp;IF(TRIM($J1433)="","",TEXT(J1433,"yyyymmdd"))</f>
        <v>ITEM99#KBN4_10=</v>
      </c>
    </row>
    <row r="1434" spans="1:61" ht="9.75" hidden="1" customHeight="1" x14ac:dyDescent="0.15">
      <c r="A1434" s="99"/>
      <c r="B1434" s="100"/>
      <c r="C1434" s="100"/>
      <c r="D1434" s="100"/>
      <c r="E1434" s="100"/>
      <c r="F1434" s="100"/>
      <c r="G1434" s="100"/>
      <c r="H1434" s="100"/>
      <c r="I1434" s="101"/>
      <c r="J1434" s="308"/>
      <c r="K1434" s="309"/>
      <c r="L1434" s="309"/>
      <c r="M1434" s="309"/>
      <c r="N1434" s="309"/>
      <c r="O1434" s="309"/>
      <c r="P1434" s="309"/>
      <c r="Q1434" s="309"/>
      <c r="R1434" s="309"/>
      <c r="S1434" s="309"/>
      <c r="T1434" s="309"/>
      <c r="U1434" s="309"/>
      <c r="V1434" s="309"/>
      <c r="W1434" s="309"/>
      <c r="X1434" s="309"/>
      <c r="Y1434" s="309"/>
      <c r="Z1434" s="309"/>
      <c r="AA1434" s="309"/>
      <c r="AB1434" s="309"/>
      <c r="AC1434" s="309"/>
      <c r="AD1434" s="309"/>
      <c r="AE1434" s="309"/>
      <c r="AF1434" s="309"/>
      <c r="AG1434" s="309"/>
      <c r="AH1434" s="309"/>
      <c r="AI1434" s="309"/>
      <c r="AJ1434" s="309"/>
      <c r="AK1434" s="309"/>
      <c r="AL1434" s="309"/>
      <c r="AM1434" s="310"/>
      <c r="BH1434" s="13" t="s">
        <v>432</v>
      </c>
    </row>
    <row r="1435" spans="1:61" ht="9.75" hidden="1" customHeight="1" x14ac:dyDescent="0.15">
      <c r="A1435" s="106"/>
      <c r="B1435" s="107"/>
      <c r="C1435" s="107"/>
      <c r="D1435" s="107"/>
      <c r="E1435" s="107"/>
      <c r="F1435" s="107"/>
      <c r="G1435" s="107"/>
      <c r="H1435" s="107"/>
      <c r="I1435" s="108"/>
      <c r="J1435" s="311"/>
      <c r="K1435" s="312"/>
      <c r="L1435" s="312"/>
      <c r="M1435" s="312"/>
      <c r="N1435" s="312"/>
      <c r="O1435" s="312"/>
      <c r="P1435" s="312"/>
      <c r="Q1435" s="312"/>
      <c r="R1435" s="312"/>
      <c r="S1435" s="312"/>
      <c r="T1435" s="312"/>
      <c r="U1435" s="312"/>
      <c r="V1435" s="312"/>
      <c r="W1435" s="312"/>
      <c r="X1435" s="312"/>
      <c r="Y1435" s="312"/>
      <c r="Z1435" s="312"/>
      <c r="AA1435" s="312"/>
      <c r="AB1435" s="312"/>
      <c r="AC1435" s="312"/>
      <c r="AD1435" s="312"/>
      <c r="AE1435" s="312"/>
      <c r="AF1435" s="312"/>
      <c r="AG1435" s="312"/>
      <c r="AH1435" s="312"/>
      <c r="AI1435" s="312"/>
      <c r="AJ1435" s="312"/>
      <c r="AK1435" s="312"/>
      <c r="AL1435" s="312"/>
      <c r="AM1435" s="313"/>
      <c r="BH1435" s="13" t="s">
        <v>432</v>
      </c>
    </row>
    <row r="1436" spans="1:61" ht="9.75" customHeight="1" x14ac:dyDescent="0.15">
      <c r="A1436" s="141" t="s">
        <v>397</v>
      </c>
      <c r="B1436" s="142"/>
      <c r="C1436" s="142"/>
      <c r="D1436" s="142"/>
      <c r="E1436" s="142"/>
      <c r="F1436" s="142"/>
      <c r="G1436" s="142"/>
      <c r="H1436" s="142"/>
      <c r="I1436" s="142"/>
      <c r="J1436" s="142"/>
      <c r="K1436" s="142"/>
      <c r="L1436" s="142"/>
      <c r="M1436" s="142"/>
      <c r="N1436" s="142"/>
      <c r="O1436" s="142"/>
      <c r="P1436" s="142"/>
      <c r="Q1436" s="142"/>
      <c r="R1436" s="142"/>
      <c r="S1436" s="142"/>
      <c r="T1436" s="142"/>
      <c r="U1436" s="142"/>
      <c r="V1436" s="142"/>
      <c r="W1436" s="142"/>
      <c r="X1436" s="142"/>
      <c r="Y1436" s="142"/>
      <c r="Z1436" s="142"/>
      <c r="AA1436" s="142"/>
      <c r="AB1436" s="142"/>
      <c r="AC1436" s="142"/>
      <c r="AD1436" s="142"/>
      <c r="AE1436" s="142"/>
      <c r="AF1436" s="142"/>
      <c r="AG1436" s="142"/>
      <c r="AH1436" s="142"/>
      <c r="AI1436" s="142"/>
      <c r="AJ1436" s="142"/>
      <c r="AK1436" s="142"/>
      <c r="AL1436" s="142"/>
      <c r="AM1436" s="143"/>
      <c r="BH1436" s="13" t="s">
        <v>432</v>
      </c>
    </row>
    <row r="1437" spans="1:61" ht="9.75" customHeight="1" x14ac:dyDescent="0.15">
      <c r="A1437" s="164"/>
      <c r="B1437" s="165"/>
      <c r="C1437" s="165"/>
      <c r="D1437" s="165"/>
      <c r="E1437" s="165"/>
      <c r="F1437" s="165"/>
      <c r="G1437" s="165"/>
      <c r="H1437" s="165"/>
      <c r="I1437" s="165"/>
      <c r="J1437" s="165"/>
      <c r="K1437" s="165"/>
      <c r="L1437" s="165"/>
      <c r="M1437" s="165"/>
      <c r="N1437" s="165"/>
      <c r="O1437" s="165"/>
      <c r="P1437" s="165"/>
      <c r="Q1437" s="165"/>
      <c r="R1437" s="165"/>
      <c r="S1437" s="165"/>
      <c r="T1437" s="165"/>
      <c r="U1437" s="165"/>
      <c r="V1437" s="165"/>
      <c r="W1437" s="165"/>
      <c r="X1437" s="165"/>
      <c r="Y1437" s="165"/>
      <c r="Z1437" s="165"/>
      <c r="AA1437" s="165"/>
      <c r="AB1437" s="165"/>
      <c r="AC1437" s="165"/>
      <c r="AD1437" s="165"/>
      <c r="AE1437" s="165"/>
      <c r="AF1437" s="165"/>
      <c r="AG1437" s="165"/>
      <c r="AH1437" s="165"/>
      <c r="AI1437" s="165"/>
      <c r="AJ1437" s="165"/>
      <c r="AK1437" s="165"/>
      <c r="AL1437" s="165"/>
      <c r="AM1437" s="166"/>
      <c r="BH1437" s="13" t="s">
        <v>432</v>
      </c>
    </row>
    <row r="1438" spans="1:61" ht="9.75" hidden="1" customHeight="1" x14ac:dyDescent="0.15">
      <c r="A1438" s="295" t="s">
        <v>398</v>
      </c>
      <c r="B1438" s="296"/>
      <c r="C1438" s="296"/>
      <c r="D1438" s="296"/>
      <c r="E1438" s="296"/>
      <c r="F1438" s="296"/>
      <c r="G1438" s="296"/>
      <c r="H1438" s="296"/>
      <c r="I1438" s="297"/>
      <c r="J1438" s="273"/>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274"/>
      <c r="AE1438" s="274"/>
      <c r="AF1438" s="274"/>
      <c r="AG1438" s="274"/>
      <c r="AH1438" s="274"/>
      <c r="AI1438" s="274"/>
      <c r="AJ1438" s="274"/>
      <c r="AK1438" s="274"/>
      <c r="AL1438" s="274"/>
      <c r="AM1438" s="275"/>
      <c r="BG1438" s="13" t="s">
        <v>535</v>
      </c>
      <c r="BH1438" s="13">
        <v>85</v>
      </c>
      <c r="BI1438" s="13" t="str">
        <f>"ITEM"&amp;BH1438 &amp; BG1438 &amp;"="&amp; IF(TRIM($J1438)="","",$J1438)</f>
        <v>ITEM85#KBN4_11=</v>
      </c>
    </row>
    <row r="1439" spans="1:61" ht="9.75" hidden="1" customHeight="1" thickBot="1" x14ac:dyDescent="0.2">
      <c r="A1439" s="298"/>
      <c r="B1439" s="299"/>
      <c r="C1439" s="299"/>
      <c r="D1439" s="299"/>
      <c r="E1439" s="299"/>
      <c r="F1439" s="299"/>
      <c r="G1439" s="299"/>
      <c r="H1439" s="299"/>
      <c r="I1439" s="300"/>
      <c r="J1439" s="301"/>
      <c r="K1439" s="302"/>
      <c r="L1439" s="302"/>
      <c r="M1439" s="302"/>
      <c r="N1439" s="302"/>
      <c r="O1439" s="302"/>
      <c r="P1439" s="302"/>
      <c r="Q1439" s="302"/>
      <c r="R1439" s="302"/>
      <c r="S1439" s="302"/>
      <c r="T1439" s="302"/>
      <c r="U1439" s="302"/>
      <c r="V1439" s="302"/>
      <c r="W1439" s="302"/>
      <c r="X1439" s="302"/>
      <c r="Y1439" s="302"/>
      <c r="Z1439" s="302"/>
      <c r="AA1439" s="302"/>
      <c r="AB1439" s="302"/>
      <c r="AC1439" s="302"/>
      <c r="AD1439" s="302"/>
      <c r="AE1439" s="302"/>
      <c r="AF1439" s="302"/>
      <c r="AG1439" s="302"/>
      <c r="AH1439" s="302"/>
      <c r="AI1439" s="302"/>
      <c r="AJ1439" s="302"/>
      <c r="AK1439" s="302"/>
      <c r="AL1439" s="302"/>
      <c r="AM1439" s="303"/>
      <c r="BG1439" s="13" t="s">
        <v>432</v>
      </c>
      <c r="BH1439" s="13" t="s">
        <v>432</v>
      </c>
    </row>
    <row r="1440" spans="1:61" ht="9.75" hidden="1" customHeight="1" x14ac:dyDescent="0.15">
      <c r="A1440" s="96" t="s">
        <v>96</v>
      </c>
      <c r="B1440" s="97"/>
      <c r="C1440" s="97"/>
      <c r="D1440" s="97"/>
      <c r="E1440" s="97"/>
      <c r="F1440" s="97"/>
      <c r="G1440" s="97"/>
      <c r="H1440" s="97"/>
      <c r="I1440" s="98"/>
      <c r="J1440" s="102"/>
      <c r="K1440" s="102"/>
      <c r="L1440" s="102"/>
      <c r="M1440" s="102"/>
      <c r="N1440" s="102"/>
      <c r="O1440" s="102"/>
      <c r="P1440" s="102"/>
      <c r="Q1440" s="102"/>
      <c r="R1440" s="102"/>
      <c r="S1440" s="102"/>
      <c r="T1440" s="102"/>
      <c r="U1440" s="102"/>
      <c r="V1440" s="102"/>
      <c r="W1440" s="102"/>
      <c r="X1440" s="102"/>
      <c r="Y1440" s="102"/>
      <c r="Z1440" s="102"/>
      <c r="AA1440" s="102"/>
      <c r="AB1440" s="102"/>
      <c r="AC1440" s="102"/>
      <c r="AD1440" s="102"/>
      <c r="AE1440" s="102"/>
      <c r="AF1440" s="102"/>
      <c r="AG1440" s="102"/>
      <c r="AH1440" s="102"/>
      <c r="AI1440" s="102"/>
      <c r="AJ1440" s="102"/>
      <c r="AK1440" s="102"/>
      <c r="AL1440" s="102"/>
      <c r="AM1440" s="102"/>
      <c r="BG1440" s="13" t="s">
        <v>535</v>
      </c>
      <c r="BH1440" s="13">
        <v>86</v>
      </c>
      <c r="BI1440" s="13" t="str">
        <f>"ITEM"&amp;BH1440&amp; BG1440 &amp;"="&amp; IF(TRIM($J1440)="","",$J1440)</f>
        <v>ITEM86#KBN4_11=</v>
      </c>
    </row>
    <row r="1441" spans="1:61" ht="9.75" hidden="1" customHeight="1" x14ac:dyDescent="0.15">
      <c r="A1441" s="106"/>
      <c r="B1441" s="107"/>
      <c r="C1441" s="107"/>
      <c r="D1441" s="107"/>
      <c r="E1441" s="107"/>
      <c r="F1441" s="107"/>
      <c r="G1441" s="107"/>
      <c r="H1441" s="107"/>
      <c r="I1441" s="108"/>
      <c r="J1441" s="102"/>
      <c r="K1441" s="102"/>
      <c r="L1441" s="102"/>
      <c r="M1441" s="102"/>
      <c r="N1441" s="102"/>
      <c r="O1441" s="102"/>
      <c r="P1441" s="102"/>
      <c r="Q1441" s="102"/>
      <c r="R1441" s="102"/>
      <c r="S1441" s="102"/>
      <c r="T1441" s="102"/>
      <c r="U1441" s="102"/>
      <c r="V1441" s="102"/>
      <c r="W1441" s="102"/>
      <c r="X1441" s="102"/>
      <c r="Y1441" s="102"/>
      <c r="Z1441" s="102"/>
      <c r="AA1441" s="102"/>
      <c r="AB1441" s="102"/>
      <c r="AC1441" s="102"/>
      <c r="AD1441" s="102"/>
      <c r="AE1441" s="102"/>
      <c r="AF1441" s="102"/>
      <c r="AG1441" s="102"/>
      <c r="AH1441" s="102"/>
      <c r="AI1441" s="102"/>
      <c r="AJ1441" s="102"/>
      <c r="AK1441" s="102"/>
      <c r="AL1441" s="102"/>
      <c r="AM1441" s="102"/>
      <c r="BG1441" s="13" t="s">
        <v>432</v>
      </c>
      <c r="BH1441" s="13" t="s">
        <v>432</v>
      </c>
    </row>
    <row r="1442" spans="1:61" ht="9.75" hidden="1" customHeight="1" x14ac:dyDescent="0.15">
      <c r="A1442" s="96" t="s">
        <v>291</v>
      </c>
      <c r="B1442" s="97"/>
      <c r="C1442" s="97"/>
      <c r="D1442" s="97"/>
      <c r="E1442" s="97"/>
      <c r="F1442" s="97"/>
      <c r="G1442" s="97"/>
      <c r="H1442" s="97"/>
      <c r="I1442" s="98"/>
      <c r="J1442" s="102"/>
      <c r="K1442" s="102"/>
      <c r="L1442" s="102"/>
      <c r="M1442" s="102"/>
      <c r="N1442" s="102"/>
      <c r="O1442" s="102"/>
      <c r="P1442" s="102"/>
      <c r="Q1442" s="102"/>
      <c r="R1442" s="102"/>
      <c r="S1442" s="102"/>
      <c r="T1442" s="102"/>
      <c r="U1442" s="102"/>
      <c r="V1442" s="102"/>
      <c r="W1442" s="102"/>
      <c r="X1442" s="102"/>
      <c r="Y1442" s="102"/>
      <c r="Z1442" s="102"/>
      <c r="AA1442" s="102"/>
      <c r="AB1442" s="102"/>
      <c r="AC1442" s="102"/>
      <c r="AD1442" s="102"/>
      <c r="AE1442" s="102"/>
      <c r="AF1442" s="102"/>
      <c r="AG1442" s="102"/>
      <c r="AH1442" s="102"/>
      <c r="AI1442" s="102"/>
      <c r="AJ1442" s="102"/>
      <c r="AK1442" s="102"/>
      <c r="AL1442" s="102"/>
      <c r="AM1442" s="102"/>
      <c r="BG1442" s="13" t="s">
        <v>535</v>
      </c>
      <c r="BH1442" s="13">
        <v>87</v>
      </c>
      <c r="BI1442" s="13" t="str">
        <f>"ITEM"&amp;BH1442&amp; BG1442 &amp;"="&amp; IF(TRIM($J1442)="","",$J1442)</f>
        <v>ITEM87#KBN4_11=</v>
      </c>
    </row>
    <row r="1443" spans="1:61" ht="9.75" hidden="1" customHeight="1" x14ac:dyDescent="0.15">
      <c r="A1443" s="99"/>
      <c r="B1443" s="100"/>
      <c r="C1443" s="100"/>
      <c r="D1443" s="100"/>
      <c r="E1443" s="100"/>
      <c r="F1443" s="100"/>
      <c r="G1443" s="100"/>
      <c r="H1443" s="100"/>
      <c r="I1443" s="101"/>
      <c r="J1443" s="102"/>
      <c r="K1443" s="102"/>
      <c r="L1443" s="102"/>
      <c r="M1443" s="102"/>
      <c r="N1443" s="102"/>
      <c r="O1443" s="102"/>
      <c r="P1443" s="102"/>
      <c r="Q1443" s="102"/>
      <c r="R1443" s="102"/>
      <c r="S1443" s="102"/>
      <c r="T1443" s="102"/>
      <c r="U1443" s="102"/>
      <c r="V1443" s="102"/>
      <c r="W1443" s="102"/>
      <c r="X1443" s="102"/>
      <c r="Y1443" s="102"/>
      <c r="Z1443" s="102"/>
      <c r="AA1443" s="102"/>
      <c r="AB1443" s="102"/>
      <c r="AC1443" s="102"/>
      <c r="AD1443" s="102"/>
      <c r="AE1443" s="102"/>
      <c r="AF1443" s="102"/>
      <c r="AG1443" s="102"/>
      <c r="AH1443" s="102"/>
      <c r="AI1443" s="102"/>
      <c r="AJ1443" s="102"/>
      <c r="AK1443" s="102"/>
      <c r="AL1443" s="102"/>
      <c r="AM1443" s="102"/>
      <c r="BG1443" s="13" t="s">
        <v>432</v>
      </c>
      <c r="BH1443" s="13" t="s">
        <v>432</v>
      </c>
    </row>
    <row r="1444" spans="1:61" ht="9.75" hidden="1" customHeight="1" x14ac:dyDescent="0.15">
      <c r="A1444" s="106"/>
      <c r="B1444" s="107"/>
      <c r="C1444" s="107"/>
      <c r="D1444" s="107"/>
      <c r="E1444" s="107"/>
      <c r="F1444" s="107"/>
      <c r="G1444" s="107"/>
      <c r="H1444" s="107"/>
      <c r="I1444" s="108"/>
      <c r="J1444" s="102"/>
      <c r="K1444" s="102"/>
      <c r="L1444" s="102"/>
      <c r="M1444" s="102"/>
      <c r="N1444" s="102"/>
      <c r="O1444" s="102"/>
      <c r="P1444" s="102"/>
      <c r="Q1444" s="102"/>
      <c r="R1444" s="102"/>
      <c r="S1444" s="102"/>
      <c r="T1444" s="102"/>
      <c r="U1444" s="102"/>
      <c r="V1444" s="102"/>
      <c r="W1444" s="102"/>
      <c r="X1444" s="102"/>
      <c r="Y1444" s="102"/>
      <c r="Z1444" s="102"/>
      <c r="AA1444" s="102"/>
      <c r="AB1444" s="102"/>
      <c r="AC1444" s="102"/>
      <c r="AD1444" s="102"/>
      <c r="AE1444" s="102"/>
      <c r="AF1444" s="102"/>
      <c r="AG1444" s="102"/>
      <c r="AH1444" s="102"/>
      <c r="AI1444" s="102"/>
      <c r="AJ1444" s="102"/>
      <c r="AK1444" s="102"/>
      <c r="AL1444" s="102"/>
      <c r="AM1444" s="102"/>
      <c r="BG1444" s="13" t="s">
        <v>432</v>
      </c>
      <c r="BH1444" s="13" t="s">
        <v>432</v>
      </c>
    </row>
    <row r="1445" spans="1:61" ht="9.75" hidden="1" customHeight="1" x14ac:dyDescent="0.15">
      <c r="A1445" s="96" t="s">
        <v>292</v>
      </c>
      <c r="B1445" s="97"/>
      <c r="C1445" s="97"/>
      <c r="D1445" s="97"/>
      <c r="E1445" s="97"/>
      <c r="F1445" s="97"/>
      <c r="G1445" s="97"/>
      <c r="H1445" s="97"/>
      <c r="I1445" s="98"/>
      <c r="J1445" s="102"/>
      <c r="K1445" s="102"/>
      <c r="L1445" s="102"/>
      <c r="M1445" s="102"/>
      <c r="N1445" s="102"/>
      <c r="O1445" s="102"/>
      <c r="P1445" s="102"/>
      <c r="Q1445" s="102"/>
      <c r="R1445" s="102"/>
      <c r="S1445" s="102"/>
      <c r="T1445" s="102"/>
      <c r="U1445" s="102"/>
      <c r="V1445" s="102"/>
      <c r="W1445" s="102"/>
      <c r="X1445" s="102"/>
      <c r="Y1445" s="102"/>
      <c r="Z1445" s="102"/>
      <c r="AA1445" s="102"/>
      <c r="AB1445" s="102"/>
      <c r="AC1445" s="102"/>
      <c r="AD1445" s="102"/>
      <c r="AE1445" s="102"/>
      <c r="AF1445" s="102"/>
      <c r="AG1445" s="102"/>
      <c r="AH1445" s="102"/>
      <c r="AI1445" s="102"/>
      <c r="AJ1445" s="102"/>
      <c r="AK1445" s="102"/>
      <c r="AL1445" s="102"/>
      <c r="AM1445" s="102"/>
      <c r="BG1445" s="13" t="s">
        <v>535</v>
      </c>
      <c r="BH1445" s="13">
        <v>88</v>
      </c>
      <c r="BI1445" s="13" t="str">
        <f>"ITEM"&amp;BH1445&amp; BG1445 &amp;"="&amp; IF(TRIM($J1445)="","",$J1445)</f>
        <v>ITEM88#KBN4_11=</v>
      </c>
    </row>
    <row r="1446" spans="1:61" ht="9.75" hidden="1" customHeight="1" x14ac:dyDescent="0.15">
      <c r="A1446" s="106"/>
      <c r="B1446" s="107"/>
      <c r="C1446" s="107"/>
      <c r="D1446" s="107"/>
      <c r="E1446" s="107"/>
      <c r="F1446" s="107"/>
      <c r="G1446" s="107"/>
      <c r="H1446" s="107"/>
      <c r="I1446" s="108"/>
      <c r="J1446" s="102"/>
      <c r="K1446" s="102"/>
      <c r="L1446" s="102"/>
      <c r="M1446" s="102"/>
      <c r="N1446" s="102"/>
      <c r="O1446" s="102"/>
      <c r="P1446" s="102"/>
      <c r="Q1446" s="102"/>
      <c r="R1446" s="102"/>
      <c r="S1446" s="102"/>
      <c r="T1446" s="102"/>
      <c r="U1446" s="102"/>
      <c r="V1446" s="102"/>
      <c r="W1446" s="102"/>
      <c r="X1446" s="102"/>
      <c r="Y1446" s="102"/>
      <c r="Z1446" s="102"/>
      <c r="AA1446" s="102"/>
      <c r="AB1446" s="102"/>
      <c r="AC1446" s="102"/>
      <c r="AD1446" s="102"/>
      <c r="AE1446" s="102"/>
      <c r="AF1446" s="102"/>
      <c r="AG1446" s="102"/>
      <c r="AH1446" s="102"/>
      <c r="AI1446" s="102"/>
      <c r="AJ1446" s="102"/>
      <c r="AK1446" s="102"/>
      <c r="AL1446" s="102"/>
      <c r="AM1446" s="102"/>
      <c r="BG1446" s="13" t="s">
        <v>432</v>
      </c>
      <c r="BH1446" s="13" t="s">
        <v>432</v>
      </c>
    </row>
    <row r="1447" spans="1:61" ht="9.75" hidden="1" customHeight="1" x14ac:dyDescent="0.15">
      <c r="A1447" s="96" t="s">
        <v>326</v>
      </c>
      <c r="B1447" s="97"/>
      <c r="C1447" s="97"/>
      <c r="D1447" s="97"/>
      <c r="E1447" s="97"/>
      <c r="F1447" s="97"/>
      <c r="G1447" s="97"/>
      <c r="H1447" s="97"/>
      <c r="I1447" s="98"/>
      <c r="J1447" s="266"/>
      <c r="K1447" s="170"/>
      <c r="L1447" s="170"/>
      <c r="M1447" s="170"/>
      <c r="N1447" s="170"/>
      <c r="O1447" s="170"/>
      <c r="P1447" s="170"/>
      <c r="Q1447" s="170"/>
      <c r="R1447" s="170"/>
      <c r="S1447" s="170"/>
      <c r="T1447" s="170"/>
      <c r="U1447" s="170"/>
      <c r="V1447" s="170" t="s">
        <v>116</v>
      </c>
      <c r="W1447" s="170"/>
      <c r="X1447" s="170"/>
      <c r="Y1447" s="170"/>
      <c r="Z1447" s="170"/>
      <c r="AA1447" s="170"/>
      <c r="AB1447" s="170"/>
      <c r="AC1447" s="170"/>
      <c r="AD1447" s="170"/>
      <c r="AE1447" s="170"/>
      <c r="AF1447" s="170"/>
      <c r="AG1447" s="170"/>
      <c r="AH1447" s="170"/>
      <c r="AI1447" s="170"/>
      <c r="AJ1447" s="170"/>
      <c r="AK1447" s="170"/>
      <c r="AL1447" s="170"/>
      <c r="AM1447" s="171"/>
      <c r="BE1447" s="13" t="str">
        <f ca="1">MID(CELL("address",$CB$2),2,2)</f>
        <v>CB</v>
      </c>
      <c r="BF1447" s="13" t="str">
        <f>IF(TRIM($K1449)="","",IF(ISERROR(MATCH($K1449,$CB$3:$CB$7,0)),"INPUT_ERROR",MATCH($K1449,$CB$3:$CB$7,0)))</f>
        <v/>
      </c>
      <c r="BG1447" s="13" t="s">
        <v>535</v>
      </c>
      <c r="BH1447" s="13">
        <v>89</v>
      </c>
      <c r="BI1447" s="13" t="str">
        <f>"ITEM"&amp; BH1447&amp; BG1447 &amp;"="&amp; $BF1447</f>
        <v>ITEM89#KBN4_11=</v>
      </c>
    </row>
    <row r="1448" spans="1:61" ht="9.75" hidden="1" customHeight="1" x14ac:dyDescent="0.15">
      <c r="A1448" s="99"/>
      <c r="B1448" s="100"/>
      <c r="C1448" s="100"/>
      <c r="D1448" s="100"/>
      <c r="E1448" s="100"/>
      <c r="F1448" s="100"/>
      <c r="G1448" s="100"/>
      <c r="H1448" s="100"/>
      <c r="I1448" s="101"/>
      <c r="J1448" s="304"/>
      <c r="K1448" s="169"/>
      <c r="L1448" s="169"/>
      <c r="M1448" s="169"/>
      <c r="N1448" s="169"/>
      <c r="O1448" s="169"/>
      <c r="P1448" s="169"/>
      <c r="Q1448" s="169"/>
      <c r="R1448" s="169"/>
      <c r="S1448" s="169"/>
      <c r="T1448" s="169"/>
      <c r="U1448" s="169"/>
      <c r="V1448" s="169" t="s">
        <v>180</v>
      </c>
      <c r="W1448" s="169"/>
      <c r="X1448" s="169"/>
      <c r="Y1448" s="169"/>
      <c r="Z1448" s="169"/>
      <c r="AA1448" s="169"/>
      <c r="AB1448" s="169"/>
      <c r="AC1448" s="169"/>
      <c r="AD1448" s="169"/>
      <c r="AE1448" s="169"/>
      <c r="AF1448" s="169"/>
      <c r="AG1448" s="169"/>
      <c r="AH1448" s="169"/>
      <c r="AI1448" s="169"/>
      <c r="AJ1448" s="169"/>
      <c r="AK1448" s="169"/>
      <c r="AL1448" s="169"/>
      <c r="AM1448" s="172"/>
      <c r="BG1448" s="13" t="s">
        <v>432</v>
      </c>
      <c r="BH1448" s="13" t="s">
        <v>432</v>
      </c>
    </row>
    <row r="1449" spans="1:61" ht="9.75" hidden="1" customHeight="1" x14ac:dyDescent="0.15">
      <c r="A1449" s="99"/>
      <c r="B1449" s="100"/>
      <c r="C1449" s="100"/>
      <c r="D1449" s="100"/>
      <c r="E1449" s="100"/>
      <c r="F1449" s="100"/>
      <c r="G1449" s="100"/>
      <c r="H1449" s="100"/>
      <c r="I1449" s="101"/>
      <c r="J1449" s="130" t="s">
        <v>127</v>
      </c>
      <c r="K1449" s="131"/>
      <c r="L1449" s="131"/>
      <c r="M1449" s="131"/>
      <c r="N1449" s="131"/>
      <c r="O1449" s="131"/>
      <c r="P1449" s="131"/>
      <c r="Q1449" s="131"/>
      <c r="R1449" s="131"/>
      <c r="S1449" s="131"/>
      <c r="T1449" s="133" t="s">
        <v>129</v>
      </c>
      <c r="U1449" s="133"/>
      <c r="V1449" s="169" t="s">
        <v>236</v>
      </c>
      <c r="W1449" s="169"/>
      <c r="X1449" s="169"/>
      <c r="Y1449" s="169"/>
      <c r="Z1449" s="169"/>
      <c r="AA1449" s="169"/>
      <c r="AB1449" s="169"/>
      <c r="AC1449" s="169"/>
      <c r="AD1449" s="169"/>
      <c r="AE1449" s="169"/>
      <c r="AF1449" s="169"/>
      <c r="AG1449" s="169"/>
      <c r="AH1449" s="169"/>
      <c r="AI1449" s="169"/>
      <c r="AJ1449" s="169"/>
      <c r="AK1449" s="169"/>
      <c r="AL1449" s="169"/>
      <c r="AM1449" s="172"/>
      <c r="BG1449" s="13" t="s">
        <v>432</v>
      </c>
      <c r="BH1449" s="13" t="s">
        <v>432</v>
      </c>
    </row>
    <row r="1450" spans="1:61" ht="9.75" hidden="1" customHeight="1" x14ac:dyDescent="0.15">
      <c r="A1450" s="99"/>
      <c r="B1450" s="100"/>
      <c r="C1450" s="100"/>
      <c r="D1450" s="100"/>
      <c r="E1450" s="100"/>
      <c r="F1450" s="100"/>
      <c r="G1450" s="100"/>
      <c r="H1450" s="100"/>
      <c r="I1450" s="101"/>
      <c r="J1450" s="130"/>
      <c r="K1450" s="131"/>
      <c r="L1450" s="131"/>
      <c r="M1450" s="131"/>
      <c r="N1450" s="131"/>
      <c r="O1450" s="131"/>
      <c r="P1450" s="131"/>
      <c r="Q1450" s="131"/>
      <c r="R1450" s="131"/>
      <c r="S1450" s="131"/>
      <c r="T1450" s="133"/>
      <c r="U1450" s="133"/>
      <c r="V1450" s="169" t="s">
        <v>237</v>
      </c>
      <c r="W1450" s="169"/>
      <c r="X1450" s="169"/>
      <c r="Y1450" s="169"/>
      <c r="Z1450" s="169"/>
      <c r="AA1450" s="169"/>
      <c r="AB1450" s="169"/>
      <c r="AC1450" s="169"/>
      <c r="AD1450" s="169"/>
      <c r="AE1450" s="169"/>
      <c r="AF1450" s="169"/>
      <c r="AG1450" s="169"/>
      <c r="AH1450" s="169"/>
      <c r="AI1450" s="169"/>
      <c r="AJ1450" s="169"/>
      <c r="AK1450" s="169"/>
      <c r="AL1450" s="169"/>
      <c r="AM1450" s="172"/>
      <c r="BG1450" s="13" t="s">
        <v>432</v>
      </c>
      <c r="BH1450" s="13" t="s">
        <v>432</v>
      </c>
    </row>
    <row r="1451" spans="1:61" ht="9.75" hidden="1" customHeight="1" x14ac:dyDescent="0.15">
      <c r="A1451" s="99"/>
      <c r="B1451" s="100"/>
      <c r="C1451" s="100"/>
      <c r="D1451" s="100"/>
      <c r="E1451" s="100"/>
      <c r="F1451" s="100"/>
      <c r="G1451" s="100"/>
      <c r="H1451" s="100"/>
      <c r="I1451" s="101"/>
      <c r="J1451" s="186"/>
      <c r="K1451" s="133"/>
      <c r="L1451" s="133"/>
      <c r="M1451" s="133"/>
      <c r="N1451" s="133"/>
      <c r="O1451" s="133"/>
      <c r="P1451" s="133"/>
      <c r="Q1451" s="133"/>
      <c r="R1451" s="133"/>
      <c r="S1451" s="133"/>
      <c r="T1451" s="133"/>
      <c r="U1451" s="133"/>
      <c r="V1451" s="169" t="s">
        <v>441</v>
      </c>
      <c r="W1451" s="169"/>
      <c r="X1451" s="169"/>
      <c r="Y1451" s="169"/>
      <c r="Z1451" s="169"/>
      <c r="AA1451" s="169"/>
      <c r="AB1451" s="169"/>
      <c r="AC1451" s="169"/>
      <c r="AD1451" s="169"/>
      <c r="AE1451" s="169"/>
      <c r="AF1451" s="169"/>
      <c r="AG1451" s="169"/>
      <c r="AH1451" s="169"/>
      <c r="AI1451" s="169"/>
      <c r="AJ1451" s="169"/>
      <c r="AK1451" s="169"/>
      <c r="AL1451" s="169"/>
      <c r="AM1451" s="172"/>
      <c r="BG1451" s="13" t="s">
        <v>432</v>
      </c>
      <c r="BH1451" s="13" t="s">
        <v>432</v>
      </c>
    </row>
    <row r="1452" spans="1:61" ht="9.75" hidden="1" customHeight="1" x14ac:dyDescent="0.15">
      <c r="A1452" s="106"/>
      <c r="B1452" s="107"/>
      <c r="C1452" s="107"/>
      <c r="D1452" s="107"/>
      <c r="E1452" s="107"/>
      <c r="F1452" s="107"/>
      <c r="G1452" s="107"/>
      <c r="H1452" s="107"/>
      <c r="I1452" s="108"/>
      <c r="J1452" s="168"/>
      <c r="K1452" s="137"/>
      <c r="L1452" s="137"/>
      <c r="M1452" s="137"/>
      <c r="N1452" s="137"/>
      <c r="O1452" s="137"/>
      <c r="P1452" s="137"/>
      <c r="Q1452" s="137"/>
      <c r="R1452" s="137"/>
      <c r="S1452" s="137"/>
      <c r="T1452" s="137"/>
      <c r="U1452" s="137"/>
      <c r="V1452" s="174" t="s">
        <v>238</v>
      </c>
      <c r="W1452" s="174"/>
      <c r="X1452" s="174"/>
      <c r="Y1452" s="174"/>
      <c r="Z1452" s="174"/>
      <c r="AA1452" s="174"/>
      <c r="AB1452" s="174"/>
      <c r="AC1452" s="174"/>
      <c r="AD1452" s="174"/>
      <c r="AE1452" s="174"/>
      <c r="AF1452" s="174"/>
      <c r="AG1452" s="174"/>
      <c r="AH1452" s="174"/>
      <c r="AI1452" s="174"/>
      <c r="AJ1452" s="174"/>
      <c r="AK1452" s="174"/>
      <c r="AL1452" s="174"/>
      <c r="AM1452" s="175"/>
      <c r="BG1452" s="13" t="s">
        <v>432</v>
      </c>
      <c r="BH1452" s="13" t="s">
        <v>432</v>
      </c>
    </row>
    <row r="1453" spans="1:61" ht="9.75" hidden="1" customHeight="1" x14ac:dyDescent="0.15">
      <c r="A1453" s="96" t="s">
        <v>325</v>
      </c>
      <c r="B1453" s="97"/>
      <c r="C1453" s="97"/>
      <c r="D1453" s="97"/>
      <c r="E1453" s="97"/>
      <c r="F1453" s="97"/>
      <c r="G1453" s="97"/>
      <c r="H1453" s="97"/>
      <c r="I1453" s="98"/>
      <c r="J1453" s="115"/>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7"/>
      <c r="BG1453" s="13" t="s">
        <v>535</v>
      </c>
      <c r="BH1453" s="13">
        <v>90</v>
      </c>
      <c r="BI1453" s="13" t="str">
        <f>"ITEM"&amp;BH1453&amp; BG1453 &amp;"="&amp; IF(TRIM($J1453)="","",$J1453)</f>
        <v>ITEM90#KBN4_11=</v>
      </c>
    </row>
    <row r="1454" spans="1:61" ht="9.75" hidden="1" customHeight="1" x14ac:dyDescent="0.15">
      <c r="A1454" s="99"/>
      <c r="B1454" s="100"/>
      <c r="C1454" s="100"/>
      <c r="D1454" s="100"/>
      <c r="E1454" s="100"/>
      <c r="F1454" s="100"/>
      <c r="G1454" s="100"/>
      <c r="H1454" s="100"/>
      <c r="I1454" s="101"/>
      <c r="J1454" s="109"/>
      <c r="K1454" s="110"/>
      <c r="L1454" s="110"/>
      <c r="M1454" s="110"/>
      <c r="N1454" s="110"/>
      <c r="O1454" s="110"/>
      <c r="P1454" s="110"/>
      <c r="Q1454" s="110"/>
      <c r="R1454" s="110"/>
      <c r="S1454" s="110"/>
      <c r="T1454" s="110"/>
      <c r="U1454" s="110"/>
      <c r="V1454" s="110"/>
      <c r="W1454" s="110"/>
      <c r="X1454" s="110"/>
      <c r="Y1454" s="110"/>
      <c r="Z1454" s="110"/>
      <c r="AA1454" s="110"/>
      <c r="AB1454" s="110"/>
      <c r="AC1454" s="110"/>
      <c r="AD1454" s="110"/>
      <c r="AE1454" s="110"/>
      <c r="AF1454" s="110"/>
      <c r="AG1454" s="110"/>
      <c r="AH1454" s="110"/>
      <c r="AI1454" s="110"/>
      <c r="AJ1454" s="110"/>
      <c r="AK1454" s="110"/>
      <c r="AL1454" s="110"/>
      <c r="AM1454" s="111"/>
      <c r="BG1454" s="13" t="s">
        <v>432</v>
      </c>
      <c r="BH1454" s="13" t="s">
        <v>432</v>
      </c>
    </row>
    <row r="1455" spans="1:61" ht="9.75" hidden="1" customHeight="1" x14ac:dyDescent="0.15">
      <c r="A1455" s="99"/>
      <c r="B1455" s="100"/>
      <c r="C1455" s="100"/>
      <c r="D1455" s="100"/>
      <c r="E1455" s="100"/>
      <c r="F1455" s="100"/>
      <c r="G1455" s="100"/>
      <c r="H1455" s="100"/>
      <c r="I1455" s="101"/>
      <c r="J1455" s="112"/>
      <c r="K1455" s="113"/>
      <c r="L1455" s="113"/>
      <c r="M1455" s="113"/>
      <c r="N1455" s="113"/>
      <c r="O1455" s="113"/>
      <c r="P1455" s="113"/>
      <c r="Q1455" s="113"/>
      <c r="R1455" s="113"/>
      <c r="S1455" s="113"/>
      <c r="T1455" s="113"/>
      <c r="U1455" s="113"/>
      <c r="V1455" s="113"/>
      <c r="W1455" s="113"/>
      <c r="X1455" s="113"/>
      <c r="Y1455" s="113"/>
      <c r="Z1455" s="113"/>
      <c r="AA1455" s="113"/>
      <c r="AB1455" s="113"/>
      <c r="AC1455" s="113"/>
      <c r="AD1455" s="113"/>
      <c r="AE1455" s="113"/>
      <c r="AF1455" s="113"/>
      <c r="AG1455" s="113"/>
      <c r="AH1455" s="113"/>
      <c r="AI1455" s="113"/>
      <c r="AJ1455" s="113"/>
      <c r="AK1455" s="113"/>
      <c r="AL1455" s="113"/>
      <c r="AM1455" s="114"/>
      <c r="BG1455" s="13" t="s">
        <v>432</v>
      </c>
      <c r="BH1455" s="13" t="s">
        <v>432</v>
      </c>
    </row>
    <row r="1456" spans="1:61" ht="9.75" hidden="1" customHeight="1" x14ac:dyDescent="0.15">
      <c r="A1456" s="96" t="s">
        <v>293</v>
      </c>
      <c r="B1456" s="97"/>
      <c r="C1456" s="97"/>
      <c r="D1456" s="97"/>
      <c r="E1456" s="97"/>
      <c r="F1456" s="97"/>
      <c r="G1456" s="97"/>
      <c r="H1456" s="97"/>
      <c r="I1456" s="98"/>
      <c r="J1456" s="224" t="s">
        <v>127</v>
      </c>
      <c r="K1456" s="225"/>
      <c r="L1456" s="162" t="s">
        <v>122</v>
      </c>
      <c r="M1456" s="162"/>
      <c r="N1456" s="162"/>
      <c r="O1456" s="162"/>
      <c r="P1456" s="162"/>
      <c r="Q1456" s="162"/>
      <c r="R1456" s="162"/>
      <c r="S1456" s="162"/>
      <c r="T1456" s="162"/>
      <c r="U1456" s="162"/>
      <c r="V1456" s="162"/>
      <c r="W1456" s="162"/>
      <c r="X1456" s="227" t="s">
        <v>127</v>
      </c>
      <c r="Y1456" s="225"/>
      <c r="Z1456" s="162" t="s">
        <v>160</v>
      </c>
      <c r="AA1456" s="162"/>
      <c r="AB1456" s="162"/>
      <c r="AC1456" s="162"/>
      <c r="AD1456" s="162"/>
      <c r="AE1456" s="162"/>
      <c r="AF1456" s="162"/>
      <c r="AG1456" s="162"/>
      <c r="AH1456" s="162"/>
      <c r="AI1456" s="162"/>
      <c r="AJ1456" s="162"/>
      <c r="AK1456" s="162"/>
      <c r="AL1456" s="162"/>
      <c r="AM1456" s="163"/>
      <c r="BF1456" s="13" t="b">
        <f>IF($K1456="○",TRUE,IF($K1456="",FALSE,"INPUT_ERROR"))</f>
        <v>0</v>
      </c>
      <c r="BG1456" s="13" t="s">
        <v>535</v>
      </c>
      <c r="BH1456" s="13">
        <v>91</v>
      </c>
      <c r="BI1456" s="13" t="str">
        <f t="shared" ref="BI1456:BI1462" si="32">"ITEM"&amp;BH1456 &amp; BG1456 &amp;"="&amp; BF1456</f>
        <v>ITEM91#KBN4_11=FALSE</v>
      </c>
    </row>
    <row r="1457" spans="1:61" ht="9.75" hidden="1" customHeight="1" x14ac:dyDescent="0.15">
      <c r="A1457" s="99"/>
      <c r="B1457" s="100"/>
      <c r="C1457" s="100"/>
      <c r="D1457" s="100"/>
      <c r="E1457" s="100"/>
      <c r="F1457" s="100"/>
      <c r="G1457" s="100"/>
      <c r="H1457" s="100"/>
      <c r="I1457" s="101"/>
      <c r="J1457" s="130"/>
      <c r="K1457" s="132"/>
      <c r="L1457" s="133"/>
      <c r="M1457" s="133"/>
      <c r="N1457" s="133"/>
      <c r="O1457" s="133"/>
      <c r="P1457" s="133"/>
      <c r="Q1457" s="133"/>
      <c r="R1457" s="133"/>
      <c r="S1457" s="133"/>
      <c r="T1457" s="133"/>
      <c r="U1457" s="133"/>
      <c r="V1457" s="133"/>
      <c r="W1457" s="133"/>
      <c r="X1457" s="134"/>
      <c r="Y1457" s="132"/>
      <c r="Z1457" s="133"/>
      <c r="AA1457" s="133"/>
      <c r="AB1457" s="133"/>
      <c r="AC1457" s="133"/>
      <c r="AD1457" s="133"/>
      <c r="AE1457" s="133"/>
      <c r="AF1457" s="133"/>
      <c r="AG1457" s="133"/>
      <c r="AH1457" s="133"/>
      <c r="AI1457" s="133"/>
      <c r="AJ1457" s="133"/>
      <c r="AK1457" s="133"/>
      <c r="AL1457" s="133"/>
      <c r="AM1457" s="139"/>
      <c r="BF1457" s="13" t="b">
        <f>IF($Y1456="○",TRUE,IF($Y1456="",FALSE,"INPUT_ERROR"))</f>
        <v>0</v>
      </c>
      <c r="BG1457" s="13" t="s">
        <v>535</v>
      </c>
      <c r="BH1457" s="13">
        <v>92</v>
      </c>
      <c r="BI1457" s="13" t="str">
        <f t="shared" si="32"/>
        <v>ITEM92#KBN4_11=FALSE</v>
      </c>
    </row>
    <row r="1458" spans="1:61" ht="9.75" hidden="1" customHeight="1" x14ac:dyDescent="0.15">
      <c r="A1458" s="99"/>
      <c r="B1458" s="100"/>
      <c r="C1458" s="100"/>
      <c r="D1458" s="100"/>
      <c r="E1458" s="100"/>
      <c r="F1458" s="100"/>
      <c r="G1458" s="100"/>
      <c r="H1458" s="100"/>
      <c r="I1458" s="101"/>
      <c r="J1458" s="130" t="s">
        <v>127</v>
      </c>
      <c r="K1458" s="132"/>
      <c r="L1458" s="133" t="s">
        <v>161</v>
      </c>
      <c r="M1458" s="133"/>
      <c r="N1458" s="133"/>
      <c r="O1458" s="133"/>
      <c r="P1458" s="133"/>
      <c r="Q1458" s="133"/>
      <c r="R1458" s="133"/>
      <c r="S1458" s="133"/>
      <c r="T1458" s="133"/>
      <c r="U1458" s="133"/>
      <c r="V1458" s="133"/>
      <c r="W1458" s="133"/>
      <c r="X1458" s="134" t="s">
        <v>127</v>
      </c>
      <c r="Y1458" s="132"/>
      <c r="Z1458" s="133" t="s">
        <v>332</v>
      </c>
      <c r="AA1458" s="133"/>
      <c r="AB1458" s="133"/>
      <c r="AC1458" s="133"/>
      <c r="AD1458" s="133"/>
      <c r="AE1458" s="133"/>
      <c r="AF1458" s="133"/>
      <c r="AG1458" s="133"/>
      <c r="AH1458" s="133"/>
      <c r="AI1458" s="133"/>
      <c r="AJ1458" s="133"/>
      <c r="AK1458" s="133"/>
      <c r="AL1458" s="133"/>
      <c r="AM1458" s="139"/>
      <c r="BF1458" s="13" t="b">
        <f>IF($K1458="○",TRUE,IF($K1458="",FALSE,"INPUT_ERROR"))</f>
        <v>0</v>
      </c>
      <c r="BG1458" s="13" t="s">
        <v>535</v>
      </c>
      <c r="BH1458" s="13">
        <v>93</v>
      </c>
      <c r="BI1458" s="13" t="str">
        <f t="shared" si="32"/>
        <v>ITEM93#KBN4_11=FALSE</v>
      </c>
    </row>
    <row r="1459" spans="1:61" ht="9.75" hidden="1" customHeight="1" x14ac:dyDescent="0.15">
      <c r="A1459" s="99"/>
      <c r="B1459" s="100"/>
      <c r="C1459" s="100"/>
      <c r="D1459" s="100"/>
      <c r="E1459" s="100"/>
      <c r="F1459" s="100"/>
      <c r="G1459" s="100"/>
      <c r="H1459" s="100"/>
      <c r="I1459" s="101"/>
      <c r="J1459" s="130"/>
      <c r="K1459" s="132"/>
      <c r="L1459" s="133"/>
      <c r="M1459" s="133"/>
      <c r="N1459" s="133"/>
      <c r="O1459" s="133"/>
      <c r="P1459" s="133"/>
      <c r="Q1459" s="133"/>
      <c r="R1459" s="133"/>
      <c r="S1459" s="133"/>
      <c r="T1459" s="133"/>
      <c r="U1459" s="133"/>
      <c r="V1459" s="133"/>
      <c r="W1459" s="133"/>
      <c r="X1459" s="134"/>
      <c r="Y1459" s="132"/>
      <c r="Z1459" s="133"/>
      <c r="AA1459" s="133"/>
      <c r="AB1459" s="133"/>
      <c r="AC1459" s="133"/>
      <c r="AD1459" s="133"/>
      <c r="AE1459" s="133"/>
      <c r="AF1459" s="133"/>
      <c r="AG1459" s="133"/>
      <c r="AH1459" s="133"/>
      <c r="AI1459" s="133"/>
      <c r="AJ1459" s="133"/>
      <c r="AK1459" s="133"/>
      <c r="AL1459" s="133"/>
      <c r="AM1459" s="139"/>
      <c r="BF1459" s="13" t="b">
        <f>IF($Y1458="○",TRUE,IF($Y1458="",FALSE,"INPUT_ERROR"))</f>
        <v>0</v>
      </c>
      <c r="BG1459" s="13" t="s">
        <v>535</v>
      </c>
      <c r="BH1459" s="13">
        <v>94</v>
      </c>
      <c r="BI1459" s="13" t="str">
        <f t="shared" si="32"/>
        <v>ITEM94#KBN4_11=FALSE</v>
      </c>
    </row>
    <row r="1460" spans="1:61" ht="9.75" hidden="1" customHeight="1" x14ac:dyDescent="0.15">
      <c r="A1460" s="99"/>
      <c r="B1460" s="100"/>
      <c r="C1460" s="100"/>
      <c r="D1460" s="100"/>
      <c r="E1460" s="100"/>
      <c r="F1460" s="100"/>
      <c r="G1460" s="100"/>
      <c r="H1460" s="100"/>
      <c r="I1460" s="101"/>
      <c r="J1460" s="130" t="s">
        <v>127</v>
      </c>
      <c r="K1460" s="132"/>
      <c r="L1460" s="133" t="s">
        <v>214</v>
      </c>
      <c r="M1460" s="133"/>
      <c r="N1460" s="133"/>
      <c r="O1460" s="133"/>
      <c r="P1460" s="133"/>
      <c r="Q1460" s="133"/>
      <c r="R1460" s="133"/>
      <c r="S1460" s="133"/>
      <c r="T1460" s="133"/>
      <c r="U1460" s="133"/>
      <c r="V1460" s="133"/>
      <c r="W1460" s="133"/>
      <c r="X1460" s="134" t="s">
        <v>127</v>
      </c>
      <c r="Y1460" s="132"/>
      <c r="Z1460" s="133" t="s">
        <v>239</v>
      </c>
      <c r="AA1460" s="133"/>
      <c r="AB1460" s="133"/>
      <c r="AC1460" s="133"/>
      <c r="AD1460" s="133"/>
      <c r="AE1460" s="133"/>
      <c r="AF1460" s="133"/>
      <c r="AG1460" s="133"/>
      <c r="AH1460" s="133"/>
      <c r="AI1460" s="133"/>
      <c r="AJ1460" s="133"/>
      <c r="AK1460" s="133"/>
      <c r="AL1460" s="133"/>
      <c r="AM1460" s="139"/>
      <c r="BF1460" s="13" t="b">
        <f>IF($K1460="○",TRUE,IF($K1460="",FALSE,"INPUT_ERROR"))</f>
        <v>0</v>
      </c>
      <c r="BG1460" s="13" t="s">
        <v>535</v>
      </c>
      <c r="BH1460" s="13">
        <v>95</v>
      </c>
      <c r="BI1460" s="13" t="str">
        <f t="shared" si="32"/>
        <v>ITEM95#KBN4_11=FALSE</v>
      </c>
    </row>
    <row r="1461" spans="1:61" ht="9.75" hidden="1" customHeight="1" x14ac:dyDescent="0.15">
      <c r="A1461" s="99"/>
      <c r="B1461" s="100"/>
      <c r="C1461" s="100"/>
      <c r="D1461" s="100"/>
      <c r="E1461" s="100"/>
      <c r="F1461" s="100"/>
      <c r="G1461" s="100"/>
      <c r="H1461" s="100"/>
      <c r="I1461" s="101"/>
      <c r="J1461" s="130"/>
      <c r="K1461" s="132"/>
      <c r="L1461" s="133"/>
      <c r="M1461" s="133"/>
      <c r="N1461" s="133"/>
      <c r="O1461" s="133"/>
      <c r="P1461" s="133"/>
      <c r="Q1461" s="133"/>
      <c r="R1461" s="133"/>
      <c r="S1461" s="133"/>
      <c r="T1461" s="133"/>
      <c r="U1461" s="133"/>
      <c r="V1461" s="133"/>
      <c r="W1461" s="133"/>
      <c r="X1461" s="134"/>
      <c r="Y1461" s="132"/>
      <c r="Z1461" s="133"/>
      <c r="AA1461" s="133"/>
      <c r="AB1461" s="133"/>
      <c r="AC1461" s="133"/>
      <c r="AD1461" s="133"/>
      <c r="AE1461" s="133"/>
      <c r="AF1461" s="133"/>
      <c r="AG1461" s="133"/>
      <c r="AH1461" s="133"/>
      <c r="AI1461" s="133"/>
      <c r="AJ1461" s="133"/>
      <c r="AK1461" s="133"/>
      <c r="AL1461" s="133"/>
      <c r="AM1461" s="139"/>
      <c r="BF1461" s="13" t="b">
        <f>IF($Y1460="○",TRUE,IF($Y1460="",FALSE,"INPUT_ERROR"))</f>
        <v>0</v>
      </c>
      <c r="BG1461" s="13" t="s">
        <v>535</v>
      </c>
      <c r="BH1461" s="13">
        <v>96</v>
      </c>
      <c r="BI1461" s="13" t="str">
        <f t="shared" si="32"/>
        <v>ITEM96#KBN4_11=FALSE</v>
      </c>
    </row>
    <row r="1462" spans="1:61" ht="9.75" hidden="1" customHeight="1" x14ac:dyDescent="0.15">
      <c r="A1462" s="99"/>
      <c r="B1462" s="100"/>
      <c r="C1462" s="100"/>
      <c r="D1462" s="100"/>
      <c r="E1462" s="100"/>
      <c r="F1462" s="100"/>
      <c r="G1462" s="100"/>
      <c r="H1462" s="100"/>
      <c r="I1462" s="101"/>
      <c r="J1462" s="130" t="s">
        <v>127</v>
      </c>
      <c r="K1462" s="132"/>
      <c r="L1462" s="133" t="s">
        <v>125</v>
      </c>
      <c r="M1462" s="133"/>
      <c r="N1462" s="133"/>
      <c r="O1462" s="134" t="s">
        <v>98</v>
      </c>
      <c r="P1462" s="128"/>
      <c r="Q1462" s="128"/>
      <c r="R1462" s="128"/>
      <c r="S1462" s="128"/>
      <c r="T1462" s="128"/>
      <c r="U1462" s="128"/>
      <c r="V1462" s="128"/>
      <c r="W1462" s="128"/>
      <c r="X1462" s="128"/>
      <c r="Y1462" s="128"/>
      <c r="Z1462" s="128"/>
      <c r="AA1462" s="128"/>
      <c r="AB1462" s="128"/>
      <c r="AC1462" s="128"/>
      <c r="AD1462" s="128"/>
      <c r="AE1462" s="128"/>
      <c r="AF1462" s="128"/>
      <c r="AG1462" s="128"/>
      <c r="AH1462" s="128"/>
      <c r="AI1462" s="128"/>
      <c r="AJ1462" s="128"/>
      <c r="AK1462" s="128"/>
      <c r="AL1462" s="133" t="s">
        <v>188</v>
      </c>
      <c r="AM1462" s="139"/>
      <c r="BF1462" s="13" t="b">
        <f>IF($K1462="○",TRUE,IF($K1462="",FALSE,"INPUT_ERROR"))</f>
        <v>0</v>
      </c>
      <c r="BG1462" s="13" t="s">
        <v>535</v>
      </c>
      <c r="BH1462" s="13">
        <v>97</v>
      </c>
      <c r="BI1462" s="13" t="str">
        <f t="shared" si="32"/>
        <v>ITEM97#KBN4_11=FALSE</v>
      </c>
    </row>
    <row r="1463" spans="1:61" ht="9.75" hidden="1" customHeight="1" x14ac:dyDescent="0.15">
      <c r="A1463" s="99"/>
      <c r="B1463" s="100"/>
      <c r="C1463" s="100"/>
      <c r="D1463" s="100"/>
      <c r="E1463" s="100"/>
      <c r="F1463" s="100"/>
      <c r="G1463" s="100"/>
      <c r="H1463" s="100"/>
      <c r="I1463" s="101"/>
      <c r="J1463" s="135"/>
      <c r="K1463" s="136"/>
      <c r="L1463" s="137"/>
      <c r="M1463" s="137"/>
      <c r="N1463" s="137"/>
      <c r="O1463" s="138"/>
      <c r="P1463" s="90"/>
      <c r="Q1463" s="90"/>
      <c r="R1463" s="90"/>
      <c r="S1463" s="90"/>
      <c r="T1463" s="90"/>
      <c r="U1463" s="90"/>
      <c r="V1463" s="90"/>
      <c r="W1463" s="90"/>
      <c r="X1463" s="90"/>
      <c r="Y1463" s="90"/>
      <c r="Z1463" s="90"/>
      <c r="AA1463" s="90"/>
      <c r="AB1463" s="90"/>
      <c r="AC1463" s="90"/>
      <c r="AD1463" s="90"/>
      <c r="AE1463" s="90"/>
      <c r="AF1463" s="90"/>
      <c r="AG1463" s="90"/>
      <c r="AH1463" s="90"/>
      <c r="AI1463" s="90"/>
      <c r="AJ1463" s="90"/>
      <c r="AK1463" s="90"/>
      <c r="AL1463" s="137"/>
      <c r="AM1463" s="140"/>
      <c r="BG1463" s="13" t="s">
        <v>535</v>
      </c>
      <c r="BH1463" s="13">
        <v>98</v>
      </c>
      <c r="BI1463" s="13" t="str">
        <f>"ITEM"&amp;BH1463 &amp; BG1463 &amp;"="&amp;IF(TRIM($P1462)="","",$P1462)</f>
        <v>ITEM98#KBN4_11=</v>
      </c>
    </row>
    <row r="1464" spans="1:61" ht="9.75" hidden="1" customHeight="1" x14ac:dyDescent="0.15">
      <c r="A1464" s="96" t="s">
        <v>290</v>
      </c>
      <c r="B1464" s="97"/>
      <c r="C1464" s="97"/>
      <c r="D1464" s="97"/>
      <c r="E1464" s="97"/>
      <c r="F1464" s="97"/>
      <c r="G1464" s="97"/>
      <c r="H1464" s="97"/>
      <c r="I1464" s="98"/>
      <c r="J1464" s="305"/>
      <c r="K1464" s="306"/>
      <c r="L1464" s="306"/>
      <c r="M1464" s="306"/>
      <c r="N1464" s="306"/>
      <c r="O1464" s="306"/>
      <c r="P1464" s="306"/>
      <c r="Q1464" s="306"/>
      <c r="R1464" s="306"/>
      <c r="S1464" s="306"/>
      <c r="T1464" s="306"/>
      <c r="U1464" s="306"/>
      <c r="V1464" s="306"/>
      <c r="W1464" s="306"/>
      <c r="X1464" s="306"/>
      <c r="Y1464" s="306"/>
      <c r="Z1464" s="306"/>
      <c r="AA1464" s="306"/>
      <c r="AB1464" s="306"/>
      <c r="AC1464" s="306"/>
      <c r="AD1464" s="306"/>
      <c r="AE1464" s="306"/>
      <c r="AF1464" s="306"/>
      <c r="AG1464" s="306"/>
      <c r="AH1464" s="306"/>
      <c r="AI1464" s="306"/>
      <c r="AJ1464" s="306"/>
      <c r="AK1464" s="306"/>
      <c r="AL1464" s="306"/>
      <c r="AM1464" s="307"/>
      <c r="BG1464" s="13" t="s">
        <v>535</v>
      </c>
      <c r="BH1464" s="13">
        <v>99</v>
      </c>
      <c r="BI1464" s="13" t="str">
        <f>"ITEM"&amp;BH1464 &amp; BG1464 &amp;"="&amp;IF(TRIM($J1464)="","",TEXT(J1464,"yyyymmdd"))</f>
        <v>ITEM99#KBN4_11=</v>
      </c>
    </row>
    <row r="1465" spans="1:61" ht="9.75" hidden="1" customHeight="1" x14ac:dyDescent="0.15">
      <c r="A1465" s="99"/>
      <c r="B1465" s="100"/>
      <c r="C1465" s="100"/>
      <c r="D1465" s="100"/>
      <c r="E1465" s="100"/>
      <c r="F1465" s="100"/>
      <c r="G1465" s="100"/>
      <c r="H1465" s="100"/>
      <c r="I1465" s="101"/>
      <c r="J1465" s="308"/>
      <c r="K1465" s="309"/>
      <c r="L1465" s="309"/>
      <c r="M1465" s="309"/>
      <c r="N1465" s="309"/>
      <c r="O1465" s="309"/>
      <c r="P1465" s="309"/>
      <c r="Q1465" s="309"/>
      <c r="R1465" s="309"/>
      <c r="S1465" s="309"/>
      <c r="T1465" s="309"/>
      <c r="U1465" s="309"/>
      <c r="V1465" s="309"/>
      <c r="W1465" s="309"/>
      <c r="X1465" s="309"/>
      <c r="Y1465" s="309"/>
      <c r="Z1465" s="309"/>
      <c r="AA1465" s="309"/>
      <c r="AB1465" s="309"/>
      <c r="AC1465" s="309"/>
      <c r="AD1465" s="309"/>
      <c r="AE1465" s="309"/>
      <c r="AF1465" s="309"/>
      <c r="AG1465" s="309"/>
      <c r="AH1465" s="309"/>
      <c r="AI1465" s="309"/>
      <c r="AJ1465" s="309"/>
      <c r="AK1465" s="309"/>
      <c r="AL1465" s="309"/>
      <c r="AM1465" s="310"/>
      <c r="BH1465" s="13" t="s">
        <v>432</v>
      </c>
    </row>
    <row r="1466" spans="1:61" ht="9.75" hidden="1" customHeight="1" thickBot="1" x14ac:dyDescent="0.2">
      <c r="A1466" s="106"/>
      <c r="B1466" s="107"/>
      <c r="C1466" s="107"/>
      <c r="D1466" s="107"/>
      <c r="E1466" s="107"/>
      <c r="F1466" s="107"/>
      <c r="G1466" s="107"/>
      <c r="H1466" s="107"/>
      <c r="I1466" s="108"/>
      <c r="J1466" s="311"/>
      <c r="K1466" s="312"/>
      <c r="L1466" s="312"/>
      <c r="M1466" s="312"/>
      <c r="N1466" s="312"/>
      <c r="O1466" s="312"/>
      <c r="P1466" s="312"/>
      <c r="Q1466" s="312"/>
      <c r="R1466" s="312"/>
      <c r="S1466" s="312"/>
      <c r="T1466" s="312"/>
      <c r="U1466" s="312"/>
      <c r="V1466" s="312"/>
      <c r="W1466" s="312"/>
      <c r="X1466" s="312"/>
      <c r="Y1466" s="312"/>
      <c r="Z1466" s="312"/>
      <c r="AA1466" s="312"/>
      <c r="AB1466" s="312"/>
      <c r="AC1466" s="312"/>
      <c r="AD1466" s="312"/>
      <c r="AE1466" s="312"/>
      <c r="AF1466" s="312"/>
      <c r="AG1466" s="312"/>
      <c r="AH1466" s="312"/>
      <c r="AI1466" s="312"/>
      <c r="AJ1466" s="312"/>
      <c r="AK1466" s="312"/>
      <c r="AL1466" s="312"/>
      <c r="AM1466" s="313"/>
      <c r="BH1466" s="13" t="s">
        <v>432</v>
      </c>
    </row>
    <row r="1467" spans="1:61" ht="9.75" hidden="1" customHeight="1" x14ac:dyDescent="0.15">
      <c r="A1467" s="295" t="s">
        <v>399</v>
      </c>
      <c r="B1467" s="296"/>
      <c r="C1467" s="296"/>
      <c r="D1467" s="296"/>
      <c r="E1467" s="296"/>
      <c r="F1467" s="296"/>
      <c r="G1467" s="296"/>
      <c r="H1467" s="296"/>
      <c r="I1467" s="297"/>
      <c r="J1467" s="273"/>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274"/>
      <c r="AE1467" s="274"/>
      <c r="AF1467" s="274"/>
      <c r="AG1467" s="274"/>
      <c r="AH1467" s="274"/>
      <c r="AI1467" s="274"/>
      <c r="AJ1467" s="274"/>
      <c r="AK1467" s="274"/>
      <c r="AL1467" s="274"/>
      <c r="AM1467" s="275"/>
      <c r="BG1467" s="13" t="s">
        <v>536</v>
      </c>
      <c r="BH1467" s="13">
        <v>85</v>
      </c>
      <c r="BI1467" s="13" t="str">
        <f>"ITEM"&amp;BH1467 &amp; BG1467 &amp;"="&amp; IF(TRIM($J1467)="","",$J1467)</f>
        <v>ITEM85#KBN4_12=</v>
      </c>
    </row>
    <row r="1468" spans="1:61" ht="9.75" hidden="1" customHeight="1" thickBot="1" x14ac:dyDescent="0.2">
      <c r="A1468" s="298"/>
      <c r="B1468" s="299"/>
      <c r="C1468" s="299"/>
      <c r="D1468" s="299"/>
      <c r="E1468" s="299"/>
      <c r="F1468" s="299"/>
      <c r="G1468" s="299"/>
      <c r="H1468" s="299"/>
      <c r="I1468" s="300"/>
      <c r="J1468" s="301"/>
      <c r="K1468" s="302"/>
      <c r="L1468" s="302"/>
      <c r="M1468" s="302"/>
      <c r="N1468" s="302"/>
      <c r="O1468" s="302"/>
      <c r="P1468" s="302"/>
      <c r="Q1468" s="302"/>
      <c r="R1468" s="302"/>
      <c r="S1468" s="302"/>
      <c r="T1468" s="302"/>
      <c r="U1468" s="302"/>
      <c r="V1468" s="302"/>
      <c r="W1468" s="302"/>
      <c r="X1468" s="302"/>
      <c r="Y1468" s="302"/>
      <c r="Z1468" s="302"/>
      <c r="AA1468" s="302"/>
      <c r="AB1468" s="302"/>
      <c r="AC1468" s="302"/>
      <c r="AD1468" s="302"/>
      <c r="AE1468" s="302"/>
      <c r="AF1468" s="302"/>
      <c r="AG1468" s="302"/>
      <c r="AH1468" s="302"/>
      <c r="AI1468" s="302"/>
      <c r="AJ1468" s="302"/>
      <c r="AK1468" s="302"/>
      <c r="AL1468" s="302"/>
      <c r="AM1468" s="303"/>
      <c r="BG1468" s="13" t="s">
        <v>432</v>
      </c>
      <c r="BH1468" s="13" t="s">
        <v>432</v>
      </c>
    </row>
    <row r="1469" spans="1:61" ht="9.75" hidden="1" customHeight="1" x14ac:dyDescent="0.15">
      <c r="A1469" s="96" t="s">
        <v>96</v>
      </c>
      <c r="B1469" s="97"/>
      <c r="C1469" s="97"/>
      <c r="D1469" s="97"/>
      <c r="E1469" s="97"/>
      <c r="F1469" s="97"/>
      <c r="G1469" s="97"/>
      <c r="H1469" s="97"/>
      <c r="I1469" s="98"/>
      <c r="J1469" s="102"/>
      <c r="K1469" s="102"/>
      <c r="L1469" s="102"/>
      <c r="M1469" s="102"/>
      <c r="N1469" s="102"/>
      <c r="O1469" s="102"/>
      <c r="P1469" s="102"/>
      <c r="Q1469" s="102"/>
      <c r="R1469" s="102"/>
      <c r="S1469" s="102"/>
      <c r="T1469" s="102"/>
      <c r="U1469" s="102"/>
      <c r="V1469" s="102"/>
      <c r="W1469" s="102"/>
      <c r="X1469" s="102"/>
      <c r="Y1469" s="102"/>
      <c r="Z1469" s="102"/>
      <c r="AA1469" s="102"/>
      <c r="AB1469" s="102"/>
      <c r="AC1469" s="102"/>
      <c r="AD1469" s="102"/>
      <c r="AE1469" s="102"/>
      <c r="AF1469" s="102"/>
      <c r="AG1469" s="102"/>
      <c r="AH1469" s="102"/>
      <c r="AI1469" s="102"/>
      <c r="AJ1469" s="102"/>
      <c r="AK1469" s="102"/>
      <c r="AL1469" s="102"/>
      <c r="AM1469" s="102"/>
      <c r="BG1469" s="13" t="s">
        <v>536</v>
      </c>
      <c r="BH1469" s="13">
        <v>86</v>
      </c>
      <c r="BI1469" s="13" t="str">
        <f>"ITEM"&amp;BH1469&amp; BG1469 &amp;"="&amp; IF(TRIM($J1469)="","",$J1469)</f>
        <v>ITEM86#KBN4_12=</v>
      </c>
    </row>
    <row r="1470" spans="1:61" ht="9.75" hidden="1" customHeight="1" x14ac:dyDescent="0.15">
      <c r="A1470" s="106"/>
      <c r="B1470" s="107"/>
      <c r="C1470" s="107"/>
      <c r="D1470" s="107"/>
      <c r="E1470" s="107"/>
      <c r="F1470" s="107"/>
      <c r="G1470" s="107"/>
      <c r="H1470" s="107"/>
      <c r="I1470" s="108"/>
      <c r="J1470" s="102"/>
      <c r="K1470" s="102"/>
      <c r="L1470" s="102"/>
      <c r="M1470" s="102"/>
      <c r="N1470" s="102"/>
      <c r="O1470" s="102"/>
      <c r="P1470" s="102"/>
      <c r="Q1470" s="102"/>
      <c r="R1470" s="102"/>
      <c r="S1470" s="102"/>
      <c r="T1470" s="102"/>
      <c r="U1470" s="102"/>
      <c r="V1470" s="102"/>
      <c r="W1470" s="102"/>
      <c r="X1470" s="102"/>
      <c r="Y1470" s="102"/>
      <c r="Z1470" s="102"/>
      <c r="AA1470" s="102"/>
      <c r="AB1470" s="102"/>
      <c r="AC1470" s="102"/>
      <c r="AD1470" s="102"/>
      <c r="AE1470" s="102"/>
      <c r="AF1470" s="102"/>
      <c r="AG1470" s="102"/>
      <c r="AH1470" s="102"/>
      <c r="AI1470" s="102"/>
      <c r="AJ1470" s="102"/>
      <c r="AK1470" s="102"/>
      <c r="AL1470" s="102"/>
      <c r="AM1470" s="102"/>
      <c r="BG1470" s="13" t="s">
        <v>432</v>
      </c>
      <c r="BH1470" s="13" t="s">
        <v>432</v>
      </c>
    </row>
    <row r="1471" spans="1:61" ht="9.75" hidden="1" customHeight="1" x14ac:dyDescent="0.15">
      <c r="A1471" s="96" t="s">
        <v>291</v>
      </c>
      <c r="B1471" s="97"/>
      <c r="C1471" s="97"/>
      <c r="D1471" s="97"/>
      <c r="E1471" s="97"/>
      <c r="F1471" s="97"/>
      <c r="G1471" s="97"/>
      <c r="H1471" s="97"/>
      <c r="I1471" s="98"/>
      <c r="J1471" s="102"/>
      <c r="K1471" s="102"/>
      <c r="L1471" s="102"/>
      <c r="M1471" s="102"/>
      <c r="N1471" s="102"/>
      <c r="O1471" s="102"/>
      <c r="P1471" s="102"/>
      <c r="Q1471" s="102"/>
      <c r="R1471" s="102"/>
      <c r="S1471" s="102"/>
      <c r="T1471" s="102"/>
      <c r="U1471" s="102"/>
      <c r="V1471" s="102"/>
      <c r="W1471" s="102"/>
      <c r="X1471" s="102"/>
      <c r="Y1471" s="102"/>
      <c r="Z1471" s="102"/>
      <c r="AA1471" s="102"/>
      <c r="AB1471" s="102"/>
      <c r="AC1471" s="102"/>
      <c r="AD1471" s="102"/>
      <c r="AE1471" s="102"/>
      <c r="AF1471" s="102"/>
      <c r="AG1471" s="102"/>
      <c r="AH1471" s="102"/>
      <c r="AI1471" s="102"/>
      <c r="AJ1471" s="102"/>
      <c r="AK1471" s="102"/>
      <c r="AL1471" s="102"/>
      <c r="AM1471" s="102"/>
      <c r="BG1471" s="13" t="s">
        <v>536</v>
      </c>
      <c r="BH1471" s="13">
        <v>87</v>
      </c>
      <c r="BI1471" s="13" t="str">
        <f>"ITEM"&amp;BH1471&amp; BG1471 &amp;"="&amp; IF(TRIM($J1471)="","",$J1471)</f>
        <v>ITEM87#KBN4_12=</v>
      </c>
    </row>
    <row r="1472" spans="1:61" ht="9.75" hidden="1" customHeight="1" x14ac:dyDescent="0.15">
      <c r="A1472" s="99"/>
      <c r="B1472" s="100"/>
      <c r="C1472" s="100"/>
      <c r="D1472" s="100"/>
      <c r="E1472" s="100"/>
      <c r="F1472" s="100"/>
      <c r="G1472" s="100"/>
      <c r="H1472" s="100"/>
      <c r="I1472" s="101"/>
      <c r="J1472" s="102"/>
      <c r="K1472" s="102"/>
      <c r="L1472" s="102"/>
      <c r="M1472" s="102"/>
      <c r="N1472" s="102"/>
      <c r="O1472" s="102"/>
      <c r="P1472" s="102"/>
      <c r="Q1472" s="102"/>
      <c r="R1472" s="102"/>
      <c r="S1472" s="102"/>
      <c r="T1472" s="102"/>
      <c r="U1472" s="102"/>
      <c r="V1472" s="102"/>
      <c r="W1472" s="102"/>
      <c r="X1472" s="102"/>
      <c r="Y1472" s="102"/>
      <c r="Z1472" s="102"/>
      <c r="AA1472" s="102"/>
      <c r="AB1472" s="102"/>
      <c r="AC1472" s="102"/>
      <c r="AD1472" s="102"/>
      <c r="AE1472" s="102"/>
      <c r="AF1472" s="102"/>
      <c r="AG1472" s="102"/>
      <c r="AH1472" s="102"/>
      <c r="AI1472" s="102"/>
      <c r="AJ1472" s="102"/>
      <c r="AK1472" s="102"/>
      <c r="AL1472" s="102"/>
      <c r="AM1472" s="102"/>
      <c r="BG1472" s="13" t="s">
        <v>432</v>
      </c>
      <c r="BH1472" s="13" t="s">
        <v>432</v>
      </c>
    </row>
    <row r="1473" spans="1:61" ht="9.75" hidden="1" customHeight="1" x14ac:dyDescent="0.15">
      <c r="A1473" s="106"/>
      <c r="B1473" s="107"/>
      <c r="C1473" s="107"/>
      <c r="D1473" s="107"/>
      <c r="E1473" s="107"/>
      <c r="F1473" s="107"/>
      <c r="G1473" s="107"/>
      <c r="H1473" s="107"/>
      <c r="I1473" s="108"/>
      <c r="J1473" s="102"/>
      <c r="K1473" s="102"/>
      <c r="L1473" s="102"/>
      <c r="M1473" s="102"/>
      <c r="N1473" s="102"/>
      <c r="O1473" s="102"/>
      <c r="P1473" s="102"/>
      <c r="Q1473" s="102"/>
      <c r="R1473" s="102"/>
      <c r="S1473" s="102"/>
      <c r="T1473" s="102"/>
      <c r="U1473" s="102"/>
      <c r="V1473" s="102"/>
      <c r="W1473" s="102"/>
      <c r="X1473" s="102"/>
      <c r="Y1473" s="102"/>
      <c r="Z1473" s="102"/>
      <c r="AA1473" s="102"/>
      <c r="AB1473" s="102"/>
      <c r="AC1473" s="102"/>
      <c r="AD1473" s="102"/>
      <c r="AE1473" s="102"/>
      <c r="AF1473" s="102"/>
      <c r="AG1473" s="102"/>
      <c r="AH1473" s="102"/>
      <c r="AI1473" s="102"/>
      <c r="AJ1473" s="102"/>
      <c r="AK1473" s="102"/>
      <c r="AL1473" s="102"/>
      <c r="AM1473" s="102"/>
      <c r="BG1473" s="13" t="s">
        <v>432</v>
      </c>
      <c r="BH1473" s="13" t="s">
        <v>432</v>
      </c>
    </row>
    <row r="1474" spans="1:61" ht="9.75" hidden="1" customHeight="1" x14ac:dyDescent="0.15">
      <c r="A1474" s="96" t="s">
        <v>292</v>
      </c>
      <c r="B1474" s="97"/>
      <c r="C1474" s="97"/>
      <c r="D1474" s="97"/>
      <c r="E1474" s="97"/>
      <c r="F1474" s="97"/>
      <c r="G1474" s="97"/>
      <c r="H1474" s="97"/>
      <c r="I1474" s="98"/>
      <c r="J1474" s="102"/>
      <c r="K1474" s="102"/>
      <c r="L1474" s="102"/>
      <c r="M1474" s="102"/>
      <c r="N1474" s="102"/>
      <c r="O1474" s="102"/>
      <c r="P1474" s="102"/>
      <c r="Q1474" s="102"/>
      <c r="R1474" s="102"/>
      <c r="S1474" s="102"/>
      <c r="T1474" s="102"/>
      <c r="U1474" s="102"/>
      <c r="V1474" s="102"/>
      <c r="W1474" s="102"/>
      <c r="X1474" s="102"/>
      <c r="Y1474" s="102"/>
      <c r="Z1474" s="102"/>
      <c r="AA1474" s="102"/>
      <c r="AB1474" s="102"/>
      <c r="AC1474" s="102"/>
      <c r="AD1474" s="102"/>
      <c r="AE1474" s="102"/>
      <c r="AF1474" s="102"/>
      <c r="AG1474" s="102"/>
      <c r="AH1474" s="102"/>
      <c r="AI1474" s="102"/>
      <c r="AJ1474" s="102"/>
      <c r="AK1474" s="102"/>
      <c r="AL1474" s="102"/>
      <c r="AM1474" s="102"/>
      <c r="BG1474" s="13" t="s">
        <v>536</v>
      </c>
      <c r="BH1474" s="13">
        <v>88</v>
      </c>
      <c r="BI1474" s="13" t="str">
        <f>"ITEM"&amp;BH1474&amp; BG1474 &amp;"="&amp; IF(TRIM($J1474)="","",$J1474)</f>
        <v>ITEM88#KBN4_12=</v>
      </c>
    </row>
    <row r="1475" spans="1:61" ht="9.75" hidden="1" customHeight="1" x14ac:dyDescent="0.15">
      <c r="A1475" s="106"/>
      <c r="B1475" s="107"/>
      <c r="C1475" s="107"/>
      <c r="D1475" s="107"/>
      <c r="E1475" s="107"/>
      <c r="F1475" s="107"/>
      <c r="G1475" s="107"/>
      <c r="H1475" s="107"/>
      <c r="I1475" s="108"/>
      <c r="J1475" s="102"/>
      <c r="K1475" s="102"/>
      <c r="L1475" s="102"/>
      <c r="M1475" s="102"/>
      <c r="N1475" s="102"/>
      <c r="O1475" s="102"/>
      <c r="P1475" s="102"/>
      <c r="Q1475" s="102"/>
      <c r="R1475" s="102"/>
      <c r="S1475" s="102"/>
      <c r="T1475" s="102"/>
      <c r="U1475" s="102"/>
      <c r="V1475" s="102"/>
      <c r="W1475" s="102"/>
      <c r="X1475" s="102"/>
      <c r="Y1475" s="102"/>
      <c r="Z1475" s="102"/>
      <c r="AA1475" s="102"/>
      <c r="AB1475" s="102"/>
      <c r="AC1475" s="102"/>
      <c r="AD1475" s="102"/>
      <c r="AE1475" s="102"/>
      <c r="AF1475" s="102"/>
      <c r="AG1475" s="102"/>
      <c r="AH1475" s="102"/>
      <c r="AI1475" s="102"/>
      <c r="AJ1475" s="102"/>
      <c r="AK1475" s="102"/>
      <c r="AL1475" s="102"/>
      <c r="AM1475" s="102"/>
      <c r="BG1475" s="13" t="s">
        <v>432</v>
      </c>
      <c r="BH1475" s="13" t="s">
        <v>432</v>
      </c>
    </row>
    <row r="1476" spans="1:61" ht="9.75" hidden="1" customHeight="1" x14ac:dyDescent="0.15">
      <c r="A1476" s="96" t="s">
        <v>326</v>
      </c>
      <c r="B1476" s="97"/>
      <c r="C1476" s="97"/>
      <c r="D1476" s="97"/>
      <c r="E1476" s="97"/>
      <c r="F1476" s="97"/>
      <c r="G1476" s="97"/>
      <c r="H1476" s="97"/>
      <c r="I1476" s="98"/>
      <c r="J1476" s="266"/>
      <c r="K1476" s="170"/>
      <c r="L1476" s="170"/>
      <c r="M1476" s="170"/>
      <c r="N1476" s="170"/>
      <c r="O1476" s="170"/>
      <c r="P1476" s="170"/>
      <c r="Q1476" s="170"/>
      <c r="R1476" s="170"/>
      <c r="S1476" s="170"/>
      <c r="T1476" s="170"/>
      <c r="U1476" s="170"/>
      <c r="V1476" s="170" t="s">
        <v>116</v>
      </c>
      <c r="W1476" s="170"/>
      <c r="X1476" s="170"/>
      <c r="Y1476" s="170"/>
      <c r="Z1476" s="170"/>
      <c r="AA1476" s="170"/>
      <c r="AB1476" s="170"/>
      <c r="AC1476" s="170"/>
      <c r="AD1476" s="170"/>
      <c r="AE1476" s="170"/>
      <c r="AF1476" s="170"/>
      <c r="AG1476" s="170"/>
      <c r="AH1476" s="170"/>
      <c r="AI1476" s="170"/>
      <c r="AJ1476" s="170"/>
      <c r="AK1476" s="170"/>
      <c r="AL1476" s="170"/>
      <c r="AM1476" s="171"/>
      <c r="BE1476" s="13" t="str">
        <f ca="1">MID(CELL("address",$CB$2),2,2)</f>
        <v>CB</v>
      </c>
      <c r="BF1476" s="13" t="str">
        <f>IF(TRIM($K1478)="","",IF(ISERROR(MATCH($K1478,$CB$3:$CB$7,0)),"INPUT_ERROR",MATCH($K1478,$CB$3:$CB$7,0)))</f>
        <v/>
      </c>
      <c r="BG1476" s="13" t="s">
        <v>536</v>
      </c>
      <c r="BH1476" s="13">
        <v>89</v>
      </c>
      <c r="BI1476" s="13" t="str">
        <f>"ITEM"&amp; BH1476&amp; BG1476 &amp;"="&amp; $BF1476</f>
        <v>ITEM89#KBN4_12=</v>
      </c>
    </row>
    <row r="1477" spans="1:61" ht="9.75" hidden="1" customHeight="1" x14ac:dyDescent="0.15">
      <c r="A1477" s="99"/>
      <c r="B1477" s="100"/>
      <c r="C1477" s="100"/>
      <c r="D1477" s="100"/>
      <c r="E1477" s="100"/>
      <c r="F1477" s="100"/>
      <c r="G1477" s="100"/>
      <c r="H1477" s="100"/>
      <c r="I1477" s="101"/>
      <c r="J1477" s="304"/>
      <c r="K1477" s="169"/>
      <c r="L1477" s="169"/>
      <c r="M1477" s="169"/>
      <c r="N1477" s="169"/>
      <c r="O1477" s="169"/>
      <c r="P1477" s="169"/>
      <c r="Q1477" s="169"/>
      <c r="R1477" s="169"/>
      <c r="S1477" s="169"/>
      <c r="T1477" s="169"/>
      <c r="U1477" s="169"/>
      <c r="V1477" s="169" t="s">
        <v>180</v>
      </c>
      <c r="W1477" s="169"/>
      <c r="X1477" s="169"/>
      <c r="Y1477" s="169"/>
      <c r="Z1477" s="169"/>
      <c r="AA1477" s="169"/>
      <c r="AB1477" s="169"/>
      <c r="AC1477" s="169"/>
      <c r="AD1477" s="169"/>
      <c r="AE1477" s="169"/>
      <c r="AF1477" s="169"/>
      <c r="AG1477" s="169"/>
      <c r="AH1477" s="169"/>
      <c r="AI1477" s="169"/>
      <c r="AJ1477" s="169"/>
      <c r="AK1477" s="169"/>
      <c r="AL1477" s="169"/>
      <c r="AM1477" s="172"/>
      <c r="BG1477" s="13" t="s">
        <v>432</v>
      </c>
      <c r="BH1477" s="13" t="s">
        <v>432</v>
      </c>
    </row>
    <row r="1478" spans="1:61" ht="9.75" hidden="1" customHeight="1" x14ac:dyDescent="0.15">
      <c r="A1478" s="99"/>
      <c r="B1478" s="100"/>
      <c r="C1478" s="100"/>
      <c r="D1478" s="100"/>
      <c r="E1478" s="100"/>
      <c r="F1478" s="100"/>
      <c r="G1478" s="100"/>
      <c r="H1478" s="100"/>
      <c r="I1478" s="101"/>
      <c r="J1478" s="130" t="s">
        <v>127</v>
      </c>
      <c r="K1478" s="131"/>
      <c r="L1478" s="131"/>
      <c r="M1478" s="131"/>
      <c r="N1478" s="131"/>
      <c r="O1478" s="131"/>
      <c r="P1478" s="131"/>
      <c r="Q1478" s="131"/>
      <c r="R1478" s="131"/>
      <c r="S1478" s="131"/>
      <c r="T1478" s="133" t="s">
        <v>129</v>
      </c>
      <c r="U1478" s="133"/>
      <c r="V1478" s="169" t="s">
        <v>236</v>
      </c>
      <c r="W1478" s="169"/>
      <c r="X1478" s="169"/>
      <c r="Y1478" s="169"/>
      <c r="Z1478" s="169"/>
      <c r="AA1478" s="169"/>
      <c r="AB1478" s="169"/>
      <c r="AC1478" s="169"/>
      <c r="AD1478" s="169"/>
      <c r="AE1478" s="169"/>
      <c r="AF1478" s="169"/>
      <c r="AG1478" s="169"/>
      <c r="AH1478" s="169"/>
      <c r="AI1478" s="169"/>
      <c r="AJ1478" s="169"/>
      <c r="AK1478" s="169"/>
      <c r="AL1478" s="169"/>
      <c r="AM1478" s="172"/>
      <c r="BG1478" s="13" t="s">
        <v>432</v>
      </c>
      <c r="BH1478" s="13" t="s">
        <v>432</v>
      </c>
    </row>
    <row r="1479" spans="1:61" ht="9.75" hidden="1" customHeight="1" x14ac:dyDescent="0.15">
      <c r="A1479" s="99"/>
      <c r="B1479" s="100"/>
      <c r="C1479" s="100"/>
      <c r="D1479" s="100"/>
      <c r="E1479" s="100"/>
      <c r="F1479" s="100"/>
      <c r="G1479" s="100"/>
      <c r="H1479" s="100"/>
      <c r="I1479" s="101"/>
      <c r="J1479" s="130"/>
      <c r="K1479" s="131"/>
      <c r="L1479" s="131"/>
      <c r="M1479" s="131"/>
      <c r="N1479" s="131"/>
      <c r="O1479" s="131"/>
      <c r="P1479" s="131"/>
      <c r="Q1479" s="131"/>
      <c r="R1479" s="131"/>
      <c r="S1479" s="131"/>
      <c r="T1479" s="133"/>
      <c r="U1479" s="133"/>
      <c r="V1479" s="169" t="s">
        <v>237</v>
      </c>
      <c r="W1479" s="169"/>
      <c r="X1479" s="169"/>
      <c r="Y1479" s="169"/>
      <c r="Z1479" s="169"/>
      <c r="AA1479" s="169"/>
      <c r="AB1479" s="169"/>
      <c r="AC1479" s="169"/>
      <c r="AD1479" s="169"/>
      <c r="AE1479" s="169"/>
      <c r="AF1479" s="169"/>
      <c r="AG1479" s="169"/>
      <c r="AH1479" s="169"/>
      <c r="AI1479" s="169"/>
      <c r="AJ1479" s="169"/>
      <c r="AK1479" s="169"/>
      <c r="AL1479" s="169"/>
      <c r="AM1479" s="172"/>
      <c r="BG1479" s="13" t="s">
        <v>432</v>
      </c>
      <c r="BH1479" s="13" t="s">
        <v>432</v>
      </c>
    </row>
    <row r="1480" spans="1:61" ht="9.75" hidden="1" customHeight="1" x14ac:dyDescent="0.15">
      <c r="A1480" s="99"/>
      <c r="B1480" s="100"/>
      <c r="C1480" s="100"/>
      <c r="D1480" s="100"/>
      <c r="E1480" s="100"/>
      <c r="F1480" s="100"/>
      <c r="G1480" s="100"/>
      <c r="H1480" s="100"/>
      <c r="I1480" s="101"/>
      <c r="J1480" s="186"/>
      <c r="K1480" s="133"/>
      <c r="L1480" s="133"/>
      <c r="M1480" s="133"/>
      <c r="N1480" s="133"/>
      <c r="O1480" s="133"/>
      <c r="P1480" s="133"/>
      <c r="Q1480" s="133"/>
      <c r="R1480" s="133"/>
      <c r="S1480" s="133"/>
      <c r="T1480" s="133"/>
      <c r="U1480" s="133"/>
      <c r="V1480" s="169" t="s">
        <v>441</v>
      </c>
      <c r="W1480" s="169"/>
      <c r="X1480" s="169"/>
      <c r="Y1480" s="169"/>
      <c r="Z1480" s="169"/>
      <c r="AA1480" s="169"/>
      <c r="AB1480" s="169"/>
      <c r="AC1480" s="169"/>
      <c r="AD1480" s="169"/>
      <c r="AE1480" s="169"/>
      <c r="AF1480" s="169"/>
      <c r="AG1480" s="169"/>
      <c r="AH1480" s="169"/>
      <c r="AI1480" s="169"/>
      <c r="AJ1480" s="169"/>
      <c r="AK1480" s="169"/>
      <c r="AL1480" s="169"/>
      <c r="AM1480" s="172"/>
      <c r="BG1480" s="13" t="s">
        <v>432</v>
      </c>
      <c r="BH1480" s="13" t="s">
        <v>432</v>
      </c>
    </row>
    <row r="1481" spans="1:61" ht="9.75" hidden="1" customHeight="1" x14ac:dyDescent="0.15">
      <c r="A1481" s="106"/>
      <c r="B1481" s="107"/>
      <c r="C1481" s="107"/>
      <c r="D1481" s="107"/>
      <c r="E1481" s="107"/>
      <c r="F1481" s="107"/>
      <c r="G1481" s="107"/>
      <c r="H1481" s="107"/>
      <c r="I1481" s="108"/>
      <c r="J1481" s="168"/>
      <c r="K1481" s="137"/>
      <c r="L1481" s="137"/>
      <c r="M1481" s="137"/>
      <c r="N1481" s="137"/>
      <c r="O1481" s="137"/>
      <c r="P1481" s="137"/>
      <c r="Q1481" s="137"/>
      <c r="R1481" s="137"/>
      <c r="S1481" s="137"/>
      <c r="T1481" s="137"/>
      <c r="U1481" s="137"/>
      <c r="V1481" s="174" t="s">
        <v>238</v>
      </c>
      <c r="W1481" s="174"/>
      <c r="X1481" s="174"/>
      <c r="Y1481" s="174"/>
      <c r="Z1481" s="174"/>
      <c r="AA1481" s="174"/>
      <c r="AB1481" s="174"/>
      <c r="AC1481" s="174"/>
      <c r="AD1481" s="174"/>
      <c r="AE1481" s="174"/>
      <c r="AF1481" s="174"/>
      <c r="AG1481" s="174"/>
      <c r="AH1481" s="174"/>
      <c r="AI1481" s="174"/>
      <c r="AJ1481" s="174"/>
      <c r="AK1481" s="174"/>
      <c r="AL1481" s="174"/>
      <c r="AM1481" s="175"/>
      <c r="BG1481" s="13" t="s">
        <v>432</v>
      </c>
      <c r="BH1481" s="13" t="s">
        <v>432</v>
      </c>
    </row>
    <row r="1482" spans="1:61" ht="9.75" hidden="1" customHeight="1" x14ac:dyDescent="0.15">
      <c r="A1482" s="96" t="s">
        <v>325</v>
      </c>
      <c r="B1482" s="97"/>
      <c r="C1482" s="97"/>
      <c r="D1482" s="97"/>
      <c r="E1482" s="97"/>
      <c r="F1482" s="97"/>
      <c r="G1482" s="97"/>
      <c r="H1482" s="97"/>
      <c r="I1482" s="98"/>
      <c r="J1482" s="115"/>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7"/>
      <c r="BG1482" s="13" t="s">
        <v>536</v>
      </c>
      <c r="BH1482" s="13">
        <v>90</v>
      </c>
      <c r="BI1482" s="13" t="str">
        <f>"ITEM"&amp;BH1482&amp; BG1482 &amp;"="&amp; IF(TRIM($J1482)="","",$J1482)</f>
        <v>ITEM90#KBN4_12=</v>
      </c>
    </row>
    <row r="1483" spans="1:61" ht="9.75" hidden="1" customHeight="1" x14ac:dyDescent="0.15">
      <c r="A1483" s="99"/>
      <c r="B1483" s="100"/>
      <c r="C1483" s="100"/>
      <c r="D1483" s="100"/>
      <c r="E1483" s="100"/>
      <c r="F1483" s="100"/>
      <c r="G1483" s="100"/>
      <c r="H1483" s="100"/>
      <c r="I1483" s="101"/>
      <c r="J1483" s="109"/>
      <c r="K1483" s="110"/>
      <c r="L1483" s="110"/>
      <c r="M1483" s="110"/>
      <c r="N1483" s="110"/>
      <c r="O1483" s="110"/>
      <c r="P1483" s="110"/>
      <c r="Q1483" s="110"/>
      <c r="R1483" s="110"/>
      <c r="S1483" s="110"/>
      <c r="T1483" s="110"/>
      <c r="U1483" s="110"/>
      <c r="V1483" s="110"/>
      <c r="W1483" s="110"/>
      <c r="X1483" s="110"/>
      <c r="Y1483" s="110"/>
      <c r="Z1483" s="110"/>
      <c r="AA1483" s="110"/>
      <c r="AB1483" s="110"/>
      <c r="AC1483" s="110"/>
      <c r="AD1483" s="110"/>
      <c r="AE1483" s="110"/>
      <c r="AF1483" s="110"/>
      <c r="AG1483" s="110"/>
      <c r="AH1483" s="110"/>
      <c r="AI1483" s="110"/>
      <c r="AJ1483" s="110"/>
      <c r="AK1483" s="110"/>
      <c r="AL1483" s="110"/>
      <c r="AM1483" s="111"/>
      <c r="BG1483" s="13" t="s">
        <v>432</v>
      </c>
      <c r="BH1483" s="13" t="s">
        <v>432</v>
      </c>
    </row>
    <row r="1484" spans="1:61" ht="9.75" hidden="1" customHeight="1" x14ac:dyDescent="0.15">
      <c r="A1484" s="99"/>
      <c r="B1484" s="100"/>
      <c r="C1484" s="100"/>
      <c r="D1484" s="100"/>
      <c r="E1484" s="100"/>
      <c r="F1484" s="100"/>
      <c r="G1484" s="100"/>
      <c r="H1484" s="100"/>
      <c r="I1484" s="101"/>
      <c r="J1484" s="112"/>
      <c r="K1484" s="113"/>
      <c r="L1484" s="113"/>
      <c r="M1484" s="113"/>
      <c r="N1484" s="113"/>
      <c r="O1484" s="113"/>
      <c r="P1484" s="113"/>
      <c r="Q1484" s="113"/>
      <c r="R1484" s="113"/>
      <c r="S1484" s="113"/>
      <c r="T1484" s="113"/>
      <c r="U1484" s="113"/>
      <c r="V1484" s="113"/>
      <c r="W1484" s="113"/>
      <c r="X1484" s="113"/>
      <c r="Y1484" s="113"/>
      <c r="Z1484" s="113"/>
      <c r="AA1484" s="113"/>
      <c r="AB1484" s="113"/>
      <c r="AC1484" s="113"/>
      <c r="AD1484" s="113"/>
      <c r="AE1484" s="113"/>
      <c r="AF1484" s="113"/>
      <c r="AG1484" s="113"/>
      <c r="AH1484" s="113"/>
      <c r="AI1484" s="113"/>
      <c r="AJ1484" s="113"/>
      <c r="AK1484" s="113"/>
      <c r="AL1484" s="113"/>
      <c r="AM1484" s="114"/>
      <c r="BG1484" s="13" t="s">
        <v>432</v>
      </c>
      <c r="BH1484" s="13" t="s">
        <v>432</v>
      </c>
    </row>
    <row r="1485" spans="1:61" ht="9.75" hidden="1" customHeight="1" x14ac:dyDescent="0.15">
      <c r="A1485" s="96" t="s">
        <v>293</v>
      </c>
      <c r="B1485" s="97"/>
      <c r="C1485" s="97"/>
      <c r="D1485" s="97"/>
      <c r="E1485" s="97"/>
      <c r="F1485" s="97"/>
      <c r="G1485" s="97"/>
      <c r="H1485" s="97"/>
      <c r="I1485" s="98"/>
      <c r="J1485" s="224" t="s">
        <v>127</v>
      </c>
      <c r="K1485" s="225"/>
      <c r="L1485" s="162" t="s">
        <v>122</v>
      </c>
      <c r="M1485" s="162"/>
      <c r="N1485" s="162"/>
      <c r="O1485" s="162"/>
      <c r="P1485" s="162"/>
      <c r="Q1485" s="162"/>
      <c r="R1485" s="162"/>
      <c r="S1485" s="162"/>
      <c r="T1485" s="162"/>
      <c r="U1485" s="162"/>
      <c r="V1485" s="162"/>
      <c r="W1485" s="162"/>
      <c r="X1485" s="227" t="s">
        <v>127</v>
      </c>
      <c r="Y1485" s="225"/>
      <c r="Z1485" s="162" t="s">
        <v>160</v>
      </c>
      <c r="AA1485" s="162"/>
      <c r="AB1485" s="162"/>
      <c r="AC1485" s="162"/>
      <c r="AD1485" s="162"/>
      <c r="AE1485" s="162"/>
      <c r="AF1485" s="162"/>
      <c r="AG1485" s="162"/>
      <c r="AH1485" s="162"/>
      <c r="AI1485" s="162"/>
      <c r="AJ1485" s="162"/>
      <c r="AK1485" s="162"/>
      <c r="AL1485" s="162"/>
      <c r="AM1485" s="163"/>
      <c r="BF1485" s="13" t="b">
        <f>IF($K1485="○",TRUE,IF($K1485="",FALSE,"INPUT_ERROR"))</f>
        <v>0</v>
      </c>
      <c r="BG1485" s="13" t="s">
        <v>536</v>
      </c>
      <c r="BH1485" s="13">
        <v>91</v>
      </c>
      <c r="BI1485" s="13" t="str">
        <f t="shared" ref="BI1485:BI1491" si="33">"ITEM"&amp;BH1485 &amp; BG1485 &amp;"="&amp; BF1485</f>
        <v>ITEM91#KBN4_12=FALSE</v>
      </c>
    </row>
    <row r="1486" spans="1:61" ht="9.75" hidden="1" customHeight="1" x14ac:dyDescent="0.15">
      <c r="A1486" s="99"/>
      <c r="B1486" s="100"/>
      <c r="C1486" s="100"/>
      <c r="D1486" s="100"/>
      <c r="E1486" s="100"/>
      <c r="F1486" s="100"/>
      <c r="G1486" s="100"/>
      <c r="H1486" s="100"/>
      <c r="I1486" s="101"/>
      <c r="J1486" s="130"/>
      <c r="K1486" s="132"/>
      <c r="L1486" s="133"/>
      <c r="M1486" s="133"/>
      <c r="N1486" s="133"/>
      <c r="O1486" s="133"/>
      <c r="P1486" s="133"/>
      <c r="Q1486" s="133"/>
      <c r="R1486" s="133"/>
      <c r="S1486" s="133"/>
      <c r="T1486" s="133"/>
      <c r="U1486" s="133"/>
      <c r="V1486" s="133"/>
      <c r="W1486" s="133"/>
      <c r="X1486" s="134"/>
      <c r="Y1486" s="132"/>
      <c r="Z1486" s="133"/>
      <c r="AA1486" s="133"/>
      <c r="AB1486" s="133"/>
      <c r="AC1486" s="133"/>
      <c r="AD1486" s="133"/>
      <c r="AE1486" s="133"/>
      <c r="AF1486" s="133"/>
      <c r="AG1486" s="133"/>
      <c r="AH1486" s="133"/>
      <c r="AI1486" s="133"/>
      <c r="AJ1486" s="133"/>
      <c r="AK1486" s="133"/>
      <c r="AL1486" s="133"/>
      <c r="AM1486" s="139"/>
      <c r="BF1486" s="13" t="b">
        <f>IF($Y1485="○",TRUE,IF($Y1485="",FALSE,"INPUT_ERROR"))</f>
        <v>0</v>
      </c>
      <c r="BG1486" s="13" t="s">
        <v>536</v>
      </c>
      <c r="BH1486" s="13">
        <v>92</v>
      </c>
      <c r="BI1486" s="13" t="str">
        <f t="shared" si="33"/>
        <v>ITEM92#KBN4_12=FALSE</v>
      </c>
    </row>
    <row r="1487" spans="1:61" ht="9.75" hidden="1" customHeight="1" x14ac:dyDescent="0.15">
      <c r="A1487" s="99"/>
      <c r="B1487" s="100"/>
      <c r="C1487" s="100"/>
      <c r="D1487" s="100"/>
      <c r="E1487" s="100"/>
      <c r="F1487" s="100"/>
      <c r="G1487" s="100"/>
      <c r="H1487" s="100"/>
      <c r="I1487" s="101"/>
      <c r="J1487" s="130" t="s">
        <v>127</v>
      </c>
      <c r="K1487" s="132"/>
      <c r="L1487" s="133" t="s">
        <v>161</v>
      </c>
      <c r="M1487" s="133"/>
      <c r="N1487" s="133"/>
      <c r="O1487" s="133"/>
      <c r="P1487" s="133"/>
      <c r="Q1487" s="133"/>
      <c r="R1487" s="133"/>
      <c r="S1487" s="133"/>
      <c r="T1487" s="133"/>
      <c r="U1487" s="133"/>
      <c r="V1487" s="133"/>
      <c r="W1487" s="133"/>
      <c r="X1487" s="134" t="s">
        <v>127</v>
      </c>
      <c r="Y1487" s="132"/>
      <c r="Z1487" s="133" t="s">
        <v>332</v>
      </c>
      <c r="AA1487" s="133"/>
      <c r="AB1487" s="133"/>
      <c r="AC1487" s="133"/>
      <c r="AD1487" s="133"/>
      <c r="AE1487" s="133"/>
      <c r="AF1487" s="133"/>
      <c r="AG1487" s="133"/>
      <c r="AH1487" s="133"/>
      <c r="AI1487" s="133"/>
      <c r="AJ1487" s="133"/>
      <c r="AK1487" s="133"/>
      <c r="AL1487" s="133"/>
      <c r="AM1487" s="139"/>
      <c r="BF1487" s="13" t="b">
        <f>IF($K1487="○",TRUE,IF($K1487="",FALSE,"INPUT_ERROR"))</f>
        <v>0</v>
      </c>
      <c r="BG1487" s="13" t="s">
        <v>536</v>
      </c>
      <c r="BH1487" s="13">
        <v>93</v>
      </c>
      <c r="BI1487" s="13" t="str">
        <f t="shared" si="33"/>
        <v>ITEM93#KBN4_12=FALSE</v>
      </c>
    </row>
    <row r="1488" spans="1:61" ht="9.75" hidden="1" customHeight="1" x14ac:dyDescent="0.15">
      <c r="A1488" s="99"/>
      <c r="B1488" s="100"/>
      <c r="C1488" s="100"/>
      <c r="D1488" s="100"/>
      <c r="E1488" s="100"/>
      <c r="F1488" s="100"/>
      <c r="G1488" s="100"/>
      <c r="H1488" s="100"/>
      <c r="I1488" s="101"/>
      <c r="J1488" s="130"/>
      <c r="K1488" s="132"/>
      <c r="L1488" s="133"/>
      <c r="M1488" s="133"/>
      <c r="N1488" s="133"/>
      <c r="O1488" s="133"/>
      <c r="P1488" s="133"/>
      <c r="Q1488" s="133"/>
      <c r="R1488" s="133"/>
      <c r="S1488" s="133"/>
      <c r="T1488" s="133"/>
      <c r="U1488" s="133"/>
      <c r="V1488" s="133"/>
      <c r="W1488" s="133"/>
      <c r="X1488" s="134"/>
      <c r="Y1488" s="132"/>
      <c r="Z1488" s="133"/>
      <c r="AA1488" s="133"/>
      <c r="AB1488" s="133"/>
      <c r="AC1488" s="133"/>
      <c r="AD1488" s="133"/>
      <c r="AE1488" s="133"/>
      <c r="AF1488" s="133"/>
      <c r="AG1488" s="133"/>
      <c r="AH1488" s="133"/>
      <c r="AI1488" s="133"/>
      <c r="AJ1488" s="133"/>
      <c r="AK1488" s="133"/>
      <c r="AL1488" s="133"/>
      <c r="AM1488" s="139"/>
      <c r="BF1488" s="13" t="b">
        <f>IF($Y1487="○",TRUE,IF($Y1487="",FALSE,"INPUT_ERROR"))</f>
        <v>0</v>
      </c>
      <c r="BG1488" s="13" t="s">
        <v>536</v>
      </c>
      <c r="BH1488" s="13">
        <v>94</v>
      </c>
      <c r="BI1488" s="13" t="str">
        <f t="shared" si="33"/>
        <v>ITEM94#KBN4_12=FALSE</v>
      </c>
    </row>
    <row r="1489" spans="1:61" ht="9.75" hidden="1" customHeight="1" x14ac:dyDescent="0.15">
      <c r="A1489" s="99"/>
      <c r="B1489" s="100"/>
      <c r="C1489" s="100"/>
      <c r="D1489" s="100"/>
      <c r="E1489" s="100"/>
      <c r="F1489" s="100"/>
      <c r="G1489" s="100"/>
      <c r="H1489" s="100"/>
      <c r="I1489" s="101"/>
      <c r="J1489" s="130" t="s">
        <v>127</v>
      </c>
      <c r="K1489" s="132"/>
      <c r="L1489" s="133" t="s">
        <v>214</v>
      </c>
      <c r="M1489" s="133"/>
      <c r="N1489" s="133"/>
      <c r="O1489" s="133"/>
      <c r="P1489" s="133"/>
      <c r="Q1489" s="133"/>
      <c r="R1489" s="133"/>
      <c r="S1489" s="133"/>
      <c r="T1489" s="133"/>
      <c r="U1489" s="133"/>
      <c r="V1489" s="133"/>
      <c r="W1489" s="133"/>
      <c r="X1489" s="134" t="s">
        <v>127</v>
      </c>
      <c r="Y1489" s="132"/>
      <c r="Z1489" s="133" t="s">
        <v>239</v>
      </c>
      <c r="AA1489" s="133"/>
      <c r="AB1489" s="133"/>
      <c r="AC1489" s="133"/>
      <c r="AD1489" s="133"/>
      <c r="AE1489" s="133"/>
      <c r="AF1489" s="133"/>
      <c r="AG1489" s="133"/>
      <c r="AH1489" s="133"/>
      <c r="AI1489" s="133"/>
      <c r="AJ1489" s="133"/>
      <c r="AK1489" s="133"/>
      <c r="AL1489" s="133"/>
      <c r="AM1489" s="139"/>
      <c r="BF1489" s="13" t="b">
        <f>IF($K1489="○",TRUE,IF($K1489="",FALSE,"INPUT_ERROR"))</f>
        <v>0</v>
      </c>
      <c r="BG1489" s="13" t="s">
        <v>536</v>
      </c>
      <c r="BH1489" s="13">
        <v>95</v>
      </c>
      <c r="BI1489" s="13" t="str">
        <f t="shared" si="33"/>
        <v>ITEM95#KBN4_12=FALSE</v>
      </c>
    </row>
    <row r="1490" spans="1:61" ht="9.75" hidden="1" customHeight="1" x14ac:dyDescent="0.15">
      <c r="A1490" s="99"/>
      <c r="B1490" s="100"/>
      <c r="C1490" s="100"/>
      <c r="D1490" s="100"/>
      <c r="E1490" s="100"/>
      <c r="F1490" s="100"/>
      <c r="G1490" s="100"/>
      <c r="H1490" s="100"/>
      <c r="I1490" s="101"/>
      <c r="J1490" s="130"/>
      <c r="K1490" s="132"/>
      <c r="L1490" s="133"/>
      <c r="M1490" s="133"/>
      <c r="N1490" s="133"/>
      <c r="O1490" s="133"/>
      <c r="P1490" s="133"/>
      <c r="Q1490" s="133"/>
      <c r="R1490" s="133"/>
      <c r="S1490" s="133"/>
      <c r="T1490" s="133"/>
      <c r="U1490" s="133"/>
      <c r="V1490" s="133"/>
      <c r="W1490" s="133"/>
      <c r="X1490" s="134"/>
      <c r="Y1490" s="132"/>
      <c r="Z1490" s="133"/>
      <c r="AA1490" s="133"/>
      <c r="AB1490" s="133"/>
      <c r="AC1490" s="133"/>
      <c r="AD1490" s="133"/>
      <c r="AE1490" s="133"/>
      <c r="AF1490" s="133"/>
      <c r="AG1490" s="133"/>
      <c r="AH1490" s="133"/>
      <c r="AI1490" s="133"/>
      <c r="AJ1490" s="133"/>
      <c r="AK1490" s="133"/>
      <c r="AL1490" s="133"/>
      <c r="AM1490" s="139"/>
      <c r="BF1490" s="13" t="b">
        <f>IF($Y1489="○",TRUE,IF($Y1489="",FALSE,"INPUT_ERROR"))</f>
        <v>0</v>
      </c>
      <c r="BG1490" s="13" t="s">
        <v>536</v>
      </c>
      <c r="BH1490" s="13">
        <v>96</v>
      </c>
      <c r="BI1490" s="13" t="str">
        <f t="shared" si="33"/>
        <v>ITEM96#KBN4_12=FALSE</v>
      </c>
    </row>
    <row r="1491" spans="1:61" ht="9.75" hidden="1" customHeight="1" x14ac:dyDescent="0.15">
      <c r="A1491" s="99"/>
      <c r="B1491" s="100"/>
      <c r="C1491" s="100"/>
      <c r="D1491" s="100"/>
      <c r="E1491" s="100"/>
      <c r="F1491" s="100"/>
      <c r="G1491" s="100"/>
      <c r="H1491" s="100"/>
      <c r="I1491" s="101"/>
      <c r="J1491" s="130" t="s">
        <v>127</v>
      </c>
      <c r="K1491" s="132"/>
      <c r="L1491" s="133" t="s">
        <v>125</v>
      </c>
      <c r="M1491" s="133"/>
      <c r="N1491" s="133"/>
      <c r="O1491" s="134" t="s">
        <v>98</v>
      </c>
      <c r="P1491" s="128"/>
      <c r="Q1491" s="128"/>
      <c r="R1491" s="128"/>
      <c r="S1491" s="128"/>
      <c r="T1491" s="128"/>
      <c r="U1491" s="128"/>
      <c r="V1491" s="128"/>
      <c r="W1491" s="128"/>
      <c r="X1491" s="128"/>
      <c r="Y1491" s="128"/>
      <c r="Z1491" s="128"/>
      <c r="AA1491" s="128"/>
      <c r="AB1491" s="128"/>
      <c r="AC1491" s="128"/>
      <c r="AD1491" s="128"/>
      <c r="AE1491" s="128"/>
      <c r="AF1491" s="128"/>
      <c r="AG1491" s="128"/>
      <c r="AH1491" s="128"/>
      <c r="AI1491" s="128"/>
      <c r="AJ1491" s="128"/>
      <c r="AK1491" s="128"/>
      <c r="AL1491" s="133" t="s">
        <v>188</v>
      </c>
      <c r="AM1491" s="139"/>
      <c r="BF1491" s="13" t="b">
        <f>IF($K1491="○",TRUE,IF($K1491="",FALSE,"INPUT_ERROR"))</f>
        <v>0</v>
      </c>
      <c r="BG1491" s="13" t="s">
        <v>536</v>
      </c>
      <c r="BH1491" s="13">
        <v>97</v>
      </c>
      <c r="BI1491" s="13" t="str">
        <f t="shared" si="33"/>
        <v>ITEM97#KBN4_12=FALSE</v>
      </c>
    </row>
    <row r="1492" spans="1:61" ht="9.75" hidden="1" customHeight="1" x14ac:dyDescent="0.15">
      <c r="A1492" s="99"/>
      <c r="B1492" s="100"/>
      <c r="C1492" s="100"/>
      <c r="D1492" s="100"/>
      <c r="E1492" s="100"/>
      <c r="F1492" s="100"/>
      <c r="G1492" s="100"/>
      <c r="H1492" s="100"/>
      <c r="I1492" s="101"/>
      <c r="J1492" s="135"/>
      <c r="K1492" s="136"/>
      <c r="L1492" s="137"/>
      <c r="M1492" s="137"/>
      <c r="N1492" s="137"/>
      <c r="O1492" s="138"/>
      <c r="P1492" s="90"/>
      <c r="Q1492" s="90"/>
      <c r="R1492" s="90"/>
      <c r="S1492" s="90"/>
      <c r="T1492" s="90"/>
      <c r="U1492" s="90"/>
      <c r="V1492" s="90"/>
      <c r="W1492" s="90"/>
      <c r="X1492" s="90"/>
      <c r="Y1492" s="90"/>
      <c r="Z1492" s="90"/>
      <c r="AA1492" s="90"/>
      <c r="AB1492" s="90"/>
      <c r="AC1492" s="90"/>
      <c r="AD1492" s="90"/>
      <c r="AE1492" s="90"/>
      <c r="AF1492" s="90"/>
      <c r="AG1492" s="90"/>
      <c r="AH1492" s="90"/>
      <c r="AI1492" s="90"/>
      <c r="AJ1492" s="90"/>
      <c r="AK1492" s="90"/>
      <c r="AL1492" s="137"/>
      <c r="AM1492" s="140"/>
      <c r="BG1492" s="13" t="s">
        <v>536</v>
      </c>
      <c r="BH1492" s="13">
        <v>98</v>
      </c>
      <c r="BI1492" s="13" t="str">
        <f>"ITEM"&amp;BH1492 &amp; BG1492 &amp;"="&amp;IF(TRIM($P1491)="","",$P1491)</f>
        <v>ITEM98#KBN4_12=</v>
      </c>
    </row>
    <row r="1493" spans="1:61" ht="9.75" hidden="1" customHeight="1" x14ac:dyDescent="0.15">
      <c r="A1493" s="96" t="s">
        <v>290</v>
      </c>
      <c r="B1493" s="97"/>
      <c r="C1493" s="97"/>
      <c r="D1493" s="97"/>
      <c r="E1493" s="97"/>
      <c r="F1493" s="97"/>
      <c r="G1493" s="97"/>
      <c r="H1493" s="97"/>
      <c r="I1493" s="98"/>
      <c r="J1493" s="305"/>
      <c r="K1493" s="306"/>
      <c r="L1493" s="306"/>
      <c r="M1493" s="306"/>
      <c r="N1493" s="306"/>
      <c r="O1493" s="306"/>
      <c r="P1493" s="306"/>
      <c r="Q1493" s="306"/>
      <c r="R1493" s="306"/>
      <c r="S1493" s="306"/>
      <c r="T1493" s="306"/>
      <c r="U1493" s="306"/>
      <c r="V1493" s="306"/>
      <c r="W1493" s="306"/>
      <c r="X1493" s="306"/>
      <c r="Y1493" s="306"/>
      <c r="Z1493" s="306"/>
      <c r="AA1493" s="306"/>
      <c r="AB1493" s="306"/>
      <c r="AC1493" s="306"/>
      <c r="AD1493" s="306"/>
      <c r="AE1493" s="306"/>
      <c r="AF1493" s="306"/>
      <c r="AG1493" s="306"/>
      <c r="AH1493" s="306"/>
      <c r="AI1493" s="306"/>
      <c r="AJ1493" s="306"/>
      <c r="AK1493" s="306"/>
      <c r="AL1493" s="306"/>
      <c r="AM1493" s="307"/>
      <c r="BG1493" s="13" t="s">
        <v>536</v>
      </c>
      <c r="BH1493" s="13">
        <v>99</v>
      </c>
      <c r="BI1493" s="13" t="str">
        <f>"ITEM"&amp;BH1493 &amp; BG1493 &amp;"="&amp;IF(TRIM($J1493)="","",TEXT(J1493,"yyyymmdd"))</f>
        <v>ITEM99#KBN4_12=</v>
      </c>
    </row>
    <row r="1494" spans="1:61" ht="9.75" hidden="1" customHeight="1" x14ac:dyDescent="0.15">
      <c r="A1494" s="99"/>
      <c r="B1494" s="100"/>
      <c r="C1494" s="100"/>
      <c r="D1494" s="100"/>
      <c r="E1494" s="100"/>
      <c r="F1494" s="100"/>
      <c r="G1494" s="100"/>
      <c r="H1494" s="100"/>
      <c r="I1494" s="101"/>
      <c r="J1494" s="308"/>
      <c r="K1494" s="309"/>
      <c r="L1494" s="309"/>
      <c r="M1494" s="309"/>
      <c r="N1494" s="309"/>
      <c r="O1494" s="309"/>
      <c r="P1494" s="309"/>
      <c r="Q1494" s="309"/>
      <c r="R1494" s="309"/>
      <c r="S1494" s="309"/>
      <c r="T1494" s="309"/>
      <c r="U1494" s="309"/>
      <c r="V1494" s="309"/>
      <c r="W1494" s="309"/>
      <c r="X1494" s="309"/>
      <c r="Y1494" s="309"/>
      <c r="Z1494" s="309"/>
      <c r="AA1494" s="309"/>
      <c r="AB1494" s="309"/>
      <c r="AC1494" s="309"/>
      <c r="AD1494" s="309"/>
      <c r="AE1494" s="309"/>
      <c r="AF1494" s="309"/>
      <c r="AG1494" s="309"/>
      <c r="AH1494" s="309"/>
      <c r="AI1494" s="309"/>
      <c r="AJ1494" s="309"/>
      <c r="AK1494" s="309"/>
      <c r="AL1494" s="309"/>
      <c r="AM1494" s="310"/>
      <c r="BH1494" s="13" t="s">
        <v>432</v>
      </c>
    </row>
    <row r="1495" spans="1:61" ht="9.75" hidden="1" customHeight="1" thickBot="1" x14ac:dyDescent="0.2">
      <c r="A1495" s="106"/>
      <c r="B1495" s="107"/>
      <c r="C1495" s="107"/>
      <c r="D1495" s="107"/>
      <c r="E1495" s="107"/>
      <c r="F1495" s="107"/>
      <c r="G1495" s="107"/>
      <c r="H1495" s="107"/>
      <c r="I1495" s="108"/>
      <c r="J1495" s="311"/>
      <c r="K1495" s="312"/>
      <c r="L1495" s="312"/>
      <c r="M1495" s="312"/>
      <c r="N1495" s="312"/>
      <c r="O1495" s="312"/>
      <c r="P1495" s="312"/>
      <c r="Q1495" s="312"/>
      <c r="R1495" s="312"/>
      <c r="S1495" s="312"/>
      <c r="T1495" s="312"/>
      <c r="U1495" s="312"/>
      <c r="V1495" s="312"/>
      <c r="W1495" s="312"/>
      <c r="X1495" s="312"/>
      <c r="Y1495" s="312"/>
      <c r="Z1495" s="312"/>
      <c r="AA1495" s="312"/>
      <c r="AB1495" s="312"/>
      <c r="AC1495" s="312"/>
      <c r="AD1495" s="312"/>
      <c r="AE1495" s="312"/>
      <c r="AF1495" s="312"/>
      <c r="AG1495" s="312"/>
      <c r="AH1495" s="312"/>
      <c r="AI1495" s="312"/>
      <c r="AJ1495" s="312"/>
      <c r="AK1495" s="312"/>
      <c r="AL1495" s="312"/>
      <c r="AM1495" s="313"/>
      <c r="BH1495" s="13" t="s">
        <v>432</v>
      </c>
    </row>
    <row r="1496" spans="1:61" ht="9.75" hidden="1" customHeight="1" x14ac:dyDescent="0.15">
      <c r="A1496" s="295" t="s">
        <v>400</v>
      </c>
      <c r="B1496" s="296"/>
      <c r="C1496" s="296"/>
      <c r="D1496" s="296"/>
      <c r="E1496" s="296"/>
      <c r="F1496" s="296"/>
      <c r="G1496" s="296"/>
      <c r="H1496" s="296"/>
      <c r="I1496" s="297"/>
      <c r="J1496" s="273"/>
      <c r="K1496" s="274"/>
      <c r="L1496" s="274"/>
      <c r="M1496" s="274"/>
      <c r="N1496" s="274"/>
      <c r="O1496" s="274"/>
      <c r="P1496" s="274"/>
      <c r="Q1496" s="274"/>
      <c r="R1496" s="274"/>
      <c r="S1496" s="274"/>
      <c r="T1496" s="274"/>
      <c r="U1496" s="274"/>
      <c r="V1496" s="274"/>
      <c r="W1496" s="274"/>
      <c r="X1496" s="274"/>
      <c r="Y1496" s="274"/>
      <c r="Z1496" s="274"/>
      <c r="AA1496" s="274"/>
      <c r="AB1496" s="274"/>
      <c r="AC1496" s="274"/>
      <c r="AD1496" s="274"/>
      <c r="AE1496" s="274"/>
      <c r="AF1496" s="274"/>
      <c r="AG1496" s="274"/>
      <c r="AH1496" s="274"/>
      <c r="AI1496" s="274"/>
      <c r="AJ1496" s="274"/>
      <c r="AK1496" s="274"/>
      <c r="AL1496" s="274"/>
      <c r="AM1496" s="275"/>
      <c r="BG1496" s="13" t="s">
        <v>537</v>
      </c>
      <c r="BH1496" s="13">
        <v>85</v>
      </c>
      <c r="BI1496" s="13" t="str">
        <f>"ITEM"&amp;BH1496 &amp; BG1496 &amp;"="&amp; IF(TRIM($J1496)="","",$J1496)</f>
        <v>ITEM85#KBN4_13=</v>
      </c>
    </row>
    <row r="1497" spans="1:61" ht="9.75" hidden="1" customHeight="1" thickBot="1" x14ac:dyDescent="0.2">
      <c r="A1497" s="298"/>
      <c r="B1497" s="299"/>
      <c r="C1497" s="299"/>
      <c r="D1497" s="299"/>
      <c r="E1497" s="299"/>
      <c r="F1497" s="299"/>
      <c r="G1497" s="299"/>
      <c r="H1497" s="299"/>
      <c r="I1497" s="300"/>
      <c r="J1497" s="301"/>
      <c r="K1497" s="302"/>
      <c r="L1497" s="302"/>
      <c r="M1497" s="302"/>
      <c r="N1497" s="302"/>
      <c r="O1497" s="302"/>
      <c r="P1497" s="302"/>
      <c r="Q1497" s="302"/>
      <c r="R1497" s="302"/>
      <c r="S1497" s="302"/>
      <c r="T1497" s="302"/>
      <c r="U1497" s="302"/>
      <c r="V1497" s="302"/>
      <c r="W1497" s="302"/>
      <c r="X1497" s="302"/>
      <c r="Y1497" s="302"/>
      <c r="Z1497" s="302"/>
      <c r="AA1497" s="302"/>
      <c r="AB1497" s="302"/>
      <c r="AC1497" s="302"/>
      <c r="AD1497" s="302"/>
      <c r="AE1497" s="302"/>
      <c r="AF1497" s="302"/>
      <c r="AG1497" s="302"/>
      <c r="AH1497" s="302"/>
      <c r="AI1497" s="302"/>
      <c r="AJ1497" s="302"/>
      <c r="AK1497" s="302"/>
      <c r="AL1497" s="302"/>
      <c r="AM1497" s="303"/>
      <c r="BG1497" s="13" t="s">
        <v>432</v>
      </c>
      <c r="BH1497" s="13" t="s">
        <v>432</v>
      </c>
    </row>
    <row r="1498" spans="1:61" ht="9.75" hidden="1" customHeight="1" x14ac:dyDescent="0.15">
      <c r="A1498" s="96" t="s">
        <v>96</v>
      </c>
      <c r="B1498" s="97"/>
      <c r="C1498" s="97"/>
      <c r="D1498" s="97"/>
      <c r="E1498" s="97"/>
      <c r="F1498" s="97"/>
      <c r="G1498" s="97"/>
      <c r="H1498" s="97"/>
      <c r="I1498" s="98"/>
      <c r="J1498" s="102"/>
      <c r="K1498" s="102"/>
      <c r="L1498" s="102"/>
      <c r="M1498" s="102"/>
      <c r="N1498" s="102"/>
      <c r="O1498" s="102"/>
      <c r="P1498" s="102"/>
      <c r="Q1498" s="102"/>
      <c r="R1498" s="102"/>
      <c r="S1498" s="102"/>
      <c r="T1498" s="102"/>
      <c r="U1498" s="102"/>
      <c r="V1498" s="102"/>
      <c r="W1498" s="102"/>
      <c r="X1498" s="102"/>
      <c r="Y1498" s="102"/>
      <c r="Z1498" s="102"/>
      <c r="AA1498" s="102"/>
      <c r="AB1498" s="102"/>
      <c r="AC1498" s="102"/>
      <c r="AD1498" s="102"/>
      <c r="AE1498" s="102"/>
      <c r="AF1498" s="102"/>
      <c r="AG1498" s="102"/>
      <c r="AH1498" s="102"/>
      <c r="AI1498" s="102"/>
      <c r="AJ1498" s="102"/>
      <c r="AK1498" s="102"/>
      <c r="AL1498" s="102"/>
      <c r="AM1498" s="102"/>
      <c r="BG1498" s="13" t="s">
        <v>537</v>
      </c>
      <c r="BH1498" s="13">
        <v>86</v>
      </c>
      <c r="BI1498" s="13" t="str">
        <f>"ITEM"&amp;BH1498&amp; BG1498 &amp;"="&amp; IF(TRIM($J1498)="","",$J1498)</f>
        <v>ITEM86#KBN4_13=</v>
      </c>
    </row>
    <row r="1499" spans="1:61" ht="9.75" hidden="1" customHeight="1" x14ac:dyDescent="0.15">
      <c r="A1499" s="106"/>
      <c r="B1499" s="107"/>
      <c r="C1499" s="107"/>
      <c r="D1499" s="107"/>
      <c r="E1499" s="107"/>
      <c r="F1499" s="107"/>
      <c r="G1499" s="107"/>
      <c r="H1499" s="107"/>
      <c r="I1499" s="108"/>
      <c r="J1499" s="102"/>
      <c r="K1499" s="102"/>
      <c r="L1499" s="102"/>
      <c r="M1499" s="102"/>
      <c r="N1499" s="102"/>
      <c r="O1499" s="102"/>
      <c r="P1499" s="102"/>
      <c r="Q1499" s="102"/>
      <c r="R1499" s="102"/>
      <c r="S1499" s="102"/>
      <c r="T1499" s="102"/>
      <c r="U1499" s="102"/>
      <c r="V1499" s="102"/>
      <c r="W1499" s="102"/>
      <c r="X1499" s="102"/>
      <c r="Y1499" s="102"/>
      <c r="Z1499" s="102"/>
      <c r="AA1499" s="102"/>
      <c r="AB1499" s="102"/>
      <c r="AC1499" s="102"/>
      <c r="AD1499" s="102"/>
      <c r="AE1499" s="102"/>
      <c r="AF1499" s="102"/>
      <c r="AG1499" s="102"/>
      <c r="AH1499" s="102"/>
      <c r="AI1499" s="102"/>
      <c r="AJ1499" s="102"/>
      <c r="AK1499" s="102"/>
      <c r="AL1499" s="102"/>
      <c r="AM1499" s="102"/>
      <c r="BG1499" s="13" t="s">
        <v>432</v>
      </c>
      <c r="BH1499" s="13" t="s">
        <v>432</v>
      </c>
    </row>
    <row r="1500" spans="1:61" ht="9.75" hidden="1" customHeight="1" x14ac:dyDescent="0.15">
      <c r="A1500" s="96" t="s">
        <v>291</v>
      </c>
      <c r="B1500" s="97"/>
      <c r="C1500" s="97"/>
      <c r="D1500" s="97"/>
      <c r="E1500" s="97"/>
      <c r="F1500" s="97"/>
      <c r="G1500" s="97"/>
      <c r="H1500" s="97"/>
      <c r="I1500" s="98"/>
      <c r="J1500" s="102"/>
      <c r="K1500" s="102"/>
      <c r="L1500" s="102"/>
      <c r="M1500" s="102"/>
      <c r="N1500" s="102"/>
      <c r="O1500" s="102"/>
      <c r="P1500" s="102"/>
      <c r="Q1500" s="102"/>
      <c r="R1500" s="102"/>
      <c r="S1500" s="102"/>
      <c r="T1500" s="102"/>
      <c r="U1500" s="102"/>
      <c r="V1500" s="102"/>
      <c r="W1500" s="102"/>
      <c r="X1500" s="102"/>
      <c r="Y1500" s="102"/>
      <c r="Z1500" s="102"/>
      <c r="AA1500" s="102"/>
      <c r="AB1500" s="102"/>
      <c r="AC1500" s="102"/>
      <c r="AD1500" s="102"/>
      <c r="AE1500" s="102"/>
      <c r="AF1500" s="102"/>
      <c r="AG1500" s="102"/>
      <c r="AH1500" s="102"/>
      <c r="AI1500" s="102"/>
      <c r="AJ1500" s="102"/>
      <c r="AK1500" s="102"/>
      <c r="AL1500" s="102"/>
      <c r="AM1500" s="102"/>
      <c r="BG1500" s="13" t="s">
        <v>537</v>
      </c>
      <c r="BH1500" s="13">
        <v>87</v>
      </c>
      <c r="BI1500" s="13" t="str">
        <f>"ITEM"&amp;BH1500&amp; BG1500 &amp;"="&amp; IF(TRIM($J1500)="","",$J1500)</f>
        <v>ITEM87#KBN4_13=</v>
      </c>
    </row>
    <row r="1501" spans="1:61" ht="9.75" hidden="1" customHeight="1" x14ac:dyDescent="0.15">
      <c r="A1501" s="99"/>
      <c r="B1501" s="100"/>
      <c r="C1501" s="100"/>
      <c r="D1501" s="100"/>
      <c r="E1501" s="100"/>
      <c r="F1501" s="100"/>
      <c r="G1501" s="100"/>
      <c r="H1501" s="100"/>
      <c r="I1501" s="101"/>
      <c r="J1501" s="102"/>
      <c r="K1501" s="102"/>
      <c r="L1501" s="102"/>
      <c r="M1501" s="102"/>
      <c r="N1501" s="102"/>
      <c r="O1501" s="102"/>
      <c r="P1501" s="102"/>
      <c r="Q1501" s="102"/>
      <c r="R1501" s="102"/>
      <c r="S1501" s="102"/>
      <c r="T1501" s="102"/>
      <c r="U1501" s="102"/>
      <c r="V1501" s="102"/>
      <c r="W1501" s="102"/>
      <c r="X1501" s="102"/>
      <c r="Y1501" s="102"/>
      <c r="Z1501" s="102"/>
      <c r="AA1501" s="102"/>
      <c r="AB1501" s="102"/>
      <c r="AC1501" s="102"/>
      <c r="AD1501" s="102"/>
      <c r="AE1501" s="102"/>
      <c r="AF1501" s="102"/>
      <c r="AG1501" s="102"/>
      <c r="AH1501" s="102"/>
      <c r="AI1501" s="102"/>
      <c r="AJ1501" s="102"/>
      <c r="AK1501" s="102"/>
      <c r="AL1501" s="102"/>
      <c r="AM1501" s="102"/>
      <c r="BG1501" s="13" t="s">
        <v>432</v>
      </c>
      <c r="BH1501" s="13" t="s">
        <v>432</v>
      </c>
    </row>
    <row r="1502" spans="1:61" ht="9.75" hidden="1" customHeight="1" x14ac:dyDescent="0.15">
      <c r="A1502" s="106"/>
      <c r="B1502" s="107"/>
      <c r="C1502" s="107"/>
      <c r="D1502" s="107"/>
      <c r="E1502" s="107"/>
      <c r="F1502" s="107"/>
      <c r="G1502" s="107"/>
      <c r="H1502" s="107"/>
      <c r="I1502" s="108"/>
      <c r="J1502" s="102"/>
      <c r="K1502" s="102"/>
      <c r="L1502" s="102"/>
      <c r="M1502" s="102"/>
      <c r="N1502" s="102"/>
      <c r="O1502" s="102"/>
      <c r="P1502" s="102"/>
      <c r="Q1502" s="102"/>
      <c r="R1502" s="102"/>
      <c r="S1502" s="102"/>
      <c r="T1502" s="102"/>
      <c r="U1502" s="102"/>
      <c r="V1502" s="102"/>
      <c r="W1502" s="102"/>
      <c r="X1502" s="102"/>
      <c r="Y1502" s="102"/>
      <c r="Z1502" s="102"/>
      <c r="AA1502" s="102"/>
      <c r="AB1502" s="102"/>
      <c r="AC1502" s="102"/>
      <c r="AD1502" s="102"/>
      <c r="AE1502" s="102"/>
      <c r="AF1502" s="102"/>
      <c r="AG1502" s="102"/>
      <c r="AH1502" s="102"/>
      <c r="AI1502" s="102"/>
      <c r="AJ1502" s="102"/>
      <c r="AK1502" s="102"/>
      <c r="AL1502" s="102"/>
      <c r="AM1502" s="102"/>
      <c r="BG1502" s="13" t="s">
        <v>432</v>
      </c>
      <c r="BH1502" s="13" t="s">
        <v>432</v>
      </c>
    </row>
    <row r="1503" spans="1:61" ht="9.75" hidden="1" customHeight="1" x14ac:dyDescent="0.15">
      <c r="A1503" s="96" t="s">
        <v>292</v>
      </c>
      <c r="B1503" s="97"/>
      <c r="C1503" s="97"/>
      <c r="D1503" s="97"/>
      <c r="E1503" s="97"/>
      <c r="F1503" s="97"/>
      <c r="G1503" s="97"/>
      <c r="H1503" s="97"/>
      <c r="I1503" s="98"/>
      <c r="J1503" s="102"/>
      <c r="K1503" s="102"/>
      <c r="L1503" s="102"/>
      <c r="M1503" s="102"/>
      <c r="N1503" s="102"/>
      <c r="O1503" s="102"/>
      <c r="P1503" s="102"/>
      <c r="Q1503" s="102"/>
      <c r="R1503" s="102"/>
      <c r="S1503" s="102"/>
      <c r="T1503" s="102"/>
      <c r="U1503" s="102"/>
      <c r="V1503" s="102"/>
      <c r="W1503" s="102"/>
      <c r="X1503" s="102"/>
      <c r="Y1503" s="102"/>
      <c r="Z1503" s="102"/>
      <c r="AA1503" s="102"/>
      <c r="AB1503" s="102"/>
      <c r="AC1503" s="102"/>
      <c r="AD1503" s="102"/>
      <c r="AE1503" s="102"/>
      <c r="AF1503" s="102"/>
      <c r="AG1503" s="102"/>
      <c r="AH1503" s="102"/>
      <c r="AI1503" s="102"/>
      <c r="AJ1503" s="102"/>
      <c r="AK1503" s="102"/>
      <c r="AL1503" s="102"/>
      <c r="AM1503" s="102"/>
      <c r="BG1503" s="13" t="s">
        <v>537</v>
      </c>
      <c r="BH1503" s="13">
        <v>88</v>
      </c>
      <c r="BI1503" s="13" t="str">
        <f>"ITEM"&amp;BH1503&amp; BG1503 &amp;"="&amp; IF(TRIM($J1503)="","",$J1503)</f>
        <v>ITEM88#KBN4_13=</v>
      </c>
    </row>
    <row r="1504" spans="1:61" ht="9.75" hidden="1" customHeight="1" x14ac:dyDescent="0.15">
      <c r="A1504" s="106"/>
      <c r="B1504" s="107"/>
      <c r="C1504" s="107"/>
      <c r="D1504" s="107"/>
      <c r="E1504" s="107"/>
      <c r="F1504" s="107"/>
      <c r="G1504" s="107"/>
      <c r="H1504" s="107"/>
      <c r="I1504" s="108"/>
      <c r="J1504" s="102"/>
      <c r="K1504" s="102"/>
      <c r="L1504" s="102"/>
      <c r="M1504" s="102"/>
      <c r="N1504" s="102"/>
      <c r="O1504" s="102"/>
      <c r="P1504" s="102"/>
      <c r="Q1504" s="102"/>
      <c r="R1504" s="102"/>
      <c r="S1504" s="102"/>
      <c r="T1504" s="102"/>
      <c r="U1504" s="102"/>
      <c r="V1504" s="102"/>
      <c r="W1504" s="102"/>
      <c r="X1504" s="102"/>
      <c r="Y1504" s="102"/>
      <c r="Z1504" s="102"/>
      <c r="AA1504" s="102"/>
      <c r="AB1504" s="102"/>
      <c r="AC1504" s="102"/>
      <c r="AD1504" s="102"/>
      <c r="AE1504" s="102"/>
      <c r="AF1504" s="102"/>
      <c r="AG1504" s="102"/>
      <c r="AH1504" s="102"/>
      <c r="AI1504" s="102"/>
      <c r="AJ1504" s="102"/>
      <c r="AK1504" s="102"/>
      <c r="AL1504" s="102"/>
      <c r="AM1504" s="102"/>
      <c r="BG1504" s="13" t="s">
        <v>432</v>
      </c>
      <c r="BH1504" s="13" t="s">
        <v>432</v>
      </c>
    </row>
    <row r="1505" spans="1:61" ht="9.75" hidden="1" customHeight="1" x14ac:dyDescent="0.15">
      <c r="A1505" s="96" t="s">
        <v>326</v>
      </c>
      <c r="B1505" s="97"/>
      <c r="C1505" s="97"/>
      <c r="D1505" s="97"/>
      <c r="E1505" s="97"/>
      <c r="F1505" s="97"/>
      <c r="G1505" s="97"/>
      <c r="H1505" s="97"/>
      <c r="I1505" s="98"/>
      <c r="J1505" s="266"/>
      <c r="K1505" s="170"/>
      <c r="L1505" s="170"/>
      <c r="M1505" s="170"/>
      <c r="N1505" s="170"/>
      <c r="O1505" s="170"/>
      <c r="P1505" s="170"/>
      <c r="Q1505" s="170"/>
      <c r="R1505" s="170"/>
      <c r="S1505" s="170"/>
      <c r="T1505" s="170"/>
      <c r="U1505" s="170"/>
      <c r="V1505" s="170" t="s">
        <v>116</v>
      </c>
      <c r="W1505" s="170"/>
      <c r="X1505" s="170"/>
      <c r="Y1505" s="170"/>
      <c r="Z1505" s="170"/>
      <c r="AA1505" s="170"/>
      <c r="AB1505" s="170"/>
      <c r="AC1505" s="170"/>
      <c r="AD1505" s="170"/>
      <c r="AE1505" s="170"/>
      <c r="AF1505" s="170"/>
      <c r="AG1505" s="170"/>
      <c r="AH1505" s="170"/>
      <c r="AI1505" s="170"/>
      <c r="AJ1505" s="170"/>
      <c r="AK1505" s="170"/>
      <c r="AL1505" s="170"/>
      <c r="AM1505" s="171"/>
      <c r="BE1505" s="13" t="str">
        <f ca="1">MID(CELL("address",$CB$2),2,2)</f>
        <v>CB</v>
      </c>
      <c r="BF1505" s="13" t="str">
        <f>IF(TRIM($K1507)="","",IF(ISERROR(MATCH($K1507,$CB$3:$CB$7,0)),"INPUT_ERROR",MATCH($K1507,$CB$3:$CB$7,0)))</f>
        <v/>
      </c>
      <c r="BG1505" s="13" t="s">
        <v>537</v>
      </c>
      <c r="BH1505" s="13">
        <v>89</v>
      </c>
      <c r="BI1505" s="13" t="str">
        <f>"ITEM"&amp; BH1505&amp; BG1505 &amp;"="&amp; $BF1505</f>
        <v>ITEM89#KBN4_13=</v>
      </c>
    </row>
    <row r="1506" spans="1:61" ht="9.75" hidden="1" customHeight="1" x14ac:dyDescent="0.15">
      <c r="A1506" s="99"/>
      <c r="B1506" s="100"/>
      <c r="C1506" s="100"/>
      <c r="D1506" s="100"/>
      <c r="E1506" s="100"/>
      <c r="F1506" s="100"/>
      <c r="G1506" s="100"/>
      <c r="H1506" s="100"/>
      <c r="I1506" s="101"/>
      <c r="J1506" s="304"/>
      <c r="K1506" s="169"/>
      <c r="L1506" s="169"/>
      <c r="M1506" s="169"/>
      <c r="N1506" s="169"/>
      <c r="O1506" s="169"/>
      <c r="P1506" s="169"/>
      <c r="Q1506" s="169"/>
      <c r="R1506" s="169"/>
      <c r="S1506" s="169"/>
      <c r="T1506" s="169"/>
      <c r="U1506" s="169"/>
      <c r="V1506" s="169" t="s">
        <v>180</v>
      </c>
      <c r="W1506" s="169"/>
      <c r="X1506" s="169"/>
      <c r="Y1506" s="169"/>
      <c r="Z1506" s="169"/>
      <c r="AA1506" s="169"/>
      <c r="AB1506" s="169"/>
      <c r="AC1506" s="169"/>
      <c r="AD1506" s="169"/>
      <c r="AE1506" s="169"/>
      <c r="AF1506" s="169"/>
      <c r="AG1506" s="169"/>
      <c r="AH1506" s="169"/>
      <c r="AI1506" s="169"/>
      <c r="AJ1506" s="169"/>
      <c r="AK1506" s="169"/>
      <c r="AL1506" s="169"/>
      <c r="AM1506" s="172"/>
      <c r="BG1506" s="13" t="s">
        <v>432</v>
      </c>
      <c r="BH1506" s="13" t="s">
        <v>432</v>
      </c>
    </row>
    <row r="1507" spans="1:61" ht="9.75" hidden="1" customHeight="1" x14ac:dyDescent="0.15">
      <c r="A1507" s="99"/>
      <c r="B1507" s="100"/>
      <c r="C1507" s="100"/>
      <c r="D1507" s="100"/>
      <c r="E1507" s="100"/>
      <c r="F1507" s="100"/>
      <c r="G1507" s="100"/>
      <c r="H1507" s="100"/>
      <c r="I1507" s="101"/>
      <c r="J1507" s="130" t="s">
        <v>127</v>
      </c>
      <c r="K1507" s="131"/>
      <c r="L1507" s="131"/>
      <c r="M1507" s="131"/>
      <c r="N1507" s="131"/>
      <c r="O1507" s="131"/>
      <c r="P1507" s="131"/>
      <c r="Q1507" s="131"/>
      <c r="R1507" s="131"/>
      <c r="S1507" s="131"/>
      <c r="T1507" s="133" t="s">
        <v>129</v>
      </c>
      <c r="U1507" s="133"/>
      <c r="V1507" s="169" t="s">
        <v>236</v>
      </c>
      <c r="W1507" s="169"/>
      <c r="X1507" s="169"/>
      <c r="Y1507" s="169"/>
      <c r="Z1507" s="169"/>
      <c r="AA1507" s="169"/>
      <c r="AB1507" s="169"/>
      <c r="AC1507" s="169"/>
      <c r="AD1507" s="169"/>
      <c r="AE1507" s="169"/>
      <c r="AF1507" s="169"/>
      <c r="AG1507" s="169"/>
      <c r="AH1507" s="169"/>
      <c r="AI1507" s="169"/>
      <c r="AJ1507" s="169"/>
      <c r="AK1507" s="169"/>
      <c r="AL1507" s="169"/>
      <c r="AM1507" s="172"/>
      <c r="BG1507" s="13" t="s">
        <v>432</v>
      </c>
      <c r="BH1507" s="13" t="s">
        <v>432</v>
      </c>
    </row>
    <row r="1508" spans="1:61" ht="9.75" hidden="1" customHeight="1" x14ac:dyDescent="0.15">
      <c r="A1508" s="99"/>
      <c r="B1508" s="100"/>
      <c r="C1508" s="100"/>
      <c r="D1508" s="100"/>
      <c r="E1508" s="100"/>
      <c r="F1508" s="100"/>
      <c r="G1508" s="100"/>
      <c r="H1508" s="100"/>
      <c r="I1508" s="101"/>
      <c r="J1508" s="130"/>
      <c r="K1508" s="131"/>
      <c r="L1508" s="131"/>
      <c r="M1508" s="131"/>
      <c r="N1508" s="131"/>
      <c r="O1508" s="131"/>
      <c r="P1508" s="131"/>
      <c r="Q1508" s="131"/>
      <c r="R1508" s="131"/>
      <c r="S1508" s="131"/>
      <c r="T1508" s="133"/>
      <c r="U1508" s="133"/>
      <c r="V1508" s="169" t="s">
        <v>237</v>
      </c>
      <c r="W1508" s="169"/>
      <c r="X1508" s="169"/>
      <c r="Y1508" s="169"/>
      <c r="Z1508" s="169"/>
      <c r="AA1508" s="169"/>
      <c r="AB1508" s="169"/>
      <c r="AC1508" s="169"/>
      <c r="AD1508" s="169"/>
      <c r="AE1508" s="169"/>
      <c r="AF1508" s="169"/>
      <c r="AG1508" s="169"/>
      <c r="AH1508" s="169"/>
      <c r="AI1508" s="169"/>
      <c r="AJ1508" s="169"/>
      <c r="AK1508" s="169"/>
      <c r="AL1508" s="169"/>
      <c r="AM1508" s="172"/>
      <c r="BG1508" s="13" t="s">
        <v>432</v>
      </c>
      <c r="BH1508" s="13" t="s">
        <v>432</v>
      </c>
    </row>
    <row r="1509" spans="1:61" ht="9.75" hidden="1" customHeight="1" x14ac:dyDescent="0.15">
      <c r="A1509" s="99"/>
      <c r="B1509" s="100"/>
      <c r="C1509" s="100"/>
      <c r="D1509" s="100"/>
      <c r="E1509" s="100"/>
      <c r="F1509" s="100"/>
      <c r="G1509" s="100"/>
      <c r="H1509" s="100"/>
      <c r="I1509" s="101"/>
      <c r="J1509" s="186"/>
      <c r="K1509" s="133"/>
      <c r="L1509" s="133"/>
      <c r="M1509" s="133"/>
      <c r="N1509" s="133"/>
      <c r="O1509" s="133"/>
      <c r="P1509" s="133"/>
      <c r="Q1509" s="133"/>
      <c r="R1509" s="133"/>
      <c r="S1509" s="133"/>
      <c r="T1509" s="133"/>
      <c r="U1509" s="133"/>
      <c r="V1509" s="169" t="s">
        <v>441</v>
      </c>
      <c r="W1509" s="169"/>
      <c r="X1509" s="169"/>
      <c r="Y1509" s="169"/>
      <c r="Z1509" s="169"/>
      <c r="AA1509" s="169"/>
      <c r="AB1509" s="169"/>
      <c r="AC1509" s="169"/>
      <c r="AD1509" s="169"/>
      <c r="AE1509" s="169"/>
      <c r="AF1509" s="169"/>
      <c r="AG1509" s="169"/>
      <c r="AH1509" s="169"/>
      <c r="AI1509" s="169"/>
      <c r="AJ1509" s="169"/>
      <c r="AK1509" s="169"/>
      <c r="AL1509" s="169"/>
      <c r="AM1509" s="172"/>
      <c r="BG1509" s="13" t="s">
        <v>432</v>
      </c>
      <c r="BH1509" s="13" t="s">
        <v>432</v>
      </c>
    </row>
    <row r="1510" spans="1:61" ht="9.75" hidden="1" customHeight="1" x14ac:dyDescent="0.15">
      <c r="A1510" s="106"/>
      <c r="B1510" s="107"/>
      <c r="C1510" s="107"/>
      <c r="D1510" s="107"/>
      <c r="E1510" s="107"/>
      <c r="F1510" s="107"/>
      <c r="G1510" s="107"/>
      <c r="H1510" s="107"/>
      <c r="I1510" s="108"/>
      <c r="J1510" s="168"/>
      <c r="K1510" s="137"/>
      <c r="L1510" s="137"/>
      <c r="M1510" s="137"/>
      <c r="N1510" s="137"/>
      <c r="O1510" s="137"/>
      <c r="P1510" s="137"/>
      <c r="Q1510" s="137"/>
      <c r="R1510" s="137"/>
      <c r="S1510" s="137"/>
      <c r="T1510" s="137"/>
      <c r="U1510" s="137"/>
      <c r="V1510" s="174" t="s">
        <v>238</v>
      </c>
      <c r="W1510" s="174"/>
      <c r="X1510" s="174"/>
      <c r="Y1510" s="174"/>
      <c r="Z1510" s="174"/>
      <c r="AA1510" s="174"/>
      <c r="AB1510" s="174"/>
      <c r="AC1510" s="174"/>
      <c r="AD1510" s="174"/>
      <c r="AE1510" s="174"/>
      <c r="AF1510" s="174"/>
      <c r="AG1510" s="174"/>
      <c r="AH1510" s="174"/>
      <c r="AI1510" s="174"/>
      <c r="AJ1510" s="174"/>
      <c r="AK1510" s="174"/>
      <c r="AL1510" s="174"/>
      <c r="AM1510" s="175"/>
      <c r="BG1510" s="13" t="s">
        <v>432</v>
      </c>
      <c r="BH1510" s="13" t="s">
        <v>432</v>
      </c>
    </row>
    <row r="1511" spans="1:61" ht="9.75" hidden="1" customHeight="1" x14ac:dyDescent="0.15">
      <c r="A1511" s="96" t="s">
        <v>325</v>
      </c>
      <c r="B1511" s="97"/>
      <c r="C1511" s="97"/>
      <c r="D1511" s="97"/>
      <c r="E1511" s="97"/>
      <c r="F1511" s="97"/>
      <c r="G1511" s="97"/>
      <c r="H1511" s="97"/>
      <c r="I1511" s="98"/>
      <c r="J1511" s="115"/>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7"/>
      <c r="BG1511" s="13" t="s">
        <v>537</v>
      </c>
      <c r="BH1511" s="13">
        <v>90</v>
      </c>
      <c r="BI1511" s="13" t="str">
        <f>"ITEM"&amp;BH1511&amp; BG1511 &amp;"="&amp; IF(TRIM($J1511)="","",$J1511)</f>
        <v>ITEM90#KBN4_13=</v>
      </c>
    </row>
    <row r="1512" spans="1:61" ht="9.75" hidden="1" customHeight="1" x14ac:dyDescent="0.15">
      <c r="A1512" s="99"/>
      <c r="B1512" s="100"/>
      <c r="C1512" s="100"/>
      <c r="D1512" s="100"/>
      <c r="E1512" s="100"/>
      <c r="F1512" s="100"/>
      <c r="G1512" s="100"/>
      <c r="H1512" s="100"/>
      <c r="I1512" s="101"/>
      <c r="J1512" s="109"/>
      <c r="K1512" s="110"/>
      <c r="L1512" s="110"/>
      <c r="M1512" s="110"/>
      <c r="N1512" s="110"/>
      <c r="O1512" s="110"/>
      <c r="P1512" s="110"/>
      <c r="Q1512" s="110"/>
      <c r="R1512" s="110"/>
      <c r="S1512" s="110"/>
      <c r="T1512" s="110"/>
      <c r="U1512" s="110"/>
      <c r="V1512" s="110"/>
      <c r="W1512" s="110"/>
      <c r="X1512" s="110"/>
      <c r="Y1512" s="110"/>
      <c r="Z1512" s="110"/>
      <c r="AA1512" s="110"/>
      <c r="AB1512" s="110"/>
      <c r="AC1512" s="110"/>
      <c r="AD1512" s="110"/>
      <c r="AE1512" s="110"/>
      <c r="AF1512" s="110"/>
      <c r="AG1512" s="110"/>
      <c r="AH1512" s="110"/>
      <c r="AI1512" s="110"/>
      <c r="AJ1512" s="110"/>
      <c r="AK1512" s="110"/>
      <c r="AL1512" s="110"/>
      <c r="AM1512" s="111"/>
      <c r="BG1512" s="13" t="s">
        <v>432</v>
      </c>
      <c r="BH1512" s="13" t="s">
        <v>432</v>
      </c>
    </row>
    <row r="1513" spans="1:61" ht="9.75" hidden="1" customHeight="1" x14ac:dyDescent="0.15">
      <c r="A1513" s="99"/>
      <c r="B1513" s="100"/>
      <c r="C1513" s="100"/>
      <c r="D1513" s="100"/>
      <c r="E1513" s="100"/>
      <c r="F1513" s="100"/>
      <c r="G1513" s="100"/>
      <c r="H1513" s="100"/>
      <c r="I1513" s="101"/>
      <c r="J1513" s="112"/>
      <c r="K1513" s="113"/>
      <c r="L1513" s="113"/>
      <c r="M1513" s="113"/>
      <c r="N1513" s="113"/>
      <c r="O1513" s="113"/>
      <c r="P1513" s="113"/>
      <c r="Q1513" s="113"/>
      <c r="R1513" s="113"/>
      <c r="S1513" s="113"/>
      <c r="T1513" s="113"/>
      <c r="U1513" s="113"/>
      <c r="V1513" s="113"/>
      <c r="W1513" s="113"/>
      <c r="X1513" s="113"/>
      <c r="Y1513" s="113"/>
      <c r="Z1513" s="113"/>
      <c r="AA1513" s="113"/>
      <c r="AB1513" s="113"/>
      <c r="AC1513" s="113"/>
      <c r="AD1513" s="113"/>
      <c r="AE1513" s="113"/>
      <c r="AF1513" s="113"/>
      <c r="AG1513" s="113"/>
      <c r="AH1513" s="113"/>
      <c r="AI1513" s="113"/>
      <c r="AJ1513" s="113"/>
      <c r="AK1513" s="113"/>
      <c r="AL1513" s="113"/>
      <c r="AM1513" s="114"/>
      <c r="BG1513" s="13" t="s">
        <v>432</v>
      </c>
      <c r="BH1513" s="13" t="s">
        <v>432</v>
      </c>
    </row>
    <row r="1514" spans="1:61" ht="9.75" hidden="1" customHeight="1" x14ac:dyDescent="0.15">
      <c r="A1514" s="96" t="s">
        <v>293</v>
      </c>
      <c r="B1514" s="97"/>
      <c r="C1514" s="97"/>
      <c r="D1514" s="97"/>
      <c r="E1514" s="97"/>
      <c r="F1514" s="97"/>
      <c r="G1514" s="97"/>
      <c r="H1514" s="97"/>
      <c r="I1514" s="98"/>
      <c r="J1514" s="224" t="s">
        <v>127</v>
      </c>
      <c r="K1514" s="225"/>
      <c r="L1514" s="162" t="s">
        <v>122</v>
      </c>
      <c r="M1514" s="162"/>
      <c r="N1514" s="162"/>
      <c r="O1514" s="162"/>
      <c r="P1514" s="162"/>
      <c r="Q1514" s="162"/>
      <c r="R1514" s="162"/>
      <c r="S1514" s="162"/>
      <c r="T1514" s="162"/>
      <c r="U1514" s="162"/>
      <c r="V1514" s="162"/>
      <c r="W1514" s="162"/>
      <c r="X1514" s="227" t="s">
        <v>127</v>
      </c>
      <c r="Y1514" s="225"/>
      <c r="Z1514" s="162" t="s">
        <v>160</v>
      </c>
      <c r="AA1514" s="162"/>
      <c r="AB1514" s="162"/>
      <c r="AC1514" s="162"/>
      <c r="AD1514" s="162"/>
      <c r="AE1514" s="162"/>
      <c r="AF1514" s="162"/>
      <c r="AG1514" s="162"/>
      <c r="AH1514" s="162"/>
      <c r="AI1514" s="162"/>
      <c r="AJ1514" s="162"/>
      <c r="AK1514" s="162"/>
      <c r="AL1514" s="162"/>
      <c r="AM1514" s="163"/>
      <c r="BF1514" s="13" t="b">
        <f>IF($K1514="○",TRUE,IF($K1514="",FALSE,"INPUT_ERROR"))</f>
        <v>0</v>
      </c>
      <c r="BG1514" s="13" t="s">
        <v>537</v>
      </c>
      <c r="BH1514" s="13">
        <v>91</v>
      </c>
      <c r="BI1514" s="13" t="str">
        <f t="shared" ref="BI1514:BI1520" si="34">"ITEM"&amp;BH1514 &amp; BG1514 &amp;"="&amp; BF1514</f>
        <v>ITEM91#KBN4_13=FALSE</v>
      </c>
    </row>
    <row r="1515" spans="1:61" ht="9.75" hidden="1" customHeight="1" x14ac:dyDescent="0.15">
      <c r="A1515" s="99"/>
      <c r="B1515" s="100"/>
      <c r="C1515" s="100"/>
      <c r="D1515" s="100"/>
      <c r="E1515" s="100"/>
      <c r="F1515" s="100"/>
      <c r="G1515" s="100"/>
      <c r="H1515" s="100"/>
      <c r="I1515" s="101"/>
      <c r="J1515" s="130"/>
      <c r="K1515" s="132"/>
      <c r="L1515" s="133"/>
      <c r="M1515" s="133"/>
      <c r="N1515" s="133"/>
      <c r="O1515" s="133"/>
      <c r="P1515" s="133"/>
      <c r="Q1515" s="133"/>
      <c r="R1515" s="133"/>
      <c r="S1515" s="133"/>
      <c r="T1515" s="133"/>
      <c r="U1515" s="133"/>
      <c r="V1515" s="133"/>
      <c r="W1515" s="133"/>
      <c r="X1515" s="134"/>
      <c r="Y1515" s="132"/>
      <c r="Z1515" s="133"/>
      <c r="AA1515" s="133"/>
      <c r="AB1515" s="133"/>
      <c r="AC1515" s="133"/>
      <c r="AD1515" s="133"/>
      <c r="AE1515" s="133"/>
      <c r="AF1515" s="133"/>
      <c r="AG1515" s="133"/>
      <c r="AH1515" s="133"/>
      <c r="AI1515" s="133"/>
      <c r="AJ1515" s="133"/>
      <c r="AK1515" s="133"/>
      <c r="AL1515" s="133"/>
      <c r="AM1515" s="139"/>
      <c r="BF1515" s="13" t="b">
        <f>IF($Y1514="○",TRUE,IF($Y1514="",FALSE,"INPUT_ERROR"))</f>
        <v>0</v>
      </c>
      <c r="BG1515" s="13" t="s">
        <v>537</v>
      </c>
      <c r="BH1515" s="13">
        <v>92</v>
      </c>
      <c r="BI1515" s="13" t="str">
        <f t="shared" si="34"/>
        <v>ITEM92#KBN4_13=FALSE</v>
      </c>
    </row>
    <row r="1516" spans="1:61" ht="9.75" hidden="1" customHeight="1" x14ac:dyDescent="0.15">
      <c r="A1516" s="99"/>
      <c r="B1516" s="100"/>
      <c r="C1516" s="100"/>
      <c r="D1516" s="100"/>
      <c r="E1516" s="100"/>
      <c r="F1516" s="100"/>
      <c r="G1516" s="100"/>
      <c r="H1516" s="100"/>
      <c r="I1516" s="101"/>
      <c r="J1516" s="130" t="s">
        <v>127</v>
      </c>
      <c r="K1516" s="132"/>
      <c r="L1516" s="133" t="s">
        <v>161</v>
      </c>
      <c r="M1516" s="133"/>
      <c r="N1516" s="133"/>
      <c r="O1516" s="133"/>
      <c r="P1516" s="133"/>
      <c r="Q1516" s="133"/>
      <c r="R1516" s="133"/>
      <c r="S1516" s="133"/>
      <c r="T1516" s="133"/>
      <c r="U1516" s="133"/>
      <c r="V1516" s="133"/>
      <c r="W1516" s="133"/>
      <c r="X1516" s="134" t="s">
        <v>127</v>
      </c>
      <c r="Y1516" s="132"/>
      <c r="Z1516" s="133" t="s">
        <v>332</v>
      </c>
      <c r="AA1516" s="133"/>
      <c r="AB1516" s="133"/>
      <c r="AC1516" s="133"/>
      <c r="AD1516" s="133"/>
      <c r="AE1516" s="133"/>
      <c r="AF1516" s="133"/>
      <c r="AG1516" s="133"/>
      <c r="AH1516" s="133"/>
      <c r="AI1516" s="133"/>
      <c r="AJ1516" s="133"/>
      <c r="AK1516" s="133"/>
      <c r="AL1516" s="133"/>
      <c r="AM1516" s="139"/>
      <c r="BF1516" s="13" t="b">
        <f>IF($K1516="○",TRUE,IF($K1516="",FALSE,"INPUT_ERROR"))</f>
        <v>0</v>
      </c>
      <c r="BG1516" s="13" t="s">
        <v>537</v>
      </c>
      <c r="BH1516" s="13">
        <v>93</v>
      </c>
      <c r="BI1516" s="13" t="str">
        <f t="shared" si="34"/>
        <v>ITEM93#KBN4_13=FALSE</v>
      </c>
    </row>
    <row r="1517" spans="1:61" ht="9.75" hidden="1" customHeight="1" x14ac:dyDescent="0.15">
      <c r="A1517" s="99"/>
      <c r="B1517" s="100"/>
      <c r="C1517" s="100"/>
      <c r="D1517" s="100"/>
      <c r="E1517" s="100"/>
      <c r="F1517" s="100"/>
      <c r="G1517" s="100"/>
      <c r="H1517" s="100"/>
      <c r="I1517" s="101"/>
      <c r="J1517" s="130"/>
      <c r="K1517" s="132"/>
      <c r="L1517" s="133"/>
      <c r="M1517" s="133"/>
      <c r="N1517" s="133"/>
      <c r="O1517" s="133"/>
      <c r="P1517" s="133"/>
      <c r="Q1517" s="133"/>
      <c r="R1517" s="133"/>
      <c r="S1517" s="133"/>
      <c r="T1517" s="133"/>
      <c r="U1517" s="133"/>
      <c r="V1517" s="133"/>
      <c r="W1517" s="133"/>
      <c r="X1517" s="134"/>
      <c r="Y1517" s="132"/>
      <c r="Z1517" s="133"/>
      <c r="AA1517" s="133"/>
      <c r="AB1517" s="133"/>
      <c r="AC1517" s="133"/>
      <c r="AD1517" s="133"/>
      <c r="AE1517" s="133"/>
      <c r="AF1517" s="133"/>
      <c r="AG1517" s="133"/>
      <c r="AH1517" s="133"/>
      <c r="AI1517" s="133"/>
      <c r="AJ1517" s="133"/>
      <c r="AK1517" s="133"/>
      <c r="AL1517" s="133"/>
      <c r="AM1517" s="139"/>
      <c r="BF1517" s="13" t="b">
        <f>IF($Y1516="○",TRUE,IF($Y1516="",FALSE,"INPUT_ERROR"))</f>
        <v>0</v>
      </c>
      <c r="BG1517" s="13" t="s">
        <v>537</v>
      </c>
      <c r="BH1517" s="13">
        <v>94</v>
      </c>
      <c r="BI1517" s="13" t="str">
        <f t="shared" si="34"/>
        <v>ITEM94#KBN4_13=FALSE</v>
      </c>
    </row>
    <row r="1518" spans="1:61" ht="9.75" hidden="1" customHeight="1" x14ac:dyDescent="0.15">
      <c r="A1518" s="99"/>
      <c r="B1518" s="100"/>
      <c r="C1518" s="100"/>
      <c r="D1518" s="100"/>
      <c r="E1518" s="100"/>
      <c r="F1518" s="100"/>
      <c r="G1518" s="100"/>
      <c r="H1518" s="100"/>
      <c r="I1518" s="101"/>
      <c r="J1518" s="130" t="s">
        <v>127</v>
      </c>
      <c r="K1518" s="132"/>
      <c r="L1518" s="133" t="s">
        <v>214</v>
      </c>
      <c r="M1518" s="133"/>
      <c r="N1518" s="133"/>
      <c r="O1518" s="133"/>
      <c r="P1518" s="133"/>
      <c r="Q1518" s="133"/>
      <c r="R1518" s="133"/>
      <c r="S1518" s="133"/>
      <c r="T1518" s="133"/>
      <c r="U1518" s="133"/>
      <c r="V1518" s="133"/>
      <c r="W1518" s="133"/>
      <c r="X1518" s="134" t="s">
        <v>127</v>
      </c>
      <c r="Y1518" s="132"/>
      <c r="Z1518" s="133" t="s">
        <v>239</v>
      </c>
      <c r="AA1518" s="133"/>
      <c r="AB1518" s="133"/>
      <c r="AC1518" s="133"/>
      <c r="AD1518" s="133"/>
      <c r="AE1518" s="133"/>
      <c r="AF1518" s="133"/>
      <c r="AG1518" s="133"/>
      <c r="AH1518" s="133"/>
      <c r="AI1518" s="133"/>
      <c r="AJ1518" s="133"/>
      <c r="AK1518" s="133"/>
      <c r="AL1518" s="133"/>
      <c r="AM1518" s="139"/>
      <c r="BF1518" s="13" t="b">
        <f>IF($K1518="○",TRUE,IF($K1518="",FALSE,"INPUT_ERROR"))</f>
        <v>0</v>
      </c>
      <c r="BG1518" s="13" t="s">
        <v>537</v>
      </c>
      <c r="BH1518" s="13">
        <v>95</v>
      </c>
      <c r="BI1518" s="13" t="str">
        <f t="shared" si="34"/>
        <v>ITEM95#KBN4_13=FALSE</v>
      </c>
    </row>
    <row r="1519" spans="1:61" ht="9.75" hidden="1" customHeight="1" x14ac:dyDescent="0.15">
      <c r="A1519" s="99"/>
      <c r="B1519" s="100"/>
      <c r="C1519" s="100"/>
      <c r="D1519" s="100"/>
      <c r="E1519" s="100"/>
      <c r="F1519" s="100"/>
      <c r="G1519" s="100"/>
      <c r="H1519" s="100"/>
      <c r="I1519" s="101"/>
      <c r="J1519" s="130"/>
      <c r="K1519" s="132"/>
      <c r="L1519" s="133"/>
      <c r="M1519" s="133"/>
      <c r="N1519" s="133"/>
      <c r="O1519" s="133"/>
      <c r="P1519" s="133"/>
      <c r="Q1519" s="133"/>
      <c r="R1519" s="133"/>
      <c r="S1519" s="133"/>
      <c r="T1519" s="133"/>
      <c r="U1519" s="133"/>
      <c r="V1519" s="133"/>
      <c r="W1519" s="133"/>
      <c r="X1519" s="134"/>
      <c r="Y1519" s="132"/>
      <c r="Z1519" s="133"/>
      <c r="AA1519" s="133"/>
      <c r="AB1519" s="133"/>
      <c r="AC1519" s="133"/>
      <c r="AD1519" s="133"/>
      <c r="AE1519" s="133"/>
      <c r="AF1519" s="133"/>
      <c r="AG1519" s="133"/>
      <c r="AH1519" s="133"/>
      <c r="AI1519" s="133"/>
      <c r="AJ1519" s="133"/>
      <c r="AK1519" s="133"/>
      <c r="AL1519" s="133"/>
      <c r="AM1519" s="139"/>
      <c r="BF1519" s="13" t="b">
        <f>IF($Y1518="○",TRUE,IF($Y1518="",FALSE,"INPUT_ERROR"))</f>
        <v>0</v>
      </c>
      <c r="BG1519" s="13" t="s">
        <v>537</v>
      </c>
      <c r="BH1519" s="13">
        <v>96</v>
      </c>
      <c r="BI1519" s="13" t="str">
        <f t="shared" si="34"/>
        <v>ITEM96#KBN4_13=FALSE</v>
      </c>
    </row>
    <row r="1520" spans="1:61" ht="9.75" hidden="1" customHeight="1" x14ac:dyDescent="0.15">
      <c r="A1520" s="99"/>
      <c r="B1520" s="100"/>
      <c r="C1520" s="100"/>
      <c r="D1520" s="100"/>
      <c r="E1520" s="100"/>
      <c r="F1520" s="100"/>
      <c r="G1520" s="100"/>
      <c r="H1520" s="100"/>
      <c r="I1520" s="101"/>
      <c r="J1520" s="130" t="s">
        <v>127</v>
      </c>
      <c r="K1520" s="132"/>
      <c r="L1520" s="133" t="s">
        <v>125</v>
      </c>
      <c r="M1520" s="133"/>
      <c r="N1520" s="133"/>
      <c r="O1520" s="134" t="s">
        <v>98</v>
      </c>
      <c r="P1520" s="128"/>
      <c r="Q1520" s="128"/>
      <c r="R1520" s="128"/>
      <c r="S1520" s="128"/>
      <c r="T1520" s="128"/>
      <c r="U1520" s="128"/>
      <c r="V1520" s="128"/>
      <c r="W1520" s="128"/>
      <c r="X1520" s="128"/>
      <c r="Y1520" s="128"/>
      <c r="Z1520" s="128"/>
      <c r="AA1520" s="128"/>
      <c r="AB1520" s="128"/>
      <c r="AC1520" s="128"/>
      <c r="AD1520" s="128"/>
      <c r="AE1520" s="128"/>
      <c r="AF1520" s="128"/>
      <c r="AG1520" s="128"/>
      <c r="AH1520" s="128"/>
      <c r="AI1520" s="128"/>
      <c r="AJ1520" s="128"/>
      <c r="AK1520" s="128"/>
      <c r="AL1520" s="133" t="s">
        <v>188</v>
      </c>
      <c r="AM1520" s="139"/>
      <c r="BF1520" s="13" t="b">
        <f>IF($K1520="○",TRUE,IF($K1520="",FALSE,"INPUT_ERROR"))</f>
        <v>0</v>
      </c>
      <c r="BG1520" s="13" t="s">
        <v>537</v>
      </c>
      <c r="BH1520" s="13">
        <v>97</v>
      </c>
      <c r="BI1520" s="13" t="str">
        <f t="shared" si="34"/>
        <v>ITEM97#KBN4_13=FALSE</v>
      </c>
    </row>
    <row r="1521" spans="1:61" ht="9.75" hidden="1" customHeight="1" x14ac:dyDescent="0.15">
      <c r="A1521" s="99"/>
      <c r="B1521" s="100"/>
      <c r="C1521" s="100"/>
      <c r="D1521" s="100"/>
      <c r="E1521" s="100"/>
      <c r="F1521" s="100"/>
      <c r="G1521" s="100"/>
      <c r="H1521" s="100"/>
      <c r="I1521" s="101"/>
      <c r="J1521" s="135"/>
      <c r="K1521" s="136"/>
      <c r="L1521" s="137"/>
      <c r="M1521" s="137"/>
      <c r="N1521" s="137"/>
      <c r="O1521" s="138"/>
      <c r="P1521" s="90"/>
      <c r="Q1521" s="90"/>
      <c r="R1521" s="90"/>
      <c r="S1521" s="90"/>
      <c r="T1521" s="90"/>
      <c r="U1521" s="90"/>
      <c r="V1521" s="90"/>
      <c r="W1521" s="90"/>
      <c r="X1521" s="90"/>
      <c r="Y1521" s="90"/>
      <c r="Z1521" s="90"/>
      <c r="AA1521" s="90"/>
      <c r="AB1521" s="90"/>
      <c r="AC1521" s="90"/>
      <c r="AD1521" s="90"/>
      <c r="AE1521" s="90"/>
      <c r="AF1521" s="90"/>
      <c r="AG1521" s="90"/>
      <c r="AH1521" s="90"/>
      <c r="AI1521" s="90"/>
      <c r="AJ1521" s="90"/>
      <c r="AK1521" s="90"/>
      <c r="AL1521" s="137"/>
      <c r="AM1521" s="140"/>
      <c r="BG1521" s="13" t="s">
        <v>537</v>
      </c>
      <c r="BH1521" s="13">
        <v>98</v>
      </c>
      <c r="BI1521" s="13" t="str">
        <f>"ITEM"&amp;BH1521 &amp; BG1521 &amp;"="&amp;IF(TRIM($P1520)="","",$P1520)</f>
        <v>ITEM98#KBN4_13=</v>
      </c>
    </row>
    <row r="1522" spans="1:61" ht="9.75" hidden="1" customHeight="1" x14ac:dyDescent="0.15">
      <c r="A1522" s="96" t="s">
        <v>290</v>
      </c>
      <c r="B1522" s="97"/>
      <c r="C1522" s="97"/>
      <c r="D1522" s="97"/>
      <c r="E1522" s="97"/>
      <c r="F1522" s="97"/>
      <c r="G1522" s="97"/>
      <c r="H1522" s="97"/>
      <c r="I1522" s="98"/>
      <c r="J1522" s="305"/>
      <c r="K1522" s="306"/>
      <c r="L1522" s="306"/>
      <c r="M1522" s="306"/>
      <c r="N1522" s="306"/>
      <c r="O1522" s="306"/>
      <c r="P1522" s="306"/>
      <c r="Q1522" s="306"/>
      <c r="R1522" s="306"/>
      <c r="S1522" s="306"/>
      <c r="T1522" s="306"/>
      <c r="U1522" s="306"/>
      <c r="V1522" s="306"/>
      <c r="W1522" s="306"/>
      <c r="X1522" s="306"/>
      <c r="Y1522" s="306"/>
      <c r="Z1522" s="306"/>
      <c r="AA1522" s="306"/>
      <c r="AB1522" s="306"/>
      <c r="AC1522" s="306"/>
      <c r="AD1522" s="306"/>
      <c r="AE1522" s="306"/>
      <c r="AF1522" s="306"/>
      <c r="AG1522" s="306"/>
      <c r="AH1522" s="306"/>
      <c r="AI1522" s="306"/>
      <c r="AJ1522" s="306"/>
      <c r="AK1522" s="306"/>
      <c r="AL1522" s="306"/>
      <c r="AM1522" s="307"/>
      <c r="BG1522" s="13" t="s">
        <v>537</v>
      </c>
      <c r="BH1522" s="13">
        <v>99</v>
      </c>
      <c r="BI1522" s="13" t="str">
        <f>"ITEM"&amp;BH1522 &amp; BG1522 &amp;"="&amp;IF(TRIM($J1522)="","",TEXT(J1522,"yyyymmdd"))</f>
        <v>ITEM99#KBN4_13=</v>
      </c>
    </row>
    <row r="1523" spans="1:61" ht="9.75" hidden="1" customHeight="1" x14ac:dyDescent="0.15">
      <c r="A1523" s="99"/>
      <c r="B1523" s="100"/>
      <c r="C1523" s="100"/>
      <c r="D1523" s="100"/>
      <c r="E1523" s="100"/>
      <c r="F1523" s="100"/>
      <c r="G1523" s="100"/>
      <c r="H1523" s="100"/>
      <c r="I1523" s="101"/>
      <c r="J1523" s="308"/>
      <c r="K1523" s="309"/>
      <c r="L1523" s="309"/>
      <c r="M1523" s="309"/>
      <c r="N1523" s="309"/>
      <c r="O1523" s="309"/>
      <c r="P1523" s="309"/>
      <c r="Q1523" s="309"/>
      <c r="R1523" s="309"/>
      <c r="S1523" s="309"/>
      <c r="T1523" s="309"/>
      <c r="U1523" s="309"/>
      <c r="V1523" s="309"/>
      <c r="W1523" s="309"/>
      <c r="X1523" s="309"/>
      <c r="Y1523" s="309"/>
      <c r="Z1523" s="309"/>
      <c r="AA1523" s="309"/>
      <c r="AB1523" s="309"/>
      <c r="AC1523" s="309"/>
      <c r="AD1523" s="309"/>
      <c r="AE1523" s="309"/>
      <c r="AF1523" s="309"/>
      <c r="AG1523" s="309"/>
      <c r="AH1523" s="309"/>
      <c r="AI1523" s="309"/>
      <c r="AJ1523" s="309"/>
      <c r="AK1523" s="309"/>
      <c r="AL1523" s="309"/>
      <c r="AM1523" s="310"/>
      <c r="BH1523" s="13" t="s">
        <v>432</v>
      </c>
    </row>
    <row r="1524" spans="1:61" ht="9.75" hidden="1" customHeight="1" thickBot="1" x14ac:dyDescent="0.2">
      <c r="A1524" s="106"/>
      <c r="B1524" s="107"/>
      <c r="C1524" s="107"/>
      <c r="D1524" s="107"/>
      <c r="E1524" s="107"/>
      <c r="F1524" s="107"/>
      <c r="G1524" s="107"/>
      <c r="H1524" s="107"/>
      <c r="I1524" s="108"/>
      <c r="J1524" s="311"/>
      <c r="K1524" s="312"/>
      <c r="L1524" s="312"/>
      <c r="M1524" s="312"/>
      <c r="N1524" s="312"/>
      <c r="O1524" s="312"/>
      <c r="P1524" s="312"/>
      <c r="Q1524" s="312"/>
      <c r="R1524" s="312"/>
      <c r="S1524" s="312"/>
      <c r="T1524" s="312"/>
      <c r="U1524" s="312"/>
      <c r="V1524" s="312"/>
      <c r="W1524" s="312"/>
      <c r="X1524" s="312"/>
      <c r="Y1524" s="312"/>
      <c r="Z1524" s="312"/>
      <c r="AA1524" s="312"/>
      <c r="AB1524" s="312"/>
      <c r="AC1524" s="312"/>
      <c r="AD1524" s="312"/>
      <c r="AE1524" s="312"/>
      <c r="AF1524" s="312"/>
      <c r="AG1524" s="312"/>
      <c r="AH1524" s="312"/>
      <c r="AI1524" s="312"/>
      <c r="AJ1524" s="312"/>
      <c r="AK1524" s="312"/>
      <c r="AL1524" s="312"/>
      <c r="AM1524" s="313"/>
      <c r="BH1524" s="13" t="s">
        <v>432</v>
      </c>
    </row>
    <row r="1525" spans="1:61" ht="9.75" hidden="1" customHeight="1" x14ac:dyDescent="0.15">
      <c r="A1525" s="295" t="s">
        <v>401</v>
      </c>
      <c r="B1525" s="296"/>
      <c r="C1525" s="296"/>
      <c r="D1525" s="296"/>
      <c r="E1525" s="296"/>
      <c r="F1525" s="296"/>
      <c r="G1525" s="296"/>
      <c r="H1525" s="296"/>
      <c r="I1525" s="297"/>
      <c r="J1525" s="273"/>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274"/>
      <c r="AE1525" s="274"/>
      <c r="AF1525" s="274"/>
      <c r="AG1525" s="274"/>
      <c r="AH1525" s="274"/>
      <c r="AI1525" s="274"/>
      <c r="AJ1525" s="274"/>
      <c r="AK1525" s="274"/>
      <c r="AL1525" s="274"/>
      <c r="AM1525" s="275"/>
      <c r="BG1525" s="13" t="s">
        <v>538</v>
      </c>
      <c r="BH1525" s="13">
        <v>85</v>
      </c>
      <c r="BI1525" s="13" t="str">
        <f>"ITEM"&amp;BH1525 &amp; BG1525 &amp;"="&amp; IF(TRIM($J1525)="","",$J1525)</f>
        <v>ITEM85#KBN4_14=</v>
      </c>
    </row>
    <row r="1526" spans="1:61" ht="9.75" hidden="1" customHeight="1" thickBot="1" x14ac:dyDescent="0.2">
      <c r="A1526" s="298"/>
      <c r="B1526" s="299"/>
      <c r="C1526" s="299"/>
      <c r="D1526" s="299"/>
      <c r="E1526" s="299"/>
      <c r="F1526" s="299"/>
      <c r="G1526" s="299"/>
      <c r="H1526" s="299"/>
      <c r="I1526" s="300"/>
      <c r="J1526" s="301"/>
      <c r="K1526" s="302"/>
      <c r="L1526" s="302"/>
      <c r="M1526" s="302"/>
      <c r="N1526" s="302"/>
      <c r="O1526" s="302"/>
      <c r="P1526" s="302"/>
      <c r="Q1526" s="302"/>
      <c r="R1526" s="302"/>
      <c r="S1526" s="302"/>
      <c r="T1526" s="302"/>
      <c r="U1526" s="302"/>
      <c r="V1526" s="302"/>
      <c r="W1526" s="302"/>
      <c r="X1526" s="302"/>
      <c r="Y1526" s="302"/>
      <c r="Z1526" s="302"/>
      <c r="AA1526" s="302"/>
      <c r="AB1526" s="302"/>
      <c r="AC1526" s="302"/>
      <c r="AD1526" s="302"/>
      <c r="AE1526" s="302"/>
      <c r="AF1526" s="302"/>
      <c r="AG1526" s="302"/>
      <c r="AH1526" s="302"/>
      <c r="AI1526" s="302"/>
      <c r="AJ1526" s="302"/>
      <c r="AK1526" s="302"/>
      <c r="AL1526" s="302"/>
      <c r="AM1526" s="303"/>
      <c r="BG1526" s="13" t="s">
        <v>432</v>
      </c>
      <c r="BH1526" s="13" t="s">
        <v>432</v>
      </c>
    </row>
    <row r="1527" spans="1:61" ht="9.75" hidden="1" customHeight="1" x14ac:dyDescent="0.15">
      <c r="A1527" s="96" t="s">
        <v>96</v>
      </c>
      <c r="B1527" s="97"/>
      <c r="C1527" s="97"/>
      <c r="D1527" s="97"/>
      <c r="E1527" s="97"/>
      <c r="F1527" s="97"/>
      <c r="G1527" s="97"/>
      <c r="H1527" s="97"/>
      <c r="I1527" s="98"/>
      <c r="J1527" s="102"/>
      <c r="K1527" s="102"/>
      <c r="L1527" s="102"/>
      <c r="M1527" s="102"/>
      <c r="N1527" s="102"/>
      <c r="O1527" s="102"/>
      <c r="P1527" s="102"/>
      <c r="Q1527" s="102"/>
      <c r="R1527" s="102"/>
      <c r="S1527" s="102"/>
      <c r="T1527" s="102"/>
      <c r="U1527" s="102"/>
      <c r="V1527" s="102"/>
      <c r="W1527" s="102"/>
      <c r="X1527" s="102"/>
      <c r="Y1527" s="102"/>
      <c r="Z1527" s="102"/>
      <c r="AA1527" s="102"/>
      <c r="AB1527" s="102"/>
      <c r="AC1527" s="102"/>
      <c r="AD1527" s="102"/>
      <c r="AE1527" s="102"/>
      <c r="AF1527" s="102"/>
      <c r="AG1527" s="102"/>
      <c r="AH1527" s="102"/>
      <c r="AI1527" s="102"/>
      <c r="AJ1527" s="102"/>
      <c r="AK1527" s="102"/>
      <c r="AL1527" s="102"/>
      <c r="AM1527" s="102"/>
      <c r="BG1527" s="13" t="s">
        <v>538</v>
      </c>
      <c r="BH1527" s="13">
        <v>86</v>
      </c>
      <c r="BI1527" s="13" t="str">
        <f>"ITEM"&amp;BH1527&amp; BG1527 &amp;"="&amp; IF(TRIM($J1527)="","",$J1527)</f>
        <v>ITEM86#KBN4_14=</v>
      </c>
    </row>
    <row r="1528" spans="1:61" ht="9.75" hidden="1" customHeight="1" x14ac:dyDescent="0.15">
      <c r="A1528" s="106"/>
      <c r="B1528" s="107"/>
      <c r="C1528" s="107"/>
      <c r="D1528" s="107"/>
      <c r="E1528" s="107"/>
      <c r="F1528" s="107"/>
      <c r="G1528" s="107"/>
      <c r="H1528" s="107"/>
      <c r="I1528" s="108"/>
      <c r="J1528" s="102"/>
      <c r="K1528" s="102"/>
      <c r="L1528" s="102"/>
      <c r="M1528" s="102"/>
      <c r="N1528" s="102"/>
      <c r="O1528" s="102"/>
      <c r="P1528" s="102"/>
      <c r="Q1528" s="102"/>
      <c r="R1528" s="102"/>
      <c r="S1528" s="102"/>
      <c r="T1528" s="102"/>
      <c r="U1528" s="102"/>
      <c r="V1528" s="102"/>
      <c r="W1528" s="102"/>
      <c r="X1528" s="102"/>
      <c r="Y1528" s="102"/>
      <c r="Z1528" s="102"/>
      <c r="AA1528" s="102"/>
      <c r="AB1528" s="102"/>
      <c r="AC1528" s="102"/>
      <c r="AD1528" s="102"/>
      <c r="AE1528" s="102"/>
      <c r="AF1528" s="102"/>
      <c r="AG1528" s="102"/>
      <c r="AH1528" s="102"/>
      <c r="AI1528" s="102"/>
      <c r="AJ1528" s="102"/>
      <c r="AK1528" s="102"/>
      <c r="AL1528" s="102"/>
      <c r="AM1528" s="102"/>
      <c r="BG1528" s="13" t="s">
        <v>432</v>
      </c>
      <c r="BH1528" s="13" t="s">
        <v>432</v>
      </c>
    </row>
    <row r="1529" spans="1:61" ht="9.75" hidden="1" customHeight="1" x14ac:dyDescent="0.15">
      <c r="A1529" s="96" t="s">
        <v>291</v>
      </c>
      <c r="B1529" s="97"/>
      <c r="C1529" s="97"/>
      <c r="D1529" s="97"/>
      <c r="E1529" s="97"/>
      <c r="F1529" s="97"/>
      <c r="G1529" s="97"/>
      <c r="H1529" s="97"/>
      <c r="I1529" s="98"/>
      <c r="J1529" s="102"/>
      <c r="K1529" s="102"/>
      <c r="L1529" s="102"/>
      <c r="M1529" s="102"/>
      <c r="N1529" s="102"/>
      <c r="O1529" s="102"/>
      <c r="P1529" s="102"/>
      <c r="Q1529" s="102"/>
      <c r="R1529" s="102"/>
      <c r="S1529" s="102"/>
      <c r="T1529" s="102"/>
      <c r="U1529" s="102"/>
      <c r="V1529" s="102"/>
      <c r="W1529" s="102"/>
      <c r="X1529" s="102"/>
      <c r="Y1529" s="102"/>
      <c r="Z1529" s="102"/>
      <c r="AA1529" s="102"/>
      <c r="AB1529" s="102"/>
      <c r="AC1529" s="102"/>
      <c r="AD1529" s="102"/>
      <c r="AE1529" s="102"/>
      <c r="AF1529" s="102"/>
      <c r="AG1529" s="102"/>
      <c r="AH1529" s="102"/>
      <c r="AI1529" s="102"/>
      <c r="AJ1529" s="102"/>
      <c r="AK1529" s="102"/>
      <c r="AL1529" s="102"/>
      <c r="AM1529" s="102"/>
      <c r="BG1529" s="13" t="s">
        <v>538</v>
      </c>
      <c r="BH1529" s="13">
        <v>87</v>
      </c>
      <c r="BI1529" s="13" t="str">
        <f>"ITEM"&amp;BH1529&amp; BG1529 &amp;"="&amp; IF(TRIM($J1529)="","",$J1529)</f>
        <v>ITEM87#KBN4_14=</v>
      </c>
    </row>
    <row r="1530" spans="1:61" ht="9.75" hidden="1" customHeight="1" x14ac:dyDescent="0.15">
      <c r="A1530" s="99"/>
      <c r="B1530" s="100"/>
      <c r="C1530" s="100"/>
      <c r="D1530" s="100"/>
      <c r="E1530" s="100"/>
      <c r="F1530" s="100"/>
      <c r="G1530" s="100"/>
      <c r="H1530" s="100"/>
      <c r="I1530" s="101"/>
      <c r="J1530" s="102"/>
      <c r="K1530" s="102"/>
      <c r="L1530" s="102"/>
      <c r="M1530" s="102"/>
      <c r="N1530" s="102"/>
      <c r="O1530" s="102"/>
      <c r="P1530" s="102"/>
      <c r="Q1530" s="102"/>
      <c r="R1530" s="102"/>
      <c r="S1530" s="102"/>
      <c r="T1530" s="102"/>
      <c r="U1530" s="102"/>
      <c r="V1530" s="102"/>
      <c r="W1530" s="102"/>
      <c r="X1530" s="102"/>
      <c r="Y1530" s="102"/>
      <c r="Z1530" s="102"/>
      <c r="AA1530" s="102"/>
      <c r="AB1530" s="102"/>
      <c r="AC1530" s="102"/>
      <c r="AD1530" s="102"/>
      <c r="AE1530" s="102"/>
      <c r="AF1530" s="102"/>
      <c r="AG1530" s="102"/>
      <c r="AH1530" s="102"/>
      <c r="AI1530" s="102"/>
      <c r="AJ1530" s="102"/>
      <c r="AK1530" s="102"/>
      <c r="AL1530" s="102"/>
      <c r="AM1530" s="102"/>
      <c r="BG1530" s="13" t="s">
        <v>432</v>
      </c>
      <c r="BH1530" s="13" t="s">
        <v>432</v>
      </c>
    </row>
    <row r="1531" spans="1:61" ht="9.75" hidden="1" customHeight="1" x14ac:dyDescent="0.15">
      <c r="A1531" s="106"/>
      <c r="B1531" s="107"/>
      <c r="C1531" s="107"/>
      <c r="D1531" s="107"/>
      <c r="E1531" s="107"/>
      <c r="F1531" s="107"/>
      <c r="G1531" s="107"/>
      <c r="H1531" s="107"/>
      <c r="I1531" s="108"/>
      <c r="J1531" s="102"/>
      <c r="K1531" s="102"/>
      <c r="L1531" s="102"/>
      <c r="M1531" s="102"/>
      <c r="N1531" s="102"/>
      <c r="O1531" s="102"/>
      <c r="P1531" s="102"/>
      <c r="Q1531" s="102"/>
      <c r="R1531" s="102"/>
      <c r="S1531" s="102"/>
      <c r="T1531" s="102"/>
      <c r="U1531" s="102"/>
      <c r="V1531" s="102"/>
      <c r="W1531" s="102"/>
      <c r="X1531" s="102"/>
      <c r="Y1531" s="102"/>
      <c r="Z1531" s="102"/>
      <c r="AA1531" s="102"/>
      <c r="AB1531" s="102"/>
      <c r="AC1531" s="102"/>
      <c r="AD1531" s="102"/>
      <c r="AE1531" s="102"/>
      <c r="AF1531" s="102"/>
      <c r="AG1531" s="102"/>
      <c r="AH1531" s="102"/>
      <c r="AI1531" s="102"/>
      <c r="AJ1531" s="102"/>
      <c r="AK1531" s="102"/>
      <c r="AL1531" s="102"/>
      <c r="AM1531" s="102"/>
      <c r="BG1531" s="13" t="s">
        <v>432</v>
      </c>
      <c r="BH1531" s="13" t="s">
        <v>432</v>
      </c>
    </row>
    <row r="1532" spans="1:61" ht="9.75" hidden="1" customHeight="1" x14ac:dyDescent="0.15">
      <c r="A1532" s="96" t="s">
        <v>292</v>
      </c>
      <c r="B1532" s="97"/>
      <c r="C1532" s="97"/>
      <c r="D1532" s="97"/>
      <c r="E1532" s="97"/>
      <c r="F1532" s="97"/>
      <c r="G1532" s="97"/>
      <c r="H1532" s="97"/>
      <c r="I1532" s="98"/>
      <c r="J1532" s="102"/>
      <c r="K1532" s="102"/>
      <c r="L1532" s="102"/>
      <c r="M1532" s="102"/>
      <c r="N1532" s="102"/>
      <c r="O1532" s="102"/>
      <c r="P1532" s="102"/>
      <c r="Q1532" s="102"/>
      <c r="R1532" s="102"/>
      <c r="S1532" s="102"/>
      <c r="T1532" s="102"/>
      <c r="U1532" s="102"/>
      <c r="V1532" s="102"/>
      <c r="W1532" s="102"/>
      <c r="X1532" s="102"/>
      <c r="Y1532" s="102"/>
      <c r="Z1532" s="102"/>
      <c r="AA1532" s="102"/>
      <c r="AB1532" s="102"/>
      <c r="AC1532" s="102"/>
      <c r="AD1532" s="102"/>
      <c r="AE1532" s="102"/>
      <c r="AF1532" s="102"/>
      <c r="AG1532" s="102"/>
      <c r="AH1532" s="102"/>
      <c r="AI1532" s="102"/>
      <c r="AJ1532" s="102"/>
      <c r="AK1532" s="102"/>
      <c r="AL1532" s="102"/>
      <c r="AM1532" s="102"/>
      <c r="BG1532" s="13" t="s">
        <v>538</v>
      </c>
      <c r="BH1532" s="13">
        <v>88</v>
      </c>
      <c r="BI1532" s="13" t="str">
        <f>"ITEM"&amp;BH1532&amp; BG1532 &amp;"="&amp; IF(TRIM($J1532)="","",$J1532)</f>
        <v>ITEM88#KBN4_14=</v>
      </c>
    </row>
    <row r="1533" spans="1:61" ht="9.75" hidden="1" customHeight="1" x14ac:dyDescent="0.15">
      <c r="A1533" s="106"/>
      <c r="B1533" s="107"/>
      <c r="C1533" s="107"/>
      <c r="D1533" s="107"/>
      <c r="E1533" s="107"/>
      <c r="F1533" s="107"/>
      <c r="G1533" s="107"/>
      <c r="H1533" s="107"/>
      <c r="I1533" s="108"/>
      <c r="J1533" s="102"/>
      <c r="K1533" s="102"/>
      <c r="L1533" s="102"/>
      <c r="M1533" s="102"/>
      <c r="N1533" s="102"/>
      <c r="O1533" s="102"/>
      <c r="P1533" s="102"/>
      <c r="Q1533" s="102"/>
      <c r="R1533" s="102"/>
      <c r="S1533" s="102"/>
      <c r="T1533" s="102"/>
      <c r="U1533" s="102"/>
      <c r="V1533" s="102"/>
      <c r="W1533" s="102"/>
      <c r="X1533" s="102"/>
      <c r="Y1533" s="102"/>
      <c r="Z1533" s="102"/>
      <c r="AA1533" s="102"/>
      <c r="AB1533" s="102"/>
      <c r="AC1533" s="102"/>
      <c r="AD1533" s="102"/>
      <c r="AE1533" s="102"/>
      <c r="AF1533" s="102"/>
      <c r="AG1533" s="102"/>
      <c r="AH1533" s="102"/>
      <c r="AI1533" s="102"/>
      <c r="AJ1533" s="102"/>
      <c r="AK1533" s="102"/>
      <c r="AL1533" s="102"/>
      <c r="AM1533" s="102"/>
      <c r="BG1533" s="13" t="s">
        <v>432</v>
      </c>
      <c r="BH1533" s="13" t="s">
        <v>432</v>
      </c>
    </row>
    <row r="1534" spans="1:61" ht="9.75" hidden="1" customHeight="1" x14ac:dyDescent="0.15">
      <c r="A1534" s="96" t="s">
        <v>326</v>
      </c>
      <c r="B1534" s="97"/>
      <c r="C1534" s="97"/>
      <c r="D1534" s="97"/>
      <c r="E1534" s="97"/>
      <c r="F1534" s="97"/>
      <c r="G1534" s="97"/>
      <c r="H1534" s="97"/>
      <c r="I1534" s="98"/>
      <c r="J1534" s="266"/>
      <c r="K1534" s="170"/>
      <c r="L1534" s="170"/>
      <c r="M1534" s="170"/>
      <c r="N1534" s="170"/>
      <c r="O1534" s="170"/>
      <c r="P1534" s="170"/>
      <c r="Q1534" s="170"/>
      <c r="R1534" s="170"/>
      <c r="S1534" s="170"/>
      <c r="T1534" s="170"/>
      <c r="U1534" s="170"/>
      <c r="V1534" s="170" t="s">
        <v>116</v>
      </c>
      <c r="W1534" s="170"/>
      <c r="X1534" s="170"/>
      <c r="Y1534" s="170"/>
      <c r="Z1534" s="170"/>
      <c r="AA1534" s="170"/>
      <c r="AB1534" s="170"/>
      <c r="AC1534" s="170"/>
      <c r="AD1534" s="170"/>
      <c r="AE1534" s="170"/>
      <c r="AF1534" s="170"/>
      <c r="AG1534" s="170"/>
      <c r="AH1534" s="170"/>
      <c r="AI1534" s="170"/>
      <c r="AJ1534" s="170"/>
      <c r="AK1534" s="170"/>
      <c r="AL1534" s="170"/>
      <c r="AM1534" s="171"/>
      <c r="BE1534" s="13" t="str">
        <f ca="1">MID(CELL("address",$CB$2),2,2)</f>
        <v>CB</v>
      </c>
      <c r="BF1534" s="13" t="str">
        <f>IF(TRIM($K1536)="","",IF(ISERROR(MATCH($K1536,$CB$3:$CB$7,0)),"INPUT_ERROR",MATCH($K1536,$CB$3:$CB$7,0)))</f>
        <v/>
      </c>
      <c r="BG1534" s="13" t="s">
        <v>538</v>
      </c>
      <c r="BH1534" s="13">
        <v>89</v>
      </c>
      <c r="BI1534" s="13" t="str">
        <f>"ITEM"&amp; BH1534&amp; BG1534 &amp;"="&amp; $BF1534</f>
        <v>ITEM89#KBN4_14=</v>
      </c>
    </row>
    <row r="1535" spans="1:61" ht="9.75" hidden="1" customHeight="1" x14ac:dyDescent="0.15">
      <c r="A1535" s="99"/>
      <c r="B1535" s="100"/>
      <c r="C1535" s="100"/>
      <c r="D1535" s="100"/>
      <c r="E1535" s="100"/>
      <c r="F1535" s="100"/>
      <c r="G1535" s="100"/>
      <c r="H1535" s="100"/>
      <c r="I1535" s="101"/>
      <c r="J1535" s="304"/>
      <c r="K1535" s="169"/>
      <c r="L1535" s="169"/>
      <c r="M1535" s="169"/>
      <c r="N1535" s="169"/>
      <c r="O1535" s="169"/>
      <c r="P1535" s="169"/>
      <c r="Q1535" s="169"/>
      <c r="R1535" s="169"/>
      <c r="S1535" s="169"/>
      <c r="T1535" s="169"/>
      <c r="U1535" s="169"/>
      <c r="V1535" s="169" t="s">
        <v>180</v>
      </c>
      <c r="W1535" s="169"/>
      <c r="X1535" s="169"/>
      <c r="Y1535" s="169"/>
      <c r="Z1535" s="169"/>
      <c r="AA1535" s="169"/>
      <c r="AB1535" s="169"/>
      <c r="AC1535" s="169"/>
      <c r="AD1535" s="169"/>
      <c r="AE1535" s="169"/>
      <c r="AF1535" s="169"/>
      <c r="AG1535" s="169"/>
      <c r="AH1535" s="169"/>
      <c r="AI1535" s="169"/>
      <c r="AJ1535" s="169"/>
      <c r="AK1535" s="169"/>
      <c r="AL1535" s="169"/>
      <c r="AM1535" s="172"/>
      <c r="BG1535" s="13" t="s">
        <v>432</v>
      </c>
      <c r="BH1535" s="13" t="s">
        <v>432</v>
      </c>
    </row>
    <row r="1536" spans="1:61" ht="9.75" hidden="1" customHeight="1" x14ac:dyDescent="0.15">
      <c r="A1536" s="99"/>
      <c r="B1536" s="100"/>
      <c r="C1536" s="100"/>
      <c r="D1536" s="100"/>
      <c r="E1536" s="100"/>
      <c r="F1536" s="100"/>
      <c r="G1536" s="100"/>
      <c r="H1536" s="100"/>
      <c r="I1536" s="101"/>
      <c r="J1536" s="130" t="s">
        <v>127</v>
      </c>
      <c r="K1536" s="131"/>
      <c r="L1536" s="131"/>
      <c r="M1536" s="131"/>
      <c r="N1536" s="131"/>
      <c r="O1536" s="131"/>
      <c r="P1536" s="131"/>
      <c r="Q1536" s="131"/>
      <c r="R1536" s="131"/>
      <c r="S1536" s="131"/>
      <c r="T1536" s="133" t="s">
        <v>129</v>
      </c>
      <c r="U1536" s="133"/>
      <c r="V1536" s="169" t="s">
        <v>236</v>
      </c>
      <c r="W1536" s="169"/>
      <c r="X1536" s="169"/>
      <c r="Y1536" s="169"/>
      <c r="Z1536" s="169"/>
      <c r="AA1536" s="169"/>
      <c r="AB1536" s="169"/>
      <c r="AC1536" s="169"/>
      <c r="AD1536" s="169"/>
      <c r="AE1536" s="169"/>
      <c r="AF1536" s="169"/>
      <c r="AG1536" s="169"/>
      <c r="AH1536" s="169"/>
      <c r="AI1536" s="169"/>
      <c r="AJ1536" s="169"/>
      <c r="AK1536" s="169"/>
      <c r="AL1536" s="169"/>
      <c r="AM1536" s="172"/>
      <c r="BG1536" s="13" t="s">
        <v>432</v>
      </c>
      <c r="BH1536" s="13" t="s">
        <v>432</v>
      </c>
    </row>
    <row r="1537" spans="1:61" ht="9.75" hidden="1" customHeight="1" x14ac:dyDescent="0.15">
      <c r="A1537" s="99"/>
      <c r="B1537" s="100"/>
      <c r="C1537" s="100"/>
      <c r="D1537" s="100"/>
      <c r="E1537" s="100"/>
      <c r="F1537" s="100"/>
      <c r="G1537" s="100"/>
      <c r="H1537" s="100"/>
      <c r="I1537" s="101"/>
      <c r="J1537" s="130"/>
      <c r="K1537" s="131"/>
      <c r="L1537" s="131"/>
      <c r="M1537" s="131"/>
      <c r="N1537" s="131"/>
      <c r="O1537" s="131"/>
      <c r="P1537" s="131"/>
      <c r="Q1537" s="131"/>
      <c r="R1537" s="131"/>
      <c r="S1537" s="131"/>
      <c r="T1537" s="133"/>
      <c r="U1537" s="133"/>
      <c r="V1537" s="169" t="s">
        <v>237</v>
      </c>
      <c r="W1537" s="169"/>
      <c r="X1537" s="169"/>
      <c r="Y1537" s="169"/>
      <c r="Z1537" s="169"/>
      <c r="AA1537" s="169"/>
      <c r="AB1537" s="169"/>
      <c r="AC1537" s="169"/>
      <c r="AD1537" s="169"/>
      <c r="AE1537" s="169"/>
      <c r="AF1537" s="169"/>
      <c r="AG1537" s="169"/>
      <c r="AH1537" s="169"/>
      <c r="AI1537" s="169"/>
      <c r="AJ1537" s="169"/>
      <c r="AK1537" s="169"/>
      <c r="AL1537" s="169"/>
      <c r="AM1537" s="172"/>
      <c r="BG1537" s="13" t="s">
        <v>432</v>
      </c>
      <c r="BH1537" s="13" t="s">
        <v>432</v>
      </c>
    </row>
    <row r="1538" spans="1:61" ht="9.75" hidden="1" customHeight="1" x14ac:dyDescent="0.15">
      <c r="A1538" s="99"/>
      <c r="B1538" s="100"/>
      <c r="C1538" s="100"/>
      <c r="D1538" s="100"/>
      <c r="E1538" s="100"/>
      <c r="F1538" s="100"/>
      <c r="G1538" s="100"/>
      <c r="H1538" s="100"/>
      <c r="I1538" s="101"/>
      <c r="J1538" s="186"/>
      <c r="K1538" s="133"/>
      <c r="L1538" s="133"/>
      <c r="M1538" s="133"/>
      <c r="N1538" s="133"/>
      <c r="O1538" s="133"/>
      <c r="P1538" s="133"/>
      <c r="Q1538" s="133"/>
      <c r="R1538" s="133"/>
      <c r="S1538" s="133"/>
      <c r="T1538" s="133"/>
      <c r="U1538" s="133"/>
      <c r="V1538" s="169" t="s">
        <v>441</v>
      </c>
      <c r="W1538" s="169"/>
      <c r="X1538" s="169"/>
      <c r="Y1538" s="169"/>
      <c r="Z1538" s="169"/>
      <c r="AA1538" s="169"/>
      <c r="AB1538" s="169"/>
      <c r="AC1538" s="169"/>
      <c r="AD1538" s="169"/>
      <c r="AE1538" s="169"/>
      <c r="AF1538" s="169"/>
      <c r="AG1538" s="169"/>
      <c r="AH1538" s="169"/>
      <c r="AI1538" s="169"/>
      <c r="AJ1538" s="169"/>
      <c r="AK1538" s="169"/>
      <c r="AL1538" s="169"/>
      <c r="AM1538" s="172"/>
      <c r="BG1538" s="13" t="s">
        <v>432</v>
      </c>
      <c r="BH1538" s="13" t="s">
        <v>432</v>
      </c>
    </row>
    <row r="1539" spans="1:61" ht="9.75" hidden="1" customHeight="1" x14ac:dyDescent="0.15">
      <c r="A1539" s="106"/>
      <c r="B1539" s="107"/>
      <c r="C1539" s="107"/>
      <c r="D1539" s="107"/>
      <c r="E1539" s="107"/>
      <c r="F1539" s="107"/>
      <c r="G1539" s="107"/>
      <c r="H1539" s="107"/>
      <c r="I1539" s="108"/>
      <c r="J1539" s="168"/>
      <c r="K1539" s="137"/>
      <c r="L1539" s="137"/>
      <c r="M1539" s="137"/>
      <c r="N1539" s="137"/>
      <c r="O1539" s="137"/>
      <c r="P1539" s="137"/>
      <c r="Q1539" s="137"/>
      <c r="R1539" s="137"/>
      <c r="S1539" s="137"/>
      <c r="T1539" s="137"/>
      <c r="U1539" s="137"/>
      <c r="V1539" s="174" t="s">
        <v>238</v>
      </c>
      <c r="W1539" s="174"/>
      <c r="X1539" s="174"/>
      <c r="Y1539" s="174"/>
      <c r="Z1539" s="174"/>
      <c r="AA1539" s="174"/>
      <c r="AB1539" s="174"/>
      <c r="AC1539" s="174"/>
      <c r="AD1539" s="174"/>
      <c r="AE1539" s="174"/>
      <c r="AF1539" s="174"/>
      <c r="AG1539" s="174"/>
      <c r="AH1539" s="174"/>
      <c r="AI1539" s="174"/>
      <c r="AJ1539" s="174"/>
      <c r="AK1539" s="174"/>
      <c r="AL1539" s="174"/>
      <c r="AM1539" s="175"/>
      <c r="BG1539" s="13" t="s">
        <v>432</v>
      </c>
      <c r="BH1539" s="13" t="s">
        <v>432</v>
      </c>
    </row>
    <row r="1540" spans="1:61" ht="9.75" hidden="1" customHeight="1" x14ac:dyDescent="0.15">
      <c r="A1540" s="96" t="s">
        <v>325</v>
      </c>
      <c r="B1540" s="97"/>
      <c r="C1540" s="97"/>
      <c r="D1540" s="97"/>
      <c r="E1540" s="97"/>
      <c r="F1540" s="97"/>
      <c r="G1540" s="97"/>
      <c r="H1540" s="97"/>
      <c r="I1540" s="98"/>
      <c r="J1540" s="115"/>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7"/>
      <c r="BG1540" s="13" t="s">
        <v>538</v>
      </c>
      <c r="BH1540" s="13">
        <v>90</v>
      </c>
      <c r="BI1540" s="13" t="str">
        <f>"ITEM"&amp;BH1540&amp; BG1540 &amp;"="&amp; IF(TRIM($J1540)="","",$J1540)</f>
        <v>ITEM90#KBN4_14=</v>
      </c>
    </row>
    <row r="1541" spans="1:61" ht="9.75" hidden="1" customHeight="1" x14ac:dyDescent="0.15">
      <c r="A1541" s="99"/>
      <c r="B1541" s="100"/>
      <c r="C1541" s="100"/>
      <c r="D1541" s="100"/>
      <c r="E1541" s="100"/>
      <c r="F1541" s="100"/>
      <c r="G1541" s="100"/>
      <c r="H1541" s="100"/>
      <c r="I1541" s="101"/>
      <c r="J1541" s="109"/>
      <c r="K1541" s="110"/>
      <c r="L1541" s="110"/>
      <c r="M1541" s="110"/>
      <c r="N1541" s="110"/>
      <c r="O1541" s="110"/>
      <c r="P1541" s="110"/>
      <c r="Q1541" s="110"/>
      <c r="R1541" s="110"/>
      <c r="S1541" s="110"/>
      <c r="T1541" s="110"/>
      <c r="U1541" s="110"/>
      <c r="V1541" s="110"/>
      <c r="W1541" s="110"/>
      <c r="X1541" s="110"/>
      <c r="Y1541" s="110"/>
      <c r="Z1541" s="110"/>
      <c r="AA1541" s="110"/>
      <c r="AB1541" s="110"/>
      <c r="AC1541" s="110"/>
      <c r="AD1541" s="110"/>
      <c r="AE1541" s="110"/>
      <c r="AF1541" s="110"/>
      <c r="AG1541" s="110"/>
      <c r="AH1541" s="110"/>
      <c r="AI1541" s="110"/>
      <c r="AJ1541" s="110"/>
      <c r="AK1541" s="110"/>
      <c r="AL1541" s="110"/>
      <c r="AM1541" s="111"/>
      <c r="BG1541" s="13" t="s">
        <v>432</v>
      </c>
      <c r="BH1541" s="13" t="s">
        <v>432</v>
      </c>
    </row>
    <row r="1542" spans="1:61" ht="9.75" hidden="1" customHeight="1" x14ac:dyDescent="0.15">
      <c r="A1542" s="99"/>
      <c r="B1542" s="100"/>
      <c r="C1542" s="100"/>
      <c r="D1542" s="100"/>
      <c r="E1542" s="100"/>
      <c r="F1542" s="100"/>
      <c r="G1542" s="100"/>
      <c r="H1542" s="100"/>
      <c r="I1542" s="101"/>
      <c r="J1542" s="112"/>
      <c r="K1542" s="113"/>
      <c r="L1542" s="113"/>
      <c r="M1542" s="113"/>
      <c r="N1542" s="113"/>
      <c r="O1542" s="113"/>
      <c r="P1542" s="113"/>
      <c r="Q1542" s="113"/>
      <c r="R1542" s="113"/>
      <c r="S1542" s="113"/>
      <c r="T1542" s="113"/>
      <c r="U1542" s="113"/>
      <c r="V1542" s="113"/>
      <c r="W1542" s="113"/>
      <c r="X1542" s="113"/>
      <c r="Y1542" s="113"/>
      <c r="Z1542" s="113"/>
      <c r="AA1542" s="113"/>
      <c r="AB1542" s="113"/>
      <c r="AC1542" s="113"/>
      <c r="AD1542" s="113"/>
      <c r="AE1542" s="113"/>
      <c r="AF1542" s="113"/>
      <c r="AG1542" s="113"/>
      <c r="AH1542" s="113"/>
      <c r="AI1542" s="113"/>
      <c r="AJ1542" s="113"/>
      <c r="AK1542" s="113"/>
      <c r="AL1542" s="113"/>
      <c r="AM1542" s="114"/>
      <c r="BG1542" s="13" t="s">
        <v>432</v>
      </c>
      <c r="BH1542" s="13" t="s">
        <v>432</v>
      </c>
    </row>
    <row r="1543" spans="1:61" ht="9.75" hidden="1" customHeight="1" x14ac:dyDescent="0.15">
      <c r="A1543" s="96" t="s">
        <v>293</v>
      </c>
      <c r="B1543" s="97"/>
      <c r="C1543" s="97"/>
      <c r="D1543" s="97"/>
      <c r="E1543" s="97"/>
      <c r="F1543" s="97"/>
      <c r="G1543" s="97"/>
      <c r="H1543" s="97"/>
      <c r="I1543" s="98"/>
      <c r="J1543" s="224" t="s">
        <v>127</v>
      </c>
      <c r="K1543" s="225"/>
      <c r="L1543" s="162" t="s">
        <v>122</v>
      </c>
      <c r="M1543" s="162"/>
      <c r="N1543" s="162"/>
      <c r="O1543" s="162"/>
      <c r="P1543" s="162"/>
      <c r="Q1543" s="162"/>
      <c r="R1543" s="162"/>
      <c r="S1543" s="162"/>
      <c r="T1543" s="162"/>
      <c r="U1543" s="162"/>
      <c r="V1543" s="162"/>
      <c r="W1543" s="162"/>
      <c r="X1543" s="227" t="s">
        <v>127</v>
      </c>
      <c r="Y1543" s="225"/>
      <c r="Z1543" s="162" t="s">
        <v>160</v>
      </c>
      <c r="AA1543" s="162"/>
      <c r="AB1543" s="162"/>
      <c r="AC1543" s="162"/>
      <c r="AD1543" s="162"/>
      <c r="AE1543" s="162"/>
      <c r="AF1543" s="162"/>
      <c r="AG1543" s="162"/>
      <c r="AH1543" s="162"/>
      <c r="AI1543" s="162"/>
      <c r="AJ1543" s="162"/>
      <c r="AK1543" s="162"/>
      <c r="AL1543" s="162"/>
      <c r="AM1543" s="163"/>
      <c r="BF1543" s="13" t="b">
        <f>IF($K1543="○",TRUE,IF($K1543="",FALSE,"INPUT_ERROR"))</f>
        <v>0</v>
      </c>
      <c r="BG1543" s="13" t="s">
        <v>538</v>
      </c>
      <c r="BH1543" s="13">
        <v>91</v>
      </c>
      <c r="BI1543" s="13" t="str">
        <f t="shared" ref="BI1543:BI1549" si="35">"ITEM"&amp;BH1543 &amp; BG1543 &amp;"="&amp; BF1543</f>
        <v>ITEM91#KBN4_14=FALSE</v>
      </c>
    </row>
    <row r="1544" spans="1:61" ht="9.75" hidden="1" customHeight="1" x14ac:dyDescent="0.15">
      <c r="A1544" s="99"/>
      <c r="B1544" s="100"/>
      <c r="C1544" s="100"/>
      <c r="D1544" s="100"/>
      <c r="E1544" s="100"/>
      <c r="F1544" s="100"/>
      <c r="G1544" s="100"/>
      <c r="H1544" s="100"/>
      <c r="I1544" s="101"/>
      <c r="J1544" s="130"/>
      <c r="K1544" s="132"/>
      <c r="L1544" s="133"/>
      <c r="M1544" s="133"/>
      <c r="N1544" s="133"/>
      <c r="O1544" s="133"/>
      <c r="P1544" s="133"/>
      <c r="Q1544" s="133"/>
      <c r="R1544" s="133"/>
      <c r="S1544" s="133"/>
      <c r="T1544" s="133"/>
      <c r="U1544" s="133"/>
      <c r="V1544" s="133"/>
      <c r="W1544" s="133"/>
      <c r="X1544" s="134"/>
      <c r="Y1544" s="132"/>
      <c r="Z1544" s="133"/>
      <c r="AA1544" s="133"/>
      <c r="AB1544" s="133"/>
      <c r="AC1544" s="133"/>
      <c r="AD1544" s="133"/>
      <c r="AE1544" s="133"/>
      <c r="AF1544" s="133"/>
      <c r="AG1544" s="133"/>
      <c r="AH1544" s="133"/>
      <c r="AI1544" s="133"/>
      <c r="AJ1544" s="133"/>
      <c r="AK1544" s="133"/>
      <c r="AL1544" s="133"/>
      <c r="AM1544" s="139"/>
      <c r="BF1544" s="13" t="b">
        <f>IF($Y1543="○",TRUE,IF($Y1543="",FALSE,"INPUT_ERROR"))</f>
        <v>0</v>
      </c>
      <c r="BG1544" s="13" t="s">
        <v>538</v>
      </c>
      <c r="BH1544" s="13">
        <v>92</v>
      </c>
      <c r="BI1544" s="13" t="str">
        <f t="shared" si="35"/>
        <v>ITEM92#KBN4_14=FALSE</v>
      </c>
    </row>
    <row r="1545" spans="1:61" ht="9.75" hidden="1" customHeight="1" x14ac:dyDescent="0.15">
      <c r="A1545" s="99"/>
      <c r="B1545" s="100"/>
      <c r="C1545" s="100"/>
      <c r="D1545" s="100"/>
      <c r="E1545" s="100"/>
      <c r="F1545" s="100"/>
      <c r="G1545" s="100"/>
      <c r="H1545" s="100"/>
      <c r="I1545" s="101"/>
      <c r="J1545" s="130" t="s">
        <v>127</v>
      </c>
      <c r="K1545" s="132"/>
      <c r="L1545" s="133" t="s">
        <v>161</v>
      </c>
      <c r="M1545" s="133"/>
      <c r="N1545" s="133"/>
      <c r="O1545" s="133"/>
      <c r="P1545" s="133"/>
      <c r="Q1545" s="133"/>
      <c r="R1545" s="133"/>
      <c r="S1545" s="133"/>
      <c r="T1545" s="133"/>
      <c r="U1545" s="133"/>
      <c r="V1545" s="133"/>
      <c r="W1545" s="133"/>
      <c r="X1545" s="134" t="s">
        <v>127</v>
      </c>
      <c r="Y1545" s="132"/>
      <c r="Z1545" s="133" t="s">
        <v>332</v>
      </c>
      <c r="AA1545" s="133"/>
      <c r="AB1545" s="133"/>
      <c r="AC1545" s="133"/>
      <c r="AD1545" s="133"/>
      <c r="AE1545" s="133"/>
      <c r="AF1545" s="133"/>
      <c r="AG1545" s="133"/>
      <c r="AH1545" s="133"/>
      <c r="AI1545" s="133"/>
      <c r="AJ1545" s="133"/>
      <c r="AK1545" s="133"/>
      <c r="AL1545" s="133"/>
      <c r="AM1545" s="139"/>
      <c r="BF1545" s="13" t="b">
        <f>IF($K1545="○",TRUE,IF($K1545="",FALSE,"INPUT_ERROR"))</f>
        <v>0</v>
      </c>
      <c r="BG1545" s="13" t="s">
        <v>538</v>
      </c>
      <c r="BH1545" s="13">
        <v>93</v>
      </c>
      <c r="BI1545" s="13" t="str">
        <f t="shared" si="35"/>
        <v>ITEM93#KBN4_14=FALSE</v>
      </c>
    </row>
    <row r="1546" spans="1:61" ht="9.75" hidden="1" customHeight="1" x14ac:dyDescent="0.15">
      <c r="A1546" s="99"/>
      <c r="B1546" s="100"/>
      <c r="C1546" s="100"/>
      <c r="D1546" s="100"/>
      <c r="E1546" s="100"/>
      <c r="F1546" s="100"/>
      <c r="G1546" s="100"/>
      <c r="H1546" s="100"/>
      <c r="I1546" s="101"/>
      <c r="J1546" s="130"/>
      <c r="K1546" s="132"/>
      <c r="L1546" s="133"/>
      <c r="M1546" s="133"/>
      <c r="N1546" s="133"/>
      <c r="O1546" s="133"/>
      <c r="P1546" s="133"/>
      <c r="Q1546" s="133"/>
      <c r="R1546" s="133"/>
      <c r="S1546" s="133"/>
      <c r="T1546" s="133"/>
      <c r="U1546" s="133"/>
      <c r="V1546" s="133"/>
      <c r="W1546" s="133"/>
      <c r="X1546" s="134"/>
      <c r="Y1546" s="132"/>
      <c r="Z1546" s="133"/>
      <c r="AA1546" s="133"/>
      <c r="AB1546" s="133"/>
      <c r="AC1546" s="133"/>
      <c r="AD1546" s="133"/>
      <c r="AE1546" s="133"/>
      <c r="AF1546" s="133"/>
      <c r="AG1546" s="133"/>
      <c r="AH1546" s="133"/>
      <c r="AI1546" s="133"/>
      <c r="AJ1546" s="133"/>
      <c r="AK1546" s="133"/>
      <c r="AL1546" s="133"/>
      <c r="AM1546" s="139"/>
      <c r="BF1546" s="13" t="b">
        <f>IF($Y1545="○",TRUE,IF($Y1545="",FALSE,"INPUT_ERROR"))</f>
        <v>0</v>
      </c>
      <c r="BG1546" s="13" t="s">
        <v>538</v>
      </c>
      <c r="BH1546" s="13">
        <v>94</v>
      </c>
      <c r="BI1546" s="13" t="str">
        <f t="shared" si="35"/>
        <v>ITEM94#KBN4_14=FALSE</v>
      </c>
    </row>
    <row r="1547" spans="1:61" ht="9.75" hidden="1" customHeight="1" x14ac:dyDescent="0.15">
      <c r="A1547" s="99"/>
      <c r="B1547" s="100"/>
      <c r="C1547" s="100"/>
      <c r="D1547" s="100"/>
      <c r="E1547" s="100"/>
      <c r="F1547" s="100"/>
      <c r="G1547" s="100"/>
      <c r="H1547" s="100"/>
      <c r="I1547" s="101"/>
      <c r="J1547" s="130" t="s">
        <v>127</v>
      </c>
      <c r="K1547" s="132"/>
      <c r="L1547" s="133" t="s">
        <v>214</v>
      </c>
      <c r="M1547" s="133"/>
      <c r="N1547" s="133"/>
      <c r="O1547" s="133"/>
      <c r="P1547" s="133"/>
      <c r="Q1547" s="133"/>
      <c r="R1547" s="133"/>
      <c r="S1547" s="133"/>
      <c r="T1547" s="133"/>
      <c r="U1547" s="133"/>
      <c r="V1547" s="133"/>
      <c r="W1547" s="133"/>
      <c r="X1547" s="134" t="s">
        <v>127</v>
      </c>
      <c r="Y1547" s="132"/>
      <c r="Z1547" s="133" t="s">
        <v>239</v>
      </c>
      <c r="AA1547" s="133"/>
      <c r="AB1547" s="133"/>
      <c r="AC1547" s="133"/>
      <c r="AD1547" s="133"/>
      <c r="AE1547" s="133"/>
      <c r="AF1547" s="133"/>
      <c r="AG1547" s="133"/>
      <c r="AH1547" s="133"/>
      <c r="AI1547" s="133"/>
      <c r="AJ1547" s="133"/>
      <c r="AK1547" s="133"/>
      <c r="AL1547" s="133"/>
      <c r="AM1547" s="139"/>
      <c r="BF1547" s="13" t="b">
        <f>IF($K1547="○",TRUE,IF($K1547="",FALSE,"INPUT_ERROR"))</f>
        <v>0</v>
      </c>
      <c r="BG1547" s="13" t="s">
        <v>538</v>
      </c>
      <c r="BH1547" s="13">
        <v>95</v>
      </c>
      <c r="BI1547" s="13" t="str">
        <f t="shared" si="35"/>
        <v>ITEM95#KBN4_14=FALSE</v>
      </c>
    </row>
    <row r="1548" spans="1:61" ht="9.75" hidden="1" customHeight="1" x14ac:dyDescent="0.15">
      <c r="A1548" s="99"/>
      <c r="B1548" s="100"/>
      <c r="C1548" s="100"/>
      <c r="D1548" s="100"/>
      <c r="E1548" s="100"/>
      <c r="F1548" s="100"/>
      <c r="G1548" s="100"/>
      <c r="H1548" s="100"/>
      <c r="I1548" s="101"/>
      <c r="J1548" s="130"/>
      <c r="K1548" s="132"/>
      <c r="L1548" s="133"/>
      <c r="M1548" s="133"/>
      <c r="N1548" s="133"/>
      <c r="O1548" s="133"/>
      <c r="P1548" s="133"/>
      <c r="Q1548" s="133"/>
      <c r="R1548" s="133"/>
      <c r="S1548" s="133"/>
      <c r="T1548" s="133"/>
      <c r="U1548" s="133"/>
      <c r="V1548" s="133"/>
      <c r="W1548" s="133"/>
      <c r="X1548" s="134"/>
      <c r="Y1548" s="132"/>
      <c r="Z1548" s="133"/>
      <c r="AA1548" s="133"/>
      <c r="AB1548" s="133"/>
      <c r="AC1548" s="133"/>
      <c r="AD1548" s="133"/>
      <c r="AE1548" s="133"/>
      <c r="AF1548" s="133"/>
      <c r="AG1548" s="133"/>
      <c r="AH1548" s="133"/>
      <c r="AI1548" s="133"/>
      <c r="AJ1548" s="133"/>
      <c r="AK1548" s="133"/>
      <c r="AL1548" s="133"/>
      <c r="AM1548" s="139"/>
      <c r="BF1548" s="13" t="b">
        <f>IF($Y1547="○",TRUE,IF($Y1547="",FALSE,"INPUT_ERROR"))</f>
        <v>0</v>
      </c>
      <c r="BG1548" s="13" t="s">
        <v>538</v>
      </c>
      <c r="BH1548" s="13">
        <v>96</v>
      </c>
      <c r="BI1548" s="13" t="str">
        <f t="shared" si="35"/>
        <v>ITEM96#KBN4_14=FALSE</v>
      </c>
    </row>
    <row r="1549" spans="1:61" ht="9.75" hidden="1" customHeight="1" x14ac:dyDescent="0.15">
      <c r="A1549" s="99"/>
      <c r="B1549" s="100"/>
      <c r="C1549" s="100"/>
      <c r="D1549" s="100"/>
      <c r="E1549" s="100"/>
      <c r="F1549" s="100"/>
      <c r="G1549" s="100"/>
      <c r="H1549" s="100"/>
      <c r="I1549" s="101"/>
      <c r="J1549" s="130" t="s">
        <v>127</v>
      </c>
      <c r="K1549" s="132"/>
      <c r="L1549" s="133" t="s">
        <v>125</v>
      </c>
      <c r="M1549" s="133"/>
      <c r="N1549" s="133"/>
      <c r="O1549" s="134" t="s">
        <v>98</v>
      </c>
      <c r="P1549" s="128"/>
      <c r="Q1549" s="128"/>
      <c r="R1549" s="128"/>
      <c r="S1549" s="128"/>
      <c r="T1549" s="128"/>
      <c r="U1549" s="128"/>
      <c r="V1549" s="128"/>
      <c r="W1549" s="128"/>
      <c r="X1549" s="128"/>
      <c r="Y1549" s="128"/>
      <c r="Z1549" s="128"/>
      <c r="AA1549" s="128"/>
      <c r="AB1549" s="128"/>
      <c r="AC1549" s="128"/>
      <c r="AD1549" s="128"/>
      <c r="AE1549" s="128"/>
      <c r="AF1549" s="128"/>
      <c r="AG1549" s="128"/>
      <c r="AH1549" s="128"/>
      <c r="AI1549" s="128"/>
      <c r="AJ1549" s="128"/>
      <c r="AK1549" s="128"/>
      <c r="AL1549" s="133" t="s">
        <v>188</v>
      </c>
      <c r="AM1549" s="139"/>
      <c r="BF1549" s="13" t="b">
        <f>IF($K1549="○",TRUE,IF($K1549="",FALSE,"INPUT_ERROR"))</f>
        <v>0</v>
      </c>
      <c r="BG1549" s="13" t="s">
        <v>538</v>
      </c>
      <c r="BH1549" s="13">
        <v>97</v>
      </c>
      <c r="BI1549" s="13" t="str">
        <f t="shared" si="35"/>
        <v>ITEM97#KBN4_14=FALSE</v>
      </c>
    </row>
    <row r="1550" spans="1:61" ht="9.75" hidden="1" customHeight="1" x14ac:dyDescent="0.15">
      <c r="A1550" s="99"/>
      <c r="B1550" s="100"/>
      <c r="C1550" s="100"/>
      <c r="D1550" s="100"/>
      <c r="E1550" s="100"/>
      <c r="F1550" s="100"/>
      <c r="G1550" s="100"/>
      <c r="H1550" s="100"/>
      <c r="I1550" s="101"/>
      <c r="J1550" s="135"/>
      <c r="K1550" s="136"/>
      <c r="L1550" s="137"/>
      <c r="M1550" s="137"/>
      <c r="N1550" s="137"/>
      <c r="O1550" s="138"/>
      <c r="P1550" s="90"/>
      <c r="Q1550" s="90"/>
      <c r="R1550" s="90"/>
      <c r="S1550" s="90"/>
      <c r="T1550" s="90"/>
      <c r="U1550" s="90"/>
      <c r="V1550" s="90"/>
      <c r="W1550" s="90"/>
      <c r="X1550" s="90"/>
      <c r="Y1550" s="90"/>
      <c r="Z1550" s="90"/>
      <c r="AA1550" s="90"/>
      <c r="AB1550" s="90"/>
      <c r="AC1550" s="90"/>
      <c r="AD1550" s="90"/>
      <c r="AE1550" s="90"/>
      <c r="AF1550" s="90"/>
      <c r="AG1550" s="90"/>
      <c r="AH1550" s="90"/>
      <c r="AI1550" s="90"/>
      <c r="AJ1550" s="90"/>
      <c r="AK1550" s="90"/>
      <c r="AL1550" s="137"/>
      <c r="AM1550" s="140"/>
      <c r="BG1550" s="13" t="s">
        <v>538</v>
      </c>
      <c r="BH1550" s="13">
        <v>98</v>
      </c>
      <c r="BI1550" s="13" t="str">
        <f>"ITEM"&amp;BH1550 &amp; BG1550 &amp;"="&amp;IF(TRIM($P1549)="","",$P1549)</f>
        <v>ITEM98#KBN4_14=</v>
      </c>
    </row>
    <row r="1551" spans="1:61" ht="9.75" hidden="1" customHeight="1" x14ac:dyDescent="0.15">
      <c r="A1551" s="96" t="s">
        <v>290</v>
      </c>
      <c r="B1551" s="97"/>
      <c r="C1551" s="97"/>
      <c r="D1551" s="97"/>
      <c r="E1551" s="97"/>
      <c r="F1551" s="97"/>
      <c r="G1551" s="97"/>
      <c r="H1551" s="97"/>
      <c r="I1551" s="98"/>
      <c r="J1551" s="305"/>
      <c r="K1551" s="306"/>
      <c r="L1551" s="306"/>
      <c r="M1551" s="306"/>
      <c r="N1551" s="306"/>
      <c r="O1551" s="306"/>
      <c r="P1551" s="306"/>
      <c r="Q1551" s="306"/>
      <c r="R1551" s="306"/>
      <c r="S1551" s="306"/>
      <c r="T1551" s="306"/>
      <c r="U1551" s="306"/>
      <c r="V1551" s="306"/>
      <c r="W1551" s="306"/>
      <c r="X1551" s="306"/>
      <c r="Y1551" s="306"/>
      <c r="Z1551" s="306"/>
      <c r="AA1551" s="306"/>
      <c r="AB1551" s="306"/>
      <c r="AC1551" s="306"/>
      <c r="AD1551" s="306"/>
      <c r="AE1551" s="306"/>
      <c r="AF1551" s="306"/>
      <c r="AG1551" s="306"/>
      <c r="AH1551" s="306"/>
      <c r="AI1551" s="306"/>
      <c r="AJ1551" s="306"/>
      <c r="AK1551" s="306"/>
      <c r="AL1551" s="306"/>
      <c r="AM1551" s="307"/>
      <c r="BG1551" s="13" t="s">
        <v>538</v>
      </c>
      <c r="BH1551" s="13">
        <v>99</v>
      </c>
      <c r="BI1551" s="13" t="str">
        <f>"ITEM"&amp;BH1551 &amp; BG1551 &amp;"="&amp;IF(TRIM($J1551)="","",TEXT(J1551,"yyyymmdd"))</f>
        <v>ITEM99#KBN4_14=</v>
      </c>
    </row>
    <row r="1552" spans="1:61" ht="9.75" hidden="1" customHeight="1" x14ac:dyDescent="0.15">
      <c r="A1552" s="99"/>
      <c r="B1552" s="100"/>
      <c r="C1552" s="100"/>
      <c r="D1552" s="100"/>
      <c r="E1552" s="100"/>
      <c r="F1552" s="100"/>
      <c r="G1552" s="100"/>
      <c r="H1552" s="100"/>
      <c r="I1552" s="101"/>
      <c r="J1552" s="308"/>
      <c r="K1552" s="309"/>
      <c r="L1552" s="309"/>
      <c r="M1552" s="309"/>
      <c r="N1552" s="309"/>
      <c r="O1552" s="309"/>
      <c r="P1552" s="309"/>
      <c r="Q1552" s="309"/>
      <c r="R1552" s="309"/>
      <c r="S1552" s="309"/>
      <c r="T1552" s="309"/>
      <c r="U1552" s="309"/>
      <c r="V1552" s="309"/>
      <c r="W1552" s="309"/>
      <c r="X1552" s="309"/>
      <c r="Y1552" s="309"/>
      <c r="Z1552" s="309"/>
      <c r="AA1552" s="309"/>
      <c r="AB1552" s="309"/>
      <c r="AC1552" s="309"/>
      <c r="AD1552" s="309"/>
      <c r="AE1552" s="309"/>
      <c r="AF1552" s="309"/>
      <c r="AG1552" s="309"/>
      <c r="AH1552" s="309"/>
      <c r="AI1552" s="309"/>
      <c r="AJ1552" s="309"/>
      <c r="AK1552" s="309"/>
      <c r="AL1552" s="309"/>
      <c r="AM1552" s="310"/>
      <c r="BH1552" s="13" t="s">
        <v>432</v>
      </c>
    </row>
    <row r="1553" spans="1:61" ht="9.75" hidden="1" customHeight="1" thickBot="1" x14ac:dyDescent="0.2">
      <c r="A1553" s="106"/>
      <c r="B1553" s="107"/>
      <c r="C1553" s="107"/>
      <c r="D1553" s="107"/>
      <c r="E1553" s="107"/>
      <c r="F1553" s="107"/>
      <c r="G1553" s="107"/>
      <c r="H1553" s="107"/>
      <c r="I1553" s="108"/>
      <c r="J1553" s="311"/>
      <c r="K1553" s="312"/>
      <c r="L1553" s="312"/>
      <c r="M1553" s="312"/>
      <c r="N1553" s="312"/>
      <c r="O1553" s="312"/>
      <c r="P1553" s="312"/>
      <c r="Q1553" s="312"/>
      <c r="R1553" s="312"/>
      <c r="S1553" s="312"/>
      <c r="T1553" s="312"/>
      <c r="U1553" s="312"/>
      <c r="V1553" s="312"/>
      <c r="W1553" s="312"/>
      <c r="X1553" s="312"/>
      <c r="Y1553" s="312"/>
      <c r="Z1553" s="312"/>
      <c r="AA1553" s="312"/>
      <c r="AB1553" s="312"/>
      <c r="AC1553" s="312"/>
      <c r="AD1553" s="312"/>
      <c r="AE1553" s="312"/>
      <c r="AF1553" s="312"/>
      <c r="AG1553" s="312"/>
      <c r="AH1553" s="312"/>
      <c r="AI1553" s="312"/>
      <c r="AJ1553" s="312"/>
      <c r="AK1553" s="312"/>
      <c r="AL1553" s="312"/>
      <c r="AM1553" s="313"/>
      <c r="BH1553" s="13" t="s">
        <v>432</v>
      </c>
    </row>
    <row r="1554" spans="1:61" ht="9.75" hidden="1" customHeight="1" x14ac:dyDescent="0.15">
      <c r="A1554" s="295" t="s">
        <v>402</v>
      </c>
      <c r="B1554" s="296"/>
      <c r="C1554" s="296"/>
      <c r="D1554" s="296"/>
      <c r="E1554" s="296"/>
      <c r="F1554" s="296"/>
      <c r="G1554" s="296"/>
      <c r="H1554" s="296"/>
      <c r="I1554" s="297"/>
      <c r="J1554" s="273"/>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274"/>
      <c r="AE1554" s="274"/>
      <c r="AF1554" s="274"/>
      <c r="AG1554" s="274"/>
      <c r="AH1554" s="274"/>
      <c r="AI1554" s="274"/>
      <c r="AJ1554" s="274"/>
      <c r="AK1554" s="274"/>
      <c r="AL1554" s="274"/>
      <c r="AM1554" s="275"/>
      <c r="BG1554" s="13" t="s">
        <v>539</v>
      </c>
      <c r="BH1554" s="13">
        <v>85</v>
      </c>
      <c r="BI1554" s="13" t="str">
        <f>"ITEM"&amp;BH1554 &amp; BG1554 &amp;"="&amp; IF(TRIM($J1554)="","",$J1554)</f>
        <v>ITEM85#KBN4_15=</v>
      </c>
    </row>
    <row r="1555" spans="1:61" ht="9.75" hidden="1" customHeight="1" thickBot="1" x14ac:dyDescent="0.2">
      <c r="A1555" s="298"/>
      <c r="B1555" s="299"/>
      <c r="C1555" s="299"/>
      <c r="D1555" s="299"/>
      <c r="E1555" s="299"/>
      <c r="F1555" s="299"/>
      <c r="G1555" s="299"/>
      <c r="H1555" s="299"/>
      <c r="I1555" s="300"/>
      <c r="J1555" s="301"/>
      <c r="K1555" s="302"/>
      <c r="L1555" s="302"/>
      <c r="M1555" s="302"/>
      <c r="N1555" s="302"/>
      <c r="O1555" s="302"/>
      <c r="P1555" s="302"/>
      <c r="Q1555" s="302"/>
      <c r="R1555" s="302"/>
      <c r="S1555" s="302"/>
      <c r="T1555" s="302"/>
      <c r="U1555" s="302"/>
      <c r="V1555" s="302"/>
      <c r="W1555" s="302"/>
      <c r="X1555" s="302"/>
      <c r="Y1555" s="302"/>
      <c r="Z1555" s="302"/>
      <c r="AA1555" s="302"/>
      <c r="AB1555" s="302"/>
      <c r="AC1555" s="302"/>
      <c r="AD1555" s="302"/>
      <c r="AE1555" s="302"/>
      <c r="AF1555" s="302"/>
      <c r="AG1555" s="302"/>
      <c r="AH1555" s="302"/>
      <c r="AI1555" s="302"/>
      <c r="AJ1555" s="302"/>
      <c r="AK1555" s="302"/>
      <c r="AL1555" s="302"/>
      <c r="AM1555" s="303"/>
      <c r="BG1555" s="13" t="s">
        <v>432</v>
      </c>
      <c r="BH1555" s="13" t="s">
        <v>432</v>
      </c>
    </row>
    <row r="1556" spans="1:61" ht="9.75" hidden="1" customHeight="1" x14ac:dyDescent="0.15">
      <c r="A1556" s="96" t="s">
        <v>96</v>
      </c>
      <c r="B1556" s="97"/>
      <c r="C1556" s="97"/>
      <c r="D1556" s="97"/>
      <c r="E1556" s="97"/>
      <c r="F1556" s="97"/>
      <c r="G1556" s="97"/>
      <c r="H1556" s="97"/>
      <c r="I1556" s="98"/>
      <c r="J1556" s="102"/>
      <c r="K1556" s="102"/>
      <c r="L1556" s="102"/>
      <c r="M1556" s="102"/>
      <c r="N1556" s="102"/>
      <c r="O1556" s="102"/>
      <c r="P1556" s="102"/>
      <c r="Q1556" s="102"/>
      <c r="R1556" s="102"/>
      <c r="S1556" s="102"/>
      <c r="T1556" s="102"/>
      <c r="U1556" s="102"/>
      <c r="V1556" s="102"/>
      <c r="W1556" s="102"/>
      <c r="X1556" s="102"/>
      <c r="Y1556" s="102"/>
      <c r="Z1556" s="102"/>
      <c r="AA1556" s="102"/>
      <c r="AB1556" s="102"/>
      <c r="AC1556" s="102"/>
      <c r="AD1556" s="102"/>
      <c r="AE1556" s="102"/>
      <c r="AF1556" s="102"/>
      <c r="AG1556" s="102"/>
      <c r="AH1556" s="102"/>
      <c r="AI1556" s="102"/>
      <c r="AJ1556" s="102"/>
      <c r="AK1556" s="102"/>
      <c r="AL1556" s="102"/>
      <c r="AM1556" s="102"/>
      <c r="BG1556" s="13" t="s">
        <v>539</v>
      </c>
      <c r="BH1556" s="13">
        <v>86</v>
      </c>
      <c r="BI1556" s="13" t="str">
        <f>"ITEM"&amp;BH1556&amp; BG1556 &amp;"="&amp; IF(TRIM($J1556)="","",$J1556)</f>
        <v>ITEM86#KBN4_15=</v>
      </c>
    </row>
    <row r="1557" spans="1:61" ht="9.75" hidden="1" customHeight="1" x14ac:dyDescent="0.15">
      <c r="A1557" s="106"/>
      <c r="B1557" s="107"/>
      <c r="C1557" s="107"/>
      <c r="D1557" s="107"/>
      <c r="E1557" s="107"/>
      <c r="F1557" s="107"/>
      <c r="G1557" s="107"/>
      <c r="H1557" s="107"/>
      <c r="I1557" s="108"/>
      <c r="J1557" s="102"/>
      <c r="K1557" s="102"/>
      <c r="L1557" s="102"/>
      <c r="M1557" s="102"/>
      <c r="N1557" s="102"/>
      <c r="O1557" s="102"/>
      <c r="P1557" s="102"/>
      <c r="Q1557" s="102"/>
      <c r="R1557" s="102"/>
      <c r="S1557" s="102"/>
      <c r="T1557" s="102"/>
      <c r="U1557" s="102"/>
      <c r="V1557" s="102"/>
      <c r="W1557" s="102"/>
      <c r="X1557" s="102"/>
      <c r="Y1557" s="102"/>
      <c r="Z1557" s="102"/>
      <c r="AA1557" s="102"/>
      <c r="AB1557" s="102"/>
      <c r="AC1557" s="102"/>
      <c r="AD1557" s="102"/>
      <c r="AE1557" s="102"/>
      <c r="AF1557" s="102"/>
      <c r="AG1557" s="102"/>
      <c r="AH1557" s="102"/>
      <c r="AI1557" s="102"/>
      <c r="AJ1557" s="102"/>
      <c r="AK1557" s="102"/>
      <c r="AL1557" s="102"/>
      <c r="AM1557" s="102"/>
      <c r="BG1557" s="13" t="s">
        <v>432</v>
      </c>
      <c r="BH1557" s="13" t="s">
        <v>432</v>
      </c>
    </row>
    <row r="1558" spans="1:61" ht="9.75" hidden="1" customHeight="1" x14ac:dyDescent="0.15">
      <c r="A1558" s="96" t="s">
        <v>291</v>
      </c>
      <c r="B1558" s="97"/>
      <c r="C1558" s="97"/>
      <c r="D1558" s="97"/>
      <c r="E1558" s="97"/>
      <c r="F1558" s="97"/>
      <c r="G1558" s="97"/>
      <c r="H1558" s="97"/>
      <c r="I1558" s="98"/>
      <c r="J1558" s="102"/>
      <c r="K1558" s="102"/>
      <c r="L1558" s="102"/>
      <c r="M1558" s="102"/>
      <c r="N1558" s="102"/>
      <c r="O1558" s="102"/>
      <c r="P1558" s="102"/>
      <c r="Q1558" s="102"/>
      <c r="R1558" s="102"/>
      <c r="S1558" s="102"/>
      <c r="T1558" s="102"/>
      <c r="U1558" s="102"/>
      <c r="V1558" s="102"/>
      <c r="W1558" s="102"/>
      <c r="X1558" s="102"/>
      <c r="Y1558" s="102"/>
      <c r="Z1558" s="102"/>
      <c r="AA1558" s="102"/>
      <c r="AB1558" s="102"/>
      <c r="AC1558" s="102"/>
      <c r="AD1558" s="102"/>
      <c r="AE1558" s="102"/>
      <c r="AF1558" s="102"/>
      <c r="AG1558" s="102"/>
      <c r="AH1558" s="102"/>
      <c r="AI1558" s="102"/>
      <c r="AJ1558" s="102"/>
      <c r="AK1558" s="102"/>
      <c r="AL1558" s="102"/>
      <c r="AM1558" s="102"/>
      <c r="BG1558" s="13" t="s">
        <v>539</v>
      </c>
      <c r="BH1558" s="13">
        <v>87</v>
      </c>
      <c r="BI1558" s="13" t="str">
        <f>"ITEM"&amp;BH1558&amp; BG1558 &amp;"="&amp; IF(TRIM($J1558)="","",$J1558)</f>
        <v>ITEM87#KBN4_15=</v>
      </c>
    </row>
    <row r="1559" spans="1:61" ht="9.75" hidden="1" customHeight="1" x14ac:dyDescent="0.15">
      <c r="A1559" s="99"/>
      <c r="B1559" s="100"/>
      <c r="C1559" s="100"/>
      <c r="D1559" s="100"/>
      <c r="E1559" s="100"/>
      <c r="F1559" s="100"/>
      <c r="G1559" s="100"/>
      <c r="H1559" s="100"/>
      <c r="I1559" s="101"/>
      <c r="J1559" s="102"/>
      <c r="K1559" s="102"/>
      <c r="L1559" s="102"/>
      <c r="M1559" s="102"/>
      <c r="N1559" s="102"/>
      <c r="O1559" s="102"/>
      <c r="P1559" s="102"/>
      <c r="Q1559" s="102"/>
      <c r="R1559" s="102"/>
      <c r="S1559" s="102"/>
      <c r="T1559" s="102"/>
      <c r="U1559" s="102"/>
      <c r="V1559" s="102"/>
      <c r="W1559" s="102"/>
      <c r="X1559" s="102"/>
      <c r="Y1559" s="102"/>
      <c r="Z1559" s="102"/>
      <c r="AA1559" s="102"/>
      <c r="AB1559" s="102"/>
      <c r="AC1559" s="102"/>
      <c r="AD1559" s="102"/>
      <c r="AE1559" s="102"/>
      <c r="AF1559" s="102"/>
      <c r="AG1559" s="102"/>
      <c r="AH1559" s="102"/>
      <c r="AI1559" s="102"/>
      <c r="AJ1559" s="102"/>
      <c r="AK1559" s="102"/>
      <c r="AL1559" s="102"/>
      <c r="AM1559" s="102"/>
      <c r="BG1559" s="13" t="s">
        <v>432</v>
      </c>
      <c r="BH1559" s="13" t="s">
        <v>432</v>
      </c>
    </row>
    <row r="1560" spans="1:61" ht="9.75" hidden="1" customHeight="1" x14ac:dyDescent="0.15">
      <c r="A1560" s="106"/>
      <c r="B1560" s="107"/>
      <c r="C1560" s="107"/>
      <c r="D1560" s="107"/>
      <c r="E1560" s="107"/>
      <c r="F1560" s="107"/>
      <c r="G1560" s="107"/>
      <c r="H1560" s="107"/>
      <c r="I1560" s="108"/>
      <c r="J1560" s="102"/>
      <c r="K1560" s="102"/>
      <c r="L1560" s="102"/>
      <c r="M1560" s="102"/>
      <c r="N1560" s="102"/>
      <c r="O1560" s="102"/>
      <c r="P1560" s="102"/>
      <c r="Q1560" s="102"/>
      <c r="R1560" s="102"/>
      <c r="S1560" s="102"/>
      <c r="T1560" s="102"/>
      <c r="U1560" s="102"/>
      <c r="V1560" s="102"/>
      <c r="W1560" s="102"/>
      <c r="X1560" s="102"/>
      <c r="Y1560" s="102"/>
      <c r="Z1560" s="102"/>
      <c r="AA1560" s="102"/>
      <c r="AB1560" s="102"/>
      <c r="AC1560" s="102"/>
      <c r="AD1560" s="102"/>
      <c r="AE1560" s="102"/>
      <c r="AF1560" s="102"/>
      <c r="AG1560" s="102"/>
      <c r="AH1560" s="102"/>
      <c r="AI1560" s="102"/>
      <c r="AJ1560" s="102"/>
      <c r="AK1560" s="102"/>
      <c r="AL1560" s="102"/>
      <c r="AM1560" s="102"/>
      <c r="BG1560" s="13" t="s">
        <v>432</v>
      </c>
      <c r="BH1560" s="13" t="s">
        <v>432</v>
      </c>
    </row>
    <row r="1561" spans="1:61" ht="9.75" hidden="1" customHeight="1" x14ac:dyDescent="0.15">
      <c r="A1561" s="96" t="s">
        <v>292</v>
      </c>
      <c r="B1561" s="97"/>
      <c r="C1561" s="97"/>
      <c r="D1561" s="97"/>
      <c r="E1561" s="97"/>
      <c r="F1561" s="97"/>
      <c r="G1561" s="97"/>
      <c r="H1561" s="97"/>
      <c r="I1561" s="98"/>
      <c r="J1561" s="102"/>
      <c r="K1561" s="102"/>
      <c r="L1561" s="102"/>
      <c r="M1561" s="102"/>
      <c r="N1561" s="102"/>
      <c r="O1561" s="102"/>
      <c r="P1561" s="102"/>
      <c r="Q1561" s="102"/>
      <c r="R1561" s="102"/>
      <c r="S1561" s="102"/>
      <c r="T1561" s="102"/>
      <c r="U1561" s="102"/>
      <c r="V1561" s="102"/>
      <c r="W1561" s="102"/>
      <c r="X1561" s="102"/>
      <c r="Y1561" s="102"/>
      <c r="Z1561" s="102"/>
      <c r="AA1561" s="102"/>
      <c r="AB1561" s="102"/>
      <c r="AC1561" s="102"/>
      <c r="AD1561" s="102"/>
      <c r="AE1561" s="102"/>
      <c r="AF1561" s="102"/>
      <c r="AG1561" s="102"/>
      <c r="AH1561" s="102"/>
      <c r="AI1561" s="102"/>
      <c r="AJ1561" s="102"/>
      <c r="AK1561" s="102"/>
      <c r="AL1561" s="102"/>
      <c r="AM1561" s="102"/>
      <c r="BG1561" s="13" t="s">
        <v>539</v>
      </c>
      <c r="BH1561" s="13">
        <v>88</v>
      </c>
      <c r="BI1561" s="13" t="str">
        <f>"ITEM"&amp;BH1561&amp; BG1561 &amp;"="&amp; IF(TRIM($J1561)="","",$J1561)</f>
        <v>ITEM88#KBN4_15=</v>
      </c>
    </row>
    <row r="1562" spans="1:61" ht="9.75" hidden="1" customHeight="1" x14ac:dyDescent="0.15">
      <c r="A1562" s="106"/>
      <c r="B1562" s="107"/>
      <c r="C1562" s="107"/>
      <c r="D1562" s="107"/>
      <c r="E1562" s="107"/>
      <c r="F1562" s="107"/>
      <c r="G1562" s="107"/>
      <c r="H1562" s="107"/>
      <c r="I1562" s="108"/>
      <c r="J1562" s="102"/>
      <c r="K1562" s="102"/>
      <c r="L1562" s="102"/>
      <c r="M1562" s="102"/>
      <c r="N1562" s="102"/>
      <c r="O1562" s="102"/>
      <c r="P1562" s="102"/>
      <c r="Q1562" s="102"/>
      <c r="R1562" s="102"/>
      <c r="S1562" s="102"/>
      <c r="T1562" s="102"/>
      <c r="U1562" s="102"/>
      <c r="V1562" s="102"/>
      <c r="W1562" s="102"/>
      <c r="X1562" s="102"/>
      <c r="Y1562" s="102"/>
      <c r="Z1562" s="102"/>
      <c r="AA1562" s="102"/>
      <c r="AB1562" s="102"/>
      <c r="AC1562" s="102"/>
      <c r="AD1562" s="102"/>
      <c r="AE1562" s="102"/>
      <c r="AF1562" s="102"/>
      <c r="AG1562" s="102"/>
      <c r="AH1562" s="102"/>
      <c r="AI1562" s="102"/>
      <c r="AJ1562" s="102"/>
      <c r="AK1562" s="102"/>
      <c r="AL1562" s="102"/>
      <c r="AM1562" s="102"/>
      <c r="BG1562" s="13" t="s">
        <v>432</v>
      </c>
      <c r="BH1562" s="13" t="s">
        <v>432</v>
      </c>
    </row>
    <row r="1563" spans="1:61" ht="9.75" hidden="1" customHeight="1" x14ac:dyDescent="0.15">
      <c r="A1563" s="96" t="s">
        <v>326</v>
      </c>
      <c r="B1563" s="97"/>
      <c r="C1563" s="97"/>
      <c r="D1563" s="97"/>
      <c r="E1563" s="97"/>
      <c r="F1563" s="97"/>
      <c r="G1563" s="97"/>
      <c r="H1563" s="97"/>
      <c r="I1563" s="98"/>
      <c r="J1563" s="266"/>
      <c r="K1563" s="170"/>
      <c r="L1563" s="170"/>
      <c r="M1563" s="170"/>
      <c r="N1563" s="170"/>
      <c r="O1563" s="170"/>
      <c r="P1563" s="170"/>
      <c r="Q1563" s="170"/>
      <c r="R1563" s="170"/>
      <c r="S1563" s="170"/>
      <c r="T1563" s="170"/>
      <c r="U1563" s="170"/>
      <c r="V1563" s="170" t="s">
        <v>116</v>
      </c>
      <c r="W1563" s="170"/>
      <c r="X1563" s="170"/>
      <c r="Y1563" s="170"/>
      <c r="Z1563" s="170"/>
      <c r="AA1563" s="170"/>
      <c r="AB1563" s="170"/>
      <c r="AC1563" s="170"/>
      <c r="AD1563" s="170"/>
      <c r="AE1563" s="170"/>
      <c r="AF1563" s="170"/>
      <c r="AG1563" s="170"/>
      <c r="AH1563" s="170"/>
      <c r="AI1563" s="170"/>
      <c r="AJ1563" s="170"/>
      <c r="AK1563" s="170"/>
      <c r="AL1563" s="170"/>
      <c r="AM1563" s="171"/>
      <c r="BE1563" s="13" t="str">
        <f ca="1">MID(CELL("address",$CB$2),2,2)</f>
        <v>CB</v>
      </c>
      <c r="BF1563" s="13" t="str">
        <f>IF(TRIM($K1565)="","",IF(ISERROR(MATCH($K1565,$CB$3:$CB$7,0)),"INPUT_ERROR",MATCH($K1565,$CB$3:$CB$7,0)))</f>
        <v/>
      </c>
      <c r="BG1563" s="13" t="s">
        <v>539</v>
      </c>
      <c r="BH1563" s="13">
        <v>89</v>
      </c>
      <c r="BI1563" s="13" t="str">
        <f>"ITEM"&amp; BH1563&amp; BG1563 &amp;"="&amp; $BF1563</f>
        <v>ITEM89#KBN4_15=</v>
      </c>
    </row>
    <row r="1564" spans="1:61" ht="9.75" hidden="1" customHeight="1" x14ac:dyDescent="0.15">
      <c r="A1564" s="99"/>
      <c r="B1564" s="100"/>
      <c r="C1564" s="100"/>
      <c r="D1564" s="100"/>
      <c r="E1564" s="100"/>
      <c r="F1564" s="100"/>
      <c r="G1564" s="100"/>
      <c r="H1564" s="100"/>
      <c r="I1564" s="101"/>
      <c r="J1564" s="304"/>
      <c r="K1564" s="169"/>
      <c r="L1564" s="169"/>
      <c r="M1564" s="169"/>
      <c r="N1564" s="169"/>
      <c r="O1564" s="169"/>
      <c r="P1564" s="169"/>
      <c r="Q1564" s="169"/>
      <c r="R1564" s="169"/>
      <c r="S1564" s="169"/>
      <c r="T1564" s="169"/>
      <c r="U1564" s="169"/>
      <c r="V1564" s="169" t="s">
        <v>180</v>
      </c>
      <c r="W1564" s="169"/>
      <c r="X1564" s="169"/>
      <c r="Y1564" s="169"/>
      <c r="Z1564" s="169"/>
      <c r="AA1564" s="169"/>
      <c r="AB1564" s="169"/>
      <c r="AC1564" s="169"/>
      <c r="AD1564" s="169"/>
      <c r="AE1564" s="169"/>
      <c r="AF1564" s="169"/>
      <c r="AG1564" s="169"/>
      <c r="AH1564" s="169"/>
      <c r="AI1564" s="169"/>
      <c r="AJ1564" s="169"/>
      <c r="AK1564" s="169"/>
      <c r="AL1564" s="169"/>
      <c r="AM1564" s="172"/>
      <c r="BG1564" s="13" t="s">
        <v>432</v>
      </c>
      <c r="BH1564" s="13" t="s">
        <v>432</v>
      </c>
    </row>
    <row r="1565" spans="1:61" ht="9.75" hidden="1" customHeight="1" x14ac:dyDescent="0.15">
      <c r="A1565" s="99"/>
      <c r="B1565" s="100"/>
      <c r="C1565" s="100"/>
      <c r="D1565" s="100"/>
      <c r="E1565" s="100"/>
      <c r="F1565" s="100"/>
      <c r="G1565" s="100"/>
      <c r="H1565" s="100"/>
      <c r="I1565" s="101"/>
      <c r="J1565" s="130" t="s">
        <v>127</v>
      </c>
      <c r="K1565" s="131"/>
      <c r="L1565" s="131"/>
      <c r="M1565" s="131"/>
      <c r="N1565" s="131"/>
      <c r="O1565" s="131"/>
      <c r="P1565" s="131"/>
      <c r="Q1565" s="131"/>
      <c r="R1565" s="131"/>
      <c r="S1565" s="131"/>
      <c r="T1565" s="133" t="s">
        <v>129</v>
      </c>
      <c r="U1565" s="133"/>
      <c r="V1565" s="169" t="s">
        <v>236</v>
      </c>
      <c r="W1565" s="169"/>
      <c r="X1565" s="169"/>
      <c r="Y1565" s="169"/>
      <c r="Z1565" s="169"/>
      <c r="AA1565" s="169"/>
      <c r="AB1565" s="169"/>
      <c r="AC1565" s="169"/>
      <c r="AD1565" s="169"/>
      <c r="AE1565" s="169"/>
      <c r="AF1565" s="169"/>
      <c r="AG1565" s="169"/>
      <c r="AH1565" s="169"/>
      <c r="AI1565" s="169"/>
      <c r="AJ1565" s="169"/>
      <c r="AK1565" s="169"/>
      <c r="AL1565" s="169"/>
      <c r="AM1565" s="172"/>
      <c r="BG1565" s="13" t="s">
        <v>432</v>
      </c>
      <c r="BH1565" s="13" t="s">
        <v>432</v>
      </c>
    </row>
    <row r="1566" spans="1:61" ht="9.75" hidden="1" customHeight="1" x14ac:dyDescent="0.15">
      <c r="A1566" s="99"/>
      <c r="B1566" s="100"/>
      <c r="C1566" s="100"/>
      <c r="D1566" s="100"/>
      <c r="E1566" s="100"/>
      <c r="F1566" s="100"/>
      <c r="G1566" s="100"/>
      <c r="H1566" s="100"/>
      <c r="I1566" s="101"/>
      <c r="J1566" s="130"/>
      <c r="K1566" s="131"/>
      <c r="L1566" s="131"/>
      <c r="M1566" s="131"/>
      <c r="N1566" s="131"/>
      <c r="O1566" s="131"/>
      <c r="P1566" s="131"/>
      <c r="Q1566" s="131"/>
      <c r="R1566" s="131"/>
      <c r="S1566" s="131"/>
      <c r="T1566" s="133"/>
      <c r="U1566" s="133"/>
      <c r="V1566" s="169" t="s">
        <v>237</v>
      </c>
      <c r="W1566" s="169"/>
      <c r="X1566" s="169"/>
      <c r="Y1566" s="169"/>
      <c r="Z1566" s="169"/>
      <c r="AA1566" s="169"/>
      <c r="AB1566" s="169"/>
      <c r="AC1566" s="169"/>
      <c r="AD1566" s="169"/>
      <c r="AE1566" s="169"/>
      <c r="AF1566" s="169"/>
      <c r="AG1566" s="169"/>
      <c r="AH1566" s="169"/>
      <c r="AI1566" s="169"/>
      <c r="AJ1566" s="169"/>
      <c r="AK1566" s="169"/>
      <c r="AL1566" s="169"/>
      <c r="AM1566" s="172"/>
      <c r="BG1566" s="13" t="s">
        <v>432</v>
      </c>
      <c r="BH1566" s="13" t="s">
        <v>432</v>
      </c>
    </row>
    <row r="1567" spans="1:61" ht="9.75" hidden="1" customHeight="1" x14ac:dyDescent="0.15">
      <c r="A1567" s="99"/>
      <c r="B1567" s="100"/>
      <c r="C1567" s="100"/>
      <c r="D1567" s="100"/>
      <c r="E1567" s="100"/>
      <c r="F1567" s="100"/>
      <c r="G1567" s="100"/>
      <c r="H1567" s="100"/>
      <c r="I1567" s="101"/>
      <c r="J1567" s="186"/>
      <c r="K1567" s="133"/>
      <c r="L1567" s="133"/>
      <c r="M1567" s="133"/>
      <c r="N1567" s="133"/>
      <c r="O1567" s="133"/>
      <c r="P1567" s="133"/>
      <c r="Q1567" s="133"/>
      <c r="R1567" s="133"/>
      <c r="S1567" s="133"/>
      <c r="T1567" s="133"/>
      <c r="U1567" s="133"/>
      <c r="V1567" s="169" t="s">
        <v>441</v>
      </c>
      <c r="W1567" s="169"/>
      <c r="X1567" s="169"/>
      <c r="Y1567" s="169"/>
      <c r="Z1567" s="169"/>
      <c r="AA1567" s="169"/>
      <c r="AB1567" s="169"/>
      <c r="AC1567" s="169"/>
      <c r="AD1567" s="169"/>
      <c r="AE1567" s="169"/>
      <c r="AF1567" s="169"/>
      <c r="AG1567" s="169"/>
      <c r="AH1567" s="169"/>
      <c r="AI1567" s="169"/>
      <c r="AJ1567" s="169"/>
      <c r="AK1567" s="169"/>
      <c r="AL1567" s="169"/>
      <c r="AM1567" s="172"/>
      <c r="BG1567" s="13" t="s">
        <v>432</v>
      </c>
      <c r="BH1567" s="13" t="s">
        <v>432</v>
      </c>
    </row>
    <row r="1568" spans="1:61" ht="9.75" hidden="1" customHeight="1" x14ac:dyDescent="0.15">
      <c r="A1568" s="106"/>
      <c r="B1568" s="107"/>
      <c r="C1568" s="107"/>
      <c r="D1568" s="107"/>
      <c r="E1568" s="107"/>
      <c r="F1568" s="107"/>
      <c r="G1568" s="107"/>
      <c r="H1568" s="107"/>
      <c r="I1568" s="108"/>
      <c r="J1568" s="168"/>
      <c r="K1568" s="137"/>
      <c r="L1568" s="137"/>
      <c r="M1568" s="137"/>
      <c r="N1568" s="137"/>
      <c r="O1568" s="137"/>
      <c r="P1568" s="137"/>
      <c r="Q1568" s="137"/>
      <c r="R1568" s="137"/>
      <c r="S1568" s="137"/>
      <c r="T1568" s="137"/>
      <c r="U1568" s="137"/>
      <c r="V1568" s="174" t="s">
        <v>238</v>
      </c>
      <c r="W1568" s="174"/>
      <c r="X1568" s="174"/>
      <c r="Y1568" s="174"/>
      <c r="Z1568" s="174"/>
      <c r="AA1568" s="174"/>
      <c r="AB1568" s="174"/>
      <c r="AC1568" s="174"/>
      <c r="AD1568" s="174"/>
      <c r="AE1568" s="174"/>
      <c r="AF1568" s="174"/>
      <c r="AG1568" s="174"/>
      <c r="AH1568" s="174"/>
      <c r="AI1568" s="174"/>
      <c r="AJ1568" s="174"/>
      <c r="AK1568" s="174"/>
      <c r="AL1568" s="174"/>
      <c r="AM1568" s="175"/>
      <c r="BG1568" s="13" t="s">
        <v>432</v>
      </c>
      <c r="BH1568" s="13" t="s">
        <v>432</v>
      </c>
    </row>
    <row r="1569" spans="1:61" ht="9.75" hidden="1" customHeight="1" x14ac:dyDescent="0.15">
      <c r="A1569" s="96" t="s">
        <v>325</v>
      </c>
      <c r="B1569" s="97"/>
      <c r="C1569" s="97"/>
      <c r="D1569" s="97"/>
      <c r="E1569" s="97"/>
      <c r="F1569" s="97"/>
      <c r="G1569" s="97"/>
      <c r="H1569" s="97"/>
      <c r="I1569" s="98"/>
      <c r="J1569" s="115"/>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7"/>
      <c r="BG1569" s="13" t="s">
        <v>539</v>
      </c>
      <c r="BH1569" s="13">
        <v>90</v>
      </c>
      <c r="BI1569" s="13" t="str">
        <f>"ITEM"&amp;BH1569&amp; BG1569 &amp;"="&amp; IF(TRIM($J1569)="","",$J1569)</f>
        <v>ITEM90#KBN4_15=</v>
      </c>
    </row>
    <row r="1570" spans="1:61" ht="9.75" hidden="1" customHeight="1" x14ac:dyDescent="0.15">
      <c r="A1570" s="99"/>
      <c r="B1570" s="100"/>
      <c r="C1570" s="100"/>
      <c r="D1570" s="100"/>
      <c r="E1570" s="100"/>
      <c r="F1570" s="100"/>
      <c r="G1570" s="100"/>
      <c r="H1570" s="100"/>
      <c r="I1570" s="101"/>
      <c r="J1570" s="109"/>
      <c r="K1570" s="110"/>
      <c r="L1570" s="110"/>
      <c r="M1570" s="110"/>
      <c r="N1570" s="110"/>
      <c r="O1570" s="110"/>
      <c r="P1570" s="110"/>
      <c r="Q1570" s="110"/>
      <c r="R1570" s="110"/>
      <c r="S1570" s="110"/>
      <c r="T1570" s="110"/>
      <c r="U1570" s="110"/>
      <c r="V1570" s="110"/>
      <c r="W1570" s="110"/>
      <c r="X1570" s="110"/>
      <c r="Y1570" s="110"/>
      <c r="Z1570" s="110"/>
      <c r="AA1570" s="110"/>
      <c r="AB1570" s="110"/>
      <c r="AC1570" s="110"/>
      <c r="AD1570" s="110"/>
      <c r="AE1570" s="110"/>
      <c r="AF1570" s="110"/>
      <c r="AG1570" s="110"/>
      <c r="AH1570" s="110"/>
      <c r="AI1570" s="110"/>
      <c r="AJ1570" s="110"/>
      <c r="AK1570" s="110"/>
      <c r="AL1570" s="110"/>
      <c r="AM1570" s="111"/>
      <c r="BG1570" s="13" t="s">
        <v>432</v>
      </c>
      <c r="BH1570" s="13" t="s">
        <v>432</v>
      </c>
    </row>
    <row r="1571" spans="1:61" ht="9.75" hidden="1" customHeight="1" x14ac:dyDescent="0.15">
      <c r="A1571" s="99"/>
      <c r="B1571" s="100"/>
      <c r="C1571" s="100"/>
      <c r="D1571" s="100"/>
      <c r="E1571" s="100"/>
      <c r="F1571" s="100"/>
      <c r="G1571" s="100"/>
      <c r="H1571" s="100"/>
      <c r="I1571" s="101"/>
      <c r="J1571" s="112"/>
      <c r="K1571" s="113"/>
      <c r="L1571" s="113"/>
      <c r="M1571" s="113"/>
      <c r="N1571" s="113"/>
      <c r="O1571" s="113"/>
      <c r="P1571" s="113"/>
      <c r="Q1571" s="113"/>
      <c r="R1571" s="113"/>
      <c r="S1571" s="113"/>
      <c r="T1571" s="113"/>
      <c r="U1571" s="113"/>
      <c r="V1571" s="113"/>
      <c r="W1571" s="113"/>
      <c r="X1571" s="113"/>
      <c r="Y1571" s="113"/>
      <c r="Z1571" s="113"/>
      <c r="AA1571" s="113"/>
      <c r="AB1571" s="113"/>
      <c r="AC1571" s="113"/>
      <c r="AD1571" s="113"/>
      <c r="AE1571" s="113"/>
      <c r="AF1571" s="113"/>
      <c r="AG1571" s="113"/>
      <c r="AH1571" s="113"/>
      <c r="AI1571" s="113"/>
      <c r="AJ1571" s="113"/>
      <c r="AK1571" s="113"/>
      <c r="AL1571" s="113"/>
      <c r="AM1571" s="114"/>
      <c r="BG1571" s="13" t="s">
        <v>432</v>
      </c>
      <c r="BH1571" s="13" t="s">
        <v>432</v>
      </c>
    </row>
    <row r="1572" spans="1:61" ht="9.75" hidden="1" customHeight="1" x14ac:dyDescent="0.15">
      <c r="A1572" s="96" t="s">
        <v>293</v>
      </c>
      <c r="B1572" s="97"/>
      <c r="C1572" s="97"/>
      <c r="D1572" s="97"/>
      <c r="E1572" s="97"/>
      <c r="F1572" s="97"/>
      <c r="G1572" s="97"/>
      <c r="H1572" s="97"/>
      <c r="I1572" s="98"/>
      <c r="J1572" s="224" t="s">
        <v>127</v>
      </c>
      <c r="K1572" s="225"/>
      <c r="L1572" s="162" t="s">
        <v>122</v>
      </c>
      <c r="M1572" s="162"/>
      <c r="N1572" s="162"/>
      <c r="O1572" s="162"/>
      <c r="P1572" s="162"/>
      <c r="Q1572" s="162"/>
      <c r="R1572" s="162"/>
      <c r="S1572" s="162"/>
      <c r="T1572" s="162"/>
      <c r="U1572" s="162"/>
      <c r="V1572" s="162"/>
      <c r="W1572" s="162"/>
      <c r="X1572" s="227" t="s">
        <v>127</v>
      </c>
      <c r="Y1572" s="225"/>
      <c r="Z1572" s="162" t="s">
        <v>160</v>
      </c>
      <c r="AA1572" s="162"/>
      <c r="AB1572" s="162"/>
      <c r="AC1572" s="162"/>
      <c r="AD1572" s="162"/>
      <c r="AE1572" s="162"/>
      <c r="AF1572" s="162"/>
      <c r="AG1572" s="162"/>
      <c r="AH1572" s="162"/>
      <c r="AI1572" s="162"/>
      <c r="AJ1572" s="162"/>
      <c r="AK1572" s="162"/>
      <c r="AL1572" s="162"/>
      <c r="AM1572" s="163"/>
      <c r="BF1572" s="13" t="b">
        <f>IF($K1572="○",TRUE,IF($K1572="",FALSE,"INPUT_ERROR"))</f>
        <v>0</v>
      </c>
      <c r="BG1572" s="13" t="s">
        <v>539</v>
      </c>
      <c r="BH1572" s="13">
        <v>91</v>
      </c>
      <c r="BI1572" s="13" t="str">
        <f t="shared" ref="BI1572:BI1578" si="36">"ITEM"&amp;BH1572 &amp; BG1572 &amp;"="&amp; BF1572</f>
        <v>ITEM91#KBN4_15=FALSE</v>
      </c>
    </row>
    <row r="1573" spans="1:61" ht="9.75" hidden="1" customHeight="1" x14ac:dyDescent="0.15">
      <c r="A1573" s="99"/>
      <c r="B1573" s="100"/>
      <c r="C1573" s="100"/>
      <c r="D1573" s="100"/>
      <c r="E1573" s="100"/>
      <c r="F1573" s="100"/>
      <c r="G1573" s="100"/>
      <c r="H1573" s="100"/>
      <c r="I1573" s="101"/>
      <c r="J1573" s="130"/>
      <c r="K1573" s="132"/>
      <c r="L1573" s="133"/>
      <c r="M1573" s="133"/>
      <c r="N1573" s="133"/>
      <c r="O1573" s="133"/>
      <c r="P1573" s="133"/>
      <c r="Q1573" s="133"/>
      <c r="R1573" s="133"/>
      <c r="S1573" s="133"/>
      <c r="T1573" s="133"/>
      <c r="U1573" s="133"/>
      <c r="V1573" s="133"/>
      <c r="W1573" s="133"/>
      <c r="X1573" s="134"/>
      <c r="Y1573" s="132"/>
      <c r="Z1573" s="133"/>
      <c r="AA1573" s="133"/>
      <c r="AB1573" s="133"/>
      <c r="AC1573" s="133"/>
      <c r="AD1573" s="133"/>
      <c r="AE1573" s="133"/>
      <c r="AF1573" s="133"/>
      <c r="AG1573" s="133"/>
      <c r="AH1573" s="133"/>
      <c r="AI1573" s="133"/>
      <c r="AJ1573" s="133"/>
      <c r="AK1573" s="133"/>
      <c r="AL1573" s="133"/>
      <c r="AM1573" s="139"/>
      <c r="BF1573" s="13" t="b">
        <f>IF($Y1572="○",TRUE,IF($Y1572="",FALSE,"INPUT_ERROR"))</f>
        <v>0</v>
      </c>
      <c r="BG1573" s="13" t="s">
        <v>539</v>
      </c>
      <c r="BH1573" s="13">
        <v>92</v>
      </c>
      <c r="BI1573" s="13" t="str">
        <f t="shared" si="36"/>
        <v>ITEM92#KBN4_15=FALSE</v>
      </c>
    </row>
    <row r="1574" spans="1:61" ht="9.75" hidden="1" customHeight="1" x14ac:dyDescent="0.15">
      <c r="A1574" s="99"/>
      <c r="B1574" s="100"/>
      <c r="C1574" s="100"/>
      <c r="D1574" s="100"/>
      <c r="E1574" s="100"/>
      <c r="F1574" s="100"/>
      <c r="G1574" s="100"/>
      <c r="H1574" s="100"/>
      <c r="I1574" s="101"/>
      <c r="J1574" s="130" t="s">
        <v>127</v>
      </c>
      <c r="K1574" s="132"/>
      <c r="L1574" s="133" t="s">
        <v>161</v>
      </c>
      <c r="M1574" s="133"/>
      <c r="N1574" s="133"/>
      <c r="O1574" s="133"/>
      <c r="P1574" s="133"/>
      <c r="Q1574" s="133"/>
      <c r="R1574" s="133"/>
      <c r="S1574" s="133"/>
      <c r="T1574" s="133"/>
      <c r="U1574" s="133"/>
      <c r="V1574" s="133"/>
      <c r="W1574" s="133"/>
      <c r="X1574" s="134" t="s">
        <v>127</v>
      </c>
      <c r="Y1574" s="132"/>
      <c r="Z1574" s="133" t="s">
        <v>332</v>
      </c>
      <c r="AA1574" s="133"/>
      <c r="AB1574" s="133"/>
      <c r="AC1574" s="133"/>
      <c r="AD1574" s="133"/>
      <c r="AE1574" s="133"/>
      <c r="AF1574" s="133"/>
      <c r="AG1574" s="133"/>
      <c r="AH1574" s="133"/>
      <c r="AI1574" s="133"/>
      <c r="AJ1574" s="133"/>
      <c r="AK1574" s="133"/>
      <c r="AL1574" s="133"/>
      <c r="AM1574" s="139"/>
      <c r="BF1574" s="13" t="b">
        <f>IF($K1574="○",TRUE,IF($K1574="",FALSE,"INPUT_ERROR"))</f>
        <v>0</v>
      </c>
      <c r="BG1574" s="13" t="s">
        <v>539</v>
      </c>
      <c r="BH1574" s="13">
        <v>93</v>
      </c>
      <c r="BI1574" s="13" t="str">
        <f t="shared" si="36"/>
        <v>ITEM93#KBN4_15=FALSE</v>
      </c>
    </row>
    <row r="1575" spans="1:61" ht="9.75" hidden="1" customHeight="1" x14ac:dyDescent="0.15">
      <c r="A1575" s="99"/>
      <c r="B1575" s="100"/>
      <c r="C1575" s="100"/>
      <c r="D1575" s="100"/>
      <c r="E1575" s="100"/>
      <c r="F1575" s="100"/>
      <c r="G1575" s="100"/>
      <c r="H1575" s="100"/>
      <c r="I1575" s="101"/>
      <c r="J1575" s="130"/>
      <c r="K1575" s="132"/>
      <c r="L1575" s="133"/>
      <c r="M1575" s="133"/>
      <c r="N1575" s="133"/>
      <c r="O1575" s="133"/>
      <c r="P1575" s="133"/>
      <c r="Q1575" s="133"/>
      <c r="R1575" s="133"/>
      <c r="S1575" s="133"/>
      <c r="T1575" s="133"/>
      <c r="U1575" s="133"/>
      <c r="V1575" s="133"/>
      <c r="W1575" s="133"/>
      <c r="X1575" s="134"/>
      <c r="Y1575" s="132"/>
      <c r="Z1575" s="133"/>
      <c r="AA1575" s="133"/>
      <c r="AB1575" s="133"/>
      <c r="AC1575" s="133"/>
      <c r="AD1575" s="133"/>
      <c r="AE1575" s="133"/>
      <c r="AF1575" s="133"/>
      <c r="AG1575" s="133"/>
      <c r="AH1575" s="133"/>
      <c r="AI1575" s="133"/>
      <c r="AJ1575" s="133"/>
      <c r="AK1575" s="133"/>
      <c r="AL1575" s="133"/>
      <c r="AM1575" s="139"/>
      <c r="BF1575" s="13" t="b">
        <f>IF($Y1574="○",TRUE,IF($Y1574="",FALSE,"INPUT_ERROR"))</f>
        <v>0</v>
      </c>
      <c r="BG1575" s="13" t="s">
        <v>539</v>
      </c>
      <c r="BH1575" s="13">
        <v>94</v>
      </c>
      <c r="BI1575" s="13" t="str">
        <f t="shared" si="36"/>
        <v>ITEM94#KBN4_15=FALSE</v>
      </c>
    </row>
    <row r="1576" spans="1:61" ht="9.75" hidden="1" customHeight="1" x14ac:dyDescent="0.15">
      <c r="A1576" s="99"/>
      <c r="B1576" s="100"/>
      <c r="C1576" s="100"/>
      <c r="D1576" s="100"/>
      <c r="E1576" s="100"/>
      <c r="F1576" s="100"/>
      <c r="G1576" s="100"/>
      <c r="H1576" s="100"/>
      <c r="I1576" s="101"/>
      <c r="J1576" s="130" t="s">
        <v>127</v>
      </c>
      <c r="K1576" s="132"/>
      <c r="L1576" s="133" t="s">
        <v>214</v>
      </c>
      <c r="M1576" s="133"/>
      <c r="N1576" s="133"/>
      <c r="O1576" s="133"/>
      <c r="P1576" s="133"/>
      <c r="Q1576" s="133"/>
      <c r="R1576" s="133"/>
      <c r="S1576" s="133"/>
      <c r="T1576" s="133"/>
      <c r="U1576" s="133"/>
      <c r="V1576" s="133"/>
      <c r="W1576" s="133"/>
      <c r="X1576" s="134" t="s">
        <v>127</v>
      </c>
      <c r="Y1576" s="132"/>
      <c r="Z1576" s="133" t="s">
        <v>239</v>
      </c>
      <c r="AA1576" s="133"/>
      <c r="AB1576" s="133"/>
      <c r="AC1576" s="133"/>
      <c r="AD1576" s="133"/>
      <c r="AE1576" s="133"/>
      <c r="AF1576" s="133"/>
      <c r="AG1576" s="133"/>
      <c r="AH1576" s="133"/>
      <c r="AI1576" s="133"/>
      <c r="AJ1576" s="133"/>
      <c r="AK1576" s="133"/>
      <c r="AL1576" s="133"/>
      <c r="AM1576" s="139"/>
      <c r="BF1576" s="13" t="b">
        <f>IF($K1576="○",TRUE,IF($K1576="",FALSE,"INPUT_ERROR"))</f>
        <v>0</v>
      </c>
      <c r="BG1576" s="13" t="s">
        <v>539</v>
      </c>
      <c r="BH1576" s="13">
        <v>95</v>
      </c>
      <c r="BI1576" s="13" t="str">
        <f t="shared" si="36"/>
        <v>ITEM95#KBN4_15=FALSE</v>
      </c>
    </row>
    <row r="1577" spans="1:61" ht="9.75" hidden="1" customHeight="1" x14ac:dyDescent="0.15">
      <c r="A1577" s="99"/>
      <c r="B1577" s="100"/>
      <c r="C1577" s="100"/>
      <c r="D1577" s="100"/>
      <c r="E1577" s="100"/>
      <c r="F1577" s="100"/>
      <c r="G1577" s="100"/>
      <c r="H1577" s="100"/>
      <c r="I1577" s="101"/>
      <c r="J1577" s="130"/>
      <c r="K1577" s="132"/>
      <c r="L1577" s="133"/>
      <c r="M1577" s="133"/>
      <c r="N1577" s="133"/>
      <c r="O1577" s="133"/>
      <c r="P1577" s="133"/>
      <c r="Q1577" s="133"/>
      <c r="R1577" s="133"/>
      <c r="S1577" s="133"/>
      <c r="T1577" s="133"/>
      <c r="U1577" s="133"/>
      <c r="V1577" s="133"/>
      <c r="W1577" s="133"/>
      <c r="X1577" s="134"/>
      <c r="Y1577" s="132"/>
      <c r="Z1577" s="133"/>
      <c r="AA1577" s="133"/>
      <c r="AB1577" s="133"/>
      <c r="AC1577" s="133"/>
      <c r="AD1577" s="133"/>
      <c r="AE1577" s="133"/>
      <c r="AF1577" s="133"/>
      <c r="AG1577" s="133"/>
      <c r="AH1577" s="133"/>
      <c r="AI1577" s="133"/>
      <c r="AJ1577" s="133"/>
      <c r="AK1577" s="133"/>
      <c r="AL1577" s="133"/>
      <c r="AM1577" s="139"/>
      <c r="BF1577" s="13" t="b">
        <f>IF($Y1576="○",TRUE,IF($Y1576="",FALSE,"INPUT_ERROR"))</f>
        <v>0</v>
      </c>
      <c r="BG1577" s="13" t="s">
        <v>539</v>
      </c>
      <c r="BH1577" s="13">
        <v>96</v>
      </c>
      <c r="BI1577" s="13" t="str">
        <f t="shared" si="36"/>
        <v>ITEM96#KBN4_15=FALSE</v>
      </c>
    </row>
    <row r="1578" spans="1:61" ht="9.75" hidden="1" customHeight="1" x14ac:dyDescent="0.15">
      <c r="A1578" s="99"/>
      <c r="B1578" s="100"/>
      <c r="C1578" s="100"/>
      <c r="D1578" s="100"/>
      <c r="E1578" s="100"/>
      <c r="F1578" s="100"/>
      <c r="G1578" s="100"/>
      <c r="H1578" s="100"/>
      <c r="I1578" s="101"/>
      <c r="J1578" s="130" t="s">
        <v>127</v>
      </c>
      <c r="K1578" s="132"/>
      <c r="L1578" s="133" t="s">
        <v>125</v>
      </c>
      <c r="M1578" s="133"/>
      <c r="N1578" s="133"/>
      <c r="O1578" s="134" t="s">
        <v>98</v>
      </c>
      <c r="P1578" s="128"/>
      <c r="Q1578" s="128"/>
      <c r="R1578" s="128"/>
      <c r="S1578" s="128"/>
      <c r="T1578" s="128"/>
      <c r="U1578" s="128"/>
      <c r="V1578" s="128"/>
      <c r="W1578" s="128"/>
      <c r="X1578" s="128"/>
      <c r="Y1578" s="128"/>
      <c r="Z1578" s="128"/>
      <c r="AA1578" s="128"/>
      <c r="AB1578" s="128"/>
      <c r="AC1578" s="128"/>
      <c r="AD1578" s="128"/>
      <c r="AE1578" s="128"/>
      <c r="AF1578" s="128"/>
      <c r="AG1578" s="128"/>
      <c r="AH1578" s="128"/>
      <c r="AI1578" s="128"/>
      <c r="AJ1578" s="128"/>
      <c r="AK1578" s="128"/>
      <c r="AL1578" s="133" t="s">
        <v>188</v>
      </c>
      <c r="AM1578" s="139"/>
      <c r="BF1578" s="13" t="b">
        <f>IF($K1578="○",TRUE,IF($K1578="",FALSE,"INPUT_ERROR"))</f>
        <v>0</v>
      </c>
      <c r="BG1578" s="13" t="s">
        <v>539</v>
      </c>
      <c r="BH1578" s="13">
        <v>97</v>
      </c>
      <c r="BI1578" s="13" t="str">
        <f t="shared" si="36"/>
        <v>ITEM97#KBN4_15=FALSE</v>
      </c>
    </row>
    <row r="1579" spans="1:61" ht="9.75" hidden="1" customHeight="1" x14ac:dyDescent="0.15">
      <c r="A1579" s="99"/>
      <c r="B1579" s="100"/>
      <c r="C1579" s="100"/>
      <c r="D1579" s="100"/>
      <c r="E1579" s="100"/>
      <c r="F1579" s="100"/>
      <c r="G1579" s="100"/>
      <c r="H1579" s="100"/>
      <c r="I1579" s="101"/>
      <c r="J1579" s="135"/>
      <c r="K1579" s="136"/>
      <c r="L1579" s="137"/>
      <c r="M1579" s="137"/>
      <c r="N1579" s="137"/>
      <c r="O1579" s="138"/>
      <c r="P1579" s="90"/>
      <c r="Q1579" s="90"/>
      <c r="R1579" s="90"/>
      <c r="S1579" s="90"/>
      <c r="T1579" s="90"/>
      <c r="U1579" s="90"/>
      <c r="V1579" s="90"/>
      <c r="W1579" s="90"/>
      <c r="X1579" s="90"/>
      <c r="Y1579" s="90"/>
      <c r="Z1579" s="90"/>
      <c r="AA1579" s="90"/>
      <c r="AB1579" s="90"/>
      <c r="AC1579" s="90"/>
      <c r="AD1579" s="90"/>
      <c r="AE1579" s="90"/>
      <c r="AF1579" s="90"/>
      <c r="AG1579" s="90"/>
      <c r="AH1579" s="90"/>
      <c r="AI1579" s="90"/>
      <c r="AJ1579" s="90"/>
      <c r="AK1579" s="90"/>
      <c r="AL1579" s="137"/>
      <c r="AM1579" s="140"/>
      <c r="BG1579" s="13" t="s">
        <v>539</v>
      </c>
      <c r="BH1579" s="13">
        <v>98</v>
      </c>
      <c r="BI1579" s="13" t="str">
        <f>"ITEM"&amp;BH1579 &amp; BG1579 &amp;"="&amp;IF(TRIM($P1578)="","",$P1578)</f>
        <v>ITEM98#KBN4_15=</v>
      </c>
    </row>
    <row r="1580" spans="1:61" ht="9.75" hidden="1" customHeight="1" x14ac:dyDescent="0.15">
      <c r="A1580" s="96" t="s">
        <v>290</v>
      </c>
      <c r="B1580" s="97"/>
      <c r="C1580" s="97"/>
      <c r="D1580" s="97"/>
      <c r="E1580" s="97"/>
      <c r="F1580" s="97"/>
      <c r="G1580" s="97"/>
      <c r="H1580" s="97"/>
      <c r="I1580" s="98"/>
      <c r="J1580" s="305"/>
      <c r="K1580" s="306"/>
      <c r="L1580" s="306"/>
      <c r="M1580" s="306"/>
      <c r="N1580" s="306"/>
      <c r="O1580" s="306"/>
      <c r="P1580" s="306"/>
      <c r="Q1580" s="306"/>
      <c r="R1580" s="306"/>
      <c r="S1580" s="306"/>
      <c r="T1580" s="306"/>
      <c r="U1580" s="306"/>
      <c r="V1580" s="306"/>
      <c r="W1580" s="306"/>
      <c r="X1580" s="306"/>
      <c r="Y1580" s="306"/>
      <c r="Z1580" s="306"/>
      <c r="AA1580" s="306"/>
      <c r="AB1580" s="306"/>
      <c r="AC1580" s="306"/>
      <c r="AD1580" s="306"/>
      <c r="AE1580" s="306"/>
      <c r="AF1580" s="306"/>
      <c r="AG1580" s="306"/>
      <c r="AH1580" s="306"/>
      <c r="AI1580" s="306"/>
      <c r="AJ1580" s="306"/>
      <c r="AK1580" s="306"/>
      <c r="AL1580" s="306"/>
      <c r="AM1580" s="307"/>
      <c r="BG1580" s="13" t="s">
        <v>539</v>
      </c>
      <c r="BH1580" s="13">
        <v>99</v>
      </c>
      <c r="BI1580" s="13" t="str">
        <f>"ITEM"&amp;BH1580 &amp; BG1580 &amp;"="&amp;IF(TRIM($J1580)="","",TEXT(J1580,"yyyymmdd"))</f>
        <v>ITEM99#KBN4_15=</v>
      </c>
    </row>
    <row r="1581" spans="1:61" ht="9.75" hidden="1" customHeight="1" x14ac:dyDescent="0.15">
      <c r="A1581" s="99"/>
      <c r="B1581" s="100"/>
      <c r="C1581" s="100"/>
      <c r="D1581" s="100"/>
      <c r="E1581" s="100"/>
      <c r="F1581" s="100"/>
      <c r="G1581" s="100"/>
      <c r="H1581" s="100"/>
      <c r="I1581" s="101"/>
      <c r="J1581" s="308"/>
      <c r="K1581" s="309"/>
      <c r="L1581" s="309"/>
      <c r="M1581" s="309"/>
      <c r="N1581" s="309"/>
      <c r="O1581" s="309"/>
      <c r="P1581" s="309"/>
      <c r="Q1581" s="309"/>
      <c r="R1581" s="309"/>
      <c r="S1581" s="309"/>
      <c r="T1581" s="309"/>
      <c r="U1581" s="309"/>
      <c r="V1581" s="309"/>
      <c r="W1581" s="309"/>
      <c r="X1581" s="309"/>
      <c r="Y1581" s="309"/>
      <c r="Z1581" s="309"/>
      <c r="AA1581" s="309"/>
      <c r="AB1581" s="309"/>
      <c r="AC1581" s="309"/>
      <c r="AD1581" s="309"/>
      <c r="AE1581" s="309"/>
      <c r="AF1581" s="309"/>
      <c r="AG1581" s="309"/>
      <c r="AH1581" s="309"/>
      <c r="AI1581" s="309"/>
      <c r="AJ1581" s="309"/>
      <c r="AK1581" s="309"/>
      <c r="AL1581" s="309"/>
      <c r="AM1581" s="310"/>
      <c r="BH1581" s="13" t="s">
        <v>432</v>
      </c>
    </row>
    <row r="1582" spans="1:61" ht="9.75" hidden="1" customHeight="1" x14ac:dyDescent="0.15">
      <c r="A1582" s="106"/>
      <c r="B1582" s="107"/>
      <c r="C1582" s="107"/>
      <c r="D1582" s="107"/>
      <c r="E1582" s="107"/>
      <c r="F1582" s="107"/>
      <c r="G1582" s="107"/>
      <c r="H1582" s="107"/>
      <c r="I1582" s="108"/>
      <c r="J1582" s="311"/>
      <c r="K1582" s="312"/>
      <c r="L1582" s="312"/>
      <c r="M1582" s="312"/>
      <c r="N1582" s="312"/>
      <c r="O1582" s="312"/>
      <c r="P1582" s="312"/>
      <c r="Q1582" s="312"/>
      <c r="R1582" s="312"/>
      <c r="S1582" s="312"/>
      <c r="T1582" s="312"/>
      <c r="U1582" s="312"/>
      <c r="V1582" s="312"/>
      <c r="W1582" s="312"/>
      <c r="X1582" s="312"/>
      <c r="Y1582" s="312"/>
      <c r="Z1582" s="312"/>
      <c r="AA1582" s="312"/>
      <c r="AB1582" s="312"/>
      <c r="AC1582" s="312"/>
      <c r="AD1582" s="312"/>
      <c r="AE1582" s="312"/>
      <c r="AF1582" s="312"/>
      <c r="AG1582" s="312"/>
      <c r="AH1582" s="312"/>
      <c r="AI1582" s="312"/>
      <c r="AJ1582" s="312"/>
      <c r="AK1582" s="312"/>
      <c r="AL1582" s="312"/>
      <c r="AM1582" s="313"/>
      <c r="BH1582" s="13" t="s">
        <v>432</v>
      </c>
    </row>
    <row r="1583" spans="1:61" ht="9.75" customHeight="1" x14ac:dyDescent="0.15">
      <c r="A1583" s="141" t="s">
        <v>403</v>
      </c>
      <c r="B1583" s="142"/>
      <c r="C1583" s="142"/>
      <c r="D1583" s="142"/>
      <c r="E1583" s="142"/>
      <c r="F1583" s="142"/>
      <c r="G1583" s="142"/>
      <c r="H1583" s="142"/>
      <c r="I1583" s="142"/>
      <c r="J1583" s="142"/>
      <c r="K1583" s="142"/>
      <c r="L1583" s="142"/>
      <c r="M1583" s="142"/>
      <c r="N1583" s="142"/>
      <c r="O1583" s="142"/>
      <c r="P1583" s="142"/>
      <c r="Q1583" s="142"/>
      <c r="R1583" s="142"/>
      <c r="S1583" s="142"/>
      <c r="T1583" s="142"/>
      <c r="U1583" s="142"/>
      <c r="V1583" s="142"/>
      <c r="W1583" s="142"/>
      <c r="X1583" s="142"/>
      <c r="Y1583" s="142"/>
      <c r="Z1583" s="142"/>
      <c r="AA1583" s="142"/>
      <c r="AB1583" s="142"/>
      <c r="AC1583" s="142"/>
      <c r="AD1583" s="142"/>
      <c r="AE1583" s="142"/>
      <c r="AF1583" s="142"/>
      <c r="AG1583" s="142"/>
      <c r="AH1583" s="142"/>
      <c r="AI1583" s="142"/>
      <c r="AJ1583" s="142"/>
      <c r="AK1583" s="142"/>
      <c r="AL1583" s="142"/>
      <c r="AM1583" s="143"/>
      <c r="BH1583" s="13" t="s">
        <v>432</v>
      </c>
    </row>
    <row r="1584" spans="1:61" ht="9.75" customHeight="1" x14ac:dyDescent="0.15">
      <c r="A1584" s="164"/>
      <c r="B1584" s="165"/>
      <c r="C1584" s="165"/>
      <c r="D1584" s="165"/>
      <c r="E1584" s="165"/>
      <c r="F1584" s="165"/>
      <c r="G1584" s="165"/>
      <c r="H1584" s="165"/>
      <c r="I1584" s="165"/>
      <c r="J1584" s="165"/>
      <c r="K1584" s="165"/>
      <c r="L1584" s="165"/>
      <c r="M1584" s="165"/>
      <c r="N1584" s="165"/>
      <c r="O1584" s="165"/>
      <c r="P1584" s="165"/>
      <c r="Q1584" s="165"/>
      <c r="R1584" s="165"/>
      <c r="S1584" s="165"/>
      <c r="T1584" s="165"/>
      <c r="U1584" s="165"/>
      <c r="V1584" s="165"/>
      <c r="W1584" s="165"/>
      <c r="X1584" s="165"/>
      <c r="Y1584" s="165"/>
      <c r="Z1584" s="165"/>
      <c r="AA1584" s="165"/>
      <c r="AB1584" s="165"/>
      <c r="AC1584" s="165"/>
      <c r="AD1584" s="165"/>
      <c r="AE1584" s="165"/>
      <c r="AF1584" s="165"/>
      <c r="AG1584" s="165"/>
      <c r="AH1584" s="165"/>
      <c r="AI1584" s="165"/>
      <c r="AJ1584" s="165"/>
      <c r="AK1584" s="165"/>
      <c r="AL1584" s="165"/>
      <c r="AM1584" s="166"/>
      <c r="BH1584" s="13" t="s">
        <v>432</v>
      </c>
    </row>
    <row r="1585" spans="1:61" ht="9.75" hidden="1" customHeight="1" x14ac:dyDescent="0.15">
      <c r="A1585" s="295" t="s">
        <v>404</v>
      </c>
      <c r="B1585" s="296"/>
      <c r="C1585" s="296"/>
      <c r="D1585" s="296"/>
      <c r="E1585" s="296"/>
      <c r="F1585" s="296"/>
      <c r="G1585" s="296"/>
      <c r="H1585" s="296"/>
      <c r="I1585" s="297"/>
      <c r="J1585" s="273"/>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274"/>
      <c r="AE1585" s="274"/>
      <c r="AF1585" s="274"/>
      <c r="AG1585" s="274"/>
      <c r="AH1585" s="274"/>
      <c r="AI1585" s="274"/>
      <c r="AJ1585" s="274"/>
      <c r="AK1585" s="274"/>
      <c r="AL1585" s="274"/>
      <c r="AM1585" s="275"/>
      <c r="BG1585" s="13" t="s">
        <v>540</v>
      </c>
      <c r="BH1585" s="13">
        <v>85</v>
      </c>
      <c r="BI1585" s="13" t="str">
        <f>"ITEM"&amp;BH1585 &amp; BG1585 &amp;"="&amp; IF(TRIM($J1585)="","",$J1585)</f>
        <v>ITEM85#KBN4_16=</v>
      </c>
    </row>
    <row r="1586" spans="1:61" ht="9.75" hidden="1" customHeight="1" thickBot="1" x14ac:dyDescent="0.2">
      <c r="A1586" s="298"/>
      <c r="B1586" s="299"/>
      <c r="C1586" s="299"/>
      <c r="D1586" s="299"/>
      <c r="E1586" s="299"/>
      <c r="F1586" s="299"/>
      <c r="G1586" s="299"/>
      <c r="H1586" s="299"/>
      <c r="I1586" s="300"/>
      <c r="J1586" s="301"/>
      <c r="K1586" s="302"/>
      <c r="L1586" s="302"/>
      <c r="M1586" s="302"/>
      <c r="N1586" s="302"/>
      <c r="O1586" s="302"/>
      <c r="P1586" s="302"/>
      <c r="Q1586" s="302"/>
      <c r="R1586" s="302"/>
      <c r="S1586" s="302"/>
      <c r="T1586" s="302"/>
      <c r="U1586" s="302"/>
      <c r="V1586" s="302"/>
      <c r="W1586" s="302"/>
      <c r="X1586" s="302"/>
      <c r="Y1586" s="302"/>
      <c r="Z1586" s="302"/>
      <c r="AA1586" s="302"/>
      <c r="AB1586" s="302"/>
      <c r="AC1586" s="302"/>
      <c r="AD1586" s="302"/>
      <c r="AE1586" s="302"/>
      <c r="AF1586" s="302"/>
      <c r="AG1586" s="302"/>
      <c r="AH1586" s="302"/>
      <c r="AI1586" s="302"/>
      <c r="AJ1586" s="302"/>
      <c r="AK1586" s="302"/>
      <c r="AL1586" s="302"/>
      <c r="AM1586" s="303"/>
      <c r="BG1586" s="13" t="s">
        <v>432</v>
      </c>
      <c r="BH1586" s="13" t="s">
        <v>432</v>
      </c>
    </row>
    <row r="1587" spans="1:61" ht="9.75" hidden="1" customHeight="1" x14ac:dyDescent="0.15">
      <c r="A1587" s="96" t="s">
        <v>96</v>
      </c>
      <c r="B1587" s="97"/>
      <c r="C1587" s="97"/>
      <c r="D1587" s="97"/>
      <c r="E1587" s="97"/>
      <c r="F1587" s="97"/>
      <c r="G1587" s="97"/>
      <c r="H1587" s="97"/>
      <c r="I1587" s="98"/>
      <c r="J1587" s="102"/>
      <c r="K1587" s="102"/>
      <c r="L1587" s="102"/>
      <c r="M1587" s="102"/>
      <c r="N1587" s="102"/>
      <c r="O1587" s="102"/>
      <c r="P1587" s="102"/>
      <c r="Q1587" s="102"/>
      <c r="R1587" s="102"/>
      <c r="S1587" s="102"/>
      <c r="T1587" s="102"/>
      <c r="U1587" s="102"/>
      <c r="V1587" s="102"/>
      <c r="W1587" s="102"/>
      <c r="X1587" s="102"/>
      <c r="Y1587" s="102"/>
      <c r="Z1587" s="102"/>
      <c r="AA1587" s="102"/>
      <c r="AB1587" s="102"/>
      <c r="AC1587" s="102"/>
      <c r="AD1587" s="102"/>
      <c r="AE1587" s="102"/>
      <c r="AF1587" s="102"/>
      <c r="AG1587" s="102"/>
      <c r="AH1587" s="102"/>
      <c r="AI1587" s="102"/>
      <c r="AJ1587" s="102"/>
      <c r="AK1587" s="102"/>
      <c r="AL1587" s="102"/>
      <c r="AM1587" s="102"/>
      <c r="BG1587" s="13" t="s">
        <v>540</v>
      </c>
      <c r="BH1587" s="13">
        <v>86</v>
      </c>
      <c r="BI1587" s="13" t="str">
        <f>"ITEM"&amp;BH1587&amp; BG1587 &amp;"="&amp; IF(TRIM($J1587)="","",$J1587)</f>
        <v>ITEM86#KBN4_16=</v>
      </c>
    </row>
    <row r="1588" spans="1:61" ht="9.75" hidden="1" customHeight="1" x14ac:dyDescent="0.15">
      <c r="A1588" s="106"/>
      <c r="B1588" s="107"/>
      <c r="C1588" s="107"/>
      <c r="D1588" s="107"/>
      <c r="E1588" s="107"/>
      <c r="F1588" s="107"/>
      <c r="G1588" s="107"/>
      <c r="H1588" s="107"/>
      <c r="I1588" s="108"/>
      <c r="J1588" s="102"/>
      <c r="K1588" s="102"/>
      <c r="L1588" s="102"/>
      <c r="M1588" s="102"/>
      <c r="N1588" s="102"/>
      <c r="O1588" s="102"/>
      <c r="P1588" s="102"/>
      <c r="Q1588" s="102"/>
      <c r="R1588" s="102"/>
      <c r="S1588" s="102"/>
      <c r="T1588" s="102"/>
      <c r="U1588" s="102"/>
      <c r="V1588" s="102"/>
      <c r="W1588" s="102"/>
      <c r="X1588" s="102"/>
      <c r="Y1588" s="102"/>
      <c r="Z1588" s="102"/>
      <c r="AA1588" s="102"/>
      <c r="AB1588" s="102"/>
      <c r="AC1588" s="102"/>
      <c r="AD1588" s="102"/>
      <c r="AE1588" s="102"/>
      <c r="AF1588" s="102"/>
      <c r="AG1588" s="102"/>
      <c r="AH1588" s="102"/>
      <c r="AI1588" s="102"/>
      <c r="AJ1588" s="102"/>
      <c r="AK1588" s="102"/>
      <c r="AL1588" s="102"/>
      <c r="AM1588" s="102"/>
      <c r="BG1588" s="13" t="s">
        <v>432</v>
      </c>
      <c r="BH1588" s="13" t="s">
        <v>432</v>
      </c>
    </row>
    <row r="1589" spans="1:61" ht="9.75" hidden="1" customHeight="1" x14ac:dyDescent="0.15">
      <c r="A1589" s="96" t="s">
        <v>291</v>
      </c>
      <c r="B1589" s="97"/>
      <c r="C1589" s="97"/>
      <c r="D1589" s="97"/>
      <c r="E1589" s="97"/>
      <c r="F1589" s="97"/>
      <c r="G1589" s="97"/>
      <c r="H1589" s="97"/>
      <c r="I1589" s="98"/>
      <c r="J1589" s="102"/>
      <c r="K1589" s="102"/>
      <c r="L1589" s="102"/>
      <c r="M1589" s="102"/>
      <c r="N1589" s="102"/>
      <c r="O1589" s="102"/>
      <c r="P1589" s="102"/>
      <c r="Q1589" s="102"/>
      <c r="R1589" s="102"/>
      <c r="S1589" s="102"/>
      <c r="T1589" s="102"/>
      <c r="U1589" s="102"/>
      <c r="V1589" s="102"/>
      <c r="W1589" s="102"/>
      <c r="X1589" s="102"/>
      <c r="Y1589" s="102"/>
      <c r="Z1589" s="102"/>
      <c r="AA1589" s="102"/>
      <c r="AB1589" s="102"/>
      <c r="AC1589" s="102"/>
      <c r="AD1589" s="102"/>
      <c r="AE1589" s="102"/>
      <c r="AF1589" s="102"/>
      <c r="AG1589" s="102"/>
      <c r="AH1589" s="102"/>
      <c r="AI1589" s="102"/>
      <c r="AJ1589" s="102"/>
      <c r="AK1589" s="102"/>
      <c r="AL1589" s="102"/>
      <c r="AM1589" s="102"/>
      <c r="BG1589" s="13" t="s">
        <v>540</v>
      </c>
      <c r="BH1589" s="13">
        <v>87</v>
      </c>
      <c r="BI1589" s="13" t="str">
        <f>"ITEM"&amp;BH1589&amp; BG1589 &amp;"="&amp; IF(TRIM($J1589)="","",$J1589)</f>
        <v>ITEM87#KBN4_16=</v>
      </c>
    </row>
    <row r="1590" spans="1:61" ht="9.75" hidden="1" customHeight="1" x14ac:dyDescent="0.15">
      <c r="A1590" s="99"/>
      <c r="B1590" s="100"/>
      <c r="C1590" s="100"/>
      <c r="D1590" s="100"/>
      <c r="E1590" s="100"/>
      <c r="F1590" s="100"/>
      <c r="G1590" s="100"/>
      <c r="H1590" s="100"/>
      <c r="I1590" s="101"/>
      <c r="J1590" s="102"/>
      <c r="K1590" s="102"/>
      <c r="L1590" s="102"/>
      <c r="M1590" s="102"/>
      <c r="N1590" s="102"/>
      <c r="O1590" s="102"/>
      <c r="P1590" s="102"/>
      <c r="Q1590" s="102"/>
      <c r="R1590" s="102"/>
      <c r="S1590" s="102"/>
      <c r="T1590" s="102"/>
      <c r="U1590" s="102"/>
      <c r="V1590" s="102"/>
      <c r="W1590" s="102"/>
      <c r="X1590" s="102"/>
      <c r="Y1590" s="102"/>
      <c r="Z1590" s="102"/>
      <c r="AA1590" s="102"/>
      <c r="AB1590" s="102"/>
      <c r="AC1590" s="102"/>
      <c r="AD1590" s="102"/>
      <c r="AE1590" s="102"/>
      <c r="AF1590" s="102"/>
      <c r="AG1590" s="102"/>
      <c r="AH1590" s="102"/>
      <c r="AI1590" s="102"/>
      <c r="AJ1590" s="102"/>
      <c r="AK1590" s="102"/>
      <c r="AL1590" s="102"/>
      <c r="AM1590" s="102"/>
      <c r="BG1590" s="13" t="s">
        <v>432</v>
      </c>
      <c r="BH1590" s="13" t="s">
        <v>432</v>
      </c>
    </row>
    <row r="1591" spans="1:61" ht="9.75" hidden="1" customHeight="1" x14ac:dyDescent="0.15">
      <c r="A1591" s="106"/>
      <c r="B1591" s="107"/>
      <c r="C1591" s="107"/>
      <c r="D1591" s="107"/>
      <c r="E1591" s="107"/>
      <c r="F1591" s="107"/>
      <c r="G1591" s="107"/>
      <c r="H1591" s="107"/>
      <c r="I1591" s="108"/>
      <c r="J1591" s="102"/>
      <c r="K1591" s="102"/>
      <c r="L1591" s="102"/>
      <c r="M1591" s="102"/>
      <c r="N1591" s="102"/>
      <c r="O1591" s="102"/>
      <c r="P1591" s="102"/>
      <c r="Q1591" s="102"/>
      <c r="R1591" s="102"/>
      <c r="S1591" s="102"/>
      <c r="T1591" s="102"/>
      <c r="U1591" s="102"/>
      <c r="V1591" s="102"/>
      <c r="W1591" s="102"/>
      <c r="X1591" s="102"/>
      <c r="Y1591" s="102"/>
      <c r="Z1591" s="102"/>
      <c r="AA1591" s="102"/>
      <c r="AB1591" s="102"/>
      <c r="AC1591" s="102"/>
      <c r="AD1591" s="102"/>
      <c r="AE1591" s="102"/>
      <c r="AF1591" s="102"/>
      <c r="AG1591" s="102"/>
      <c r="AH1591" s="102"/>
      <c r="AI1591" s="102"/>
      <c r="AJ1591" s="102"/>
      <c r="AK1591" s="102"/>
      <c r="AL1591" s="102"/>
      <c r="AM1591" s="102"/>
      <c r="BG1591" s="13" t="s">
        <v>432</v>
      </c>
      <c r="BH1591" s="13" t="s">
        <v>432</v>
      </c>
    </row>
    <row r="1592" spans="1:61" ht="9.75" hidden="1" customHeight="1" x14ac:dyDescent="0.15">
      <c r="A1592" s="96" t="s">
        <v>292</v>
      </c>
      <c r="B1592" s="97"/>
      <c r="C1592" s="97"/>
      <c r="D1592" s="97"/>
      <c r="E1592" s="97"/>
      <c r="F1592" s="97"/>
      <c r="G1592" s="97"/>
      <c r="H1592" s="97"/>
      <c r="I1592" s="98"/>
      <c r="J1592" s="102"/>
      <c r="K1592" s="102"/>
      <c r="L1592" s="102"/>
      <c r="M1592" s="102"/>
      <c r="N1592" s="102"/>
      <c r="O1592" s="102"/>
      <c r="P1592" s="102"/>
      <c r="Q1592" s="102"/>
      <c r="R1592" s="102"/>
      <c r="S1592" s="102"/>
      <c r="T1592" s="102"/>
      <c r="U1592" s="102"/>
      <c r="V1592" s="102"/>
      <c r="W1592" s="102"/>
      <c r="X1592" s="102"/>
      <c r="Y1592" s="102"/>
      <c r="Z1592" s="102"/>
      <c r="AA1592" s="102"/>
      <c r="AB1592" s="102"/>
      <c r="AC1592" s="102"/>
      <c r="AD1592" s="102"/>
      <c r="AE1592" s="102"/>
      <c r="AF1592" s="102"/>
      <c r="AG1592" s="102"/>
      <c r="AH1592" s="102"/>
      <c r="AI1592" s="102"/>
      <c r="AJ1592" s="102"/>
      <c r="AK1592" s="102"/>
      <c r="AL1592" s="102"/>
      <c r="AM1592" s="102"/>
      <c r="BG1592" s="13" t="s">
        <v>540</v>
      </c>
      <c r="BH1592" s="13">
        <v>88</v>
      </c>
      <c r="BI1592" s="13" t="str">
        <f>"ITEM"&amp;BH1592&amp; BG1592 &amp;"="&amp; IF(TRIM($J1592)="","",$J1592)</f>
        <v>ITEM88#KBN4_16=</v>
      </c>
    </row>
    <row r="1593" spans="1:61" ht="9.75" hidden="1" customHeight="1" x14ac:dyDescent="0.15">
      <c r="A1593" s="106"/>
      <c r="B1593" s="107"/>
      <c r="C1593" s="107"/>
      <c r="D1593" s="107"/>
      <c r="E1593" s="107"/>
      <c r="F1593" s="107"/>
      <c r="G1593" s="107"/>
      <c r="H1593" s="107"/>
      <c r="I1593" s="108"/>
      <c r="J1593" s="102"/>
      <c r="K1593" s="102"/>
      <c r="L1593" s="102"/>
      <c r="M1593" s="102"/>
      <c r="N1593" s="102"/>
      <c r="O1593" s="102"/>
      <c r="P1593" s="102"/>
      <c r="Q1593" s="102"/>
      <c r="R1593" s="102"/>
      <c r="S1593" s="102"/>
      <c r="T1593" s="102"/>
      <c r="U1593" s="102"/>
      <c r="V1593" s="102"/>
      <c r="W1593" s="102"/>
      <c r="X1593" s="102"/>
      <c r="Y1593" s="102"/>
      <c r="Z1593" s="102"/>
      <c r="AA1593" s="102"/>
      <c r="AB1593" s="102"/>
      <c r="AC1593" s="102"/>
      <c r="AD1593" s="102"/>
      <c r="AE1593" s="102"/>
      <c r="AF1593" s="102"/>
      <c r="AG1593" s="102"/>
      <c r="AH1593" s="102"/>
      <c r="AI1593" s="102"/>
      <c r="AJ1593" s="102"/>
      <c r="AK1593" s="102"/>
      <c r="AL1593" s="102"/>
      <c r="AM1593" s="102"/>
      <c r="BG1593" s="13" t="s">
        <v>432</v>
      </c>
      <c r="BH1593" s="13" t="s">
        <v>432</v>
      </c>
    </row>
    <row r="1594" spans="1:61" ht="9.75" hidden="1" customHeight="1" x14ac:dyDescent="0.15">
      <c r="A1594" s="96" t="s">
        <v>326</v>
      </c>
      <c r="B1594" s="97"/>
      <c r="C1594" s="97"/>
      <c r="D1594" s="97"/>
      <c r="E1594" s="97"/>
      <c r="F1594" s="97"/>
      <c r="G1594" s="97"/>
      <c r="H1594" s="97"/>
      <c r="I1594" s="98"/>
      <c r="J1594" s="266"/>
      <c r="K1594" s="170"/>
      <c r="L1594" s="170"/>
      <c r="M1594" s="170"/>
      <c r="N1594" s="170"/>
      <c r="O1594" s="170"/>
      <c r="P1594" s="170"/>
      <c r="Q1594" s="170"/>
      <c r="R1594" s="170"/>
      <c r="S1594" s="170"/>
      <c r="T1594" s="170"/>
      <c r="U1594" s="170"/>
      <c r="V1594" s="170" t="s">
        <v>116</v>
      </c>
      <c r="W1594" s="170"/>
      <c r="X1594" s="170"/>
      <c r="Y1594" s="170"/>
      <c r="Z1594" s="170"/>
      <c r="AA1594" s="170"/>
      <c r="AB1594" s="170"/>
      <c r="AC1594" s="170"/>
      <c r="AD1594" s="170"/>
      <c r="AE1594" s="170"/>
      <c r="AF1594" s="170"/>
      <c r="AG1594" s="170"/>
      <c r="AH1594" s="170"/>
      <c r="AI1594" s="170"/>
      <c r="AJ1594" s="170"/>
      <c r="AK1594" s="170"/>
      <c r="AL1594" s="170"/>
      <c r="AM1594" s="171"/>
      <c r="BE1594" s="13" t="str">
        <f ca="1">MID(CELL("address",$CB$2),2,2)</f>
        <v>CB</v>
      </c>
      <c r="BF1594" s="13" t="str">
        <f>IF(TRIM($K1596)="","",IF(ISERROR(MATCH($K1596,$CB$3:$CB$7,0)),"INPUT_ERROR",MATCH($K1596,$CB$3:$CB$7,0)))</f>
        <v/>
      </c>
      <c r="BG1594" s="13" t="s">
        <v>540</v>
      </c>
      <c r="BH1594" s="13">
        <v>89</v>
      </c>
      <c r="BI1594" s="13" t="str">
        <f>"ITEM"&amp; BH1594&amp; BG1594 &amp;"="&amp; $BF1594</f>
        <v>ITEM89#KBN4_16=</v>
      </c>
    </row>
    <row r="1595" spans="1:61" ht="9.75" hidden="1" customHeight="1" x14ac:dyDescent="0.15">
      <c r="A1595" s="99"/>
      <c r="B1595" s="100"/>
      <c r="C1595" s="100"/>
      <c r="D1595" s="100"/>
      <c r="E1595" s="100"/>
      <c r="F1595" s="100"/>
      <c r="G1595" s="100"/>
      <c r="H1595" s="100"/>
      <c r="I1595" s="101"/>
      <c r="J1595" s="304"/>
      <c r="K1595" s="169"/>
      <c r="L1595" s="169"/>
      <c r="M1595" s="169"/>
      <c r="N1595" s="169"/>
      <c r="O1595" s="169"/>
      <c r="P1595" s="169"/>
      <c r="Q1595" s="169"/>
      <c r="R1595" s="169"/>
      <c r="S1595" s="169"/>
      <c r="T1595" s="169"/>
      <c r="U1595" s="169"/>
      <c r="V1595" s="169" t="s">
        <v>180</v>
      </c>
      <c r="W1595" s="169"/>
      <c r="X1595" s="169"/>
      <c r="Y1595" s="169"/>
      <c r="Z1595" s="169"/>
      <c r="AA1595" s="169"/>
      <c r="AB1595" s="169"/>
      <c r="AC1595" s="169"/>
      <c r="AD1595" s="169"/>
      <c r="AE1595" s="169"/>
      <c r="AF1595" s="169"/>
      <c r="AG1595" s="169"/>
      <c r="AH1595" s="169"/>
      <c r="AI1595" s="169"/>
      <c r="AJ1595" s="169"/>
      <c r="AK1595" s="169"/>
      <c r="AL1595" s="169"/>
      <c r="AM1595" s="172"/>
      <c r="BG1595" s="13" t="s">
        <v>432</v>
      </c>
      <c r="BH1595" s="13" t="s">
        <v>432</v>
      </c>
    </row>
    <row r="1596" spans="1:61" ht="9.75" hidden="1" customHeight="1" x14ac:dyDescent="0.15">
      <c r="A1596" s="99"/>
      <c r="B1596" s="100"/>
      <c r="C1596" s="100"/>
      <c r="D1596" s="100"/>
      <c r="E1596" s="100"/>
      <c r="F1596" s="100"/>
      <c r="G1596" s="100"/>
      <c r="H1596" s="100"/>
      <c r="I1596" s="101"/>
      <c r="J1596" s="130" t="s">
        <v>127</v>
      </c>
      <c r="K1596" s="131"/>
      <c r="L1596" s="131"/>
      <c r="M1596" s="131"/>
      <c r="N1596" s="131"/>
      <c r="O1596" s="131"/>
      <c r="P1596" s="131"/>
      <c r="Q1596" s="131"/>
      <c r="R1596" s="131"/>
      <c r="S1596" s="131"/>
      <c r="T1596" s="133" t="s">
        <v>129</v>
      </c>
      <c r="U1596" s="133"/>
      <c r="V1596" s="169" t="s">
        <v>236</v>
      </c>
      <c r="W1596" s="169"/>
      <c r="X1596" s="169"/>
      <c r="Y1596" s="169"/>
      <c r="Z1596" s="169"/>
      <c r="AA1596" s="169"/>
      <c r="AB1596" s="169"/>
      <c r="AC1596" s="169"/>
      <c r="AD1596" s="169"/>
      <c r="AE1596" s="169"/>
      <c r="AF1596" s="169"/>
      <c r="AG1596" s="169"/>
      <c r="AH1596" s="169"/>
      <c r="AI1596" s="169"/>
      <c r="AJ1596" s="169"/>
      <c r="AK1596" s="169"/>
      <c r="AL1596" s="169"/>
      <c r="AM1596" s="172"/>
      <c r="BG1596" s="13" t="s">
        <v>432</v>
      </c>
      <c r="BH1596" s="13" t="s">
        <v>432</v>
      </c>
    </row>
    <row r="1597" spans="1:61" ht="9.75" hidden="1" customHeight="1" x14ac:dyDescent="0.15">
      <c r="A1597" s="99"/>
      <c r="B1597" s="100"/>
      <c r="C1597" s="100"/>
      <c r="D1597" s="100"/>
      <c r="E1597" s="100"/>
      <c r="F1597" s="100"/>
      <c r="G1597" s="100"/>
      <c r="H1597" s="100"/>
      <c r="I1597" s="101"/>
      <c r="J1597" s="130"/>
      <c r="K1597" s="131"/>
      <c r="L1597" s="131"/>
      <c r="M1597" s="131"/>
      <c r="N1597" s="131"/>
      <c r="O1597" s="131"/>
      <c r="P1597" s="131"/>
      <c r="Q1597" s="131"/>
      <c r="R1597" s="131"/>
      <c r="S1597" s="131"/>
      <c r="T1597" s="133"/>
      <c r="U1597" s="133"/>
      <c r="V1597" s="169" t="s">
        <v>237</v>
      </c>
      <c r="W1597" s="169"/>
      <c r="X1597" s="169"/>
      <c r="Y1597" s="169"/>
      <c r="Z1597" s="169"/>
      <c r="AA1597" s="169"/>
      <c r="AB1597" s="169"/>
      <c r="AC1597" s="169"/>
      <c r="AD1597" s="169"/>
      <c r="AE1597" s="169"/>
      <c r="AF1597" s="169"/>
      <c r="AG1597" s="169"/>
      <c r="AH1597" s="169"/>
      <c r="AI1597" s="169"/>
      <c r="AJ1597" s="169"/>
      <c r="AK1597" s="169"/>
      <c r="AL1597" s="169"/>
      <c r="AM1597" s="172"/>
      <c r="BG1597" s="13" t="s">
        <v>432</v>
      </c>
      <c r="BH1597" s="13" t="s">
        <v>432</v>
      </c>
    </row>
    <row r="1598" spans="1:61" ht="9.75" hidden="1" customHeight="1" x14ac:dyDescent="0.15">
      <c r="A1598" s="99"/>
      <c r="B1598" s="100"/>
      <c r="C1598" s="100"/>
      <c r="D1598" s="100"/>
      <c r="E1598" s="100"/>
      <c r="F1598" s="100"/>
      <c r="G1598" s="100"/>
      <c r="H1598" s="100"/>
      <c r="I1598" s="101"/>
      <c r="J1598" s="186"/>
      <c r="K1598" s="133"/>
      <c r="L1598" s="133"/>
      <c r="M1598" s="133"/>
      <c r="N1598" s="133"/>
      <c r="O1598" s="133"/>
      <c r="P1598" s="133"/>
      <c r="Q1598" s="133"/>
      <c r="R1598" s="133"/>
      <c r="S1598" s="133"/>
      <c r="T1598" s="133"/>
      <c r="U1598" s="133"/>
      <c r="V1598" s="169" t="s">
        <v>441</v>
      </c>
      <c r="W1598" s="169"/>
      <c r="X1598" s="169"/>
      <c r="Y1598" s="169"/>
      <c r="Z1598" s="169"/>
      <c r="AA1598" s="169"/>
      <c r="AB1598" s="169"/>
      <c r="AC1598" s="169"/>
      <c r="AD1598" s="169"/>
      <c r="AE1598" s="169"/>
      <c r="AF1598" s="169"/>
      <c r="AG1598" s="169"/>
      <c r="AH1598" s="169"/>
      <c r="AI1598" s="169"/>
      <c r="AJ1598" s="169"/>
      <c r="AK1598" s="169"/>
      <c r="AL1598" s="169"/>
      <c r="AM1598" s="172"/>
      <c r="BG1598" s="13" t="s">
        <v>432</v>
      </c>
      <c r="BH1598" s="13" t="s">
        <v>432</v>
      </c>
    </row>
    <row r="1599" spans="1:61" ht="9.75" hidden="1" customHeight="1" x14ac:dyDescent="0.15">
      <c r="A1599" s="106"/>
      <c r="B1599" s="107"/>
      <c r="C1599" s="107"/>
      <c r="D1599" s="107"/>
      <c r="E1599" s="107"/>
      <c r="F1599" s="107"/>
      <c r="G1599" s="107"/>
      <c r="H1599" s="107"/>
      <c r="I1599" s="108"/>
      <c r="J1599" s="168"/>
      <c r="K1599" s="137"/>
      <c r="L1599" s="137"/>
      <c r="M1599" s="137"/>
      <c r="N1599" s="137"/>
      <c r="O1599" s="137"/>
      <c r="P1599" s="137"/>
      <c r="Q1599" s="137"/>
      <c r="R1599" s="137"/>
      <c r="S1599" s="137"/>
      <c r="T1599" s="137"/>
      <c r="U1599" s="137"/>
      <c r="V1599" s="174" t="s">
        <v>238</v>
      </c>
      <c r="W1599" s="174"/>
      <c r="X1599" s="174"/>
      <c r="Y1599" s="174"/>
      <c r="Z1599" s="174"/>
      <c r="AA1599" s="174"/>
      <c r="AB1599" s="174"/>
      <c r="AC1599" s="174"/>
      <c r="AD1599" s="174"/>
      <c r="AE1599" s="174"/>
      <c r="AF1599" s="174"/>
      <c r="AG1599" s="174"/>
      <c r="AH1599" s="174"/>
      <c r="AI1599" s="174"/>
      <c r="AJ1599" s="174"/>
      <c r="AK1599" s="174"/>
      <c r="AL1599" s="174"/>
      <c r="AM1599" s="175"/>
      <c r="BG1599" s="13" t="s">
        <v>432</v>
      </c>
      <c r="BH1599" s="13" t="s">
        <v>432</v>
      </c>
    </row>
    <row r="1600" spans="1:61" ht="9.75" hidden="1" customHeight="1" x14ac:dyDescent="0.15">
      <c r="A1600" s="96" t="s">
        <v>325</v>
      </c>
      <c r="B1600" s="97"/>
      <c r="C1600" s="97"/>
      <c r="D1600" s="97"/>
      <c r="E1600" s="97"/>
      <c r="F1600" s="97"/>
      <c r="G1600" s="97"/>
      <c r="H1600" s="97"/>
      <c r="I1600" s="98"/>
      <c r="J1600" s="115"/>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7"/>
      <c r="BG1600" s="13" t="s">
        <v>540</v>
      </c>
      <c r="BH1600" s="13">
        <v>90</v>
      </c>
      <c r="BI1600" s="13" t="str">
        <f>"ITEM"&amp;BH1600&amp; BG1600 &amp;"="&amp; IF(TRIM($J1600)="","",$J1600)</f>
        <v>ITEM90#KBN4_16=</v>
      </c>
    </row>
    <row r="1601" spans="1:61" ht="9.75" hidden="1" customHeight="1" x14ac:dyDescent="0.15">
      <c r="A1601" s="99"/>
      <c r="B1601" s="100"/>
      <c r="C1601" s="100"/>
      <c r="D1601" s="100"/>
      <c r="E1601" s="100"/>
      <c r="F1601" s="100"/>
      <c r="G1601" s="100"/>
      <c r="H1601" s="100"/>
      <c r="I1601" s="101"/>
      <c r="J1601" s="109"/>
      <c r="K1601" s="110"/>
      <c r="L1601" s="110"/>
      <c r="M1601" s="110"/>
      <c r="N1601" s="110"/>
      <c r="O1601" s="110"/>
      <c r="P1601" s="110"/>
      <c r="Q1601" s="110"/>
      <c r="R1601" s="110"/>
      <c r="S1601" s="110"/>
      <c r="T1601" s="110"/>
      <c r="U1601" s="110"/>
      <c r="V1601" s="110"/>
      <c r="W1601" s="110"/>
      <c r="X1601" s="110"/>
      <c r="Y1601" s="110"/>
      <c r="Z1601" s="110"/>
      <c r="AA1601" s="110"/>
      <c r="AB1601" s="110"/>
      <c r="AC1601" s="110"/>
      <c r="AD1601" s="110"/>
      <c r="AE1601" s="110"/>
      <c r="AF1601" s="110"/>
      <c r="AG1601" s="110"/>
      <c r="AH1601" s="110"/>
      <c r="AI1601" s="110"/>
      <c r="AJ1601" s="110"/>
      <c r="AK1601" s="110"/>
      <c r="AL1601" s="110"/>
      <c r="AM1601" s="111"/>
      <c r="BG1601" s="13" t="s">
        <v>432</v>
      </c>
      <c r="BH1601" s="13" t="s">
        <v>432</v>
      </c>
    </row>
    <row r="1602" spans="1:61" ht="9.75" hidden="1" customHeight="1" x14ac:dyDescent="0.15">
      <c r="A1602" s="99"/>
      <c r="B1602" s="100"/>
      <c r="C1602" s="100"/>
      <c r="D1602" s="100"/>
      <c r="E1602" s="100"/>
      <c r="F1602" s="100"/>
      <c r="G1602" s="100"/>
      <c r="H1602" s="100"/>
      <c r="I1602" s="101"/>
      <c r="J1602" s="112"/>
      <c r="K1602" s="113"/>
      <c r="L1602" s="113"/>
      <c r="M1602" s="113"/>
      <c r="N1602" s="113"/>
      <c r="O1602" s="113"/>
      <c r="P1602" s="113"/>
      <c r="Q1602" s="113"/>
      <c r="R1602" s="113"/>
      <c r="S1602" s="113"/>
      <c r="T1602" s="113"/>
      <c r="U1602" s="113"/>
      <c r="V1602" s="113"/>
      <c r="W1602" s="113"/>
      <c r="X1602" s="113"/>
      <c r="Y1602" s="113"/>
      <c r="Z1602" s="113"/>
      <c r="AA1602" s="113"/>
      <c r="AB1602" s="113"/>
      <c r="AC1602" s="113"/>
      <c r="AD1602" s="113"/>
      <c r="AE1602" s="113"/>
      <c r="AF1602" s="113"/>
      <c r="AG1602" s="113"/>
      <c r="AH1602" s="113"/>
      <c r="AI1602" s="113"/>
      <c r="AJ1602" s="113"/>
      <c r="AK1602" s="113"/>
      <c r="AL1602" s="113"/>
      <c r="AM1602" s="114"/>
      <c r="BG1602" s="13" t="s">
        <v>432</v>
      </c>
      <c r="BH1602" s="13" t="s">
        <v>432</v>
      </c>
    </row>
    <row r="1603" spans="1:61" ht="9.75" hidden="1" customHeight="1" x14ac:dyDescent="0.15">
      <c r="A1603" s="96" t="s">
        <v>293</v>
      </c>
      <c r="B1603" s="97"/>
      <c r="C1603" s="97"/>
      <c r="D1603" s="97"/>
      <c r="E1603" s="97"/>
      <c r="F1603" s="97"/>
      <c r="G1603" s="97"/>
      <c r="H1603" s="97"/>
      <c r="I1603" s="98"/>
      <c r="J1603" s="224" t="s">
        <v>127</v>
      </c>
      <c r="K1603" s="225"/>
      <c r="L1603" s="162" t="s">
        <v>122</v>
      </c>
      <c r="M1603" s="162"/>
      <c r="N1603" s="162"/>
      <c r="O1603" s="162"/>
      <c r="P1603" s="162"/>
      <c r="Q1603" s="162"/>
      <c r="R1603" s="162"/>
      <c r="S1603" s="162"/>
      <c r="T1603" s="162"/>
      <c r="U1603" s="162"/>
      <c r="V1603" s="162"/>
      <c r="W1603" s="162"/>
      <c r="X1603" s="227" t="s">
        <v>127</v>
      </c>
      <c r="Y1603" s="225"/>
      <c r="Z1603" s="162" t="s">
        <v>160</v>
      </c>
      <c r="AA1603" s="162"/>
      <c r="AB1603" s="162"/>
      <c r="AC1603" s="162"/>
      <c r="AD1603" s="162"/>
      <c r="AE1603" s="162"/>
      <c r="AF1603" s="162"/>
      <c r="AG1603" s="162"/>
      <c r="AH1603" s="162"/>
      <c r="AI1603" s="162"/>
      <c r="AJ1603" s="162"/>
      <c r="AK1603" s="162"/>
      <c r="AL1603" s="162"/>
      <c r="AM1603" s="163"/>
      <c r="BF1603" s="13" t="b">
        <f>IF($K1603="○",TRUE,IF($K1603="",FALSE,"INPUT_ERROR"))</f>
        <v>0</v>
      </c>
      <c r="BG1603" s="13" t="s">
        <v>540</v>
      </c>
      <c r="BH1603" s="13">
        <v>91</v>
      </c>
      <c r="BI1603" s="13" t="str">
        <f t="shared" ref="BI1603:BI1609" si="37">"ITEM"&amp;BH1603 &amp; BG1603 &amp;"="&amp; BF1603</f>
        <v>ITEM91#KBN4_16=FALSE</v>
      </c>
    </row>
    <row r="1604" spans="1:61" ht="9.75" hidden="1" customHeight="1" x14ac:dyDescent="0.15">
      <c r="A1604" s="99"/>
      <c r="B1604" s="100"/>
      <c r="C1604" s="100"/>
      <c r="D1604" s="100"/>
      <c r="E1604" s="100"/>
      <c r="F1604" s="100"/>
      <c r="G1604" s="100"/>
      <c r="H1604" s="100"/>
      <c r="I1604" s="101"/>
      <c r="J1604" s="130"/>
      <c r="K1604" s="132"/>
      <c r="L1604" s="133"/>
      <c r="M1604" s="133"/>
      <c r="N1604" s="133"/>
      <c r="O1604" s="133"/>
      <c r="P1604" s="133"/>
      <c r="Q1604" s="133"/>
      <c r="R1604" s="133"/>
      <c r="S1604" s="133"/>
      <c r="T1604" s="133"/>
      <c r="U1604" s="133"/>
      <c r="V1604" s="133"/>
      <c r="W1604" s="133"/>
      <c r="X1604" s="134"/>
      <c r="Y1604" s="132"/>
      <c r="Z1604" s="133"/>
      <c r="AA1604" s="133"/>
      <c r="AB1604" s="133"/>
      <c r="AC1604" s="133"/>
      <c r="AD1604" s="133"/>
      <c r="AE1604" s="133"/>
      <c r="AF1604" s="133"/>
      <c r="AG1604" s="133"/>
      <c r="AH1604" s="133"/>
      <c r="AI1604" s="133"/>
      <c r="AJ1604" s="133"/>
      <c r="AK1604" s="133"/>
      <c r="AL1604" s="133"/>
      <c r="AM1604" s="139"/>
      <c r="BF1604" s="13" t="b">
        <f>IF($Y1603="○",TRUE,IF($Y1603="",FALSE,"INPUT_ERROR"))</f>
        <v>0</v>
      </c>
      <c r="BG1604" s="13" t="s">
        <v>540</v>
      </c>
      <c r="BH1604" s="13">
        <v>92</v>
      </c>
      <c r="BI1604" s="13" t="str">
        <f t="shared" si="37"/>
        <v>ITEM92#KBN4_16=FALSE</v>
      </c>
    </row>
    <row r="1605" spans="1:61" ht="9.75" hidden="1" customHeight="1" x14ac:dyDescent="0.15">
      <c r="A1605" s="99"/>
      <c r="B1605" s="100"/>
      <c r="C1605" s="100"/>
      <c r="D1605" s="100"/>
      <c r="E1605" s="100"/>
      <c r="F1605" s="100"/>
      <c r="G1605" s="100"/>
      <c r="H1605" s="100"/>
      <c r="I1605" s="101"/>
      <c r="J1605" s="130" t="s">
        <v>127</v>
      </c>
      <c r="K1605" s="132"/>
      <c r="L1605" s="133" t="s">
        <v>161</v>
      </c>
      <c r="M1605" s="133"/>
      <c r="N1605" s="133"/>
      <c r="O1605" s="133"/>
      <c r="P1605" s="133"/>
      <c r="Q1605" s="133"/>
      <c r="R1605" s="133"/>
      <c r="S1605" s="133"/>
      <c r="T1605" s="133"/>
      <c r="U1605" s="133"/>
      <c r="V1605" s="133"/>
      <c r="W1605" s="133"/>
      <c r="X1605" s="134" t="s">
        <v>127</v>
      </c>
      <c r="Y1605" s="132"/>
      <c r="Z1605" s="133" t="s">
        <v>332</v>
      </c>
      <c r="AA1605" s="133"/>
      <c r="AB1605" s="133"/>
      <c r="AC1605" s="133"/>
      <c r="AD1605" s="133"/>
      <c r="AE1605" s="133"/>
      <c r="AF1605" s="133"/>
      <c r="AG1605" s="133"/>
      <c r="AH1605" s="133"/>
      <c r="AI1605" s="133"/>
      <c r="AJ1605" s="133"/>
      <c r="AK1605" s="133"/>
      <c r="AL1605" s="133"/>
      <c r="AM1605" s="139"/>
      <c r="BF1605" s="13" t="b">
        <f>IF($K1605="○",TRUE,IF($K1605="",FALSE,"INPUT_ERROR"))</f>
        <v>0</v>
      </c>
      <c r="BG1605" s="13" t="s">
        <v>540</v>
      </c>
      <c r="BH1605" s="13">
        <v>93</v>
      </c>
      <c r="BI1605" s="13" t="str">
        <f t="shared" si="37"/>
        <v>ITEM93#KBN4_16=FALSE</v>
      </c>
    </row>
    <row r="1606" spans="1:61" ht="9.75" hidden="1" customHeight="1" x14ac:dyDescent="0.15">
      <c r="A1606" s="99"/>
      <c r="B1606" s="100"/>
      <c r="C1606" s="100"/>
      <c r="D1606" s="100"/>
      <c r="E1606" s="100"/>
      <c r="F1606" s="100"/>
      <c r="G1606" s="100"/>
      <c r="H1606" s="100"/>
      <c r="I1606" s="101"/>
      <c r="J1606" s="130"/>
      <c r="K1606" s="132"/>
      <c r="L1606" s="133"/>
      <c r="M1606" s="133"/>
      <c r="N1606" s="133"/>
      <c r="O1606" s="133"/>
      <c r="P1606" s="133"/>
      <c r="Q1606" s="133"/>
      <c r="R1606" s="133"/>
      <c r="S1606" s="133"/>
      <c r="T1606" s="133"/>
      <c r="U1606" s="133"/>
      <c r="V1606" s="133"/>
      <c r="W1606" s="133"/>
      <c r="X1606" s="134"/>
      <c r="Y1606" s="132"/>
      <c r="Z1606" s="133"/>
      <c r="AA1606" s="133"/>
      <c r="AB1606" s="133"/>
      <c r="AC1606" s="133"/>
      <c r="AD1606" s="133"/>
      <c r="AE1606" s="133"/>
      <c r="AF1606" s="133"/>
      <c r="AG1606" s="133"/>
      <c r="AH1606" s="133"/>
      <c r="AI1606" s="133"/>
      <c r="AJ1606" s="133"/>
      <c r="AK1606" s="133"/>
      <c r="AL1606" s="133"/>
      <c r="AM1606" s="139"/>
      <c r="BF1606" s="13" t="b">
        <f>IF($Y1605="○",TRUE,IF($Y1605="",FALSE,"INPUT_ERROR"))</f>
        <v>0</v>
      </c>
      <c r="BG1606" s="13" t="s">
        <v>540</v>
      </c>
      <c r="BH1606" s="13">
        <v>94</v>
      </c>
      <c r="BI1606" s="13" t="str">
        <f t="shared" si="37"/>
        <v>ITEM94#KBN4_16=FALSE</v>
      </c>
    </row>
    <row r="1607" spans="1:61" ht="9.75" hidden="1" customHeight="1" x14ac:dyDescent="0.15">
      <c r="A1607" s="99"/>
      <c r="B1607" s="100"/>
      <c r="C1607" s="100"/>
      <c r="D1607" s="100"/>
      <c r="E1607" s="100"/>
      <c r="F1607" s="100"/>
      <c r="G1607" s="100"/>
      <c r="H1607" s="100"/>
      <c r="I1607" s="101"/>
      <c r="J1607" s="130" t="s">
        <v>127</v>
      </c>
      <c r="K1607" s="132"/>
      <c r="L1607" s="133" t="s">
        <v>214</v>
      </c>
      <c r="M1607" s="133"/>
      <c r="N1607" s="133"/>
      <c r="O1607" s="133"/>
      <c r="P1607" s="133"/>
      <c r="Q1607" s="133"/>
      <c r="R1607" s="133"/>
      <c r="S1607" s="133"/>
      <c r="T1607" s="133"/>
      <c r="U1607" s="133"/>
      <c r="V1607" s="133"/>
      <c r="W1607" s="133"/>
      <c r="X1607" s="134" t="s">
        <v>127</v>
      </c>
      <c r="Y1607" s="132"/>
      <c r="Z1607" s="133" t="s">
        <v>239</v>
      </c>
      <c r="AA1607" s="133"/>
      <c r="AB1607" s="133"/>
      <c r="AC1607" s="133"/>
      <c r="AD1607" s="133"/>
      <c r="AE1607" s="133"/>
      <c r="AF1607" s="133"/>
      <c r="AG1607" s="133"/>
      <c r="AH1607" s="133"/>
      <c r="AI1607" s="133"/>
      <c r="AJ1607" s="133"/>
      <c r="AK1607" s="133"/>
      <c r="AL1607" s="133"/>
      <c r="AM1607" s="139"/>
      <c r="BF1607" s="13" t="b">
        <f>IF($K1607="○",TRUE,IF($K1607="",FALSE,"INPUT_ERROR"))</f>
        <v>0</v>
      </c>
      <c r="BG1607" s="13" t="s">
        <v>540</v>
      </c>
      <c r="BH1607" s="13">
        <v>95</v>
      </c>
      <c r="BI1607" s="13" t="str">
        <f t="shared" si="37"/>
        <v>ITEM95#KBN4_16=FALSE</v>
      </c>
    </row>
    <row r="1608" spans="1:61" ht="9.75" hidden="1" customHeight="1" x14ac:dyDescent="0.15">
      <c r="A1608" s="99"/>
      <c r="B1608" s="100"/>
      <c r="C1608" s="100"/>
      <c r="D1608" s="100"/>
      <c r="E1608" s="100"/>
      <c r="F1608" s="100"/>
      <c r="G1608" s="100"/>
      <c r="H1608" s="100"/>
      <c r="I1608" s="101"/>
      <c r="J1608" s="130"/>
      <c r="K1608" s="132"/>
      <c r="L1608" s="133"/>
      <c r="M1608" s="133"/>
      <c r="N1608" s="133"/>
      <c r="O1608" s="133"/>
      <c r="P1608" s="133"/>
      <c r="Q1608" s="133"/>
      <c r="R1608" s="133"/>
      <c r="S1608" s="133"/>
      <c r="T1608" s="133"/>
      <c r="U1608" s="133"/>
      <c r="V1608" s="133"/>
      <c r="W1608" s="133"/>
      <c r="X1608" s="134"/>
      <c r="Y1608" s="132"/>
      <c r="Z1608" s="133"/>
      <c r="AA1608" s="133"/>
      <c r="AB1608" s="133"/>
      <c r="AC1608" s="133"/>
      <c r="AD1608" s="133"/>
      <c r="AE1608" s="133"/>
      <c r="AF1608" s="133"/>
      <c r="AG1608" s="133"/>
      <c r="AH1608" s="133"/>
      <c r="AI1608" s="133"/>
      <c r="AJ1608" s="133"/>
      <c r="AK1608" s="133"/>
      <c r="AL1608" s="133"/>
      <c r="AM1608" s="139"/>
      <c r="BF1608" s="13" t="b">
        <f>IF($Y1607="○",TRUE,IF($Y1607="",FALSE,"INPUT_ERROR"))</f>
        <v>0</v>
      </c>
      <c r="BG1608" s="13" t="s">
        <v>540</v>
      </c>
      <c r="BH1608" s="13">
        <v>96</v>
      </c>
      <c r="BI1608" s="13" t="str">
        <f t="shared" si="37"/>
        <v>ITEM96#KBN4_16=FALSE</v>
      </c>
    </row>
    <row r="1609" spans="1:61" ht="9.75" hidden="1" customHeight="1" x14ac:dyDescent="0.15">
      <c r="A1609" s="99"/>
      <c r="B1609" s="100"/>
      <c r="C1609" s="100"/>
      <c r="D1609" s="100"/>
      <c r="E1609" s="100"/>
      <c r="F1609" s="100"/>
      <c r="G1609" s="100"/>
      <c r="H1609" s="100"/>
      <c r="I1609" s="101"/>
      <c r="J1609" s="130" t="s">
        <v>127</v>
      </c>
      <c r="K1609" s="132"/>
      <c r="L1609" s="133" t="s">
        <v>125</v>
      </c>
      <c r="M1609" s="133"/>
      <c r="N1609" s="133"/>
      <c r="O1609" s="134" t="s">
        <v>98</v>
      </c>
      <c r="P1609" s="128"/>
      <c r="Q1609" s="128"/>
      <c r="R1609" s="128"/>
      <c r="S1609" s="128"/>
      <c r="T1609" s="128"/>
      <c r="U1609" s="128"/>
      <c r="V1609" s="128"/>
      <c r="W1609" s="128"/>
      <c r="X1609" s="128"/>
      <c r="Y1609" s="128"/>
      <c r="Z1609" s="128"/>
      <c r="AA1609" s="128"/>
      <c r="AB1609" s="128"/>
      <c r="AC1609" s="128"/>
      <c r="AD1609" s="128"/>
      <c r="AE1609" s="128"/>
      <c r="AF1609" s="128"/>
      <c r="AG1609" s="128"/>
      <c r="AH1609" s="128"/>
      <c r="AI1609" s="128"/>
      <c r="AJ1609" s="128"/>
      <c r="AK1609" s="128"/>
      <c r="AL1609" s="133" t="s">
        <v>188</v>
      </c>
      <c r="AM1609" s="139"/>
      <c r="BF1609" s="13" t="b">
        <f>IF($K1609="○",TRUE,IF($K1609="",FALSE,"INPUT_ERROR"))</f>
        <v>0</v>
      </c>
      <c r="BG1609" s="13" t="s">
        <v>540</v>
      </c>
      <c r="BH1609" s="13">
        <v>97</v>
      </c>
      <c r="BI1609" s="13" t="str">
        <f t="shared" si="37"/>
        <v>ITEM97#KBN4_16=FALSE</v>
      </c>
    </row>
    <row r="1610" spans="1:61" ht="9.75" hidden="1" customHeight="1" x14ac:dyDescent="0.15">
      <c r="A1610" s="99"/>
      <c r="B1610" s="100"/>
      <c r="C1610" s="100"/>
      <c r="D1610" s="100"/>
      <c r="E1610" s="100"/>
      <c r="F1610" s="100"/>
      <c r="G1610" s="100"/>
      <c r="H1610" s="100"/>
      <c r="I1610" s="101"/>
      <c r="J1610" s="135"/>
      <c r="K1610" s="136"/>
      <c r="L1610" s="137"/>
      <c r="M1610" s="137"/>
      <c r="N1610" s="137"/>
      <c r="O1610" s="138"/>
      <c r="P1610" s="90"/>
      <c r="Q1610" s="90"/>
      <c r="R1610" s="90"/>
      <c r="S1610" s="90"/>
      <c r="T1610" s="90"/>
      <c r="U1610" s="90"/>
      <c r="V1610" s="90"/>
      <c r="W1610" s="90"/>
      <c r="X1610" s="90"/>
      <c r="Y1610" s="90"/>
      <c r="Z1610" s="90"/>
      <c r="AA1610" s="90"/>
      <c r="AB1610" s="90"/>
      <c r="AC1610" s="90"/>
      <c r="AD1610" s="90"/>
      <c r="AE1610" s="90"/>
      <c r="AF1610" s="90"/>
      <c r="AG1610" s="90"/>
      <c r="AH1610" s="90"/>
      <c r="AI1610" s="90"/>
      <c r="AJ1610" s="90"/>
      <c r="AK1610" s="90"/>
      <c r="AL1610" s="137"/>
      <c r="AM1610" s="140"/>
      <c r="BG1610" s="13" t="s">
        <v>540</v>
      </c>
      <c r="BH1610" s="13">
        <v>98</v>
      </c>
      <c r="BI1610" s="13" t="str">
        <f>"ITEM"&amp;BH1610 &amp; BG1610 &amp;"="&amp;IF(TRIM($P1609)="","",$P1609)</f>
        <v>ITEM98#KBN4_16=</v>
      </c>
    </row>
    <row r="1611" spans="1:61" ht="9.75" hidden="1" customHeight="1" x14ac:dyDescent="0.15">
      <c r="A1611" s="96" t="s">
        <v>290</v>
      </c>
      <c r="B1611" s="97"/>
      <c r="C1611" s="97"/>
      <c r="D1611" s="97"/>
      <c r="E1611" s="97"/>
      <c r="F1611" s="97"/>
      <c r="G1611" s="97"/>
      <c r="H1611" s="97"/>
      <c r="I1611" s="98"/>
      <c r="J1611" s="305"/>
      <c r="K1611" s="306"/>
      <c r="L1611" s="306"/>
      <c r="M1611" s="306"/>
      <c r="N1611" s="306"/>
      <c r="O1611" s="306"/>
      <c r="P1611" s="306"/>
      <c r="Q1611" s="306"/>
      <c r="R1611" s="306"/>
      <c r="S1611" s="306"/>
      <c r="T1611" s="306"/>
      <c r="U1611" s="306"/>
      <c r="V1611" s="306"/>
      <c r="W1611" s="306"/>
      <c r="X1611" s="306"/>
      <c r="Y1611" s="306"/>
      <c r="Z1611" s="306"/>
      <c r="AA1611" s="306"/>
      <c r="AB1611" s="306"/>
      <c r="AC1611" s="306"/>
      <c r="AD1611" s="306"/>
      <c r="AE1611" s="306"/>
      <c r="AF1611" s="306"/>
      <c r="AG1611" s="306"/>
      <c r="AH1611" s="306"/>
      <c r="AI1611" s="306"/>
      <c r="AJ1611" s="306"/>
      <c r="AK1611" s="306"/>
      <c r="AL1611" s="306"/>
      <c r="AM1611" s="307"/>
      <c r="BG1611" s="13" t="s">
        <v>540</v>
      </c>
      <c r="BH1611" s="13">
        <v>99</v>
      </c>
      <c r="BI1611" s="13" t="str">
        <f>"ITEM"&amp;BH1611 &amp; BG1611 &amp;"="&amp;IF(TRIM($J1611)="","",TEXT(J1611,"yyyymmdd"))</f>
        <v>ITEM99#KBN4_16=</v>
      </c>
    </row>
    <row r="1612" spans="1:61" ht="9.75" hidden="1" customHeight="1" x14ac:dyDescent="0.15">
      <c r="A1612" s="99"/>
      <c r="B1612" s="100"/>
      <c r="C1612" s="100"/>
      <c r="D1612" s="100"/>
      <c r="E1612" s="100"/>
      <c r="F1612" s="100"/>
      <c r="G1612" s="100"/>
      <c r="H1612" s="100"/>
      <c r="I1612" s="101"/>
      <c r="J1612" s="308"/>
      <c r="K1612" s="309"/>
      <c r="L1612" s="309"/>
      <c r="M1612" s="309"/>
      <c r="N1612" s="309"/>
      <c r="O1612" s="309"/>
      <c r="P1612" s="309"/>
      <c r="Q1612" s="309"/>
      <c r="R1612" s="309"/>
      <c r="S1612" s="309"/>
      <c r="T1612" s="309"/>
      <c r="U1612" s="309"/>
      <c r="V1612" s="309"/>
      <c r="W1612" s="309"/>
      <c r="X1612" s="309"/>
      <c r="Y1612" s="309"/>
      <c r="Z1612" s="309"/>
      <c r="AA1612" s="309"/>
      <c r="AB1612" s="309"/>
      <c r="AC1612" s="309"/>
      <c r="AD1612" s="309"/>
      <c r="AE1612" s="309"/>
      <c r="AF1612" s="309"/>
      <c r="AG1612" s="309"/>
      <c r="AH1612" s="309"/>
      <c r="AI1612" s="309"/>
      <c r="AJ1612" s="309"/>
      <c r="AK1612" s="309"/>
      <c r="AL1612" s="309"/>
      <c r="AM1612" s="310"/>
      <c r="BH1612" s="13" t="s">
        <v>432</v>
      </c>
    </row>
    <row r="1613" spans="1:61" ht="9.75" hidden="1" customHeight="1" thickBot="1" x14ac:dyDescent="0.2">
      <c r="A1613" s="106"/>
      <c r="B1613" s="107"/>
      <c r="C1613" s="107"/>
      <c r="D1613" s="107"/>
      <c r="E1613" s="107"/>
      <c r="F1613" s="107"/>
      <c r="G1613" s="107"/>
      <c r="H1613" s="107"/>
      <c r="I1613" s="108"/>
      <c r="J1613" s="311"/>
      <c r="K1613" s="312"/>
      <c r="L1613" s="312"/>
      <c r="M1613" s="312"/>
      <c r="N1613" s="312"/>
      <c r="O1613" s="312"/>
      <c r="P1613" s="312"/>
      <c r="Q1613" s="312"/>
      <c r="R1613" s="312"/>
      <c r="S1613" s="312"/>
      <c r="T1613" s="312"/>
      <c r="U1613" s="312"/>
      <c r="V1613" s="312"/>
      <c r="W1613" s="312"/>
      <c r="X1613" s="312"/>
      <c r="Y1613" s="312"/>
      <c r="Z1613" s="312"/>
      <c r="AA1613" s="312"/>
      <c r="AB1613" s="312"/>
      <c r="AC1613" s="312"/>
      <c r="AD1613" s="312"/>
      <c r="AE1613" s="312"/>
      <c r="AF1613" s="312"/>
      <c r="AG1613" s="312"/>
      <c r="AH1613" s="312"/>
      <c r="AI1613" s="312"/>
      <c r="AJ1613" s="312"/>
      <c r="AK1613" s="312"/>
      <c r="AL1613" s="312"/>
      <c r="AM1613" s="313"/>
      <c r="BH1613" s="13" t="s">
        <v>432</v>
      </c>
    </row>
    <row r="1614" spans="1:61" ht="9.75" hidden="1" customHeight="1" x14ac:dyDescent="0.15">
      <c r="A1614" s="295" t="s">
        <v>405</v>
      </c>
      <c r="B1614" s="296"/>
      <c r="C1614" s="296"/>
      <c r="D1614" s="296"/>
      <c r="E1614" s="296"/>
      <c r="F1614" s="296"/>
      <c r="G1614" s="296"/>
      <c r="H1614" s="296"/>
      <c r="I1614" s="297"/>
      <c r="J1614" s="273"/>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274"/>
      <c r="AE1614" s="274"/>
      <c r="AF1614" s="274"/>
      <c r="AG1614" s="274"/>
      <c r="AH1614" s="274"/>
      <c r="AI1614" s="274"/>
      <c r="AJ1614" s="274"/>
      <c r="AK1614" s="274"/>
      <c r="AL1614" s="274"/>
      <c r="AM1614" s="275"/>
      <c r="BG1614" s="13" t="s">
        <v>541</v>
      </c>
      <c r="BH1614" s="13">
        <v>85</v>
      </c>
      <c r="BI1614" s="13" t="str">
        <f>"ITEM"&amp;BH1614 &amp; BG1614 &amp;"="&amp; IF(TRIM($J1614)="","",$J1614)</f>
        <v>ITEM85#KBN4_17=</v>
      </c>
    </row>
    <row r="1615" spans="1:61" ht="9.75" hidden="1" customHeight="1" thickBot="1" x14ac:dyDescent="0.2">
      <c r="A1615" s="298"/>
      <c r="B1615" s="299"/>
      <c r="C1615" s="299"/>
      <c r="D1615" s="299"/>
      <c r="E1615" s="299"/>
      <c r="F1615" s="299"/>
      <c r="G1615" s="299"/>
      <c r="H1615" s="299"/>
      <c r="I1615" s="300"/>
      <c r="J1615" s="301"/>
      <c r="K1615" s="302"/>
      <c r="L1615" s="302"/>
      <c r="M1615" s="302"/>
      <c r="N1615" s="302"/>
      <c r="O1615" s="302"/>
      <c r="P1615" s="302"/>
      <c r="Q1615" s="302"/>
      <c r="R1615" s="302"/>
      <c r="S1615" s="302"/>
      <c r="T1615" s="302"/>
      <c r="U1615" s="302"/>
      <c r="V1615" s="302"/>
      <c r="W1615" s="302"/>
      <c r="X1615" s="302"/>
      <c r="Y1615" s="302"/>
      <c r="Z1615" s="302"/>
      <c r="AA1615" s="302"/>
      <c r="AB1615" s="302"/>
      <c r="AC1615" s="302"/>
      <c r="AD1615" s="302"/>
      <c r="AE1615" s="302"/>
      <c r="AF1615" s="302"/>
      <c r="AG1615" s="302"/>
      <c r="AH1615" s="302"/>
      <c r="AI1615" s="302"/>
      <c r="AJ1615" s="302"/>
      <c r="AK1615" s="302"/>
      <c r="AL1615" s="302"/>
      <c r="AM1615" s="303"/>
      <c r="BG1615" s="13" t="s">
        <v>432</v>
      </c>
      <c r="BH1615" s="13" t="s">
        <v>432</v>
      </c>
    </row>
    <row r="1616" spans="1:61" ht="9.75" hidden="1" customHeight="1" x14ac:dyDescent="0.15">
      <c r="A1616" s="96" t="s">
        <v>96</v>
      </c>
      <c r="B1616" s="97"/>
      <c r="C1616" s="97"/>
      <c r="D1616" s="97"/>
      <c r="E1616" s="97"/>
      <c r="F1616" s="97"/>
      <c r="G1616" s="97"/>
      <c r="H1616" s="97"/>
      <c r="I1616" s="98"/>
      <c r="J1616" s="102"/>
      <c r="K1616" s="102"/>
      <c r="L1616" s="102"/>
      <c r="M1616" s="102"/>
      <c r="N1616" s="102"/>
      <c r="O1616" s="102"/>
      <c r="P1616" s="102"/>
      <c r="Q1616" s="102"/>
      <c r="R1616" s="102"/>
      <c r="S1616" s="102"/>
      <c r="T1616" s="102"/>
      <c r="U1616" s="102"/>
      <c r="V1616" s="102"/>
      <c r="W1616" s="102"/>
      <c r="X1616" s="102"/>
      <c r="Y1616" s="102"/>
      <c r="Z1616" s="102"/>
      <c r="AA1616" s="102"/>
      <c r="AB1616" s="102"/>
      <c r="AC1616" s="102"/>
      <c r="AD1616" s="102"/>
      <c r="AE1616" s="102"/>
      <c r="AF1616" s="102"/>
      <c r="AG1616" s="102"/>
      <c r="AH1616" s="102"/>
      <c r="AI1616" s="102"/>
      <c r="AJ1616" s="102"/>
      <c r="AK1616" s="102"/>
      <c r="AL1616" s="102"/>
      <c r="AM1616" s="102"/>
      <c r="BG1616" s="13" t="s">
        <v>541</v>
      </c>
      <c r="BH1616" s="13">
        <v>86</v>
      </c>
      <c r="BI1616" s="13" t="str">
        <f>"ITEM"&amp;BH1616&amp; BG1616 &amp;"="&amp; IF(TRIM($J1616)="","",$J1616)</f>
        <v>ITEM86#KBN4_17=</v>
      </c>
    </row>
    <row r="1617" spans="1:61" ht="9.75" hidden="1" customHeight="1" x14ac:dyDescent="0.15">
      <c r="A1617" s="106"/>
      <c r="B1617" s="107"/>
      <c r="C1617" s="107"/>
      <c r="D1617" s="107"/>
      <c r="E1617" s="107"/>
      <c r="F1617" s="107"/>
      <c r="G1617" s="107"/>
      <c r="H1617" s="107"/>
      <c r="I1617" s="108"/>
      <c r="J1617" s="102"/>
      <c r="K1617" s="102"/>
      <c r="L1617" s="102"/>
      <c r="M1617" s="102"/>
      <c r="N1617" s="102"/>
      <c r="O1617" s="102"/>
      <c r="P1617" s="102"/>
      <c r="Q1617" s="102"/>
      <c r="R1617" s="102"/>
      <c r="S1617" s="102"/>
      <c r="T1617" s="102"/>
      <c r="U1617" s="102"/>
      <c r="V1617" s="102"/>
      <c r="W1617" s="102"/>
      <c r="X1617" s="102"/>
      <c r="Y1617" s="102"/>
      <c r="Z1617" s="102"/>
      <c r="AA1617" s="102"/>
      <c r="AB1617" s="102"/>
      <c r="AC1617" s="102"/>
      <c r="AD1617" s="102"/>
      <c r="AE1617" s="102"/>
      <c r="AF1617" s="102"/>
      <c r="AG1617" s="102"/>
      <c r="AH1617" s="102"/>
      <c r="AI1617" s="102"/>
      <c r="AJ1617" s="102"/>
      <c r="AK1617" s="102"/>
      <c r="AL1617" s="102"/>
      <c r="AM1617" s="102"/>
      <c r="BG1617" s="13" t="s">
        <v>432</v>
      </c>
      <c r="BH1617" s="13" t="s">
        <v>432</v>
      </c>
    </row>
    <row r="1618" spans="1:61" ht="9.75" hidden="1" customHeight="1" x14ac:dyDescent="0.15">
      <c r="A1618" s="96" t="s">
        <v>291</v>
      </c>
      <c r="B1618" s="97"/>
      <c r="C1618" s="97"/>
      <c r="D1618" s="97"/>
      <c r="E1618" s="97"/>
      <c r="F1618" s="97"/>
      <c r="G1618" s="97"/>
      <c r="H1618" s="97"/>
      <c r="I1618" s="98"/>
      <c r="J1618" s="102"/>
      <c r="K1618" s="102"/>
      <c r="L1618" s="102"/>
      <c r="M1618" s="102"/>
      <c r="N1618" s="102"/>
      <c r="O1618" s="102"/>
      <c r="P1618" s="102"/>
      <c r="Q1618" s="102"/>
      <c r="R1618" s="102"/>
      <c r="S1618" s="102"/>
      <c r="T1618" s="102"/>
      <c r="U1618" s="102"/>
      <c r="V1618" s="102"/>
      <c r="W1618" s="102"/>
      <c r="X1618" s="102"/>
      <c r="Y1618" s="102"/>
      <c r="Z1618" s="102"/>
      <c r="AA1618" s="102"/>
      <c r="AB1618" s="102"/>
      <c r="AC1618" s="102"/>
      <c r="AD1618" s="102"/>
      <c r="AE1618" s="102"/>
      <c r="AF1618" s="102"/>
      <c r="AG1618" s="102"/>
      <c r="AH1618" s="102"/>
      <c r="AI1618" s="102"/>
      <c r="AJ1618" s="102"/>
      <c r="AK1618" s="102"/>
      <c r="AL1618" s="102"/>
      <c r="AM1618" s="102"/>
      <c r="BG1618" s="13" t="s">
        <v>541</v>
      </c>
      <c r="BH1618" s="13">
        <v>87</v>
      </c>
      <c r="BI1618" s="13" t="str">
        <f>"ITEM"&amp;BH1618&amp; BG1618 &amp;"="&amp; IF(TRIM($J1618)="","",$J1618)</f>
        <v>ITEM87#KBN4_17=</v>
      </c>
    </row>
    <row r="1619" spans="1:61" ht="9.75" hidden="1" customHeight="1" x14ac:dyDescent="0.15">
      <c r="A1619" s="99"/>
      <c r="B1619" s="100"/>
      <c r="C1619" s="100"/>
      <c r="D1619" s="100"/>
      <c r="E1619" s="100"/>
      <c r="F1619" s="100"/>
      <c r="G1619" s="100"/>
      <c r="H1619" s="100"/>
      <c r="I1619" s="101"/>
      <c r="J1619" s="102"/>
      <c r="K1619" s="102"/>
      <c r="L1619" s="102"/>
      <c r="M1619" s="102"/>
      <c r="N1619" s="102"/>
      <c r="O1619" s="102"/>
      <c r="P1619" s="102"/>
      <c r="Q1619" s="102"/>
      <c r="R1619" s="102"/>
      <c r="S1619" s="102"/>
      <c r="T1619" s="102"/>
      <c r="U1619" s="102"/>
      <c r="V1619" s="102"/>
      <c r="W1619" s="102"/>
      <c r="X1619" s="102"/>
      <c r="Y1619" s="102"/>
      <c r="Z1619" s="102"/>
      <c r="AA1619" s="102"/>
      <c r="AB1619" s="102"/>
      <c r="AC1619" s="102"/>
      <c r="AD1619" s="102"/>
      <c r="AE1619" s="102"/>
      <c r="AF1619" s="102"/>
      <c r="AG1619" s="102"/>
      <c r="AH1619" s="102"/>
      <c r="AI1619" s="102"/>
      <c r="AJ1619" s="102"/>
      <c r="AK1619" s="102"/>
      <c r="AL1619" s="102"/>
      <c r="AM1619" s="102"/>
      <c r="BG1619" s="13" t="s">
        <v>432</v>
      </c>
      <c r="BH1619" s="13" t="s">
        <v>432</v>
      </c>
    </row>
    <row r="1620" spans="1:61" ht="9.75" hidden="1" customHeight="1" x14ac:dyDescent="0.15">
      <c r="A1620" s="106"/>
      <c r="B1620" s="107"/>
      <c r="C1620" s="107"/>
      <c r="D1620" s="107"/>
      <c r="E1620" s="107"/>
      <c r="F1620" s="107"/>
      <c r="G1620" s="107"/>
      <c r="H1620" s="107"/>
      <c r="I1620" s="108"/>
      <c r="J1620" s="102"/>
      <c r="K1620" s="102"/>
      <c r="L1620" s="102"/>
      <c r="M1620" s="102"/>
      <c r="N1620" s="102"/>
      <c r="O1620" s="102"/>
      <c r="P1620" s="102"/>
      <c r="Q1620" s="102"/>
      <c r="R1620" s="102"/>
      <c r="S1620" s="102"/>
      <c r="T1620" s="102"/>
      <c r="U1620" s="102"/>
      <c r="V1620" s="102"/>
      <c r="W1620" s="102"/>
      <c r="X1620" s="102"/>
      <c r="Y1620" s="102"/>
      <c r="Z1620" s="102"/>
      <c r="AA1620" s="102"/>
      <c r="AB1620" s="102"/>
      <c r="AC1620" s="102"/>
      <c r="AD1620" s="102"/>
      <c r="AE1620" s="102"/>
      <c r="AF1620" s="102"/>
      <c r="AG1620" s="102"/>
      <c r="AH1620" s="102"/>
      <c r="AI1620" s="102"/>
      <c r="AJ1620" s="102"/>
      <c r="AK1620" s="102"/>
      <c r="AL1620" s="102"/>
      <c r="AM1620" s="102"/>
      <c r="BG1620" s="13" t="s">
        <v>432</v>
      </c>
      <c r="BH1620" s="13" t="s">
        <v>432</v>
      </c>
    </row>
    <row r="1621" spans="1:61" ht="9.75" hidden="1" customHeight="1" x14ac:dyDescent="0.15">
      <c r="A1621" s="96" t="s">
        <v>292</v>
      </c>
      <c r="B1621" s="97"/>
      <c r="C1621" s="97"/>
      <c r="D1621" s="97"/>
      <c r="E1621" s="97"/>
      <c r="F1621" s="97"/>
      <c r="G1621" s="97"/>
      <c r="H1621" s="97"/>
      <c r="I1621" s="98"/>
      <c r="J1621" s="102"/>
      <c r="K1621" s="102"/>
      <c r="L1621" s="102"/>
      <c r="M1621" s="102"/>
      <c r="N1621" s="102"/>
      <c r="O1621" s="102"/>
      <c r="P1621" s="102"/>
      <c r="Q1621" s="102"/>
      <c r="R1621" s="102"/>
      <c r="S1621" s="102"/>
      <c r="T1621" s="102"/>
      <c r="U1621" s="102"/>
      <c r="V1621" s="102"/>
      <c r="W1621" s="102"/>
      <c r="X1621" s="102"/>
      <c r="Y1621" s="102"/>
      <c r="Z1621" s="102"/>
      <c r="AA1621" s="102"/>
      <c r="AB1621" s="102"/>
      <c r="AC1621" s="102"/>
      <c r="AD1621" s="102"/>
      <c r="AE1621" s="102"/>
      <c r="AF1621" s="102"/>
      <c r="AG1621" s="102"/>
      <c r="AH1621" s="102"/>
      <c r="AI1621" s="102"/>
      <c r="AJ1621" s="102"/>
      <c r="AK1621" s="102"/>
      <c r="AL1621" s="102"/>
      <c r="AM1621" s="102"/>
      <c r="BG1621" s="13" t="s">
        <v>541</v>
      </c>
      <c r="BH1621" s="13">
        <v>88</v>
      </c>
      <c r="BI1621" s="13" t="str">
        <f>"ITEM"&amp;BH1621&amp; BG1621 &amp;"="&amp; IF(TRIM($J1621)="","",$J1621)</f>
        <v>ITEM88#KBN4_17=</v>
      </c>
    </row>
    <row r="1622" spans="1:61" ht="9.75" hidden="1" customHeight="1" x14ac:dyDescent="0.15">
      <c r="A1622" s="106"/>
      <c r="B1622" s="107"/>
      <c r="C1622" s="107"/>
      <c r="D1622" s="107"/>
      <c r="E1622" s="107"/>
      <c r="F1622" s="107"/>
      <c r="G1622" s="107"/>
      <c r="H1622" s="107"/>
      <c r="I1622" s="108"/>
      <c r="J1622" s="102"/>
      <c r="K1622" s="102"/>
      <c r="L1622" s="102"/>
      <c r="M1622" s="102"/>
      <c r="N1622" s="102"/>
      <c r="O1622" s="102"/>
      <c r="P1622" s="102"/>
      <c r="Q1622" s="102"/>
      <c r="R1622" s="102"/>
      <c r="S1622" s="102"/>
      <c r="T1622" s="102"/>
      <c r="U1622" s="102"/>
      <c r="V1622" s="102"/>
      <c r="W1622" s="102"/>
      <c r="X1622" s="102"/>
      <c r="Y1622" s="102"/>
      <c r="Z1622" s="102"/>
      <c r="AA1622" s="102"/>
      <c r="AB1622" s="102"/>
      <c r="AC1622" s="102"/>
      <c r="AD1622" s="102"/>
      <c r="AE1622" s="102"/>
      <c r="AF1622" s="102"/>
      <c r="AG1622" s="102"/>
      <c r="AH1622" s="102"/>
      <c r="AI1622" s="102"/>
      <c r="AJ1622" s="102"/>
      <c r="AK1622" s="102"/>
      <c r="AL1622" s="102"/>
      <c r="AM1622" s="102"/>
      <c r="BG1622" s="13" t="s">
        <v>432</v>
      </c>
      <c r="BH1622" s="13" t="s">
        <v>432</v>
      </c>
    </row>
    <row r="1623" spans="1:61" ht="9.75" hidden="1" customHeight="1" x14ac:dyDescent="0.15">
      <c r="A1623" s="96" t="s">
        <v>326</v>
      </c>
      <c r="B1623" s="97"/>
      <c r="C1623" s="97"/>
      <c r="D1623" s="97"/>
      <c r="E1623" s="97"/>
      <c r="F1623" s="97"/>
      <c r="G1623" s="97"/>
      <c r="H1623" s="97"/>
      <c r="I1623" s="98"/>
      <c r="J1623" s="266"/>
      <c r="K1623" s="170"/>
      <c r="L1623" s="170"/>
      <c r="M1623" s="170"/>
      <c r="N1623" s="170"/>
      <c r="O1623" s="170"/>
      <c r="P1623" s="170"/>
      <c r="Q1623" s="170"/>
      <c r="R1623" s="170"/>
      <c r="S1623" s="170"/>
      <c r="T1623" s="170"/>
      <c r="U1623" s="170"/>
      <c r="V1623" s="170" t="s">
        <v>116</v>
      </c>
      <c r="W1623" s="170"/>
      <c r="X1623" s="170"/>
      <c r="Y1623" s="170"/>
      <c r="Z1623" s="170"/>
      <c r="AA1623" s="170"/>
      <c r="AB1623" s="170"/>
      <c r="AC1623" s="170"/>
      <c r="AD1623" s="170"/>
      <c r="AE1623" s="170"/>
      <c r="AF1623" s="170"/>
      <c r="AG1623" s="170"/>
      <c r="AH1623" s="170"/>
      <c r="AI1623" s="170"/>
      <c r="AJ1623" s="170"/>
      <c r="AK1623" s="170"/>
      <c r="AL1623" s="170"/>
      <c r="AM1623" s="171"/>
      <c r="BE1623" s="13" t="str">
        <f ca="1">MID(CELL("address",$CB$2),2,2)</f>
        <v>CB</v>
      </c>
      <c r="BF1623" s="13" t="str">
        <f>IF(TRIM($K1625)="","",IF(ISERROR(MATCH($K1625,$CB$3:$CB$7,0)),"INPUT_ERROR",MATCH($K1625,$CB$3:$CB$7,0)))</f>
        <v/>
      </c>
      <c r="BG1623" s="13" t="s">
        <v>541</v>
      </c>
      <c r="BH1623" s="13">
        <v>89</v>
      </c>
      <c r="BI1623" s="13" t="str">
        <f>"ITEM"&amp; BH1623&amp; BG1623 &amp;"="&amp; $BF1623</f>
        <v>ITEM89#KBN4_17=</v>
      </c>
    </row>
    <row r="1624" spans="1:61" ht="9.75" hidden="1" customHeight="1" x14ac:dyDescent="0.15">
      <c r="A1624" s="99"/>
      <c r="B1624" s="100"/>
      <c r="C1624" s="100"/>
      <c r="D1624" s="100"/>
      <c r="E1624" s="100"/>
      <c r="F1624" s="100"/>
      <c r="G1624" s="100"/>
      <c r="H1624" s="100"/>
      <c r="I1624" s="101"/>
      <c r="J1624" s="304"/>
      <c r="K1624" s="169"/>
      <c r="L1624" s="169"/>
      <c r="M1624" s="169"/>
      <c r="N1624" s="169"/>
      <c r="O1624" s="169"/>
      <c r="P1624" s="169"/>
      <c r="Q1624" s="169"/>
      <c r="R1624" s="169"/>
      <c r="S1624" s="169"/>
      <c r="T1624" s="169"/>
      <c r="U1624" s="169"/>
      <c r="V1624" s="169" t="s">
        <v>180</v>
      </c>
      <c r="W1624" s="169"/>
      <c r="X1624" s="169"/>
      <c r="Y1624" s="169"/>
      <c r="Z1624" s="169"/>
      <c r="AA1624" s="169"/>
      <c r="AB1624" s="169"/>
      <c r="AC1624" s="169"/>
      <c r="AD1624" s="169"/>
      <c r="AE1624" s="169"/>
      <c r="AF1624" s="169"/>
      <c r="AG1624" s="169"/>
      <c r="AH1624" s="169"/>
      <c r="AI1624" s="169"/>
      <c r="AJ1624" s="169"/>
      <c r="AK1624" s="169"/>
      <c r="AL1624" s="169"/>
      <c r="AM1624" s="172"/>
      <c r="BG1624" s="13" t="s">
        <v>432</v>
      </c>
      <c r="BH1624" s="13" t="s">
        <v>432</v>
      </c>
    </row>
    <row r="1625" spans="1:61" ht="9.75" hidden="1" customHeight="1" x14ac:dyDescent="0.15">
      <c r="A1625" s="99"/>
      <c r="B1625" s="100"/>
      <c r="C1625" s="100"/>
      <c r="D1625" s="100"/>
      <c r="E1625" s="100"/>
      <c r="F1625" s="100"/>
      <c r="G1625" s="100"/>
      <c r="H1625" s="100"/>
      <c r="I1625" s="101"/>
      <c r="J1625" s="130" t="s">
        <v>127</v>
      </c>
      <c r="K1625" s="131"/>
      <c r="L1625" s="131"/>
      <c r="M1625" s="131"/>
      <c r="N1625" s="131"/>
      <c r="O1625" s="131"/>
      <c r="P1625" s="131"/>
      <c r="Q1625" s="131"/>
      <c r="R1625" s="131"/>
      <c r="S1625" s="131"/>
      <c r="T1625" s="133" t="s">
        <v>129</v>
      </c>
      <c r="U1625" s="133"/>
      <c r="V1625" s="169" t="s">
        <v>236</v>
      </c>
      <c r="W1625" s="169"/>
      <c r="X1625" s="169"/>
      <c r="Y1625" s="169"/>
      <c r="Z1625" s="169"/>
      <c r="AA1625" s="169"/>
      <c r="AB1625" s="169"/>
      <c r="AC1625" s="169"/>
      <c r="AD1625" s="169"/>
      <c r="AE1625" s="169"/>
      <c r="AF1625" s="169"/>
      <c r="AG1625" s="169"/>
      <c r="AH1625" s="169"/>
      <c r="AI1625" s="169"/>
      <c r="AJ1625" s="169"/>
      <c r="AK1625" s="169"/>
      <c r="AL1625" s="169"/>
      <c r="AM1625" s="172"/>
      <c r="BG1625" s="13" t="s">
        <v>432</v>
      </c>
      <c r="BH1625" s="13" t="s">
        <v>432</v>
      </c>
    </row>
    <row r="1626" spans="1:61" ht="9.75" hidden="1" customHeight="1" x14ac:dyDescent="0.15">
      <c r="A1626" s="99"/>
      <c r="B1626" s="100"/>
      <c r="C1626" s="100"/>
      <c r="D1626" s="100"/>
      <c r="E1626" s="100"/>
      <c r="F1626" s="100"/>
      <c r="G1626" s="100"/>
      <c r="H1626" s="100"/>
      <c r="I1626" s="101"/>
      <c r="J1626" s="130"/>
      <c r="K1626" s="131"/>
      <c r="L1626" s="131"/>
      <c r="M1626" s="131"/>
      <c r="N1626" s="131"/>
      <c r="O1626" s="131"/>
      <c r="P1626" s="131"/>
      <c r="Q1626" s="131"/>
      <c r="R1626" s="131"/>
      <c r="S1626" s="131"/>
      <c r="T1626" s="133"/>
      <c r="U1626" s="133"/>
      <c r="V1626" s="169" t="s">
        <v>237</v>
      </c>
      <c r="W1626" s="169"/>
      <c r="X1626" s="169"/>
      <c r="Y1626" s="169"/>
      <c r="Z1626" s="169"/>
      <c r="AA1626" s="169"/>
      <c r="AB1626" s="169"/>
      <c r="AC1626" s="169"/>
      <c r="AD1626" s="169"/>
      <c r="AE1626" s="169"/>
      <c r="AF1626" s="169"/>
      <c r="AG1626" s="169"/>
      <c r="AH1626" s="169"/>
      <c r="AI1626" s="169"/>
      <c r="AJ1626" s="169"/>
      <c r="AK1626" s="169"/>
      <c r="AL1626" s="169"/>
      <c r="AM1626" s="172"/>
      <c r="BG1626" s="13" t="s">
        <v>432</v>
      </c>
      <c r="BH1626" s="13" t="s">
        <v>432</v>
      </c>
    </row>
    <row r="1627" spans="1:61" ht="9.75" hidden="1" customHeight="1" x14ac:dyDescent="0.15">
      <c r="A1627" s="99"/>
      <c r="B1627" s="100"/>
      <c r="C1627" s="100"/>
      <c r="D1627" s="100"/>
      <c r="E1627" s="100"/>
      <c r="F1627" s="100"/>
      <c r="G1627" s="100"/>
      <c r="H1627" s="100"/>
      <c r="I1627" s="101"/>
      <c r="J1627" s="186"/>
      <c r="K1627" s="133"/>
      <c r="L1627" s="133"/>
      <c r="M1627" s="133"/>
      <c r="N1627" s="133"/>
      <c r="O1627" s="133"/>
      <c r="P1627" s="133"/>
      <c r="Q1627" s="133"/>
      <c r="R1627" s="133"/>
      <c r="S1627" s="133"/>
      <c r="T1627" s="133"/>
      <c r="U1627" s="133"/>
      <c r="V1627" s="169" t="s">
        <v>441</v>
      </c>
      <c r="W1627" s="169"/>
      <c r="X1627" s="169"/>
      <c r="Y1627" s="169"/>
      <c r="Z1627" s="169"/>
      <c r="AA1627" s="169"/>
      <c r="AB1627" s="169"/>
      <c r="AC1627" s="169"/>
      <c r="AD1627" s="169"/>
      <c r="AE1627" s="169"/>
      <c r="AF1627" s="169"/>
      <c r="AG1627" s="169"/>
      <c r="AH1627" s="169"/>
      <c r="AI1627" s="169"/>
      <c r="AJ1627" s="169"/>
      <c r="AK1627" s="169"/>
      <c r="AL1627" s="169"/>
      <c r="AM1627" s="172"/>
      <c r="BG1627" s="13" t="s">
        <v>432</v>
      </c>
      <c r="BH1627" s="13" t="s">
        <v>432</v>
      </c>
    </row>
    <row r="1628" spans="1:61" ht="9.75" hidden="1" customHeight="1" x14ac:dyDescent="0.15">
      <c r="A1628" s="106"/>
      <c r="B1628" s="107"/>
      <c r="C1628" s="107"/>
      <c r="D1628" s="107"/>
      <c r="E1628" s="107"/>
      <c r="F1628" s="107"/>
      <c r="G1628" s="107"/>
      <c r="H1628" s="107"/>
      <c r="I1628" s="108"/>
      <c r="J1628" s="168"/>
      <c r="K1628" s="137"/>
      <c r="L1628" s="137"/>
      <c r="M1628" s="137"/>
      <c r="N1628" s="137"/>
      <c r="O1628" s="137"/>
      <c r="P1628" s="137"/>
      <c r="Q1628" s="137"/>
      <c r="R1628" s="137"/>
      <c r="S1628" s="137"/>
      <c r="T1628" s="137"/>
      <c r="U1628" s="137"/>
      <c r="V1628" s="174" t="s">
        <v>238</v>
      </c>
      <c r="W1628" s="174"/>
      <c r="X1628" s="174"/>
      <c r="Y1628" s="174"/>
      <c r="Z1628" s="174"/>
      <c r="AA1628" s="174"/>
      <c r="AB1628" s="174"/>
      <c r="AC1628" s="174"/>
      <c r="AD1628" s="174"/>
      <c r="AE1628" s="174"/>
      <c r="AF1628" s="174"/>
      <c r="AG1628" s="174"/>
      <c r="AH1628" s="174"/>
      <c r="AI1628" s="174"/>
      <c r="AJ1628" s="174"/>
      <c r="AK1628" s="174"/>
      <c r="AL1628" s="174"/>
      <c r="AM1628" s="175"/>
      <c r="BG1628" s="13" t="s">
        <v>432</v>
      </c>
      <c r="BH1628" s="13" t="s">
        <v>432</v>
      </c>
    </row>
    <row r="1629" spans="1:61" ht="9.75" hidden="1" customHeight="1" x14ac:dyDescent="0.15">
      <c r="A1629" s="96" t="s">
        <v>325</v>
      </c>
      <c r="B1629" s="97"/>
      <c r="C1629" s="97"/>
      <c r="D1629" s="97"/>
      <c r="E1629" s="97"/>
      <c r="F1629" s="97"/>
      <c r="G1629" s="97"/>
      <c r="H1629" s="97"/>
      <c r="I1629" s="98"/>
      <c r="J1629" s="115"/>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7"/>
      <c r="BG1629" s="13" t="s">
        <v>541</v>
      </c>
      <c r="BH1629" s="13">
        <v>90</v>
      </c>
      <c r="BI1629" s="13" t="str">
        <f>"ITEM"&amp;BH1629&amp; BG1629 &amp;"="&amp; IF(TRIM($J1629)="","",$J1629)</f>
        <v>ITEM90#KBN4_17=</v>
      </c>
    </row>
    <row r="1630" spans="1:61" ht="9.75" hidden="1" customHeight="1" x14ac:dyDescent="0.15">
      <c r="A1630" s="99"/>
      <c r="B1630" s="100"/>
      <c r="C1630" s="100"/>
      <c r="D1630" s="100"/>
      <c r="E1630" s="100"/>
      <c r="F1630" s="100"/>
      <c r="G1630" s="100"/>
      <c r="H1630" s="100"/>
      <c r="I1630" s="101"/>
      <c r="J1630" s="109"/>
      <c r="K1630" s="110"/>
      <c r="L1630" s="110"/>
      <c r="M1630" s="110"/>
      <c r="N1630" s="110"/>
      <c r="O1630" s="110"/>
      <c r="P1630" s="110"/>
      <c r="Q1630" s="110"/>
      <c r="R1630" s="110"/>
      <c r="S1630" s="110"/>
      <c r="T1630" s="110"/>
      <c r="U1630" s="110"/>
      <c r="V1630" s="110"/>
      <c r="W1630" s="110"/>
      <c r="X1630" s="110"/>
      <c r="Y1630" s="110"/>
      <c r="Z1630" s="110"/>
      <c r="AA1630" s="110"/>
      <c r="AB1630" s="110"/>
      <c r="AC1630" s="110"/>
      <c r="AD1630" s="110"/>
      <c r="AE1630" s="110"/>
      <c r="AF1630" s="110"/>
      <c r="AG1630" s="110"/>
      <c r="AH1630" s="110"/>
      <c r="AI1630" s="110"/>
      <c r="AJ1630" s="110"/>
      <c r="AK1630" s="110"/>
      <c r="AL1630" s="110"/>
      <c r="AM1630" s="111"/>
      <c r="BG1630" s="13" t="s">
        <v>432</v>
      </c>
      <c r="BH1630" s="13" t="s">
        <v>432</v>
      </c>
    </row>
    <row r="1631" spans="1:61" ht="9.75" hidden="1" customHeight="1" x14ac:dyDescent="0.15">
      <c r="A1631" s="99"/>
      <c r="B1631" s="100"/>
      <c r="C1631" s="100"/>
      <c r="D1631" s="100"/>
      <c r="E1631" s="100"/>
      <c r="F1631" s="100"/>
      <c r="G1631" s="100"/>
      <c r="H1631" s="100"/>
      <c r="I1631" s="101"/>
      <c r="J1631" s="112"/>
      <c r="K1631" s="113"/>
      <c r="L1631" s="113"/>
      <c r="M1631" s="113"/>
      <c r="N1631" s="113"/>
      <c r="O1631" s="113"/>
      <c r="P1631" s="113"/>
      <c r="Q1631" s="113"/>
      <c r="R1631" s="113"/>
      <c r="S1631" s="113"/>
      <c r="T1631" s="113"/>
      <c r="U1631" s="113"/>
      <c r="V1631" s="113"/>
      <c r="W1631" s="113"/>
      <c r="X1631" s="113"/>
      <c r="Y1631" s="113"/>
      <c r="Z1631" s="113"/>
      <c r="AA1631" s="113"/>
      <c r="AB1631" s="113"/>
      <c r="AC1631" s="113"/>
      <c r="AD1631" s="113"/>
      <c r="AE1631" s="113"/>
      <c r="AF1631" s="113"/>
      <c r="AG1631" s="113"/>
      <c r="AH1631" s="113"/>
      <c r="AI1631" s="113"/>
      <c r="AJ1631" s="113"/>
      <c r="AK1631" s="113"/>
      <c r="AL1631" s="113"/>
      <c r="AM1631" s="114"/>
      <c r="BG1631" s="13" t="s">
        <v>432</v>
      </c>
      <c r="BH1631" s="13" t="s">
        <v>432</v>
      </c>
    </row>
    <row r="1632" spans="1:61" ht="9.75" hidden="1" customHeight="1" x14ac:dyDescent="0.15">
      <c r="A1632" s="96" t="s">
        <v>293</v>
      </c>
      <c r="B1632" s="97"/>
      <c r="C1632" s="97"/>
      <c r="D1632" s="97"/>
      <c r="E1632" s="97"/>
      <c r="F1632" s="97"/>
      <c r="G1632" s="97"/>
      <c r="H1632" s="97"/>
      <c r="I1632" s="98"/>
      <c r="J1632" s="224" t="s">
        <v>127</v>
      </c>
      <c r="K1632" s="225"/>
      <c r="L1632" s="162" t="s">
        <v>122</v>
      </c>
      <c r="M1632" s="162"/>
      <c r="N1632" s="162"/>
      <c r="O1632" s="162"/>
      <c r="P1632" s="162"/>
      <c r="Q1632" s="162"/>
      <c r="R1632" s="162"/>
      <c r="S1632" s="162"/>
      <c r="T1632" s="162"/>
      <c r="U1632" s="162"/>
      <c r="V1632" s="162"/>
      <c r="W1632" s="162"/>
      <c r="X1632" s="227" t="s">
        <v>127</v>
      </c>
      <c r="Y1632" s="225"/>
      <c r="Z1632" s="162" t="s">
        <v>160</v>
      </c>
      <c r="AA1632" s="162"/>
      <c r="AB1632" s="162"/>
      <c r="AC1632" s="162"/>
      <c r="AD1632" s="162"/>
      <c r="AE1632" s="162"/>
      <c r="AF1632" s="162"/>
      <c r="AG1632" s="162"/>
      <c r="AH1632" s="162"/>
      <c r="AI1632" s="162"/>
      <c r="AJ1632" s="162"/>
      <c r="AK1632" s="162"/>
      <c r="AL1632" s="162"/>
      <c r="AM1632" s="163"/>
      <c r="BF1632" s="13" t="b">
        <f>IF($K1632="○",TRUE,IF($K1632="",FALSE,"INPUT_ERROR"))</f>
        <v>0</v>
      </c>
      <c r="BG1632" s="13" t="s">
        <v>541</v>
      </c>
      <c r="BH1632" s="13">
        <v>91</v>
      </c>
      <c r="BI1632" s="13" t="str">
        <f t="shared" ref="BI1632:BI1638" si="38">"ITEM"&amp;BH1632 &amp; BG1632 &amp;"="&amp; BF1632</f>
        <v>ITEM91#KBN4_17=FALSE</v>
      </c>
    </row>
    <row r="1633" spans="1:61" ht="9.75" hidden="1" customHeight="1" x14ac:dyDescent="0.15">
      <c r="A1633" s="99"/>
      <c r="B1633" s="100"/>
      <c r="C1633" s="100"/>
      <c r="D1633" s="100"/>
      <c r="E1633" s="100"/>
      <c r="F1633" s="100"/>
      <c r="G1633" s="100"/>
      <c r="H1633" s="100"/>
      <c r="I1633" s="101"/>
      <c r="J1633" s="130"/>
      <c r="K1633" s="132"/>
      <c r="L1633" s="133"/>
      <c r="M1633" s="133"/>
      <c r="N1633" s="133"/>
      <c r="O1633" s="133"/>
      <c r="P1633" s="133"/>
      <c r="Q1633" s="133"/>
      <c r="R1633" s="133"/>
      <c r="S1633" s="133"/>
      <c r="T1633" s="133"/>
      <c r="U1633" s="133"/>
      <c r="V1633" s="133"/>
      <c r="W1633" s="133"/>
      <c r="X1633" s="134"/>
      <c r="Y1633" s="132"/>
      <c r="Z1633" s="133"/>
      <c r="AA1633" s="133"/>
      <c r="AB1633" s="133"/>
      <c r="AC1633" s="133"/>
      <c r="AD1633" s="133"/>
      <c r="AE1633" s="133"/>
      <c r="AF1633" s="133"/>
      <c r="AG1633" s="133"/>
      <c r="AH1633" s="133"/>
      <c r="AI1633" s="133"/>
      <c r="AJ1633" s="133"/>
      <c r="AK1633" s="133"/>
      <c r="AL1633" s="133"/>
      <c r="AM1633" s="139"/>
      <c r="BF1633" s="13" t="b">
        <f>IF($Y1632="○",TRUE,IF($Y1632="",FALSE,"INPUT_ERROR"))</f>
        <v>0</v>
      </c>
      <c r="BG1633" s="13" t="s">
        <v>541</v>
      </c>
      <c r="BH1633" s="13">
        <v>92</v>
      </c>
      <c r="BI1633" s="13" t="str">
        <f t="shared" si="38"/>
        <v>ITEM92#KBN4_17=FALSE</v>
      </c>
    </row>
    <row r="1634" spans="1:61" ht="9.75" hidden="1" customHeight="1" x14ac:dyDescent="0.15">
      <c r="A1634" s="99"/>
      <c r="B1634" s="100"/>
      <c r="C1634" s="100"/>
      <c r="D1634" s="100"/>
      <c r="E1634" s="100"/>
      <c r="F1634" s="100"/>
      <c r="G1634" s="100"/>
      <c r="H1634" s="100"/>
      <c r="I1634" s="101"/>
      <c r="J1634" s="130" t="s">
        <v>127</v>
      </c>
      <c r="K1634" s="132"/>
      <c r="L1634" s="133" t="s">
        <v>161</v>
      </c>
      <c r="M1634" s="133"/>
      <c r="N1634" s="133"/>
      <c r="O1634" s="133"/>
      <c r="P1634" s="133"/>
      <c r="Q1634" s="133"/>
      <c r="R1634" s="133"/>
      <c r="S1634" s="133"/>
      <c r="T1634" s="133"/>
      <c r="U1634" s="133"/>
      <c r="V1634" s="133"/>
      <c r="W1634" s="133"/>
      <c r="X1634" s="134" t="s">
        <v>127</v>
      </c>
      <c r="Y1634" s="132"/>
      <c r="Z1634" s="133" t="s">
        <v>332</v>
      </c>
      <c r="AA1634" s="133"/>
      <c r="AB1634" s="133"/>
      <c r="AC1634" s="133"/>
      <c r="AD1634" s="133"/>
      <c r="AE1634" s="133"/>
      <c r="AF1634" s="133"/>
      <c r="AG1634" s="133"/>
      <c r="AH1634" s="133"/>
      <c r="AI1634" s="133"/>
      <c r="AJ1634" s="133"/>
      <c r="AK1634" s="133"/>
      <c r="AL1634" s="133"/>
      <c r="AM1634" s="139"/>
      <c r="BF1634" s="13" t="b">
        <f>IF($K1634="○",TRUE,IF($K1634="",FALSE,"INPUT_ERROR"))</f>
        <v>0</v>
      </c>
      <c r="BG1634" s="13" t="s">
        <v>541</v>
      </c>
      <c r="BH1634" s="13">
        <v>93</v>
      </c>
      <c r="BI1634" s="13" t="str">
        <f t="shared" si="38"/>
        <v>ITEM93#KBN4_17=FALSE</v>
      </c>
    </row>
    <row r="1635" spans="1:61" ht="9.75" hidden="1" customHeight="1" x14ac:dyDescent="0.15">
      <c r="A1635" s="99"/>
      <c r="B1635" s="100"/>
      <c r="C1635" s="100"/>
      <c r="D1635" s="100"/>
      <c r="E1635" s="100"/>
      <c r="F1635" s="100"/>
      <c r="G1635" s="100"/>
      <c r="H1635" s="100"/>
      <c r="I1635" s="101"/>
      <c r="J1635" s="130"/>
      <c r="K1635" s="132"/>
      <c r="L1635" s="133"/>
      <c r="M1635" s="133"/>
      <c r="N1635" s="133"/>
      <c r="O1635" s="133"/>
      <c r="P1635" s="133"/>
      <c r="Q1635" s="133"/>
      <c r="R1635" s="133"/>
      <c r="S1635" s="133"/>
      <c r="T1635" s="133"/>
      <c r="U1635" s="133"/>
      <c r="V1635" s="133"/>
      <c r="W1635" s="133"/>
      <c r="X1635" s="134"/>
      <c r="Y1635" s="132"/>
      <c r="Z1635" s="133"/>
      <c r="AA1635" s="133"/>
      <c r="AB1635" s="133"/>
      <c r="AC1635" s="133"/>
      <c r="AD1635" s="133"/>
      <c r="AE1635" s="133"/>
      <c r="AF1635" s="133"/>
      <c r="AG1635" s="133"/>
      <c r="AH1635" s="133"/>
      <c r="AI1635" s="133"/>
      <c r="AJ1635" s="133"/>
      <c r="AK1635" s="133"/>
      <c r="AL1635" s="133"/>
      <c r="AM1635" s="139"/>
      <c r="BF1635" s="13" t="b">
        <f>IF($Y1634="○",TRUE,IF($Y1634="",FALSE,"INPUT_ERROR"))</f>
        <v>0</v>
      </c>
      <c r="BG1635" s="13" t="s">
        <v>541</v>
      </c>
      <c r="BH1635" s="13">
        <v>94</v>
      </c>
      <c r="BI1635" s="13" t="str">
        <f t="shared" si="38"/>
        <v>ITEM94#KBN4_17=FALSE</v>
      </c>
    </row>
    <row r="1636" spans="1:61" ht="9.75" hidden="1" customHeight="1" x14ac:dyDescent="0.15">
      <c r="A1636" s="99"/>
      <c r="B1636" s="100"/>
      <c r="C1636" s="100"/>
      <c r="D1636" s="100"/>
      <c r="E1636" s="100"/>
      <c r="F1636" s="100"/>
      <c r="G1636" s="100"/>
      <c r="H1636" s="100"/>
      <c r="I1636" s="101"/>
      <c r="J1636" s="130" t="s">
        <v>127</v>
      </c>
      <c r="K1636" s="132"/>
      <c r="L1636" s="133" t="s">
        <v>214</v>
      </c>
      <c r="M1636" s="133"/>
      <c r="N1636" s="133"/>
      <c r="O1636" s="133"/>
      <c r="P1636" s="133"/>
      <c r="Q1636" s="133"/>
      <c r="R1636" s="133"/>
      <c r="S1636" s="133"/>
      <c r="T1636" s="133"/>
      <c r="U1636" s="133"/>
      <c r="V1636" s="133"/>
      <c r="W1636" s="133"/>
      <c r="X1636" s="134" t="s">
        <v>127</v>
      </c>
      <c r="Y1636" s="132"/>
      <c r="Z1636" s="133" t="s">
        <v>239</v>
      </c>
      <c r="AA1636" s="133"/>
      <c r="AB1636" s="133"/>
      <c r="AC1636" s="133"/>
      <c r="AD1636" s="133"/>
      <c r="AE1636" s="133"/>
      <c r="AF1636" s="133"/>
      <c r="AG1636" s="133"/>
      <c r="AH1636" s="133"/>
      <c r="AI1636" s="133"/>
      <c r="AJ1636" s="133"/>
      <c r="AK1636" s="133"/>
      <c r="AL1636" s="133"/>
      <c r="AM1636" s="139"/>
      <c r="BF1636" s="13" t="b">
        <f>IF($K1636="○",TRUE,IF($K1636="",FALSE,"INPUT_ERROR"))</f>
        <v>0</v>
      </c>
      <c r="BG1636" s="13" t="s">
        <v>541</v>
      </c>
      <c r="BH1636" s="13">
        <v>95</v>
      </c>
      <c r="BI1636" s="13" t="str">
        <f t="shared" si="38"/>
        <v>ITEM95#KBN4_17=FALSE</v>
      </c>
    </row>
    <row r="1637" spans="1:61" ht="9.75" hidden="1" customHeight="1" x14ac:dyDescent="0.15">
      <c r="A1637" s="99"/>
      <c r="B1637" s="100"/>
      <c r="C1637" s="100"/>
      <c r="D1637" s="100"/>
      <c r="E1637" s="100"/>
      <c r="F1637" s="100"/>
      <c r="G1637" s="100"/>
      <c r="H1637" s="100"/>
      <c r="I1637" s="101"/>
      <c r="J1637" s="130"/>
      <c r="K1637" s="132"/>
      <c r="L1637" s="133"/>
      <c r="M1637" s="133"/>
      <c r="N1637" s="133"/>
      <c r="O1637" s="133"/>
      <c r="P1637" s="133"/>
      <c r="Q1637" s="133"/>
      <c r="R1637" s="133"/>
      <c r="S1637" s="133"/>
      <c r="T1637" s="133"/>
      <c r="U1637" s="133"/>
      <c r="V1637" s="133"/>
      <c r="W1637" s="133"/>
      <c r="X1637" s="134"/>
      <c r="Y1637" s="132"/>
      <c r="Z1637" s="133"/>
      <c r="AA1637" s="133"/>
      <c r="AB1637" s="133"/>
      <c r="AC1637" s="133"/>
      <c r="AD1637" s="133"/>
      <c r="AE1637" s="133"/>
      <c r="AF1637" s="133"/>
      <c r="AG1637" s="133"/>
      <c r="AH1637" s="133"/>
      <c r="AI1637" s="133"/>
      <c r="AJ1637" s="133"/>
      <c r="AK1637" s="133"/>
      <c r="AL1637" s="133"/>
      <c r="AM1637" s="139"/>
      <c r="BF1637" s="13" t="b">
        <f>IF($Y1636="○",TRUE,IF($Y1636="",FALSE,"INPUT_ERROR"))</f>
        <v>0</v>
      </c>
      <c r="BG1637" s="13" t="s">
        <v>541</v>
      </c>
      <c r="BH1637" s="13">
        <v>96</v>
      </c>
      <c r="BI1637" s="13" t="str">
        <f t="shared" si="38"/>
        <v>ITEM96#KBN4_17=FALSE</v>
      </c>
    </row>
    <row r="1638" spans="1:61" ht="9.75" hidden="1" customHeight="1" x14ac:dyDescent="0.15">
      <c r="A1638" s="99"/>
      <c r="B1638" s="100"/>
      <c r="C1638" s="100"/>
      <c r="D1638" s="100"/>
      <c r="E1638" s="100"/>
      <c r="F1638" s="100"/>
      <c r="G1638" s="100"/>
      <c r="H1638" s="100"/>
      <c r="I1638" s="101"/>
      <c r="J1638" s="130" t="s">
        <v>127</v>
      </c>
      <c r="K1638" s="132"/>
      <c r="L1638" s="133" t="s">
        <v>125</v>
      </c>
      <c r="M1638" s="133"/>
      <c r="N1638" s="133"/>
      <c r="O1638" s="134" t="s">
        <v>98</v>
      </c>
      <c r="P1638" s="128"/>
      <c r="Q1638" s="128"/>
      <c r="R1638" s="128"/>
      <c r="S1638" s="128"/>
      <c r="T1638" s="128"/>
      <c r="U1638" s="128"/>
      <c r="V1638" s="128"/>
      <c r="W1638" s="128"/>
      <c r="X1638" s="128"/>
      <c r="Y1638" s="128"/>
      <c r="Z1638" s="128"/>
      <c r="AA1638" s="128"/>
      <c r="AB1638" s="128"/>
      <c r="AC1638" s="128"/>
      <c r="AD1638" s="128"/>
      <c r="AE1638" s="128"/>
      <c r="AF1638" s="128"/>
      <c r="AG1638" s="128"/>
      <c r="AH1638" s="128"/>
      <c r="AI1638" s="128"/>
      <c r="AJ1638" s="128"/>
      <c r="AK1638" s="128"/>
      <c r="AL1638" s="133" t="s">
        <v>188</v>
      </c>
      <c r="AM1638" s="139"/>
      <c r="BF1638" s="13" t="b">
        <f>IF($K1638="○",TRUE,IF($K1638="",FALSE,"INPUT_ERROR"))</f>
        <v>0</v>
      </c>
      <c r="BG1638" s="13" t="s">
        <v>541</v>
      </c>
      <c r="BH1638" s="13">
        <v>97</v>
      </c>
      <c r="BI1638" s="13" t="str">
        <f t="shared" si="38"/>
        <v>ITEM97#KBN4_17=FALSE</v>
      </c>
    </row>
    <row r="1639" spans="1:61" ht="9.75" hidden="1" customHeight="1" x14ac:dyDescent="0.15">
      <c r="A1639" s="99"/>
      <c r="B1639" s="100"/>
      <c r="C1639" s="100"/>
      <c r="D1639" s="100"/>
      <c r="E1639" s="100"/>
      <c r="F1639" s="100"/>
      <c r="G1639" s="100"/>
      <c r="H1639" s="100"/>
      <c r="I1639" s="101"/>
      <c r="J1639" s="135"/>
      <c r="K1639" s="136"/>
      <c r="L1639" s="137"/>
      <c r="M1639" s="137"/>
      <c r="N1639" s="137"/>
      <c r="O1639" s="138"/>
      <c r="P1639" s="90"/>
      <c r="Q1639" s="90"/>
      <c r="R1639" s="90"/>
      <c r="S1639" s="90"/>
      <c r="T1639" s="90"/>
      <c r="U1639" s="90"/>
      <c r="V1639" s="90"/>
      <c r="W1639" s="90"/>
      <c r="X1639" s="90"/>
      <c r="Y1639" s="90"/>
      <c r="Z1639" s="90"/>
      <c r="AA1639" s="90"/>
      <c r="AB1639" s="90"/>
      <c r="AC1639" s="90"/>
      <c r="AD1639" s="90"/>
      <c r="AE1639" s="90"/>
      <c r="AF1639" s="90"/>
      <c r="AG1639" s="90"/>
      <c r="AH1639" s="90"/>
      <c r="AI1639" s="90"/>
      <c r="AJ1639" s="90"/>
      <c r="AK1639" s="90"/>
      <c r="AL1639" s="137"/>
      <c r="AM1639" s="140"/>
      <c r="BG1639" s="13" t="s">
        <v>541</v>
      </c>
      <c r="BH1639" s="13">
        <v>98</v>
      </c>
      <c r="BI1639" s="13" t="str">
        <f>"ITEM"&amp;BH1639 &amp; BG1639 &amp;"="&amp;IF(TRIM($P1638)="","",$P1638)</f>
        <v>ITEM98#KBN4_17=</v>
      </c>
    </row>
    <row r="1640" spans="1:61" ht="9.75" hidden="1" customHeight="1" x14ac:dyDescent="0.15">
      <c r="A1640" s="96" t="s">
        <v>290</v>
      </c>
      <c r="B1640" s="97"/>
      <c r="C1640" s="97"/>
      <c r="D1640" s="97"/>
      <c r="E1640" s="97"/>
      <c r="F1640" s="97"/>
      <c r="G1640" s="97"/>
      <c r="H1640" s="97"/>
      <c r="I1640" s="98"/>
      <c r="J1640" s="305"/>
      <c r="K1640" s="306"/>
      <c r="L1640" s="306"/>
      <c r="M1640" s="306"/>
      <c r="N1640" s="306"/>
      <c r="O1640" s="306"/>
      <c r="P1640" s="306"/>
      <c r="Q1640" s="306"/>
      <c r="R1640" s="306"/>
      <c r="S1640" s="306"/>
      <c r="T1640" s="306"/>
      <c r="U1640" s="306"/>
      <c r="V1640" s="306"/>
      <c r="W1640" s="306"/>
      <c r="X1640" s="306"/>
      <c r="Y1640" s="306"/>
      <c r="Z1640" s="306"/>
      <c r="AA1640" s="306"/>
      <c r="AB1640" s="306"/>
      <c r="AC1640" s="306"/>
      <c r="AD1640" s="306"/>
      <c r="AE1640" s="306"/>
      <c r="AF1640" s="306"/>
      <c r="AG1640" s="306"/>
      <c r="AH1640" s="306"/>
      <c r="AI1640" s="306"/>
      <c r="AJ1640" s="306"/>
      <c r="AK1640" s="306"/>
      <c r="AL1640" s="306"/>
      <c r="AM1640" s="307"/>
      <c r="BG1640" s="13" t="s">
        <v>541</v>
      </c>
      <c r="BH1640" s="13">
        <v>99</v>
      </c>
      <c r="BI1640" s="13" t="str">
        <f>"ITEM"&amp;BH1640 &amp; BG1640 &amp;"="&amp;IF(TRIM($J1640)="","",TEXT(J1640,"yyyymmdd"))</f>
        <v>ITEM99#KBN4_17=</v>
      </c>
    </row>
    <row r="1641" spans="1:61" ht="9.75" hidden="1" customHeight="1" x14ac:dyDescent="0.15">
      <c r="A1641" s="99"/>
      <c r="B1641" s="100"/>
      <c r="C1641" s="100"/>
      <c r="D1641" s="100"/>
      <c r="E1641" s="100"/>
      <c r="F1641" s="100"/>
      <c r="G1641" s="100"/>
      <c r="H1641" s="100"/>
      <c r="I1641" s="101"/>
      <c r="J1641" s="308"/>
      <c r="K1641" s="309"/>
      <c r="L1641" s="309"/>
      <c r="M1641" s="309"/>
      <c r="N1641" s="309"/>
      <c r="O1641" s="309"/>
      <c r="P1641" s="309"/>
      <c r="Q1641" s="309"/>
      <c r="R1641" s="309"/>
      <c r="S1641" s="309"/>
      <c r="T1641" s="309"/>
      <c r="U1641" s="309"/>
      <c r="V1641" s="309"/>
      <c r="W1641" s="309"/>
      <c r="X1641" s="309"/>
      <c r="Y1641" s="309"/>
      <c r="Z1641" s="309"/>
      <c r="AA1641" s="309"/>
      <c r="AB1641" s="309"/>
      <c r="AC1641" s="309"/>
      <c r="AD1641" s="309"/>
      <c r="AE1641" s="309"/>
      <c r="AF1641" s="309"/>
      <c r="AG1641" s="309"/>
      <c r="AH1641" s="309"/>
      <c r="AI1641" s="309"/>
      <c r="AJ1641" s="309"/>
      <c r="AK1641" s="309"/>
      <c r="AL1641" s="309"/>
      <c r="AM1641" s="310"/>
      <c r="BH1641" s="13" t="s">
        <v>432</v>
      </c>
    </row>
    <row r="1642" spans="1:61" ht="9.75" hidden="1" customHeight="1" thickBot="1" x14ac:dyDescent="0.2">
      <c r="A1642" s="106"/>
      <c r="B1642" s="107"/>
      <c r="C1642" s="107"/>
      <c r="D1642" s="107"/>
      <c r="E1642" s="107"/>
      <c r="F1642" s="107"/>
      <c r="G1642" s="107"/>
      <c r="H1642" s="107"/>
      <c r="I1642" s="108"/>
      <c r="J1642" s="311"/>
      <c r="K1642" s="312"/>
      <c r="L1642" s="312"/>
      <c r="M1642" s="312"/>
      <c r="N1642" s="312"/>
      <c r="O1642" s="312"/>
      <c r="P1642" s="312"/>
      <c r="Q1642" s="312"/>
      <c r="R1642" s="312"/>
      <c r="S1642" s="312"/>
      <c r="T1642" s="312"/>
      <c r="U1642" s="312"/>
      <c r="V1642" s="312"/>
      <c r="W1642" s="312"/>
      <c r="X1642" s="312"/>
      <c r="Y1642" s="312"/>
      <c r="Z1642" s="312"/>
      <c r="AA1642" s="312"/>
      <c r="AB1642" s="312"/>
      <c r="AC1642" s="312"/>
      <c r="AD1642" s="312"/>
      <c r="AE1642" s="312"/>
      <c r="AF1642" s="312"/>
      <c r="AG1642" s="312"/>
      <c r="AH1642" s="312"/>
      <c r="AI1642" s="312"/>
      <c r="AJ1642" s="312"/>
      <c r="AK1642" s="312"/>
      <c r="AL1642" s="312"/>
      <c r="AM1642" s="313"/>
      <c r="BH1642" s="13" t="s">
        <v>432</v>
      </c>
    </row>
    <row r="1643" spans="1:61" ht="9.75" hidden="1" customHeight="1" x14ac:dyDescent="0.15">
      <c r="A1643" s="295" t="s">
        <v>406</v>
      </c>
      <c r="B1643" s="296"/>
      <c r="C1643" s="296"/>
      <c r="D1643" s="296"/>
      <c r="E1643" s="296"/>
      <c r="F1643" s="296"/>
      <c r="G1643" s="296"/>
      <c r="H1643" s="296"/>
      <c r="I1643" s="297"/>
      <c r="J1643" s="273"/>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274"/>
      <c r="AE1643" s="274"/>
      <c r="AF1643" s="274"/>
      <c r="AG1643" s="274"/>
      <c r="AH1643" s="274"/>
      <c r="AI1643" s="274"/>
      <c r="AJ1643" s="274"/>
      <c r="AK1643" s="274"/>
      <c r="AL1643" s="274"/>
      <c r="AM1643" s="275"/>
      <c r="BG1643" s="13" t="s">
        <v>542</v>
      </c>
      <c r="BH1643" s="13">
        <v>85</v>
      </c>
      <c r="BI1643" s="13" t="str">
        <f>"ITEM"&amp;BH1643 &amp; BG1643 &amp;"="&amp; IF(TRIM($J1643)="","",$J1643)</f>
        <v>ITEM85#KBN4_18=</v>
      </c>
    </row>
    <row r="1644" spans="1:61" ht="9.75" hidden="1" customHeight="1" thickBot="1" x14ac:dyDescent="0.2">
      <c r="A1644" s="298"/>
      <c r="B1644" s="299"/>
      <c r="C1644" s="299"/>
      <c r="D1644" s="299"/>
      <c r="E1644" s="299"/>
      <c r="F1644" s="299"/>
      <c r="G1644" s="299"/>
      <c r="H1644" s="299"/>
      <c r="I1644" s="300"/>
      <c r="J1644" s="301"/>
      <c r="K1644" s="302"/>
      <c r="L1644" s="302"/>
      <c r="M1644" s="302"/>
      <c r="N1644" s="302"/>
      <c r="O1644" s="302"/>
      <c r="P1644" s="302"/>
      <c r="Q1644" s="302"/>
      <c r="R1644" s="302"/>
      <c r="S1644" s="302"/>
      <c r="T1644" s="302"/>
      <c r="U1644" s="302"/>
      <c r="V1644" s="302"/>
      <c r="W1644" s="302"/>
      <c r="X1644" s="302"/>
      <c r="Y1644" s="302"/>
      <c r="Z1644" s="302"/>
      <c r="AA1644" s="302"/>
      <c r="AB1644" s="302"/>
      <c r="AC1644" s="302"/>
      <c r="AD1644" s="302"/>
      <c r="AE1644" s="302"/>
      <c r="AF1644" s="302"/>
      <c r="AG1644" s="302"/>
      <c r="AH1644" s="302"/>
      <c r="AI1644" s="302"/>
      <c r="AJ1644" s="302"/>
      <c r="AK1644" s="302"/>
      <c r="AL1644" s="302"/>
      <c r="AM1644" s="303"/>
      <c r="BG1644" s="13" t="s">
        <v>432</v>
      </c>
      <c r="BH1644" s="13" t="s">
        <v>432</v>
      </c>
    </row>
    <row r="1645" spans="1:61" ht="9.75" hidden="1" customHeight="1" x14ac:dyDescent="0.15">
      <c r="A1645" s="96" t="s">
        <v>96</v>
      </c>
      <c r="B1645" s="97"/>
      <c r="C1645" s="97"/>
      <c r="D1645" s="97"/>
      <c r="E1645" s="97"/>
      <c r="F1645" s="97"/>
      <c r="G1645" s="97"/>
      <c r="H1645" s="97"/>
      <c r="I1645" s="98"/>
      <c r="J1645" s="102"/>
      <c r="K1645" s="102"/>
      <c r="L1645" s="102"/>
      <c r="M1645" s="102"/>
      <c r="N1645" s="102"/>
      <c r="O1645" s="102"/>
      <c r="P1645" s="102"/>
      <c r="Q1645" s="102"/>
      <c r="R1645" s="102"/>
      <c r="S1645" s="102"/>
      <c r="T1645" s="102"/>
      <c r="U1645" s="102"/>
      <c r="V1645" s="102"/>
      <c r="W1645" s="102"/>
      <c r="X1645" s="102"/>
      <c r="Y1645" s="102"/>
      <c r="Z1645" s="102"/>
      <c r="AA1645" s="102"/>
      <c r="AB1645" s="102"/>
      <c r="AC1645" s="102"/>
      <c r="AD1645" s="102"/>
      <c r="AE1645" s="102"/>
      <c r="AF1645" s="102"/>
      <c r="AG1645" s="102"/>
      <c r="AH1645" s="102"/>
      <c r="AI1645" s="102"/>
      <c r="AJ1645" s="102"/>
      <c r="AK1645" s="102"/>
      <c r="AL1645" s="102"/>
      <c r="AM1645" s="102"/>
      <c r="BG1645" s="13" t="s">
        <v>542</v>
      </c>
      <c r="BH1645" s="13">
        <v>86</v>
      </c>
      <c r="BI1645" s="13" t="str">
        <f>"ITEM"&amp;BH1645&amp; BG1645 &amp;"="&amp; IF(TRIM($J1645)="","",$J1645)</f>
        <v>ITEM86#KBN4_18=</v>
      </c>
    </row>
    <row r="1646" spans="1:61" ht="9.75" hidden="1" customHeight="1" x14ac:dyDescent="0.15">
      <c r="A1646" s="106"/>
      <c r="B1646" s="107"/>
      <c r="C1646" s="107"/>
      <c r="D1646" s="107"/>
      <c r="E1646" s="107"/>
      <c r="F1646" s="107"/>
      <c r="G1646" s="107"/>
      <c r="H1646" s="107"/>
      <c r="I1646" s="108"/>
      <c r="J1646" s="102"/>
      <c r="K1646" s="102"/>
      <c r="L1646" s="102"/>
      <c r="M1646" s="102"/>
      <c r="N1646" s="102"/>
      <c r="O1646" s="102"/>
      <c r="P1646" s="102"/>
      <c r="Q1646" s="102"/>
      <c r="R1646" s="102"/>
      <c r="S1646" s="102"/>
      <c r="T1646" s="102"/>
      <c r="U1646" s="102"/>
      <c r="V1646" s="102"/>
      <c r="W1646" s="102"/>
      <c r="X1646" s="102"/>
      <c r="Y1646" s="102"/>
      <c r="Z1646" s="102"/>
      <c r="AA1646" s="102"/>
      <c r="AB1646" s="102"/>
      <c r="AC1646" s="102"/>
      <c r="AD1646" s="102"/>
      <c r="AE1646" s="102"/>
      <c r="AF1646" s="102"/>
      <c r="AG1646" s="102"/>
      <c r="AH1646" s="102"/>
      <c r="AI1646" s="102"/>
      <c r="AJ1646" s="102"/>
      <c r="AK1646" s="102"/>
      <c r="AL1646" s="102"/>
      <c r="AM1646" s="102"/>
      <c r="BG1646" s="13" t="s">
        <v>432</v>
      </c>
      <c r="BH1646" s="13" t="s">
        <v>432</v>
      </c>
    </row>
    <row r="1647" spans="1:61" ht="9.75" hidden="1" customHeight="1" x14ac:dyDescent="0.15">
      <c r="A1647" s="96" t="s">
        <v>291</v>
      </c>
      <c r="B1647" s="97"/>
      <c r="C1647" s="97"/>
      <c r="D1647" s="97"/>
      <c r="E1647" s="97"/>
      <c r="F1647" s="97"/>
      <c r="G1647" s="97"/>
      <c r="H1647" s="97"/>
      <c r="I1647" s="98"/>
      <c r="J1647" s="102"/>
      <c r="K1647" s="102"/>
      <c r="L1647" s="102"/>
      <c r="M1647" s="102"/>
      <c r="N1647" s="102"/>
      <c r="O1647" s="102"/>
      <c r="P1647" s="102"/>
      <c r="Q1647" s="102"/>
      <c r="R1647" s="102"/>
      <c r="S1647" s="102"/>
      <c r="T1647" s="102"/>
      <c r="U1647" s="102"/>
      <c r="V1647" s="102"/>
      <c r="W1647" s="102"/>
      <c r="X1647" s="102"/>
      <c r="Y1647" s="102"/>
      <c r="Z1647" s="102"/>
      <c r="AA1647" s="102"/>
      <c r="AB1647" s="102"/>
      <c r="AC1647" s="102"/>
      <c r="AD1647" s="102"/>
      <c r="AE1647" s="102"/>
      <c r="AF1647" s="102"/>
      <c r="AG1647" s="102"/>
      <c r="AH1647" s="102"/>
      <c r="AI1647" s="102"/>
      <c r="AJ1647" s="102"/>
      <c r="AK1647" s="102"/>
      <c r="AL1647" s="102"/>
      <c r="AM1647" s="102"/>
      <c r="BG1647" s="13" t="s">
        <v>542</v>
      </c>
      <c r="BH1647" s="13">
        <v>87</v>
      </c>
      <c r="BI1647" s="13" t="str">
        <f>"ITEM"&amp;BH1647&amp; BG1647 &amp;"="&amp; IF(TRIM($J1647)="","",$J1647)</f>
        <v>ITEM87#KBN4_18=</v>
      </c>
    </row>
    <row r="1648" spans="1:61" ht="9.75" hidden="1" customHeight="1" x14ac:dyDescent="0.15">
      <c r="A1648" s="99"/>
      <c r="B1648" s="100"/>
      <c r="C1648" s="100"/>
      <c r="D1648" s="100"/>
      <c r="E1648" s="100"/>
      <c r="F1648" s="100"/>
      <c r="G1648" s="100"/>
      <c r="H1648" s="100"/>
      <c r="I1648" s="101"/>
      <c r="J1648" s="102"/>
      <c r="K1648" s="102"/>
      <c r="L1648" s="102"/>
      <c r="M1648" s="102"/>
      <c r="N1648" s="102"/>
      <c r="O1648" s="102"/>
      <c r="P1648" s="102"/>
      <c r="Q1648" s="102"/>
      <c r="R1648" s="102"/>
      <c r="S1648" s="102"/>
      <c r="T1648" s="102"/>
      <c r="U1648" s="102"/>
      <c r="V1648" s="102"/>
      <c r="W1648" s="102"/>
      <c r="X1648" s="102"/>
      <c r="Y1648" s="102"/>
      <c r="Z1648" s="102"/>
      <c r="AA1648" s="102"/>
      <c r="AB1648" s="102"/>
      <c r="AC1648" s="102"/>
      <c r="AD1648" s="102"/>
      <c r="AE1648" s="102"/>
      <c r="AF1648" s="102"/>
      <c r="AG1648" s="102"/>
      <c r="AH1648" s="102"/>
      <c r="AI1648" s="102"/>
      <c r="AJ1648" s="102"/>
      <c r="AK1648" s="102"/>
      <c r="AL1648" s="102"/>
      <c r="AM1648" s="102"/>
      <c r="BG1648" s="13" t="s">
        <v>432</v>
      </c>
      <c r="BH1648" s="13" t="s">
        <v>432</v>
      </c>
    </row>
    <row r="1649" spans="1:61" ht="9.75" hidden="1" customHeight="1" x14ac:dyDescent="0.15">
      <c r="A1649" s="106"/>
      <c r="B1649" s="107"/>
      <c r="C1649" s="107"/>
      <c r="D1649" s="107"/>
      <c r="E1649" s="107"/>
      <c r="F1649" s="107"/>
      <c r="G1649" s="107"/>
      <c r="H1649" s="107"/>
      <c r="I1649" s="108"/>
      <c r="J1649" s="102"/>
      <c r="K1649" s="102"/>
      <c r="L1649" s="102"/>
      <c r="M1649" s="102"/>
      <c r="N1649" s="102"/>
      <c r="O1649" s="102"/>
      <c r="P1649" s="102"/>
      <c r="Q1649" s="102"/>
      <c r="R1649" s="102"/>
      <c r="S1649" s="102"/>
      <c r="T1649" s="102"/>
      <c r="U1649" s="102"/>
      <c r="V1649" s="102"/>
      <c r="W1649" s="102"/>
      <c r="X1649" s="102"/>
      <c r="Y1649" s="102"/>
      <c r="Z1649" s="102"/>
      <c r="AA1649" s="102"/>
      <c r="AB1649" s="102"/>
      <c r="AC1649" s="102"/>
      <c r="AD1649" s="102"/>
      <c r="AE1649" s="102"/>
      <c r="AF1649" s="102"/>
      <c r="AG1649" s="102"/>
      <c r="AH1649" s="102"/>
      <c r="AI1649" s="102"/>
      <c r="AJ1649" s="102"/>
      <c r="AK1649" s="102"/>
      <c r="AL1649" s="102"/>
      <c r="AM1649" s="102"/>
      <c r="BG1649" s="13" t="s">
        <v>432</v>
      </c>
      <c r="BH1649" s="13" t="s">
        <v>432</v>
      </c>
    </row>
    <row r="1650" spans="1:61" ht="9.75" hidden="1" customHeight="1" x14ac:dyDescent="0.15">
      <c r="A1650" s="96" t="s">
        <v>292</v>
      </c>
      <c r="B1650" s="97"/>
      <c r="C1650" s="97"/>
      <c r="D1650" s="97"/>
      <c r="E1650" s="97"/>
      <c r="F1650" s="97"/>
      <c r="G1650" s="97"/>
      <c r="H1650" s="97"/>
      <c r="I1650" s="98"/>
      <c r="J1650" s="102"/>
      <c r="K1650" s="102"/>
      <c r="L1650" s="102"/>
      <c r="M1650" s="102"/>
      <c r="N1650" s="102"/>
      <c r="O1650" s="102"/>
      <c r="P1650" s="102"/>
      <c r="Q1650" s="102"/>
      <c r="R1650" s="102"/>
      <c r="S1650" s="102"/>
      <c r="T1650" s="102"/>
      <c r="U1650" s="102"/>
      <c r="V1650" s="102"/>
      <c r="W1650" s="102"/>
      <c r="X1650" s="102"/>
      <c r="Y1650" s="102"/>
      <c r="Z1650" s="102"/>
      <c r="AA1650" s="102"/>
      <c r="AB1650" s="102"/>
      <c r="AC1650" s="102"/>
      <c r="AD1650" s="102"/>
      <c r="AE1650" s="102"/>
      <c r="AF1650" s="102"/>
      <c r="AG1650" s="102"/>
      <c r="AH1650" s="102"/>
      <c r="AI1650" s="102"/>
      <c r="AJ1650" s="102"/>
      <c r="AK1650" s="102"/>
      <c r="AL1650" s="102"/>
      <c r="AM1650" s="102"/>
      <c r="BG1650" s="13" t="s">
        <v>542</v>
      </c>
      <c r="BH1650" s="13">
        <v>88</v>
      </c>
      <c r="BI1650" s="13" t="str">
        <f>"ITEM"&amp;BH1650&amp; BG1650 &amp;"="&amp; IF(TRIM($J1650)="","",$J1650)</f>
        <v>ITEM88#KBN4_18=</v>
      </c>
    </row>
    <row r="1651" spans="1:61" ht="9.75" hidden="1" customHeight="1" x14ac:dyDescent="0.15">
      <c r="A1651" s="106"/>
      <c r="B1651" s="107"/>
      <c r="C1651" s="107"/>
      <c r="D1651" s="107"/>
      <c r="E1651" s="107"/>
      <c r="F1651" s="107"/>
      <c r="G1651" s="107"/>
      <c r="H1651" s="107"/>
      <c r="I1651" s="108"/>
      <c r="J1651" s="102"/>
      <c r="K1651" s="102"/>
      <c r="L1651" s="102"/>
      <c r="M1651" s="102"/>
      <c r="N1651" s="102"/>
      <c r="O1651" s="102"/>
      <c r="P1651" s="102"/>
      <c r="Q1651" s="102"/>
      <c r="R1651" s="102"/>
      <c r="S1651" s="102"/>
      <c r="T1651" s="102"/>
      <c r="U1651" s="102"/>
      <c r="V1651" s="102"/>
      <c r="W1651" s="102"/>
      <c r="X1651" s="102"/>
      <c r="Y1651" s="102"/>
      <c r="Z1651" s="102"/>
      <c r="AA1651" s="102"/>
      <c r="AB1651" s="102"/>
      <c r="AC1651" s="102"/>
      <c r="AD1651" s="102"/>
      <c r="AE1651" s="102"/>
      <c r="AF1651" s="102"/>
      <c r="AG1651" s="102"/>
      <c r="AH1651" s="102"/>
      <c r="AI1651" s="102"/>
      <c r="AJ1651" s="102"/>
      <c r="AK1651" s="102"/>
      <c r="AL1651" s="102"/>
      <c r="AM1651" s="102"/>
      <c r="BG1651" s="13" t="s">
        <v>432</v>
      </c>
      <c r="BH1651" s="13" t="s">
        <v>432</v>
      </c>
    </row>
    <row r="1652" spans="1:61" ht="9.75" hidden="1" customHeight="1" x14ac:dyDescent="0.15">
      <c r="A1652" s="96" t="s">
        <v>326</v>
      </c>
      <c r="B1652" s="97"/>
      <c r="C1652" s="97"/>
      <c r="D1652" s="97"/>
      <c r="E1652" s="97"/>
      <c r="F1652" s="97"/>
      <c r="G1652" s="97"/>
      <c r="H1652" s="97"/>
      <c r="I1652" s="98"/>
      <c r="J1652" s="266"/>
      <c r="K1652" s="170"/>
      <c r="L1652" s="170"/>
      <c r="M1652" s="170"/>
      <c r="N1652" s="170"/>
      <c r="O1652" s="170"/>
      <c r="P1652" s="170"/>
      <c r="Q1652" s="170"/>
      <c r="R1652" s="170"/>
      <c r="S1652" s="170"/>
      <c r="T1652" s="170"/>
      <c r="U1652" s="170"/>
      <c r="V1652" s="170" t="s">
        <v>116</v>
      </c>
      <c r="W1652" s="170"/>
      <c r="X1652" s="170"/>
      <c r="Y1652" s="170"/>
      <c r="Z1652" s="170"/>
      <c r="AA1652" s="170"/>
      <c r="AB1652" s="170"/>
      <c r="AC1652" s="170"/>
      <c r="AD1652" s="170"/>
      <c r="AE1652" s="170"/>
      <c r="AF1652" s="170"/>
      <c r="AG1652" s="170"/>
      <c r="AH1652" s="170"/>
      <c r="AI1652" s="170"/>
      <c r="AJ1652" s="170"/>
      <c r="AK1652" s="170"/>
      <c r="AL1652" s="170"/>
      <c r="AM1652" s="171"/>
      <c r="BE1652" s="13" t="str">
        <f ca="1">MID(CELL("address",$CB$2),2,2)</f>
        <v>CB</v>
      </c>
      <c r="BF1652" s="13" t="str">
        <f>IF(TRIM($K1654)="","",IF(ISERROR(MATCH($K1654,$CB$3:$CB$7,0)),"INPUT_ERROR",MATCH($K1654,$CB$3:$CB$7,0)))</f>
        <v/>
      </c>
      <c r="BG1652" s="13" t="s">
        <v>542</v>
      </c>
      <c r="BH1652" s="13">
        <v>89</v>
      </c>
      <c r="BI1652" s="13" t="str">
        <f>"ITEM"&amp; BH1652&amp; BG1652 &amp;"="&amp; $BF1652</f>
        <v>ITEM89#KBN4_18=</v>
      </c>
    </row>
    <row r="1653" spans="1:61" ht="9.75" hidden="1" customHeight="1" x14ac:dyDescent="0.15">
      <c r="A1653" s="99"/>
      <c r="B1653" s="100"/>
      <c r="C1653" s="100"/>
      <c r="D1653" s="100"/>
      <c r="E1653" s="100"/>
      <c r="F1653" s="100"/>
      <c r="G1653" s="100"/>
      <c r="H1653" s="100"/>
      <c r="I1653" s="101"/>
      <c r="J1653" s="304"/>
      <c r="K1653" s="169"/>
      <c r="L1653" s="169"/>
      <c r="M1653" s="169"/>
      <c r="N1653" s="169"/>
      <c r="O1653" s="169"/>
      <c r="P1653" s="169"/>
      <c r="Q1653" s="169"/>
      <c r="R1653" s="169"/>
      <c r="S1653" s="169"/>
      <c r="T1653" s="169"/>
      <c r="U1653" s="169"/>
      <c r="V1653" s="169" t="s">
        <v>180</v>
      </c>
      <c r="W1653" s="169"/>
      <c r="X1653" s="169"/>
      <c r="Y1653" s="169"/>
      <c r="Z1653" s="169"/>
      <c r="AA1653" s="169"/>
      <c r="AB1653" s="169"/>
      <c r="AC1653" s="169"/>
      <c r="AD1653" s="169"/>
      <c r="AE1653" s="169"/>
      <c r="AF1653" s="169"/>
      <c r="AG1653" s="169"/>
      <c r="AH1653" s="169"/>
      <c r="AI1653" s="169"/>
      <c r="AJ1653" s="169"/>
      <c r="AK1653" s="169"/>
      <c r="AL1653" s="169"/>
      <c r="AM1653" s="172"/>
      <c r="BG1653" s="13" t="s">
        <v>432</v>
      </c>
      <c r="BH1653" s="13" t="s">
        <v>432</v>
      </c>
    </row>
    <row r="1654" spans="1:61" ht="9.75" hidden="1" customHeight="1" x14ac:dyDescent="0.15">
      <c r="A1654" s="99"/>
      <c r="B1654" s="100"/>
      <c r="C1654" s="100"/>
      <c r="D1654" s="100"/>
      <c r="E1654" s="100"/>
      <c r="F1654" s="100"/>
      <c r="G1654" s="100"/>
      <c r="H1654" s="100"/>
      <c r="I1654" s="101"/>
      <c r="J1654" s="130" t="s">
        <v>127</v>
      </c>
      <c r="K1654" s="131"/>
      <c r="L1654" s="131"/>
      <c r="M1654" s="131"/>
      <c r="N1654" s="131"/>
      <c r="O1654" s="131"/>
      <c r="P1654" s="131"/>
      <c r="Q1654" s="131"/>
      <c r="R1654" s="131"/>
      <c r="S1654" s="131"/>
      <c r="T1654" s="133" t="s">
        <v>129</v>
      </c>
      <c r="U1654" s="133"/>
      <c r="V1654" s="169" t="s">
        <v>236</v>
      </c>
      <c r="W1654" s="169"/>
      <c r="X1654" s="169"/>
      <c r="Y1654" s="169"/>
      <c r="Z1654" s="169"/>
      <c r="AA1654" s="169"/>
      <c r="AB1654" s="169"/>
      <c r="AC1654" s="169"/>
      <c r="AD1654" s="169"/>
      <c r="AE1654" s="169"/>
      <c r="AF1654" s="169"/>
      <c r="AG1654" s="169"/>
      <c r="AH1654" s="169"/>
      <c r="AI1654" s="169"/>
      <c r="AJ1654" s="169"/>
      <c r="AK1654" s="169"/>
      <c r="AL1654" s="169"/>
      <c r="AM1654" s="172"/>
      <c r="BG1654" s="13" t="s">
        <v>432</v>
      </c>
      <c r="BH1654" s="13" t="s">
        <v>432</v>
      </c>
    </row>
    <row r="1655" spans="1:61" ht="9.75" hidden="1" customHeight="1" x14ac:dyDescent="0.15">
      <c r="A1655" s="99"/>
      <c r="B1655" s="100"/>
      <c r="C1655" s="100"/>
      <c r="D1655" s="100"/>
      <c r="E1655" s="100"/>
      <c r="F1655" s="100"/>
      <c r="G1655" s="100"/>
      <c r="H1655" s="100"/>
      <c r="I1655" s="101"/>
      <c r="J1655" s="130"/>
      <c r="K1655" s="131"/>
      <c r="L1655" s="131"/>
      <c r="M1655" s="131"/>
      <c r="N1655" s="131"/>
      <c r="O1655" s="131"/>
      <c r="P1655" s="131"/>
      <c r="Q1655" s="131"/>
      <c r="R1655" s="131"/>
      <c r="S1655" s="131"/>
      <c r="T1655" s="133"/>
      <c r="U1655" s="133"/>
      <c r="V1655" s="169" t="s">
        <v>237</v>
      </c>
      <c r="W1655" s="169"/>
      <c r="X1655" s="169"/>
      <c r="Y1655" s="169"/>
      <c r="Z1655" s="169"/>
      <c r="AA1655" s="169"/>
      <c r="AB1655" s="169"/>
      <c r="AC1655" s="169"/>
      <c r="AD1655" s="169"/>
      <c r="AE1655" s="169"/>
      <c r="AF1655" s="169"/>
      <c r="AG1655" s="169"/>
      <c r="AH1655" s="169"/>
      <c r="AI1655" s="169"/>
      <c r="AJ1655" s="169"/>
      <c r="AK1655" s="169"/>
      <c r="AL1655" s="169"/>
      <c r="AM1655" s="172"/>
      <c r="BG1655" s="13" t="s">
        <v>432</v>
      </c>
      <c r="BH1655" s="13" t="s">
        <v>432</v>
      </c>
    </row>
    <row r="1656" spans="1:61" ht="9.75" hidden="1" customHeight="1" x14ac:dyDescent="0.15">
      <c r="A1656" s="99"/>
      <c r="B1656" s="100"/>
      <c r="C1656" s="100"/>
      <c r="D1656" s="100"/>
      <c r="E1656" s="100"/>
      <c r="F1656" s="100"/>
      <c r="G1656" s="100"/>
      <c r="H1656" s="100"/>
      <c r="I1656" s="101"/>
      <c r="J1656" s="186"/>
      <c r="K1656" s="133"/>
      <c r="L1656" s="133"/>
      <c r="M1656" s="133"/>
      <c r="N1656" s="133"/>
      <c r="O1656" s="133"/>
      <c r="P1656" s="133"/>
      <c r="Q1656" s="133"/>
      <c r="R1656" s="133"/>
      <c r="S1656" s="133"/>
      <c r="T1656" s="133"/>
      <c r="U1656" s="133"/>
      <c r="V1656" s="169" t="s">
        <v>441</v>
      </c>
      <c r="W1656" s="169"/>
      <c r="X1656" s="169"/>
      <c r="Y1656" s="169"/>
      <c r="Z1656" s="169"/>
      <c r="AA1656" s="169"/>
      <c r="AB1656" s="169"/>
      <c r="AC1656" s="169"/>
      <c r="AD1656" s="169"/>
      <c r="AE1656" s="169"/>
      <c r="AF1656" s="169"/>
      <c r="AG1656" s="169"/>
      <c r="AH1656" s="169"/>
      <c r="AI1656" s="169"/>
      <c r="AJ1656" s="169"/>
      <c r="AK1656" s="169"/>
      <c r="AL1656" s="169"/>
      <c r="AM1656" s="172"/>
      <c r="BG1656" s="13" t="s">
        <v>432</v>
      </c>
      <c r="BH1656" s="13" t="s">
        <v>432</v>
      </c>
    </row>
    <row r="1657" spans="1:61" ht="9.75" hidden="1" customHeight="1" x14ac:dyDescent="0.15">
      <c r="A1657" s="106"/>
      <c r="B1657" s="107"/>
      <c r="C1657" s="107"/>
      <c r="D1657" s="107"/>
      <c r="E1657" s="107"/>
      <c r="F1657" s="107"/>
      <c r="G1657" s="107"/>
      <c r="H1657" s="107"/>
      <c r="I1657" s="108"/>
      <c r="J1657" s="168"/>
      <c r="K1657" s="137"/>
      <c r="L1657" s="137"/>
      <c r="M1657" s="137"/>
      <c r="N1657" s="137"/>
      <c r="O1657" s="137"/>
      <c r="P1657" s="137"/>
      <c r="Q1657" s="137"/>
      <c r="R1657" s="137"/>
      <c r="S1657" s="137"/>
      <c r="T1657" s="137"/>
      <c r="U1657" s="137"/>
      <c r="V1657" s="174" t="s">
        <v>238</v>
      </c>
      <c r="W1657" s="174"/>
      <c r="X1657" s="174"/>
      <c r="Y1657" s="174"/>
      <c r="Z1657" s="174"/>
      <c r="AA1657" s="174"/>
      <c r="AB1657" s="174"/>
      <c r="AC1657" s="174"/>
      <c r="AD1657" s="174"/>
      <c r="AE1657" s="174"/>
      <c r="AF1657" s="174"/>
      <c r="AG1657" s="174"/>
      <c r="AH1657" s="174"/>
      <c r="AI1657" s="174"/>
      <c r="AJ1657" s="174"/>
      <c r="AK1657" s="174"/>
      <c r="AL1657" s="174"/>
      <c r="AM1657" s="175"/>
      <c r="BG1657" s="13" t="s">
        <v>432</v>
      </c>
      <c r="BH1657" s="13" t="s">
        <v>432</v>
      </c>
    </row>
    <row r="1658" spans="1:61" ht="9.75" hidden="1" customHeight="1" x14ac:dyDescent="0.15">
      <c r="A1658" s="96" t="s">
        <v>325</v>
      </c>
      <c r="B1658" s="97"/>
      <c r="C1658" s="97"/>
      <c r="D1658" s="97"/>
      <c r="E1658" s="97"/>
      <c r="F1658" s="97"/>
      <c r="G1658" s="97"/>
      <c r="H1658" s="97"/>
      <c r="I1658" s="98"/>
      <c r="J1658" s="115"/>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7"/>
      <c r="BG1658" s="13" t="s">
        <v>542</v>
      </c>
      <c r="BH1658" s="13">
        <v>90</v>
      </c>
      <c r="BI1658" s="13" t="str">
        <f>"ITEM"&amp;BH1658&amp; BG1658 &amp;"="&amp; IF(TRIM($J1658)="","",$J1658)</f>
        <v>ITEM90#KBN4_18=</v>
      </c>
    </row>
    <row r="1659" spans="1:61" ht="9.75" hidden="1" customHeight="1" x14ac:dyDescent="0.15">
      <c r="A1659" s="99"/>
      <c r="B1659" s="100"/>
      <c r="C1659" s="100"/>
      <c r="D1659" s="100"/>
      <c r="E1659" s="100"/>
      <c r="F1659" s="100"/>
      <c r="G1659" s="100"/>
      <c r="H1659" s="100"/>
      <c r="I1659" s="101"/>
      <c r="J1659" s="109"/>
      <c r="K1659" s="110"/>
      <c r="L1659" s="110"/>
      <c r="M1659" s="110"/>
      <c r="N1659" s="110"/>
      <c r="O1659" s="110"/>
      <c r="P1659" s="110"/>
      <c r="Q1659" s="110"/>
      <c r="R1659" s="110"/>
      <c r="S1659" s="110"/>
      <c r="T1659" s="110"/>
      <c r="U1659" s="110"/>
      <c r="V1659" s="110"/>
      <c r="W1659" s="110"/>
      <c r="X1659" s="110"/>
      <c r="Y1659" s="110"/>
      <c r="Z1659" s="110"/>
      <c r="AA1659" s="110"/>
      <c r="AB1659" s="110"/>
      <c r="AC1659" s="110"/>
      <c r="AD1659" s="110"/>
      <c r="AE1659" s="110"/>
      <c r="AF1659" s="110"/>
      <c r="AG1659" s="110"/>
      <c r="AH1659" s="110"/>
      <c r="AI1659" s="110"/>
      <c r="AJ1659" s="110"/>
      <c r="AK1659" s="110"/>
      <c r="AL1659" s="110"/>
      <c r="AM1659" s="111"/>
      <c r="BG1659" s="13" t="s">
        <v>432</v>
      </c>
      <c r="BH1659" s="13" t="s">
        <v>432</v>
      </c>
    </row>
    <row r="1660" spans="1:61" ht="9.75" hidden="1" customHeight="1" x14ac:dyDescent="0.15">
      <c r="A1660" s="99"/>
      <c r="B1660" s="100"/>
      <c r="C1660" s="100"/>
      <c r="D1660" s="100"/>
      <c r="E1660" s="100"/>
      <c r="F1660" s="100"/>
      <c r="G1660" s="100"/>
      <c r="H1660" s="100"/>
      <c r="I1660" s="101"/>
      <c r="J1660" s="112"/>
      <c r="K1660" s="113"/>
      <c r="L1660" s="113"/>
      <c r="M1660" s="113"/>
      <c r="N1660" s="113"/>
      <c r="O1660" s="113"/>
      <c r="P1660" s="113"/>
      <c r="Q1660" s="113"/>
      <c r="R1660" s="113"/>
      <c r="S1660" s="113"/>
      <c r="T1660" s="113"/>
      <c r="U1660" s="113"/>
      <c r="V1660" s="113"/>
      <c r="W1660" s="113"/>
      <c r="X1660" s="113"/>
      <c r="Y1660" s="113"/>
      <c r="Z1660" s="113"/>
      <c r="AA1660" s="113"/>
      <c r="AB1660" s="113"/>
      <c r="AC1660" s="113"/>
      <c r="AD1660" s="113"/>
      <c r="AE1660" s="113"/>
      <c r="AF1660" s="113"/>
      <c r="AG1660" s="113"/>
      <c r="AH1660" s="113"/>
      <c r="AI1660" s="113"/>
      <c r="AJ1660" s="113"/>
      <c r="AK1660" s="113"/>
      <c r="AL1660" s="113"/>
      <c r="AM1660" s="114"/>
      <c r="BG1660" s="13" t="s">
        <v>432</v>
      </c>
      <c r="BH1660" s="13" t="s">
        <v>432</v>
      </c>
    </row>
    <row r="1661" spans="1:61" ht="9.75" hidden="1" customHeight="1" x14ac:dyDescent="0.15">
      <c r="A1661" s="96" t="s">
        <v>293</v>
      </c>
      <c r="B1661" s="97"/>
      <c r="C1661" s="97"/>
      <c r="D1661" s="97"/>
      <c r="E1661" s="97"/>
      <c r="F1661" s="97"/>
      <c r="G1661" s="97"/>
      <c r="H1661" s="97"/>
      <c r="I1661" s="98"/>
      <c r="J1661" s="224" t="s">
        <v>127</v>
      </c>
      <c r="K1661" s="225"/>
      <c r="L1661" s="162" t="s">
        <v>122</v>
      </c>
      <c r="M1661" s="162"/>
      <c r="N1661" s="162"/>
      <c r="O1661" s="162"/>
      <c r="P1661" s="162"/>
      <c r="Q1661" s="162"/>
      <c r="R1661" s="162"/>
      <c r="S1661" s="162"/>
      <c r="T1661" s="162"/>
      <c r="U1661" s="162"/>
      <c r="V1661" s="162"/>
      <c r="W1661" s="162"/>
      <c r="X1661" s="227" t="s">
        <v>127</v>
      </c>
      <c r="Y1661" s="225"/>
      <c r="Z1661" s="162" t="s">
        <v>160</v>
      </c>
      <c r="AA1661" s="162"/>
      <c r="AB1661" s="162"/>
      <c r="AC1661" s="162"/>
      <c r="AD1661" s="162"/>
      <c r="AE1661" s="162"/>
      <c r="AF1661" s="162"/>
      <c r="AG1661" s="162"/>
      <c r="AH1661" s="162"/>
      <c r="AI1661" s="162"/>
      <c r="AJ1661" s="162"/>
      <c r="AK1661" s="162"/>
      <c r="AL1661" s="162"/>
      <c r="AM1661" s="163"/>
      <c r="BF1661" s="13" t="b">
        <f>IF($K1661="○",TRUE,IF($K1661="",FALSE,"INPUT_ERROR"))</f>
        <v>0</v>
      </c>
      <c r="BG1661" s="13" t="s">
        <v>542</v>
      </c>
      <c r="BH1661" s="13">
        <v>91</v>
      </c>
      <c r="BI1661" s="13" t="str">
        <f t="shared" ref="BI1661:BI1667" si="39">"ITEM"&amp;BH1661 &amp; BG1661 &amp;"="&amp; BF1661</f>
        <v>ITEM91#KBN4_18=FALSE</v>
      </c>
    </row>
    <row r="1662" spans="1:61" ht="9.75" hidden="1" customHeight="1" x14ac:dyDescent="0.15">
      <c r="A1662" s="99"/>
      <c r="B1662" s="100"/>
      <c r="C1662" s="100"/>
      <c r="D1662" s="100"/>
      <c r="E1662" s="100"/>
      <c r="F1662" s="100"/>
      <c r="G1662" s="100"/>
      <c r="H1662" s="100"/>
      <c r="I1662" s="101"/>
      <c r="J1662" s="130"/>
      <c r="K1662" s="132"/>
      <c r="L1662" s="133"/>
      <c r="M1662" s="133"/>
      <c r="N1662" s="133"/>
      <c r="O1662" s="133"/>
      <c r="P1662" s="133"/>
      <c r="Q1662" s="133"/>
      <c r="R1662" s="133"/>
      <c r="S1662" s="133"/>
      <c r="T1662" s="133"/>
      <c r="U1662" s="133"/>
      <c r="V1662" s="133"/>
      <c r="W1662" s="133"/>
      <c r="X1662" s="134"/>
      <c r="Y1662" s="132"/>
      <c r="Z1662" s="133"/>
      <c r="AA1662" s="133"/>
      <c r="AB1662" s="133"/>
      <c r="AC1662" s="133"/>
      <c r="AD1662" s="133"/>
      <c r="AE1662" s="133"/>
      <c r="AF1662" s="133"/>
      <c r="AG1662" s="133"/>
      <c r="AH1662" s="133"/>
      <c r="AI1662" s="133"/>
      <c r="AJ1662" s="133"/>
      <c r="AK1662" s="133"/>
      <c r="AL1662" s="133"/>
      <c r="AM1662" s="139"/>
      <c r="BF1662" s="13" t="b">
        <f>IF($Y1661="○",TRUE,IF($Y1661="",FALSE,"INPUT_ERROR"))</f>
        <v>0</v>
      </c>
      <c r="BG1662" s="13" t="s">
        <v>542</v>
      </c>
      <c r="BH1662" s="13">
        <v>92</v>
      </c>
      <c r="BI1662" s="13" t="str">
        <f t="shared" si="39"/>
        <v>ITEM92#KBN4_18=FALSE</v>
      </c>
    </row>
    <row r="1663" spans="1:61" ht="9.75" hidden="1" customHeight="1" x14ac:dyDescent="0.15">
      <c r="A1663" s="99"/>
      <c r="B1663" s="100"/>
      <c r="C1663" s="100"/>
      <c r="D1663" s="100"/>
      <c r="E1663" s="100"/>
      <c r="F1663" s="100"/>
      <c r="G1663" s="100"/>
      <c r="H1663" s="100"/>
      <c r="I1663" s="101"/>
      <c r="J1663" s="130" t="s">
        <v>127</v>
      </c>
      <c r="K1663" s="132"/>
      <c r="L1663" s="133" t="s">
        <v>161</v>
      </c>
      <c r="M1663" s="133"/>
      <c r="N1663" s="133"/>
      <c r="O1663" s="133"/>
      <c r="P1663" s="133"/>
      <c r="Q1663" s="133"/>
      <c r="R1663" s="133"/>
      <c r="S1663" s="133"/>
      <c r="T1663" s="133"/>
      <c r="U1663" s="133"/>
      <c r="V1663" s="133"/>
      <c r="W1663" s="133"/>
      <c r="X1663" s="134" t="s">
        <v>127</v>
      </c>
      <c r="Y1663" s="132"/>
      <c r="Z1663" s="133" t="s">
        <v>332</v>
      </c>
      <c r="AA1663" s="133"/>
      <c r="AB1663" s="133"/>
      <c r="AC1663" s="133"/>
      <c r="AD1663" s="133"/>
      <c r="AE1663" s="133"/>
      <c r="AF1663" s="133"/>
      <c r="AG1663" s="133"/>
      <c r="AH1663" s="133"/>
      <c r="AI1663" s="133"/>
      <c r="AJ1663" s="133"/>
      <c r="AK1663" s="133"/>
      <c r="AL1663" s="133"/>
      <c r="AM1663" s="139"/>
      <c r="BF1663" s="13" t="b">
        <f>IF($K1663="○",TRUE,IF($K1663="",FALSE,"INPUT_ERROR"))</f>
        <v>0</v>
      </c>
      <c r="BG1663" s="13" t="s">
        <v>542</v>
      </c>
      <c r="BH1663" s="13">
        <v>93</v>
      </c>
      <c r="BI1663" s="13" t="str">
        <f t="shared" si="39"/>
        <v>ITEM93#KBN4_18=FALSE</v>
      </c>
    </row>
    <row r="1664" spans="1:61" ht="9.75" hidden="1" customHeight="1" x14ac:dyDescent="0.15">
      <c r="A1664" s="99"/>
      <c r="B1664" s="100"/>
      <c r="C1664" s="100"/>
      <c r="D1664" s="100"/>
      <c r="E1664" s="100"/>
      <c r="F1664" s="100"/>
      <c r="G1664" s="100"/>
      <c r="H1664" s="100"/>
      <c r="I1664" s="101"/>
      <c r="J1664" s="130"/>
      <c r="K1664" s="132"/>
      <c r="L1664" s="133"/>
      <c r="M1664" s="133"/>
      <c r="N1664" s="133"/>
      <c r="O1664" s="133"/>
      <c r="P1664" s="133"/>
      <c r="Q1664" s="133"/>
      <c r="R1664" s="133"/>
      <c r="S1664" s="133"/>
      <c r="T1664" s="133"/>
      <c r="U1664" s="133"/>
      <c r="V1664" s="133"/>
      <c r="W1664" s="133"/>
      <c r="X1664" s="134"/>
      <c r="Y1664" s="132"/>
      <c r="Z1664" s="133"/>
      <c r="AA1664" s="133"/>
      <c r="AB1664" s="133"/>
      <c r="AC1664" s="133"/>
      <c r="AD1664" s="133"/>
      <c r="AE1664" s="133"/>
      <c r="AF1664" s="133"/>
      <c r="AG1664" s="133"/>
      <c r="AH1664" s="133"/>
      <c r="AI1664" s="133"/>
      <c r="AJ1664" s="133"/>
      <c r="AK1664" s="133"/>
      <c r="AL1664" s="133"/>
      <c r="AM1664" s="139"/>
      <c r="BF1664" s="13" t="b">
        <f>IF($Y1663="○",TRUE,IF($Y1663="",FALSE,"INPUT_ERROR"))</f>
        <v>0</v>
      </c>
      <c r="BG1664" s="13" t="s">
        <v>542</v>
      </c>
      <c r="BH1664" s="13">
        <v>94</v>
      </c>
      <c r="BI1664" s="13" t="str">
        <f t="shared" si="39"/>
        <v>ITEM94#KBN4_18=FALSE</v>
      </c>
    </row>
    <row r="1665" spans="1:61" ht="9.75" hidden="1" customHeight="1" x14ac:dyDescent="0.15">
      <c r="A1665" s="99"/>
      <c r="B1665" s="100"/>
      <c r="C1665" s="100"/>
      <c r="D1665" s="100"/>
      <c r="E1665" s="100"/>
      <c r="F1665" s="100"/>
      <c r="G1665" s="100"/>
      <c r="H1665" s="100"/>
      <c r="I1665" s="101"/>
      <c r="J1665" s="130" t="s">
        <v>127</v>
      </c>
      <c r="K1665" s="132"/>
      <c r="L1665" s="133" t="s">
        <v>214</v>
      </c>
      <c r="M1665" s="133"/>
      <c r="N1665" s="133"/>
      <c r="O1665" s="133"/>
      <c r="P1665" s="133"/>
      <c r="Q1665" s="133"/>
      <c r="R1665" s="133"/>
      <c r="S1665" s="133"/>
      <c r="T1665" s="133"/>
      <c r="U1665" s="133"/>
      <c r="V1665" s="133"/>
      <c r="W1665" s="133"/>
      <c r="X1665" s="134" t="s">
        <v>127</v>
      </c>
      <c r="Y1665" s="132"/>
      <c r="Z1665" s="133" t="s">
        <v>239</v>
      </c>
      <c r="AA1665" s="133"/>
      <c r="AB1665" s="133"/>
      <c r="AC1665" s="133"/>
      <c r="AD1665" s="133"/>
      <c r="AE1665" s="133"/>
      <c r="AF1665" s="133"/>
      <c r="AG1665" s="133"/>
      <c r="AH1665" s="133"/>
      <c r="AI1665" s="133"/>
      <c r="AJ1665" s="133"/>
      <c r="AK1665" s="133"/>
      <c r="AL1665" s="133"/>
      <c r="AM1665" s="139"/>
      <c r="BF1665" s="13" t="b">
        <f>IF($K1665="○",TRUE,IF($K1665="",FALSE,"INPUT_ERROR"))</f>
        <v>0</v>
      </c>
      <c r="BG1665" s="13" t="s">
        <v>542</v>
      </c>
      <c r="BH1665" s="13">
        <v>95</v>
      </c>
      <c r="BI1665" s="13" t="str">
        <f t="shared" si="39"/>
        <v>ITEM95#KBN4_18=FALSE</v>
      </c>
    </row>
    <row r="1666" spans="1:61" ht="9.75" hidden="1" customHeight="1" x14ac:dyDescent="0.15">
      <c r="A1666" s="99"/>
      <c r="B1666" s="100"/>
      <c r="C1666" s="100"/>
      <c r="D1666" s="100"/>
      <c r="E1666" s="100"/>
      <c r="F1666" s="100"/>
      <c r="G1666" s="100"/>
      <c r="H1666" s="100"/>
      <c r="I1666" s="101"/>
      <c r="J1666" s="130"/>
      <c r="K1666" s="132"/>
      <c r="L1666" s="133"/>
      <c r="M1666" s="133"/>
      <c r="N1666" s="133"/>
      <c r="O1666" s="133"/>
      <c r="P1666" s="133"/>
      <c r="Q1666" s="133"/>
      <c r="R1666" s="133"/>
      <c r="S1666" s="133"/>
      <c r="T1666" s="133"/>
      <c r="U1666" s="133"/>
      <c r="V1666" s="133"/>
      <c r="W1666" s="133"/>
      <c r="X1666" s="134"/>
      <c r="Y1666" s="132"/>
      <c r="Z1666" s="133"/>
      <c r="AA1666" s="133"/>
      <c r="AB1666" s="133"/>
      <c r="AC1666" s="133"/>
      <c r="AD1666" s="133"/>
      <c r="AE1666" s="133"/>
      <c r="AF1666" s="133"/>
      <c r="AG1666" s="133"/>
      <c r="AH1666" s="133"/>
      <c r="AI1666" s="133"/>
      <c r="AJ1666" s="133"/>
      <c r="AK1666" s="133"/>
      <c r="AL1666" s="133"/>
      <c r="AM1666" s="139"/>
      <c r="BF1666" s="13" t="b">
        <f>IF($Y1665="○",TRUE,IF($Y1665="",FALSE,"INPUT_ERROR"))</f>
        <v>0</v>
      </c>
      <c r="BG1666" s="13" t="s">
        <v>542</v>
      </c>
      <c r="BH1666" s="13">
        <v>96</v>
      </c>
      <c r="BI1666" s="13" t="str">
        <f t="shared" si="39"/>
        <v>ITEM96#KBN4_18=FALSE</v>
      </c>
    </row>
    <row r="1667" spans="1:61" ht="9.75" hidden="1" customHeight="1" x14ac:dyDescent="0.15">
      <c r="A1667" s="99"/>
      <c r="B1667" s="100"/>
      <c r="C1667" s="100"/>
      <c r="D1667" s="100"/>
      <c r="E1667" s="100"/>
      <c r="F1667" s="100"/>
      <c r="G1667" s="100"/>
      <c r="H1667" s="100"/>
      <c r="I1667" s="101"/>
      <c r="J1667" s="130" t="s">
        <v>127</v>
      </c>
      <c r="K1667" s="132"/>
      <c r="L1667" s="133" t="s">
        <v>125</v>
      </c>
      <c r="M1667" s="133"/>
      <c r="N1667" s="133"/>
      <c r="O1667" s="134" t="s">
        <v>98</v>
      </c>
      <c r="P1667" s="128"/>
      <c r="Q1667" s="128"/>
      <c r="R1667" s="128"/>
      <c r="S1667" s="128"/>
      <c r="T1667" s="128"/>
      <c r="U1667" s="128"/>
      <c r="V1667" s="128"/>
      <c r="W1667" s="128"/>
      <c r="X1667" s="128"/>
      <c r="Y1667" s="128"/>
      <c r="Z1667" s="128"/>
      <c r="AA1667" s="128"/>
      <c r="AB1667" s="128"/>
      <c r="AC1667" s="128"/>
      <c r="AD1667" s="128"/>
      <c r="AE1667" s="128"/>
      <c r="AF1667" s="128"/>
      <c r="AG1667" s="128"/>
      <c r="AH1667" s="128"/>
      <c r="AI1667" s="128"/>
      <c r="AJ1667" s="128"/>
      <c r="AK1667" s="128"/>
      <c r="AL1667" s="133" t="s">
        <v>188</v>
      </c>
      <c r="AM1667" s="139"/>
      <c r="BF1667" s="13" t="b">
        <f>IF($K1667="○",TRUE,IF($K1667="",FALSE,"INPUT_ERROR"))</f>
        <v>0</v>
      </c>
      <c r="BG1667" s="13" t="s">
        <v>542</v>
      </c>
      <c r="BH1667" s="13">
        <v>97</v>
      </c>
      <c r="BI1667" s="13" t="str">
        <f t="shared" si="39"/>
        <v>ITEM97#KBN4_18=FALSE</v>
      </c>
    </row>
    <row r="1668" spans="1:61" ht="9.75" hidden="1" customHeight="1" x14ac:dyDescent="0.15">
      <c r="A1668" s="99"/>
      <c r="B1668" s="100"/>
      <c r="C1668" s="100"/>
      <c r="D1668" s="100"/>
      <c r="E1668" s="100"/>
      <c r="F1668" s="100"/>
      <c r="G1668" s="100"/>
      <c r="H1668" s="100"/>
      <c r="I1668" s="101"/>
      <c r="J1668" s="135"/>
      <c r="K1668" s="136"/>
      <c r="L1668" s="137"/>
      <c r="M1668" s="137"/>
      <c r="N1668" s="137"/>
      <c r="O1668" s="138"/>
      <c r="P1668" s="90"/>
      <c r="Q1668" s="90"/>
      <c r="R1668" s="90"/>
      <c r="S1668" s="90"/>
      <c r="T1668" s="90"/>
      <c r="U1668" s="90"/>
      <c r="V1668" s="90"/>
      <c r="W1668" s="90"/>
      <c r="X1668" s="90"/>
      <c r="Y1668" s="90"/>
      <c r="Z1668" s="90"/>
      <c r="AA1668" s="90"/>
      <c r="AB1668" s="90"/>
      <c r="AC1668" s="90"/>
      <c r="AD1668" s="90"/>
      <c r="AE1668" s="90"/>
      <c r="AF1668" s="90"/>
      <c r="AG1668" s="90"/>
      <c r="AH1668" s="90"/>
      <c r="AI1668" s="90"/>
      <c r="AJ1668" s="90"/>
      <c r="AK1668" s="90"/>
      <c r="AL1668" s="137"/>
      <c r="AM1668" s="140"/>
      <c r="BG1668" s="13" t="s">
        <v>542</v>
      </c>
      <c r="BH1668" s="13">
        <v>98</v>
      </c>
      <c r="BI1668" s="13" t="str">
        <f>"ITEM"&amp;BH1668 &amp; BG1668 &amp;"="&amp;IF(TRIM($P1667)="","",$P1667)</f>
        <v>ITEM98#KBN4_18=</v>
      </c>
    </row>
    <row r="1669" spans="1:61" ht="9.75" hidden="1" customHeight="1" x14ac:dyDescent="0.15">
      <c r="A1669" s="96" t="s">
        <v>290</v>
      </c>
      <c r="B1669" s="97"/>
      <c r="C1669" s="97"/>
      <c r="D1669" s="97"/>
      <c r="E1669" s="97"/>
      <c r="F1669" s="97"/>
      <c r="G1669" s="97"/>
      <c r="H1669" s="97"/>
      <c r="I1669" s="98"/>
      <c r="J1669" s="305"/>
      <c r="K1669" s="306"/>
      <c r="L1669" s="306"/>
      <c r="M1669" s="306"/>
      <c r="N1669" s="306"/>
      <c r="O1669" s="306"/>
      <c r="P1669" s="306"/>
      <c r="Q1669" s="306"/>
      <c r="R1669" s="306"/>
      <c r="S1669" s="306"/>
      <c r="T1669" s="306"/>
      <c r="U1669" s="306"/>
      <c r="V1669" s="306"/>
      <c r="W1669" s="306"/>
      <c r="X1669" s="306"/>
      <c r="Y1669" s="306"/>
      <c r="Z1669" s="306"/>
      <c r="AA1669" s="306"/>
      <c r="AB1669" s="306"/>
      <c r="AC1669" s="306"/>
      <c r="AD1669" s="306"/>
      <c r="AE1669" s="306"/>
      <c r="AF1669" s="306"/>
      <c r="AG1669" s="306"/>
      <c r="AH1669" s="306"/>
      <c r="AI1669" s="306"/>
      <c r="AJ1669" s="306"/>
      <c r="AK1669" s="306"/>
      <c r="AL1669" s="306"/>
      <c r="AM1669" s="307"/>
      <c r="BG1669" s="13" t="s">
        <v>542</v>
      </c>
      <c r="BH1669" s="13">
        <v>99</v>
      </c>
      <c r="BI1669" s="13" t="str">
        <f>"ITEM"&amp;BH1669 &amp; BG1669 &amp;"="&amp;IF(TRIM($J1669)="","",TEXT(J1669,"yyyymmdd"))</f>
        <v>ITEM99#KBN4_18=</v>
      </c>
    </row>
    <row r="1670" spans="1:61" ht="9.75" hidden="1" customHeight="1" x14ac:dyDescent="0.15">
      <c r="A1670" s="99"/>
      <c r="B1670" s="100"/>
      <c r="C1670" s="100"/>
      <c r="D1670" s="100"/>
      <c r="E1670" s="100"/>
      <c r="F1670" s="100"/>
      <c r="G1670" s="100"/>
      <c r="H1670" s="100"/>
      <c r="I1670" s="101"/>
      <c r="J1670" s="308"/>
      <c r="K1670" s="309"/>
      <c r="L1670" s="309"/>
      <c r="M1670" s="309"/>
      <c r="N1670" s="309"/>
      <c r="O1670" s="309"/>
      <c r="P1670" s="309"/>
      <c r="Q1670" s="309"/>
      <c r="R1670" s="309"/>
      <c r="S1670" s="309"/>
      <c r="T1670" s="309"/>
      <c r="U1670" s="309"/>
      <c r="V1670" s="309"/>
      <c r="W1670" s="309"/>
      <c r="X1670" s="309"/>
      <c r="Y1670" s="309"/>
      <c r="Z1670" s="309"/>
      <c r="AA1670" s="309"/>
      <c r="AB1670" s="309"/>
      <c r="AC1670" s="309"/>
      <c r="AD1670" s="309"/>
      <c r="AE1670" s="309"/>
      <c r="AF1670" s="309"/>
      <c r="AG1670" s="309"/>
      <c r="AH1670" s="309"/>
      <c r="AI1670" s="309"/>
      <c r="AJ1670" s="309"/>
      <c r="AK1670" s="309"/>
      <c r="AL1670" s="309"/>
      <c r="AM1670" s="310"/>
      <c r="BH1670" s="13" t="s">
        <v>432</v>
      </c>
    </row>
    <row r="1671" spans="1:61" ht="9.75" hidden="1" customHeight="1" thickBot="1" x14ac:dyDescent="0.2">
      <c r="A1671" s="106"/>
      <c r="B1671" s="107"/>
      <c r="C1671" s="107"/>
      <c r="D1671" s="107"/>
      <c r="E1671" s="107"/>
      <c r="F1671" s="107"/>
      <c r="G1671" s="107"/>
      <c r="H1671" s="107"/>
      <c r="I1671" s="108"/>
      <c r="J1671" s="311"/>
      <c r="K1671" s="312"/>
      <c r="L1671" s="312"/>
      <c r="M1671" s="312"/>
      <c r="N1671" s="312"/>
      <c r="O1671" s="312"/>
      <c r="P1671" s="312"/>
      <c r="Q1671" s="312"/>
      <c r="R1671" s="312"/>
      <c r="S1671" s="312"/>
      <c r="T1671" s="312"/>
      <c r="U1671" s="312"/>
      <c r="V1671" s="312"/>
      <c r="W1671" s="312"/>
      <c r="X1671" s="312"/>
      <c r="Y1671" s="312"/>
      <c r="Z1671" s="312"/>
      <c r="AA1671" s="312"/>
      <c r="AB1671" s="312"/>
      <c r="AC1671" s="312"/>
      <c r="AD1671" s="312"/>
      <c r="AE1671" s="312"/>
      <c r="AF1671" s="312"/>
      <c r="AG1671" s="312"/>
      <c r="AH1671" s="312"/>
      <c r="AI1671" s="312"/>
      <c r="AJ1671" s="312"/>
      <c r="AK1671" s="312"/>
      <c r="AL1671" s="312"/>
      <c r="AM1671" s="313"/>
      <c r="BH1671" s="13" t="s">
        <v>432</v>
      </c>
    </row>
    <row r="1672" spans="1:61" ht="9.75" hidden="1" customHeight="1" x14ac:dyDescent="0.15">
      <c r="A1672" s="295" t="s">
        <v>407</v>
      </c>
      <c r="B1672" s="296"/>
      <c r="C1672" s="296"/>
      <c r="D1672" s="296"/>
      <c r="E1672" s="296"/>
      <c r="F1672" s="296"/>
      <c r="G1672" s="296"/>
      <c r="H1672" s="296"/>
      <c r="I1672" s="297"/>
      <c r="J1672" s="273"/>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274"/>
      <c r="AE1672" s="274"/>
      <c r="AF1672" s="274"/>
      <c r="AG1672" s="274"/>
      <c r="AH1672" s="274"/>
      <c r="AI1672" s="274"/>
      <c r="AJ1672" s="274"/>
      <c r="AK1672" s="274"/>
      <c r="AL1672" s="274"/>
      <c r="AM1672" s="275"/>
      <c r="BG1672" s="13" t="s">
        <v>543</v>
      </c>
      <c r="BH1672" s="13">
        <v>85</v>
      </c>
      <c r="BI1672" s="13" t="str">
        <f>"ITEM"&amp;BH1672 &amp; BG1672 &amp;"="&amp; IF(TRIM($J1672)="","",$J1672)</f>
        <v>ITEM85#KBN4_19=</v>
      </c>
    </row>
    <row r="1673" spans="1:61" ht="9.75" hidden="1" customHeight="1" thickBot="1" x14ac:dyDescent="0.2">
      <c r="A1673" s="298"/>
      <c r="B1673" s="299"/>
      <c r="C1673" s="299"/>
      <c r="D1673" s="299"/>
      <c r="E1673" s="299"/>
      <c r="F1673" s="299"/>
      <c r="G1673" s="299"/>
      <c r="H1673" s="299"/>
      <c r="I1673" s="300"/>
      <c r="J1673" s="301"/>
      <c r="K1673" s="302"/>
      <c r="L1673" s="302"/>
      <c r="M1673" s="302"/>
      <c r="N1673" s="302"/>
      <c r="O1673" s="302"/>
      <c r="P1673" s="302"/>
      <c r="Q1673" s="302"/>
      <c r="R1673" s="302"/>
      <c r="S1673" s="302"/>
      <c r="T1673" s="302"/>
      <c r="U1673" s="302"/>
      <c r="V1673" s="302"/>
      <c r="W1673" s="302"/>
      <c r="X1673" s="302"/>
      <c r="Y1673" s="302"/>
      <c r="Z1673" s="302"/>
      <c r="AA1673" s="302"/>
      <c r="AB1673" s="302"/>
      <c r="AC1673" s="302"/>
      <c r="AD1673" s="302"/>
      <c r="AE1673" s="302"/>
      <c r="AF1673" s="302"/>
      <c r="AG1673" s="302"/>
      <c r="AH1673" s="302"/>
      <c r="AI1673" s="302"/>
      <c r="AJ1673" s="302"/>
      <c r="AK1673" s="302"/>
      <c r="AL1673" s="302"/>
      <c r="AM1673" s="303"/>
      <c r="BG1673" s="13" t="s">
        <v>432</v>
      </c>
      <c r="BH1673" s="13" t="s">
        <v>432</v>
      </c>
    </row>
    <row r="1674" spans="1:61" ht="9.75" hidden="1" customHeight="1" x14ac:dyDescent="0.15">
      <c r="A1674" s="96" t="s">
        <v>96</v>
      </c>
      <c r="B1674" s="97"/>
      <c r="C1674" s="97"/>
      <c r="D1674" s="97"/>
      <c r="E1674" s="97"/>
      <c r="F1674" s="97"/>
      <c r="G1674" s="97"/>
      <c r="H1674" s="97"/>
      <c r="I1674" s="98"/>
      <c r="J1674" s="102"/>
      <c r="K1674" s="102"/>
      <c r="L1674" s="102"/>
      <c r="M1674" s="102"/>
      <c r="N1674" s="102"/>
      <c r="O1674" s="102"/>
      <c r="P1674" s="102"/>
      <c r="Q1674" s="102"/>
      <c r="R1674" s="102"/>
      <c r="S1674" s="102"/>
      <c r="T1674" s="102"/>
      <c r="U1674" s="102"/>
      <c r="V1674" s="102"/>
      <c r="W1674" s="102"/>
      <c r="X1674" s="102"/>
      <c r="Y1674" s="102"/>
      <c r="Z1674" s="102"/>
      <c r="AA1674" s="102"/>
      <c r="AB1674" s="102"/>
      <c r="AC1674" s="102"/>
      <c r="AD1674" s="102"/>
      <c r="AE1674" s="102"/>
      <c r="AF1674" s="102"/>
      <c r="AG1674" s="102"/>
      <c r="AH1674" s="102"/>
      <c r="AI1674" s="102"/>
      <c r="AJ1674" s="102"/>
      <c r="AK1674" s="102"/>
      <c r="AL1674" s="102"/>
      <c r="AM1674" s="102"/>
      <c r="BG1674" s="13" t="s">
        <v>543</v>
      </c>
      <c r="BH1674" s="13">
        <v>86</v>
      </c>
      <c r="BI1674" s="13" t="str">
        <f>"ITEM"&amp;BH1674&amp; BG1674 &amp;"="&amp; IF(TRIM($J1674)="","",$J1674)</f>
        <v>ITEM86#KBN4_19=</v>
      </c>
    </row>
    <row r="1675" spans="1:61" ht="9.75" hidden="1" customHeight="1" x14ac:dyDescent="0.15">
      <c r="A1675" s="106"/>
      <c r="B1675" s="107"/>
      <c r="C1675" s="107"/>
      <c r="D1675" s="107"/>
      <c r="E1675" s="107"/>
      <c r="F1675" s="107"/>
      <c r="G1675" s="107"/>
      <c r="H1675" s="107"/>
      <c r="I1675" s="108"/>
      <c r="J1675" s="102"/>
      <c r="K1675" s="102"/>
      <c r="L1675" s="102"/>
      <c r="M1675" s="102"/>
      <c r="N1675" s="102"/>
      <c r="O1675" s="102"/>
      <c r="P1675" s="102"/>
      <c r="Q1675" s="102"/>
      <c r="R1675" s="102"/>
      <c r="S1675" s="102"/>
      <c r="T1675" s="102"/>
      <c r="U1675" s="102"/>
      <c r="V1675" s="102"/>
      <c r="W1675" s="102"/>
      <c r="X1675" s="102"/>
      <c r="Y1675" s="102"/>
      <c r="Z1675" s="102"/>
      <c r="AA1675" s="102"/>
      <c r="AB1675" s="102"/>
      <c r="AC1675" s="102"/>
      <c r="AD1675" s="102"/>
      <c r="AE1675" s="102"/>
      <c r="AF1675" s="102"/>
      <c r="AG1675" s="102"/>
      <c r="AH1675" s="102"/>
      <c r="AI1675" s="102"/>
      <c r="AJ1675" s="102"/>
      <c r="AK1675" s="102"/>
      <c r="AL1675" s="102"/>
      <c r="AM1675" s="102"/>
      <c r="BG1675" s="13" t="s">
        <v>432</v>
      </c>
      <c r="BH1675" s="13" t="s">
        <v>432</v>
      </c>
    </row>
    <row r="1676" spans="1:61" ht="22.5" hidden="1" customHeight="1" x14ac:dyDescent="0.15">
      <c r="A1676" s="96" t="s">
        <v>291</v>
      </c>
      <c r="B1676" s="97"/>
      <c r="C1676" s="97"/>
      <c r="D1676" s="97"/>
      <c r="E1676" s="97"/>
      <c r="F1676" s="97"/>
      <c r="G1676" s="97"/>
      <c r="H1676" s="97"/>
      <c r="I1676" s="98"/>
      <c r="J1676" s="102"/>
      <c r="K1676" s="102"/>
      <c r="L1676" s="102"/>
      <c r="M1676" s="102"/>
      <c r="N1676" s="102"/>
      <c r="O1676" s="102"/>
      <c r="P1676" s="102"/>
      <c r="Q1676" s="102"/>
      <c r="R1676" s="102"/>
      <c r="S1676" s="102"/>
      <c r="T1676" s="102"/>
      <c r="U1676" s="102"/>
      <c r="V1676" s="102"/>
      <c r="W1676" s="102"/>
      <c r="X1676" s="102"/>
      <c r="Y1676" s="102"/>
      <c r="Z1676" s="102"/>
      <c r="AA1676" s="102"/>
      <c r="AB1676" s="102"/>
      <c r="AC1676" s="102"/>
      <c r="AD1676" s="102"/>
      <c r="AE1676" s="102"/>
      <c r="AF1676" s="102"/>
      <c r="AG1676" s="102"/>
      <c r="AH1676" s="102"/>
      <c r="AI1676" s="102"/>
      <c r="AJ1676" s="102"/>
      <c r="AK1676" s="102"/>
      <c r="AL1676" s="102"/>
      <c r="AM1676" s="102"/>
      <c r="BG1676" s="13" t="s">
        <v>543</v>
      </c>
      <c r="BH1676" s="13">
        <v>87</v>
      </c>
      <c r="BI1676" s="13" t="str">
        <f>"ITEM"&amp;BH1676&amp; BG1676 &amp;"="&amp; IF(TRIM($J1676)="","",$J1676)</f>
        <v>ITEM87#KBN4_19=</v>
      </c>
    </row>
    <row r="1677" spans="1:61" ht="22.5" hidden="1" customHeight="1" x14ac:dyDescent="0.15">
      <c r="A1677" s="99"/>
      <c r="B1677" s="100"/>
      <c r="C1677" s="100"/>
      <c r="D1677" s="100"/>
      <c r="E1677" s="100"/>
      <c r="F1677" s="100"/>
      <c r="G1677" s="100"/>
      <c r="H1677" s="100"/>
      <c r="I1677" s="101"/>
      <c r="J1677" s="102"/>
      <c r="K1677" s="102"/>
      <c r="L1677" s="102"/>
      <c r="M1677" s="102"/>
      <c r="N1677" s="102"/>
      <c r="O1677" s="102"/>
      <c r="P1677" s="102"/>
      <c r="Q1677" s="102"/>
      <c r="R1677" s="102"/>
      <c r="S1677" s="102"/>
      <c r="T1677" s="102"/>
      <c r="U1677" s="102"/>
      <c r="V1677" s="102"/>
      <c r="W1677" s="102"/>
      <c r="X1677" s="102"/>
      <c r="Y1677" s="102"/>
      <c r="Z1677" s="102"/>
      <c r="AA1677" s="102"/>
      <c r="AB1677" s="102"/>
      <c r="AC1677" s="102"/>
      <c r="AD1677" s="102"/>
      <c r="AE1677" s="102"/>
      <c r="AF1677" s="102"/>
      <c r="AG1677" s="102"/>
      <c r="AH1677" s="102"/>
      <c r="AI1677" s="102"/>
      <c r="AJ1677" s="102"/>
      <c r="AK1677" s="102"/>
      <c r="AL1677" s="102"/>
      <c r="AM1677" s="102"/>
      <c r="BG1677" s="13" t="s">
        <v>432</v>
      </c>
      <c r="BH1677" s="13" t="s">
        <v>432</v>
      </c>
    </row>
    <row r="1678" spans="1:61" ht="22.5" hidden="1" customHeight="1" x14ac:dyDescent="0.15">
      <c r="A1678" s="106"/>
      <c r="B1678" s="107"/>
      <c r="C1678" s="107"/>
      <c r="D1678" s="107"/>
      <c r="E1678" s="107"/>
      <c r="F1678" s="107"/>
      <c r="G1678" s="107"/>
      <c r="H1678" s="107"/>
      <c r="I1678" s="108"/>
      <c r="J1678" s="102"/>
      <c r="K1678" s="102"/>
      <c r="L1678" s="102"/>
      <c r="M1678" s="102"/>
      <c r="N1678" s="102"/>
      <c r="O1678" s="102"/>
      <c r="P1678" s="102"/>
      <c r="Q1678" s="102"/>
      <c r="R1678" s="102"/>
      <c r="S1678" s="102"/>
      <c r="T1678" s="102"/>
      <c r="U1678" s="102"/>
      <c r="V1678" s="102"/>
      <c r="W1678" s="102"/>
      <c r="X1678" s="102"/>
      <c r="Y1678" s="102"/>
      <c r="Z1678" s="102"/>
      <c r="AA1678" s="102"/>
      <c r="AB1678" s="102"/>
      <c r="AC1678" s="102"/>
      <c r="AD1678" s="102"/>
      <c r="AE1678" s="102"/>
      <c r="AF1678" s="102"/>
      <c r="AG1678" s="102"/>
      <c r="AH1678" s="102"/>
      <c r="AI1678" s="102"/>
      <c r="AJ1678" s="102"/>
      <c r="AK1678" s="102"/>
      <c r="AL1678" s="102"/>
      <c r="AM1678" s="102"/>
      <c r="BG1678" s="13" t="s">
        <v>432</v>
      </c>
      <c r="BH1678" s="13" t="s">
        <v>432</v>
      </c>
    </row>
    <row r="1679" spans="1:61" ht="9.75" hidden="1" customHeight="1" x14ac:dyDescent="0.15">
      <c r="A1679" s="96" t="s">
        <v>292</v>
      </c>
      <c r="B1679" s="97"/>
      <c r="C1679" s="97"/>
      <c r="D1679" s="97"/>
      <c r="E1679" s="97"/>
      <c r="F1679" s="97"/>
      <c r="G1679" s="97"/>
      <c r="H1679" s="97"/>
      <c r="I1679" s="98"/>
      <c r="J1679" s="102"/>
      <c r="K1679" s="102"/>
      <c r="L1679" s="102"/>
      <c r="M1679" s="102"/>
      <c r="N1679" s="102"/>
      <c r="O1679" s="102"/>
      <c r="P1679" s="102"/>
      <c r="Q1679" s="102"/>
      <c r="R1679" s="102"/>
      <c r="S1679" s="102"/>
      <c r="T1679" s="102"/>
      <c r="U1679" s="102"/>
      <c r="V1679" s="102"/>
      <c r="W1679" s="102"/>
      <c r="X1679" s="102"/>
      <c r="Y1679" s="102"/>
      <c r="Z1679" s="102"/>
      <c r="AA1679" s="102"/>
      <c r="AB1679" s="102"/>
      <c r="AC1679" s="102"/>
      <c r="AD1679" s="102"/>
      <c r="AE1679" s="102"/>
      <c r="AF1679" s="102"/>
      <c r="AG1679" s="102"/>
      <c r="AH1679" s="102"/>
      <c r="AI1679" s="102"/>
      <c r="AJ1679" s="102"/>
      <c r="AK1679" s="102"/>
      <c r="AL1679" s="102"/>
      <c r="AM1679" s="102"/>
      <c r="BG1679" s="13" t="s">
        <v>543</v>
      </c>
      <c r="BH1679" s="13">
        <v>88</v>
      </c>
      <c r="BI1679" s="13" t="str">
        <f>"ITEM"&amp;BH1679&amp; BG1679 &amp;"="&amp; IF(TRIM($J1679)="","",$J1679)</f>
        <v>ITEM88#KBN4_19=</v>
      </c>
    </row>
    <row r="1680" spans="1:61" ht="9.75" hidden="1" customHeight="1" x14ac:dyDescent="0.15">
      <c r="A1680" s="106"/>
      <c r="B1680" s="107"/>
      <c r="C1680" s="107"/>
      <c r="D1680" s="107"/>
      <c r="E1680" s="107"/>
      <c r="F1680" s="107"/>
      <c r="G1680" s="107"/>
      <c r="H1680" s="107"/>
      <c r="I1680" s="108"/>
      <c r="J1680" s="102"/>
      <c r="K1680" s="102"/>
      <c r="L1680" s="102"/>
      <c r="M1680" s="102"/>
      <c r="N1680" s="102"/>
      <c r="O1680" s="102"/>
      <c r="P1680" s="102"/>
      <c r="Q1680" s="102"/>
      <c r="R1680" s="102"/>
      <c r="S1680" s="102"/>
      <c r="T1680" s="102"/>
      <c r="U1680" s="102"/>
      <c r="V1680" s="102"/>
      <c r="W1680" s="102"/>
      <c r="X1680" s="102"/>
      <c r="Y1680" s="102"/>
      <c r="Z1680" s="102"/>
      <c r="AA1680" s="102"/>
      <c r="AB1680" s="102"/>
      <c r="AC1680" s="102"/>
      <c r="AD1680" s="102"/>
      <c r="AE1680" s="102"/>
      <c r="AF1680" s="102"/>
      <c r="AG1680" s="102"/>
      <c r="AH1680" s="102"/>
      <c r="AI1680" s="102"/>
      <c r="AJ1680" s="102"/>
      <c r="AK1680" s="102"/>
      <c r="AL1680" s="102"/>
      <c r="AM1680" s="102"/>
      <c r="BG1680" s="13" t="s">
        <v>432</v>
      </c>
      <c r="BH1680" s="13" t="s">
        <v>432</v>
      </c>
    </row>
    <row r="1681" spans="1:61" ht="9.75" hidden="1" customHeight="1" x14ac:dyDescent="0.15">
      <c r="A1681" s="96" t="s">
        <v>326</v>
      </c>
      <c r="B1681" s="97"/>
      <c r="C1681" s="97"/>
      <c r="D1681" s="97"/>
      <c r="E1681" s="97"/>
      <c r="F1681" s="97"/>
      <c r="G1681" s="97"/>
      <c r="H1681" s="97"/>
      <c r="I1681" s="98"/>
      <c r="J1681" s="266"/>
      <c r="K1681" s="170"/>
      <c r="L1681" s="170"/>
      <c r="M1681" s="170"/>
      <c r="N1681" s="170"/>
      <c r="O1681" s="170"/>
      <c r="P1681" s="170"/>
      <c r="Q1681" s="170"/>
      <c r="R1681" s="170"/>
      <c r="S1681" s="170"/>
      <c r="T1681" s="170"/>
      <c r="U1681" s="170"/>
      <c r="V1681" s="170" t="s">
        <v>116</v>
      </c>
      <c r="W1681" s="170"/>
      <c r="X1681" s="170"/>
      <c r="Y1681" s="170"/>
      <c r="Z1681" s="170"/>
      <c r="AA1681" s="170"/>
      <c r="AB1681" s="170"/>
      <c r="AC1681" s="170"/>
      <c r="AD1681" s="170"/>
      <c r="AE1681" s="170"/>
      <c r="AF1681" s="170"/>
      <c r="AG1681" s="170"/>
      <c r="AH1681" s="170"/>
      <c r="AI1681" s="170"/>
      <c r="AJ1681" s="170"/>
      <c r="AK1681" s="170"/>
      <c r="AL1681" s="170"/>
      <c r="AM1681" s="171"/>
      <c r="BE1681" s="13" t="str">
        <f ca="1">MID(CELL("address",$CB$2),2,2)</f>
        <v>CB</v>
      </c>
      <c r="BF1681" s="13" t="str">
        <f>IF(TRIM($K1683)="","",IF(ISERROR(MATCH($K1683,$CB$3:$CB$7,0)),"INPUT_ERROR",MATCH($K1683,$CB$3:$CB$7,0)))</f>
        <v/>
      </c>
      <c r="BG1681" s="13" t="s">
        <v>543</v>
      </c>
      <c r="BH1681" s="13">
        <v>89</v>
      </c>
      <c r="BI1681" s="13" t="str">
        <f>"ITEM"&amp; BH1681&amp; BG1681 &amp;"="&amp; $BF1681</f>
        <v>ITEM89#KBN4_19=</v>
      </c>
    </row>
    <row r="1682" spans="1:61" ht="9.75" hidden="1" customHeight="1" x14ac:dyDescent="0.15">
      <c r="A1682" s="99"/>
      <c r="B1682" s="100"/>
      <c r="C1682" s="100"/>
      <c r="D1682" s="100"/>
      <c r="E1682" s="100"/>
      <c r="F1682" s="100"/>
      <c r="G1682" s="100"/>
      <c r="H1682" s="100"/>
      <c r="I1682" s="101"/>
      <c r="J1682" s="304"/>
      <c r="K1682" s="169"/>
      <c r="L1682" s="169"/>
      <c r="M1682" s="169"/>
      <c r="N1682" s="169"/>
      <c r="O1682" s="169"/>
      <c r="P1682" s="169"/>
      <c r="Q1682" s="169"/>
      <c r="R1682" s="169"/>
      <c r="S1682" s="169"/>
      <c r="T1682" s="169"/>
      <c r="U1682" s="169"/>
      <c r="V1682" s="169" t="s">
        <v>180</v>
      </c>
      <c r="W1682" s="169"/>
      <c r="X1682" s="169"/>
      <c r="Y1682" s="169"/>
      <c r="Z1682" s="169"/>
      <c r="AA1682" s="169"/>
      <c r="AB1682" s="169"/>
      <c r="AC1682" s="169"/>
      <c r="AD1682" s="169"/>
      <c r="AE1682" s="169"/>
      <c r="AF1682" s="169"/>
      <c r="AG1682" s="169"/>
      <c r="AH1682" s="169"/>
      <c r="AI1682" s="169"/>
      <c r="AJ1682" s="169"/>
      <c r="AK1682" s="169"/>
      <c r="AL1682" s="169"/>
      <c r="AM1682" s="172"/>
      <c r="BG1682" s="13" t="s">
        <v>432</v>
      </c>
      <c r="BH1682" s="13" t="s">
        <v>432</v>
      </c>
    </row>
    <row r="1683" spans="1:61" ht="9.75" hidden="1" customHeight="1" x14ac:dyDescent="0.15">
      <c r="A1683" s="99"/>
      <c r="B1683" s="100"/>
      <c r="C1683" s="100"/>
      <c r="D1683" s="100"/>
      <c r="E1683" s="100"/>
      <c r="F1683" s="100"/>
      <c r="G1683" s="100"/>
      <c r="H1683" s="100"/>
      <c r="I1683" s="101"/>
      <c r="J1683" s="130" t="s">
        <v>127</v>
      </c>
      <c r="K1683" s="131"/>
      <c r="L1683" s="131"/>
      <c r="M1683" s="131"/>
      <c r="N1683" s="131"/>
      <c r="O1683" s="131"/>
      <c r="P1683" s="131"/>
      <c r="Q1683" s="131"/>
      <c r="R1683" s="131"/>
      <c r="S1683" s="131"/>
      <c r="T1683" s="133" t="s">
        <v>129</v>
      </c>
      <c r="U1683" s="133"/>
      <c r="V1683" s="169" t="s">
        <v>236</v>
      </c>
      <c r="W1683" s="169"/>
      <c r="X1683" s="169"/>
      <c r="Y1683" s="169"/>
      <c r="Z1683" s="169"/>
      <c r="AA1683" s="169"/>
      <c r="AB1683" s="169"/>
      <c r="AC1683" s="169"/>
      <c r="AD1683" s="169"/>
      <c r="AE1683" s="169"/>
      <c r="AF1683" s="169"/>
      <c r="AG1683" s="169"/>
      <c r="AH1683" s="169"/>
      <c r="AI1683" s="169"/>
      <c r="AJ1683" s="169"/>
      <c r="AK1683" s="169"/>
      <c r="AL1683" s="169"/>
      <c r="AM1683" s="172"/>
      <c r="BG1683" s="13" t="s">
        <v>432</v>
      </c>
      <c r="BH1683" s="13" t="s">
        <v>432</v>
      </c>
    </row>
    <row r="1684" spans="1:61" ht="9.75" hidden="1" customHeight="1" x14ac:dyDescent="0.15">
      <c r="A1684" s="99"/>
      <c r="B1684" s="100"/>
      <c r="C1684" s="100"/>
      <c r="D1684" s="100"/>
      <c r="E1684" s="100"/>
      <c r="F1684" s="100"/>
      <c r="G1684" s="100"/>
      <c r="H1684" s="100"/>
      <c r="I1684" s="101"/>
      <c r="J1684" s="130"/>
      <c r="K1684" s="131"/>
      <c r="L1684" s="131"/>
      <c r="M1684" s="131"/>
      <c r="N1684" s="131"/>
      <c r="O1684" s="131"/>
      <c r="P1684" s="131"/>
      <c r="Q1684" s="131"/>
      <c r="R1684" s="131"/>
      <c r="S1684" s="131"/>
      <c r="T1684" s="133"/>
      <c r="U1684" s="133"/>
      <c r="V1684" s="169" t="s">
        <v>237</v>
      </c>
      <c r="W1684" s="169"/>
      <c r="X1684" s="169"/>
      <c r="Y1684" s="169"/>
      <c r="Z1684" s="169"/>
      <c r="AA1684" s="169"/>
      <c r="AB1684" s="169"/>
      <c r="AC1684" s="169"/>
      <c r="AD1684" s="169"/>
      <c r="AE1684" s="169"/>
      <c r="AF1684" s="169"/>
      <c r="AG1684" s="169"/>
      <c r="AH1684" s="169"/>
      <c r="AI1684" s="169"/>
      <c r="AJ1684" s="169"/>
      <c r="AK1684" s="169"/>
      <c r="AL1684" s="169"/>
      <c r="AM1684" s="172"/>
      <c r="BG1684" s="13" t="s">
        <v>432</v>
      </c>
      <c r="BH1684" s="13" t="s">
        <v>432</v>
      </c>
    </row>
    <row r="1685" spans="1:61" ht="9.75" hidden="1" customHeight="1" x14ac:dyDescent="0.15">
      <c r="A1685" s="99"/>
      <c r="B1685" s="100"/>
      <c r="C1685" s="100"/>
      <c r="D1685" s="100"/>
      <c r="E1685" s="100"/>
      <c r="F1685" s="100"/>
      <c r="G1685" s="100"/>
      <c r="H1685" s="100"/>
      <c r="I1685" s="101"/>
      <c r="J1685" s="186"/>
      <c r="K1685" s="133"/>
      <c r="L1685" s="133"/>
      <c r="M1685" s="133"/>
      <c r="N1685" s="133"/>
      <c r="O1685" s="133"/>
      <c r="P1685" s="133"/>
      <c r="Q1685" s="133"/>
      <c r="R1685" s="133"/>
      <c r="S1685" s="133"/>
      <c r="T1685" s="133"/>
      <c r="U1685" s="133"/>
      <c r="V1685" s="169" t="s">
        <v>441</v>
      </c>
      <c r="W1685" s="169"/>
      <c r="X1685" s="169"/>
      <c r="Y1685" s="169"/>
      <c r="Z1685" s="169"/>
      <c r="AA1685" s="169"/>
      <c r="AB1685" s="169"/>
      <c r="AC1685" s="169"/>
      <c r="AD1685" s="169"/>
      <c r="AE1685" s="169"/>
      <c r="AF1685" s="169"/>
      <c r="AG1685" s="169"/>
      <c r="AH1685" s="169"/>
      <c r="AI1685" s="169"/>
      <c r="AJ1685" s="169"/>
      <c r="AK1685" s="169"/>
      <c r="AL1685" s="169"/>
      <c r="AM1685" s="172"/>
      <c r="BG1685" s="13" t="s">
        <v>432</v>
      </c>
      <c r="BH1685" s="13" t="s">
        <v>432</v>
      </c>
    </row>
    <row r="1686" spans="1:61" ht="9.75" hidden="1" customHeight="1" x14ac:dyDescent="0.15">
      <c r="A1686" s="106"/>
      <c r="B1686" s="107"/>
      <c r="C1686" s="107"/>
      <c r="D1686" s="107"/>
      <c r="E1686" s="107"/>
      <c r="F1686" s="107"/>
      <c r="G1686" s="107"/>
      <c r="H1686" s="107"/>
      <c r="I1686" s="108"/>
      <c r="J1686" s="168"/>
      <c r="K1686" s="137"/>
      <c r="L1686" s="137"/>
      <c r="M1686" s="137"/>
      <c r="N1686" s="137"/>
      <c r="O1686" s="137"/>
      <c r="P1686" s="137"/>
      <c r="Q1686" s="137"/>
      <c r="R1686" s="137"/>
      <c r="S1686" s="137"/>
      <c r="T1686" s="137"/>
      <c r="U1686" s="137"/>
      <c r="V1686" s="174" t="s">
        <v>238</v>
      </c>
      <c r="W1686" s="174"/>
      <c r="X1686" s="174"/>
      <c r="Y1686" s="174"/>
      <c r="Z1686" s="174"/>
      <c r="AA1686" s="174"/>
      <c r="AB1686" s="174"/>
      <c r="AC1686" s="174"/>
      <c r="AD1686" s="174"/>
      <c r="AE1686" s="174"/>
      <c r="AF1686" s="174"/>
      <c r="AG1686" s="174"/>
      <c r="AH1686" s="174"/>
      <c r="AI1686" s="174"/>
      <c r="AJ1686" s="174"/>
      <c r="AK1686" s="174"/>
      <c r="AL1686" s="174"/>
      <c r="AM1686" s="175"/>
      <c r="BG1686" s="13" t="s">
        <v>432</v>
      </c>
      <c r="BH1686" s="13" t="s">
        <v>432</v>
      </c>
    </row>
    <row r="1687" spans="1:61" ht="9.75" hidden="1" customHeight="1" x14ac:dyDescent="0.15">
      <c r="A1687" s="96" t="s">
        <v>325</v>
      </c>
      <c r="B1687" s="97"/>
      <c r="C1687" s="97"/>
      <c r="D1687" s="97"/>
      <c r="E1687" s="97"/>
      <c r="F1687" s="97"/>
      <c r="G1687" s="97"/>
      <c r="H1687" s="97"/>
      <c r="I1687" s="98"/>
      <c r="J1687" s="115"/>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7"/>
      <c r="BG1687" s="13" t="s">
        <v>543</v>
      </c>
      <c r="BH1687" s="13">
        <v>90</v>
      </c>
      <c r="BI1687" s="13" t="str">
        <f>"ITEM"&amp;BH1687&amp; BG1687 &amp;"="&amp; IF(TRIM($J1687)="","",$J1687)</f>
        <v>ITEM90#KBN4_19=</v>
      </c>
    </row>
    <row r="1688" spans="1:61" ht="9.75" hidden="1" customHeight="1" x14ac:dyDescent="0.15">
      <c r="A1688" s="99"/>
      <c r="B1688" s="100"/>
      <c r="C1688" s="100"/>
      <c r="D1688" s="100"/>
      <c r="E1688" s="100"/>
      <c r="F1688" s="100"/>
      <c r="G1688" s="100"/>
      <c r="H1688" s="100"/>
      <c r="I1688" s="101"/>
      <c r="J1688" s="109"/>
      <c r="K1688" s="110"/>
      <c r="L1688" s="110"/>
      <c r="M1688" s="110"/>
      <c r="N1688" s="110"/>
      <c r="O1688" s="110"/>
      <c r="P1688" s="110"/>
      <c r="Q1688" s="110"/>
      <c r="R1688" s="110"/>
      <c r="S1688" s="110"/>
      <c r="T1688" s="110"/>
      <c r="U1688" s="110"/>
      <c r="V1688" s="110"/>
      <c r="W1688" s="110"/>
      <c r="X1688" s="110"/>
      <c r="Y1688" s="110"/>
      <c r="Z1688" s="110"/>
      <c r="AA1688" s="110"/>
      <c r="AB1688" s="110"/>
      <c r="AC1688" s="110"/>
      <c r="AD1688" s="110"/>
      <c r="AE1688" s="110"/>
      <c r="AF1688" s="110"/>
      <c r="AG1688" s="110"/>
      <c r="AH1688" s="110"/>
      <c r="AI1688" s="110"/>
      <c r="AJ1688" s="110"/>
      <c r="AK1688" s="110"/>
      <c r="AL1688" s="110"/>
      <c r="AM1688" s="111"/>
      <c r="BG1688" s="13" t="s">
        <v>432</v>
      </c>
      <c r="BH1688" s="13" t="s">
        <v>432</v>
      </c>
    </row>
    <row r="1689" spans="1:61" ht="9.75" hidden="1" customHeight="1" x14ac:dyDescent="0.15">
      <c r="A1689" s="99"/>
      <c r="B1689" s="100"/>
      <c r="C1689" s="100"/>
      <c r="D1689" s="100"/>
      <c r="E1689" s="100"/>
      <c r="F1689" s="100"/>
      <c r="G1689" s="100"/>
      <c r="H1689" s="100"/>
      <c r="I1689" s="101"/>
      <c r="J1689" s="112"/>
      <c r="K1689" s="113"/>
      <c r="L1689" s="113"/>
      <c r="M1689" s="113"/>
      <c r="N1689" s="113"/>
      <c r="O1689" s="113"/>
      <c r="P1689" s="113"/>
      <c r="Q1689" s="113"/>
      <c r="R1689" s="113"/>
      <c r="S1689" s="113"/>
      <c r="T1689" s="113"/>
      <c r="U1689" s="113"/>
      <c r="V1689" s="113"/>
      <c r="W1689" s="113"/>
      <c r="X1689" s="113"/>
      <c r="Y1689" s="113"/>
      <c r="Z1689" s="113"/>
      <c r="AA1689" s="113"/>
      <c r="AB1689" s="113"/>
      <c r="AC1689" s="113"/>
      <c r="AD1689" s="113"/>
      <c r="AE1689" s="113"/>
      <c r="AF1689" s="113"/>
      <c r="AG1689" s="113"/>
      <c r="AH1689" s="113"/>
      <c r="AI1689" s="113"/>
      <c r="AJ1689" s="113"/>
      <c r="AK1689" s="113"/>
      <c r="AL1689" s="113"/>
      <c r="AM1689" s="114"/>
      <c r="BG1689" s="13" t="s">
        <v>432</v>
      </c>
      <c r="BH1689" s="13" t="s">
        <v>432</v>
      </c>
    </row>
    <row r="1690" spans="1:61" ht="9.75" hidden="1" customHeight="1" x14ac:dyDescent="0.15">
      <c r="A1690" s="96" t="s">
        <v>293</v>
      </c>
      <c r="B1690" s="97"/>
      <c r="C1690" s="97"/>
      <c r="D1690" s="97"/>
      <c r="E1690" s="97"/>
      <c r="F1690" s="97"/>
      <c r="G1690" s="97"/>
      <c r="H1690" s="97"/>
      <c r="I1690" s="98"/>
      <c r="J1690" s="224" t="s">
        <v>127</v>
      </c>
      <c r="K1690" s="225"/>
      <c r="L1690" s="162" t="s">
        <v>122</v>
      </c>
      <c r="M1690" s="162"/>
      <c r="N1690" s="162"/>
      <c r="O1690" s="162"/>
      <c r="P1690" s="162"/>
      <c r="Q1690" s="162"/>
      <c r="R1690" s="162"/>
      <c r="S1690" s="162"/>
      <c r="T1690" s="162"/>
      <c r="U1690" s="162"/>
      <c r="V1690" s="162"/>
      <c r="W1690" s="162"/>
      <c r="X1690" s="227" t="s">
        <v>127</v>
      </c>
      <c r="Y1690" s="225"/>
      <c r="Z1690" s="162" t="s">
        <v>160</v>
      </c>
      <c r="AA1690" s="162"/>
      <c r="AB1690" s="162"/>
      <c r="AC1690" s="162"/>
      <c r="AD1690" s="162"/>
      <c r="AE1690" s="162"/>
      <c r="AF1690" s="162"/>
      <c r="AG1690" s="162"/>
      <c r="AH1690" s="162"/>
      <c r="AI1690" s="162"/>
      <c r="AJ1690" s="162"/>
      <c r="AK1690" s="162"/>
      <c r="AL1690" s="162"/>
      <c r="AM1690" s="163"/>
      <c r="BF1690" s="13" t="b">
        <f>IF($K1690="○",TRUE,IF($K1690="",FALSE,"INPUT_ERROR"))</f>
        <v>0</v>
      </c>
      <c r="BG1690" s="13" t="s">
        <v>543</v>
      </c>
      <c r="BH1690" s="13">
        <v>91</v>
      </c>
      <c r="BI1690" s="13" t="str">
        <f t="shared" ref="BI1690:BI1696" si="40">"ITEM"&amp;BH1690 &amp; BG1690 &amp;"="&amp; BF1690</f>
        <v>ITEM91#KBN4_19=FALSE</v>
      </c>
    </row>
    <row r="1691" spans="1:61" ht="9.75" hidden="1" customHeight="1" x14ac:dyDescent="0.15">
      <c r="A1691" s="99"/>
      <c r="B1691" s="100"/>
      <c r="C1691" s="100"/>
      <c r="D1691" s="100"/>
      <c r="E1691" s="100"/>
      <c r="F1691" s="100"/>
      <c r="G1691" s="100"/>
      <c r="H1691" s="100"/>
      <c r="I1691" s="101"/>
      <c r="J1691" s="130"/>
      <c r="K1691" s="132"/>
      <c r="L1691" s="133"/>
      <c r="M1691" s="133"/>
      <c r="N1691" s="133"/>
      <c r="O1691" s="133"/>
      <c r="P1691" s="133"/>
      <c r="Q1691" s="133"/>
      <c r="R1691" s="133"/>
      <c r="S1691" s="133"/>
      <c r="T1691" s="133"/>
      <c r="U1691" s="133"/>
      <c r="V1691" s="133"/>
      <c r="W1691" s="133"/>
      <c r="X1691" s="134"/>
      <c r="Y1691" s="132"/>
      <c r="Z1691" s="133"/>
      <c r="AA1691" s="133"/>
      <c r="AB1691" s="133"/>
      <c r="AC1691" s="133"/>
      <c r="AD1691" s="133"/>
      <c r="AE1691" s="133"/>
      <c r="AF1691" s="133"/>
      <c r="AG1691" s="133"/>
      <c r="AH1691" s="133"/>
      <c r="AI1691" s="133"/>
      <c r="AJ1691" s="133"/>
      <c r="AK1691" s="133"/>
      <c r="AL1691" s="133"/>
      <c r="AM1691" s="139"/>
      <c r="BF1691" s="13" t="b">
        <f>IF($Y1690="○",TRUE,IF($Y1690="",FALSE,"INPUT_ERROR"))</f>
        <v>0</v>
      </c>
      <c r="BG1691" s="13" t="s">
        <v>543</v>
      </c>
      <c r="BH1691" s="13">
        <v>92</v>
      </c>
      <c r="BI1691" s="13" t="str">
        <f t="shared" si="40"/>
        <v>ITEM92#KBN4_19=FALSE</v>
      </c>
    </row>
    <row r="1692" spans="1:61" ht="9.75" hidden="1" customHeight="1" x14ac:dyDescent="0.15">
      <c r="A1692" s="99"/>
      <c r="B1692" s="100"/>
      <c r="C1692" s="100"/>
      <c r="D1692" s="100"/>
      <c r="E1692" s="100"/>
      <c r="F1692" s="100"/>
      <c r="G1692" s="100"/>
      <c r="H1692" s="100"/>
      <c r="I1692" s="101"/>
      <c r="J1692" s="130" t="s">
        <v>127</v>
      </c>
      <c r="K1692" s="132"/>
      <c r="L1692" s="133" t="s">
        <v>161</v>
      </c>
      <c r="M1692" s="133"/>
      <c r="N1692" s="133"/>
      <c r="O1692" s="133"/>
      <c r="P1692" s="133"/>
      <c r="Q1692" s="133"/>
      <c r="R1692" s="133"/>
      <c r="S1692" s="133"/>
      <c r="T1692" s="133"/>
      <c r="U1692" s="133"/>
      <c r="V1692" s="133"/>
      <c r="W1692" s="133"/>
      <c r="X1692" s="134" t="s">
        <v>127</v>
      </c>
      <c r="Y1692" s="132"/>
      <c r="Z1692" s="133" t="s">
        <v>332</v>
      </c>
      <c r="AA1692" s="133"/>
      <c r="AB1692" s="133"/>
      <c r="AC1692" s="133"/>
      <c r="AD1692" s="133"/>
      <c r="AE1692" s="133"/>
      <c r="AF1692" s="133"/>
      <c r="AG1692" s="133"/>
      <c r="AH1692" s="133"/>
      <c r="AI1692" s="133"/>
      <c r="AJ1692" s="133"/>
      <c r="AK1692" s="133"/>
      <c r="AL1692" s="133"/>
      <c r="AM1692" s="139"/>
      <c r="BF1692" s="13" t="b">
        <f>IF($K1692="○",TRUE,IF($K1692="",FALSE,"INPUT_ERROR"))</f>
        <v>0</v>
      </c>
      <c r="BG1692" s="13" t="s">
        <v>543</v>
      </c>
      <c r="BH1692" s="13">
        <v>93</v>
      </c>
      <c r="BI1692" s="13" t="str">
        <f t="shared" si="40"/>
        <v>ITEM93#KBN4_19=FALSE</v>
      </c>
    </row>
    <row r="1693" spans="1:61" ht="9.75" hidden="1" customHeight="1" x14ac:dyDescent="0.15">
      <c r="A1693" s="99"/>
      <c r="B1693" s="100"/>
      <c r="C1693" s="100"/>
      <c r="D1693" s="100"/>
      <c r="E1693" s="100"/>
      <c r="F1693" s="100"/>
      <c r="G1693" s="100"/>
      <c r="H1693" s="100"/>
      <c r="I1693" s="101"/>
      <c r="J1693" s="130"/>
      <c r="K1693" s="132"/>
      <c r="L1693" s="133"/>
      <c r="M1693" s="133"/>
      <c r="N1693" s="133"/>
      <c r="O1693" s="133"/>
      <c r="P1693" s="133"/>
      <c r="Q1693" s="133"/>
      <c r="R1693" s="133"/>
      <c r="S1693" s="133"/>
      <c r="T1693" s="133"/>
      <c r="U1693" s="133"/>
      <c r="V1693" s="133"/>
      <c r="W1693" s="133"/>
      <c r="X1693" s="134"/>
      <c r="Y1693" s="132"/>
      <c r="Z1693" s="133"/>
      <c r="AA1693" s="133"/>
      <c r="AB1693" s="133"/>
      <c r="AC1693" s="133"/>
      <c r="AD1693" s="133"/>
      <c r="AE1693" s="133"/>
      <c r="AF1693" s="133"/>
      <c r="AG1693" s="133"/>
      <c r="AH1693" s="133"/>
      <c r="AI1693" s="133"/>
      <c r="AJ1693" s="133"/>
      <c r="AK1693" s="133"/>
      <c r="AL1693" s="133"/>
      <c r="AM1693" s="139"/>
      <c r="BF1693" s="13" t="b">
        <f>IF($Y1692="○",TRUE,IF($Y1692="",FALSE,"INPUT_ERROR"))</f>
        <v>0</v>
      </c>
      <c r="BG1693" s="13" t="s">
        <v>543</v>
      </c>
      <c r="BH1693" s="13">
        <v>94</v>
      </c>
      <c r="BI1693" s="13" t="str">
        <f t="shared" si="40"/>
        <v>ITEM94#KBN4_19=FALSE</v>
      </c>
    </row>
    <row r="1694" spans="1:61" ht="9.75" hidden="1" customHeight="1" x14ac:dyDescent="0.15">
      <c r="A1694" s="99"/>
      <c r="B1694" s="100"/>
      <c r="C1694" s="100"/>
      <c r="D1694" s="100"/>
      <c r="E1694" s="100"/>
      <c r="F1694" s="100"/>
      <c r="G1694" s="100"/>
      <c r="H1694" s="100"/>
      <c r="I1694" s="101"/>
      <c r="J1694" s="130" t="s">
        <v>127</v>
      </c>
      <c r="K1694" s="132"/>
      <c r="L1694" s="133" t="s">
        <v>214</v>
      </c>
      <c r="M1694" s="133"/>
      <c r="N1694" s="133"/>
      <c r="O1694" s="133"/>
      <c r="P1694" s="133"/>
      <c r="Q1694" s="133"/>
      <c r="R1694" s="133"/>
      <c r="S1694" s="133"/>
      <c r="T1694" s="133"/>
      <c r="U1694" s="133"/>
      <c r="V1694" s="133"/>
      <c r="W1694" s="133"/>
      <c r="X1694" s="134" t="s">
        <v>127</v>
      </c>
      <c r="Y1694" s="132"/>
      <c r="Z1694" s="133" t="s">
        <v>239</v>
      </c>
      <c r="AA1694" s="133"/>
      <c r="AB1694" s="133"/>
      <c r="AC1694" s="133"/>
      <c r="AD1694" s="133"/>
      <c r="AE1694" s="133"/>
      <c r="AF1694" s="133"/>
      <c r="AG1694" s="133"/>
      <c r="AH1694" s="133"/>
      <c r="AI1694" s="133"/>
      <c r="AJ1694" s="133"/>
      <c r="AK1694" s="133"/>
      <c r="AL1694" s="133"/>
      <c r="AM1694" s="139"/>
      <c r="BF1694" s="13" t="b">
        <f>IF($K1694="○",TRUE,IF($K1694="",FALSE,"INPUT_ERROR"))</f>
        <v>0</v>
      </c>
      <c r="BG1694" s="13" t="s">
        <v>543</v>
      </c>
      <c r="BH1694" s="13">
        <v>95</v>
      </c>
      <c r="BI1694" s="13" t="str">
        <f t="shared" si="40"/>
        <v>ITEM95#KBN4_19=FALSE</v>
      </c>
    </row>
    <row r="1695" spans="1:61" ht="9.75" hidden="1" customHeight="1" x14ac:dyDescent="0.15">
      <c r="A1695" s="99"/>
      <c r="B1695" s="100"/>
      <c r="C1695" s="100"/>
      <c r="D1695" s="100"/>
      <c r="E1695" s="100"/>
      <c r="F1695" s="100"/>
      <c r="G1695" s="100"/>
      <c r="H1695" s="100"/>
      <c r="I1695" s="101"/>
      <c r="J1695" s="130"/>
      <c r="K1695" s="132"/>
      <c r="L1695" s="133"/>
      <c r="M1695" s="133"/>
      <c r="N1695" s="133"/>
      <c r="O1695" s="133"/>
      <c r="P1695" s="133"/>
      <c r="Q1695" s="133"/>
      <c r="R1695" s="133"/>
      <c r="S1695" s="133"/>
      <c r="T1695" s="133"/>
      <c r="U1695" s="133"/>
      <c r="V1695" s="133"/>
      <c r="W1695" s="133"/>
      <c r="X1695" s="134"/>
      <c r="Y1695" s="132"/>
      <c r="Z1695" s="133"/>
      <c r="AA1695" s="133"/>
      <c r="AB1695" s="133"/>
      <c r="AC1695" s="133"/>
      <c r="AD1695" s="133"/>
      <c r="AE1695" s="133"/>
      <c r="AF1695" s="133"/>
      <c r="AG1695" s="133"/>
      <c r="AH1695" s="133"/>
      <c r="AI1695" s="133"/>
      <c r="AJ1695" s="133"/>
      <c r="AK1695" s="133"/>
      <c r="AL1695" s="133"/>
      <c r="AM1695" s="139"/>
      <c r="BF1695" s="13" t="b">
        <f>IF($Y1694="○",TRUE,IF($Y1694="",FALSE,"INPUT_ERROR"))</f>
        <v>0</v>
      </c>
      <c r="BG1695" s="13" t="s">
        <v>543</v>
      </c>
      <c r="BH1695" s="13">
        <v>96</v>
      </c>
      <c r="BI1695" s="13" t="str">
        <f t="shared" si="40"/>
        <v>ITEM96#KBN4_19=FALSE</v>
      </c>
    </row>
    <row r="1696" spans="1:61" ht="9.75" hidden="1" customHeight="1" x14ac:dyDescent="0.15">
      <c r="A1696" s="99"/>
      <c r="B1696" s="100"/>
      <c r="C1696" s="100"/>
      <c r="D1696" s="100"/>
      <c r="E1696" s="100"/>
      <c r="F1696" s="100"/>
      <c r="G1696" s="100"/>
      <c r="H1696" s="100"/>
      <c r="I1696" s="101"/>
      <c r="J1696" s="130" t="s">
        <v>127</v>
      </c>
      <c r="K1696" s="132"/>
      <c r="L1696" s="133" t="s">
        <v>125</v>
      </c>
      <c r="M1696" s="133"/>
      <c r="N1696" s="133"/>
      <c r="O1696" s="134" t="s">
        <v>98</v>
      </c>
      <c r="P1696" s="128"/>
      <c r="Q1696" s="128"/>
      <c r="R1696" s="128"/>
      <c r="S1696" s="128"/>
      <c r="T1696" s="128"/>
      <c r="U1696" s="128"/>
      <c r="V1696" s="128"/>
      <c r="W1696" s="128"/>
      <c r="X1696" s="128"/>
      <c r="Y1696" s="128"/>
      <c r="Z1696" s="128"/>
      <c r="AA1696" s="128"/>
      <c r="AB1696" s="128"/>
      <c r="AC1696" s="128"/>
      <c r="AD1696" s="128"/>
      <c r="AE1696" s="128"/>
      <c r="AF1696" s="128"/>
      <c r="AG1696" s="128"/>
      <c r="AH1696" s="128"/>
      <c r="AI1696" s="128"/>
      <c r="AJ1696" s="128"/>
      <c r="AK1696" s="128"/>
      <c r="AL1696" s="133" t="s">
        <v>188</v>
      </c>
      <c r="AM1696" s="139"/>
      <c r="BF1696" s="13" t="b">
        <f>IF($K1696="○",TRUE,IF($K1696="",FALSE,"INPUT_ERROR"))</f>
        <v>0</v>
      </c>
      <c r="BG1696" s="13" t="s">
        <v>543</v>
      </c>
      <c r="BH1696" s="13">
        <v>97</v>
      </c>
      <c r="BI1696" s="13" t="str">
        <f t="shared" si="40"/>
        <v>ITEM97#KBN4_19=FALSE</v>
      </c>
    </row>
    <row r="1697" spans="1:61" ht="9.75" hidden="1" customHeight="1" x14ac:dyDescent="0.15">
      <c r="A1697" s="99"/>
      <c r="B1697" s="100"/>
      <c r="C1697" s="100"/>
      <c r="D1697" s="100"/>
      <c r="E1697" s="100"/>
      <c r="F1697" s="100"/>
      <c r="G1697" s="100"/>
      <c r="H1697" s="100"/>
      <c r="I1697" s="101"/>
      <c r="J1697" s="135"/>
      <c r="K1697" s="136"/>
      <c r="L1697" s="137"/>
      <c r="M1697" s="137"/>
      <c r="N1697" s="137"/>
      <c r="O1697" s="138"/>
      <c r="P1697" s="90"/>
      <c r="Q1697" s="90"/>
      <c r="R1697" s="90"/>
      <c r="S1697" s="90"/>
      <c r="T1697" s="90"/>
      <c r="U1697" s="90"/>
      <c r="V1697" s="90"/>
      <c r="W1697" s="90"/>
      <c r="X1697" s="90"/>
      <c r="Y1697" s="90"/>
      <c r="Z1697" s="90"/>
      <c r="AA1697" s="90"/>
      <c r="AB1697" s="90"/>
      <c r="AC1697" s="90"/>
      <c r="AD1697" s="90"/>
      <c r="AE1697" s="90"/>
      <c r="AF1697" s="90"/>
      <c r="AG1697" s="90"/>
      <c r="AH1697" s="90"/>
      <c r="AI1697" s="90"/>
      <c r="AJ1697" s="90"/>
      <c r="AK1697" s="90"/>
      <c r="AL1697" s="137"/>
      <c r="AM1697" s="140"/>
      <c r="BG1697" s="13" t="s">
        <v>543</v>
      </c>
      <c r="BH1697" s="13">
        <v>98</v>
      </c>
      <c r="BI1697" s="13" t="str">
        <f>"ITEM"&amp;BH1697 &amp; BG1697 &amp;"="&amp;IF(TRIM($P1696)="","",$P1696)</f>
        <v>ITEM98#KBN4_19=</v>
      </c>
    </row>
    <row r="1698" spans="1:61" ht="9.75" hidden="1" customHeight="1" x14ac:dyDescent="0.15">
      <c r="A1698" s="96" t="s">
        <v>290</v>
      </c>
      <c r="B1698" s="97"/>
      <c r="C1698" s="97"/>
      <c r="D1698" s="97"/>
      <c r="E1698" s="97"/>
      <c r="F1698" s="97"/>
      <c r="G1698" s="97"/>
      <c r="H1698" s="97"/>
      <c r="I1698" s="98"/>
      <c r="J1698" s="305"/>
      <c r="K1698" s="306"/>
      <c r="L1698" s="306"/>
      <c r="M1698" s="306"/>
      <c r="N1698" s="306"/>
      <c r="O1698" s="306"/>
      <c r="P1698" s="306"/>
      <c r="Q1698" s="306"/>
      <c r="R1698" s="306"/>
      <c r="S1698" s="306"/>
      <c r="T1698" s="306"/>
      <c r="U1698" s="306"/>
      <c r="V1698" s="306"/>
      <c r="W1698" s="306"/>
      <c r="X1698" s="306"/>
      <c r="Y1698" s="306"/>
      <c r="Z1698" s="306"/>
      <c r="AA1698" s="306"/>
      <c r="AB1698" s="306"/>
      <c r="AC1698" s="306"/>
      <c r="AD1698" s="306"/>
      <c r="AE1698" s="306"/>
      <c r="AF1698" s="306"/>
      <c r="AG1698" s="306"/>
      <c r="AH1698" s="306"/>
      <c r="AI1698" s="306"/>
      <c r="AJ1698" s="306"/>
      <c r="AK1698" s="306"/>
      <c r="AL1698" s="306"/>
      <c r="AM1698" s="307"/>
      <c r="BG1698" s="13" t="s">
        <v>543</v>
      </c>
      <c r="BH1698" s="13">
        <v>99</v>
      </c>
      <c r="BI1698" s="13" t="str">
        <f>"ITEM"&amp;BH1698 &amp; BG1698 &amp;"="&amp;IF(TRIM($J1698)="","",TEXT(J1698,"yyyymmdd"))</f>
        <v>ITEM99#KBN4_19=</v>
      </c>
    </row>
    <row r="1699" spans="1:61" ht="9.75" hidden="1" customHeight="1" x14ac:dyDescent="0.15">
      <c r="A1699" s="99"/>
      <c r="B1699" s="100"/>
      <c r="C1699" s="100"/>
      <c r="D1699" s="100"/>
      <c r="E1699" s="100"/>
      <c r="F1699" s="100"/>
      <c r="G1699" s="100"/>
      <c r="H1699" s="100"/>
      <c r="I1699" s="101"/>
      <c r="J1699" s="308"/>
      <c r="K1699" s="309"/>
      <c r="L1699" s="309"/>
      <c r="M1699" s="309"/>
      <c r="N1699" s="309"/>
      <c r="O1699" s="309"/>
      <c r="P1699" s="309"/>
      <c r="Q1699" s="309"/>
      <c r="R1699" s="309"/>
      <c r="S1699" s="309"/>
      <c r="T1699" s="309"/>
      <c r="U1699" s="309"/>
      <c r="V1699" s="309"/>
      <c r="W1699" s="309"/>
      <c r="X1699" s="309"/>
      <c r="Y1699" s="309"/>
      <c r="Z1699" s="309"/>
      <c r="AA1699" s="309"/>
      <c r="AB1699" s="309"/>
      <c r="AC1699" s="309"/>
      <c r="AD1699" s="309"/>
      <c r="AE1699" s="309"/>
      <c r="AF1699" s="309"/>
      <c r="AG1699" s="309"/>
      <c r="AH1699" s="309"/>
      <c r="AI1699" s="309"/>
      <c r="AJ1699" s="309"/>
      <c r="AK1699" s="309"/>
      <c r="AL1699" s="309"/>
      <c r="AM1699" s="310"/>
      <c r="BH1699" s="13" t="s">
        <v>432</v>
      </c>
    </row>
    <row r="1700" spans="1:61" ht="9.75" hidden="1" customHeight="1" thickBot="1" x14ac:dyDescent="0.2">
      <c r="A1700" s="106"/>
      <c r="B1700" s="107"/>
      <c r="C1700" s="107"/>
      <c r="D1700" s="107"/>
      <c r="E1700" s="107"/>
      <c r="F1700" s="107"/>
      <c r="G1700" s="107"/>
      <c r="H1700" s="107"/>
      <c r="I1700" s="108"/>
      <c r="J1700" s="311"/>
      <c r="K1700" s="312"/>
      <c r="L1700" s="312"/>
      <c r="M1700" s="312"/>
      <c r="N1700" s="312"/>
      <c r="O1700" s="312"/>
      <c r="P1700" s="312"/>
      <c r="Q1700" s="312"/>
      <c r="R1700" s="312"/>
      <c r="S1700" s="312"/>
      <c r="T1700" s="312"/>
      <c r="U1700" s="312"/>
      <c r="V1700" s="312"/>
      <c r="W1700" s="312"/>
      <c r="X1700" s="312"/>
      <c r="Y1700" s="312"/>
      <c r="Z1700" s="312"/>
      <c r="AA1700" s="312"/>
      <c r="AB1700" s="312"/>
      <c r="AC1700" s="312"/>
      <c r="AD1700" s="312"/>
      <c r="AE1700" s="312"/>
      <c r="AF1700" s="312"/>
      <c r="AG1700" s="312"/>
      <c r="AH1700" s="312"/>
      <c r="AI1700" s="312"/>
      <c r="AJ1700" s="312"/>
      <c r="AK1700" s="312"/>
      <c r="AL1700" s="312"/>
      <c r="AM1700" s="313"/>
      <c r="BH1700" s="13" t="s">
        <v>432</v>
      </c>
    </row>
    <row r="1701" spans="1:61" ht="9.75" hidden="1" customHeight="1" x14ac:dyDescent="0.15">
      <c r="A1701" s="295" t="s">
        <v>408</v>
      </c>
      <c r="B1701" s="296"/>
      <c r="C1701" s="296"/>
      <c r="D1701" s="296"/>
      <c r="E1701" s="296"/>
      <c r="F1701" s="296"/>
      <c r="G1701" s="296"/>
      <c r="H1701" s="296"/>
      <c r="I1701" s="297"/>
      <c r="J1701" s="273"/>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274"/>
      <c r="AE1701" s="274"/>
      <c r="AF1701" s="274"/>
      <c r="AG1701" s="274"/>
      <c r="AH1701" s="274"/>
      <c r="AI1701" s="274"/>
      <c r="AJ1701" s="274"/>
      <c r="AK1701" s="274"/>
      <c r="AL1701" s="274"/>
      <c r="AM1701" s="275"/>
      <c r="BG1701" s="13" t="s">
        <v>525</v>
      </c>
      <c r="BH1701" s="13">
        <v>85</v>
      </c>
      <c r="BI1701" s="13" t="str">
        <f>"ITEM"&amp;BH1701 &amp; BG1701 &amp;"="&amp; IF(TRIM($J1701)="","",$J1701)</f>
        <v>ITEM85#KBN4_20=</v>
      </c>
    </row>
    <row r="1702" spans="1:61" ht="9.75" hidden="1" customHeight="1" thickBot="1" x14ac:dyDescent="0.2">
      <c r="A1702" s="298"/>
      <c r="B1702" s="299"/>
      <c r="C1702" s="299"/>
      <c r="D1702" s="299"/>
      <c r="E1702" s="299"/>
      <c r="F1702" s="299"/>
      <c r="G1702" s="299"/>
      <c r="H1702" s="299"/>
      <c r="I1702" s="300"/>
      <c r="J1702" s="301"/>
      <c r="K1702" s="302"/>
      <c r="L1702" s="302"/>
      <c r="M1702" s="302"/>
      <c r="N1702" s="302"/>
      <c r="O1702" s="302"/>
      <c r="P1702" s="302"/>
      <c r="Q1702" s="302"/>
      <c r="R1702" s="302"/>
      <c r="S1702" s="302"/>
      <c r="T1702" s="302"/>
      <c r="U1702" s="302"/>
      <c r="V1702" s="302"/>
      <c r="W1702" s="302"/>
      <c r="X1702" s="302"/>
      <c r="Y1702" s="302"/>
      <c r="Z1702" s="302"/>
      <c r="AA1702" s="302"/>
      <c r="AB1702" s="302"/>
      <c r="AC1702" s="302"/>
      <c r="AD1702" s="302"/>
      <c r="AE1702" s="302"/>
      <c r="AF1702" s="302"/>
      <c r="AG1702" s="302"/>
      <c r="AH1702" s="302"/>
      <c r="AI1702" s="302"/>
      <c r="AJ1702" s="302"/>
      <c r="AK1702" s="302"/>
      <c r="AL1702" s="302"/>
      <c r="AM1702" s="303"/>
      <c r="BG1702" s="13" t="s">
        <v>432</v>
      </c>
      <c r="BH1702" s="13" t="s">
        <v>432</v>
      </c>
    </row>
    <row r="1703" spans="1:61" ht="9.75" hidden="1" customHeight="1" x14ac:dyDescent="0.15">
      <c r="A1703" s="96" t="s">
        <v>96</v>
      </c>
      <c r="B1703" s="97"/>
      <c r="C1703" s="97"/>
      <c r="D1703" s="97"/>
      <c r="E1703" s="97"/>
      <c r="F1703" s="97"/>
      <c r="G1703" s="97"/>
      <c r="H1703" s="97"/>
      <c r="I1703" s="98"/>
      <c r="J1703" s="102"/>
      <c r="K1703" s="102"/>
      <c r="L1703" s="102"/>
      <c r="M1703" s="102"/>
      <c r="N1703" s="102"/>
      <c r="O1703" s="102"/>
      <c r="P1703" s="102"/>
      <c r="Q1703" s="102"/>
      <c r="R1703" s="102"/>
      <c r="S1703" s="102"/>
      <c r="T1703" s="102"/>
      <c r="U1703" s="102"/>
      <c r="V1703" s="102"/>
      <c r="W1703" s="102"/>
      <c r="X1703" s="102"/>
      <c r="Y1703" s="102"/>
      <c r="Z1703" s="102"/>
      <c r="AA1703" s="102"/>
      <c r="AB1703" s="102"/>
      <c r="AC1703" s="102"/>
      <c r="AD1703" s="102"/>
      <c r="AE1703" s="102"/>
      <c r="AF1703" s="102"/>
      <c r="AG1703" s="102"/>
      <c r="AH1703" s="102"/>
      <c r="AI1703" s="102"/>
      <c r="AJ1703" s="102"/>
      <c r="AK1703" s="102"/>
      <c r="AL1703" s="102"/>
      <c r="AM1703" s="102"/>
      <c r="BG1703" s="13" t="s">
        <v>525</v>
      </c>
      <c r="BH1703" s="13">
        <v>86</v>
      </c>
      <c r="BI1703" s="13" t="str">
        <f>"ITEM"&amp;BH1703&amp; BG1703 &amp;"="&amp; IF(TRIM($J1703)="","",$J1703)</f>
        <v>ITEM86#KBN4_20=</v>
      </c>
    </row>
    <row r="1704" spans="1:61" ht="9.75" hidden="1" customHeight="1" x14ac:dyDescent="0.15">
      <c r="A1704" s="106"/>
      <c r="B1704" s="107"/>
      <c r="C1704" s="107"/>
      <c r="D1704" s="107"/>
      <c r="E1704" s="107"/>
      <c r="F1704" s="107"/>
      <c r="G1704" s="107"/>
      <c r="H1704" s="107"/>
      <c r="I1704" s="108"/>
      <c r="J1704" s="102"/>
      <c r="K1704" s="102"/>
      <c r="L1704" s="102"/>
      <c r="M1704" s="102"/>
      <c r="N1704" s="102"/>
      <c r="O1704" s="102"/>
      <c r="P1704" s="102"/>
      <c r="Q1704" s="102"/>
      <c r="R1704" s="102"/>
      <c r="S1704" s="102"/>
      <c r="T1704" s="102"/>
      <c r="U1704" s="102"/>
      <c r="V1704" s="102"/>
      <c r="W1704" s="102"/>
      <c r="X1704" s="102"/>
      <c r="Y1704" s="102"/>
      <c r="Z1704" s="102"/>
      <c r="AA1704" s="102"/>
      <c r="AB1704" s="102"/>
      <c r="AC1704" s="102"/>
      <c r="AD1704" s="102"/>
      <c r="AE1704" s="102"/>
      <c r="AF1704" s="102"/>
      <c r="AG1704" s="102"/>
      <c r="AH1704" s="102"/>
      <c r="AI1704" s="102"/>
      <c r="AJ1704" s="102"/>
      <c r="AK1704" s="102"/>
      <c r="AL1704" s="102"/>
      <c r="AM1704" s="102"/>
      <c r="BG1704" s="13" t="s">
        <v>432</v>
      </c>
      <c r="BH1704" s="13" t="s">
        <v>432</v>
      </c>
    </row>
    <row r="1705" spans="1:61" ht="9.75" hidden="1" customHeight="1" x14ac:dyDescent="0.15">
      <c r="A1705" s="96" t="s">
        <v>291</v>
      </c>
      <c r="B1705" s="97"/>
      <c r="C1705" s="97"/>
      <c r="D1705" s="97"/>
      <c r="E1705" s="97"/>
      <c r="F1705" s="97"/>
      <c r="G1705" s="97"/>
      <c r="H1705" s="97"/>
      <c r="I1705" s="98"/>
      <c r="J1705" s="102"/>
      <c r="K1705" s="102"/>
      <c r="L1705" s="102"/>
      <c r="M1705" s="102"/>
      <c r="N1705" s="102"/>
      <c r="O1705" s="102"/>
      <c r="P1705" s="102"/>
      <c r="Q1705" s="102"/>
      <c r="R1705" s="102"/>
      <c r="S1705" s="102"/>
      <c r="T1705" s="102"/>
      <c r="U1705" s="102"/>
      <c r="V1705" s="102"/>
      <c r="W1705" s="102"/>
      <c r="X1705" s="102"/>
      <c r="Y1705" s="102"/>
      <c r="Z1705" s="102"/>
      <c r="AA1705" s="102"/>
      <c r="AB1705" s="102"/>
      <c r="AC1705" s="102"/>
      <c r="AD1705" s="102"/>
      <c r="AE1705" s="102"/>
      <c r="AF1705" s="102"/>
      <c r="AG1705" s="102"/>
      <c r="AH1705" s="102"/>
      <c r="AI1705" s="102"/>
      <c r="AJ1705" s="102"/>
      <c r="AK1705" s="102"/>
      <c r="AL1705" s="102"/>
      <c r="AM1705" s="102"/>
      <c r="BG1705" s="13" t="s">
        <v>525</v>
      </c>
      <c r="BH1705" s="13">
        <v>87</v>
      </c>
      <c r="BI1705" s="13" t="str">
        <f>"ITEM"&amp;BH1705&amp; BG1705 &amp;"="&amp; IF(TRIM($J1705)="","",$J1705)</f>
        <v>ITEM87#KBN4_20=</v>
      </c>
    </row>
    <row r="1706" spans="1:61" ht="9.75" hidden="1" customHeight="1" x14ac:dyDescent="0.15">
      <c r="A1706" s="99"/>
      <c r="B1706" s="100"/>
      <c r="C1706" s="100"/>
      <c r="D1706" s="100"/>
      <c r="E1706" s="100"/>
      <c r="F1706" s="100"/>
      <c r="G1706" s="100"/>
      <c r="H1706" s="100"/>
      <c r="I1706" s="101"/>
      <c r="J1706" s="102"/>
      <c r="K1706" s="102"/>
      <c r="L1706" s="102"/>
      <c r="M1706" s="102"/>
      <c r="N1706" s="102"/>
      <c r="O1706" s="102"/>
      <c r="P1706" s="102"/>
      <c r="Q1706" s="102"/>
      <c r="R1706" s="102"/>
      <c r="S1706" s="102"/>
      <c r="T1706" s="102"/>
      <c r="U1706" s="102"/>
      <c r="V1706" s="102"/>
      <c r="W1706" s="102"/>
      <c r="X1706" s="102"/>
      <c r="Y1706" s="102"/>
      <c r="Z1706" s="102"/>
      <c r="AA1706" s="102"/>
      <c r="AB1706" s="102"/>
      <c r="AC1706" s="102"/>
      <c r="AD1706" s="102"/>
      <c r="AE1706" s="102"/>
      <c r="AF1706" s="102"/>
      <c r="AG1706" s="102"/>
      <c r="AH1706" s="102"/>
      <c r="AI1706" s="102"/>
      <c r="AJ1706" s="102"/>
      <c r="AK1706" s="102"/>
      <c r="AL1706" s="102"/>
      <c r="AM1706" s="102"/>
      <c r="BG1706" s="13" t="s">
        <v>432</v>
      </c>
      <c r="BH1706" s="13" t="s">
        <v>432</v>
      </c>
    </row>
    <row r="1707" spans="1:61" ht="9.75" hidden="1" customHeight="1" x14ac:dyDescent="0.15">
      <c r="A1707" s="106"/>
      <c r="B1707" s="107"/>
      <c r="C1707" s="107"/>
      <c r="D1707" s="107"/>
      <c r="E1707" s="107"/>
      <c r="F1707" s="107"/>
      <c r="G1707" s="107"/>
      <c r="H1707" s="107"/>
      <c r="I1707" s="108"/>
      <c r="J1707" s="102"/>
      <c r="K1707" s="102"/>
      <c r="L1707" s="102"/>
      <c r="M1707" s="102"/>
      <c r="N1707" s="102"/>
      <c r="O1707" s="102"/>
      <c r="P1707" s="102"/>
      <c r="Q1707" s="102"/>
      <c r="R1707" s="102"/>
      <c r="S1707" s="102"/>
      <c r="T1707" s="102"/>
      <c r="U1707" s="102"/>
      <c r="V1707" s="102"/>
      <c r="W1707" s="102"/>
      <c r="X1707" s="102"/>
      <c r="Y1707" s="102"/>
      <c r="Z1707" s="102"/>
      <c r="AA1707" s="102"/>
      <c r="AB1707" s="102"/>
      <c r="AC1707" s="102"/>
      <c r="AD1707" s="102"/>
      <c r="AE1707" s="102"/>
      <c r="AF1707" s="102"/>
      <c r="AG1707" s="102"/>
      <c r="AH1707" s="102"/>
      <c r="AI1707" s="102"/>
      <c r="AJ1707" s="102"/>
      <c r="AK1707" s="102"/>
      <c r="AL1707" s="102"/>
      <c r="AM1707" s="102"/>
      <c r="BG1707" s="13" t="s">
        <v>432</v>
      </c>
      <c r="BH1707" s="13" t="s">
        <v>432</v>
      </c>
    </row>
    <row r="1708" spans="1:61" ht="9.75" hidden="1" customHeight="1" x14ac:dyDescent="0.15">
      <c r="A1708" s="96" t="s">
        <v>292</v>
      </c>
      <c r="B1708" s="97"/>
      <c r="C1708" s="97"/>
      <c r="D1708" s="97"/>
      <c r="E1708" s="97"/>
      <c r="F1708" s="97"/>
      <c r="G1708" s="97"/>
      <c r="H1708" s="97"/>
      <c r="I1708" s="98"/>
      <c r="J1708" s="102"/>
      <c r="K1708" s="102"/>
      <c r="L1708" s="102"/>
      <c r="M1708" s="102"/>
      <c r="N1708" s="102"/>
      <c r="O1708" s="102"/>
      <c r="P1708" s="102"/>
      <c r="Q1708" s="102"/>
      <c r="R1708" s="102"/>
      <c r="S1708" s="102"/>
      <c r="T1708" s="102"/>
      <c r="U1708" s="102"/>
      <c r="V1708" s="102"/>
      <c r="W1708" s="102"/>
      <c r="X1708" s="102"/>
      <c r="Y1708" s="102"/>
      <c r="Z1708" s="102"/>
      <c r="AA1708" s="102"/>
      <c r="AB1708" s="102"/>
      <c r="AC1708" s="102"/>
      <c r="AD1708" s="102"/>
      <c r="AE1708" s="102"/>
      <c r="AF1708" s="102"/>
      <c r="AG1708" s="102"/>
      <c r="AH1708" s="102"/>
      <c r="AI1708" s="102"/>
      <c r="AJ1708" s="102"/>
      <c r="AK1708" s="102"/>
      <c r="AL1708" s="102"/>
      <c r="AM1708" s="102"/>
      <c r="BG1708" s="13" t="s">
        <v>525</v>
      </c>
      <c r="BH1708" s="13">
        <v>88</v>
      </c>
      <c r="BI1708" s="13" t="str">
        <f>"ITEM"&amp;BH1708&amp; BG1708 &amp;"="&amp; IF(TRIM($J1708)="","",$J1708)</f>
        <v>ITEM88#KBN4_20=</v>
      </c>
    </row>
    <row r="1709" spans="1:61" ht="9.75" hidden="1" customHeight="1" x14ac:dyDescent="0.15">
      <c r="A1709" s="106"/>
      <c r="B1709" s="107"/>
      <c r="C1709" s="107"/>
      <c r="D1709" s="107"/>
      <c r="E1709" s="107"/>
      <c r="F1709" s="107"/>
      <c r="G1709" s="107"/>
      <c r="H1709" s="107"/>
      <c r="I1709" s="108"/>
      <c r="J1709" s="102"/>
      <c r="K1709" s="102"/>
      <c r="L1709" s="102"/>
      <c r="M1709" s="102"/>
      <c r="N1709" s="102"/>
      <c r="O1709" s="102"/>
      <c r="P1709" s="102"/>
      <c r="Q1709" s="102"/>
      <c r="R1709" s="102"/>
      <c r="S1709" s="102"/>
      <c r="T1709" s="102"/>
      <c r="U1709" s="102"/>
      <c r="V1709" s="102"/>
      <c r="W1709" s="102"/>
      <c r="X1709" s="102"/>
      <c r="Y1709" s="102"/>
      <c r="Z1709" s="102"/>
      <c r="AA1709" s="102"/>
      <c r="AB1709" s="102"/>
      <c r="AC1709" s="102"/>
      <c r="AD1709" s="102"/>
      <c r="AE1709" s="102"/>
      <c r="AF1709" s="102"/>
      <c r="AG1709" s="102"/>
      <c r="AH1709" s="102"/>
      <c r="AI1709" s="102"/>
      <c r="AJ1709" s="102"/>
      <c r="AK1709" s="102"/>
      <c r="AL1709" s="102"/>
      <c r="AM1709" s="102"/>
      <c r="BG1709" s="13" t="s">
        <v>432</v>
      </c>
      <c r="BH1709" s="13" t="s">
        <v>432</v>
      </c>
    </row>
    <row r="1710" spans="1:61" ht="9.75" hidden="1" customHeight="1" x14ac:dyDescent="0.15">
      <c r="A1710" s="96" t="s">
        <v>326</v>
      </c>
      <c r="B1710" s="97"/>
      <c r="C1710" s="97"/>
      <c r="D1710" s="97"/>
      <c r="E1710" s="97"/>
      <c r="F1710" s="97"/>
      <c r="G1710" s="97"/>
      <c r="H1710" s="97"/>
      <c r="I1710" s="98"/>
      <c r="J1710" s="266"/>
      <c r="K1710" s="170"/>
      <c r="L1710" s="170"/>
      <c r="M1710" s="170"/>
      <c r="N1710" s="170"/>
      <c r="O1710" s="170"/>
      <c r="P1710" s="170"/>
      <c r="Q1710" s="170"/>
      <c r="R1710" s="170"/>
      <c r="S1710" s="170"/>
      <c r="T1710" s="170"/>
      <c r="U1710" s="170"/>
      <c r="V1710" s="170" t="s">
        <v>116</v>
      </c>
      <c r="W1710" s="170"/>
      <c r="X1710" s="170"/>
      <c r="Y1710" s="170"/>
      <c r="Z1710" s="170"/>
      <c r="AA1710" s="170"/>
      <c r="AB1710" s="170"/>
      <c r="AC1710" s="170"/>
      <c r="AD1710" s="170"/>
      <c r="AE1710" s="170"/>
      <c r="AF1710" s="170"/>
      <c r="AG1710" s="170"/>
      <c r="AH1710" s="170"/>
      <c r="AI1710" s="170"/>
      <c r="AJ1710" s="170"/>
      <c r="AK1710" s="170"/>
      <c r="AL1710" s="170"/>
      <c r="AM1710" s="171"/>
      <c r="BE1710" s="13" t="str">
        <f ca="1">MID(CELL("address",$CB$2),2,2)</f>
        <v>CB</v>
      </c>
      <c r="BF1710" s="13" t="str">
        <f>IF(TRIM($K1712)="","",IF(ISERROR(MATCH($K1712,$CB$3:$CB$7,0)),"INPUT_ERROR",MATCH($K1712,$CB$3:$CB$7,0)))</f>
        <v/>
      </c>
      <c r="BG1710" s="13" t="s">
        <v>525</v>
      </c>
      <c r="BH1710" s="13">
        <v>89</v>
      </c>
      <c r="BI1710" s="13" t="str">
        <f>"ITEM"&amp; BH1710&amp; BG1710 &amp;"="&amp; $BF1710</f>
        <v>ITEM89#KBN4_20=</v>
      </c>
    </row>
    <row r="1711" spans="1:61" ht="9.75" hidden="1" customHeight="1" x14ac:dyDescent="0.15">
      <c r="A1711" s="99"/>
      <c r="B1711" s="100"/>
      <c r="C1711" s="100"/>
      <c r="D1711" s="100"/>
      <c r="E1711" s="100"/>
      <c r="F1711" s="100"/>
      <c r="G1711" s="100"/>
      <c r="H1711" s="100"/>
      <c r="I1711" s="101"/>
      <c r="J1711" s="304"/>
      <c r="K1711" s="169"/>
      <c r="L1711" s="169"/>
      <c r="M1711" s="169"/>
      <c r="N1711" s="169"/>
      <c r="O1711" s="169"/>
      <c r="P1711" s="169"/>
      <c r="Q1711" s="169"/>
      <c r="R1711" s="169"/>
      <c r="S1711" s="169"/>
      <c r="T1711" s="169"/>
      <c r="U1711" s="169"/>
      <c r="V1711" s="169" t="s">
        <v>180</v>
      </c>
      <c r="W1711" s="169"/>
      <c r="X1711" s="169"/>
      <c r="Y1711" s="169"/>
      <c r="Z1711" s="169"/>
      <c r="AA1711" s="169"/>
      <c r="AB1711" s="169"/>
      <c r="AC1711" s="169"/>
      <c r="AD1711" s="169"/>
      <c r="AE1711" s="169"/>
      <c r="AF1711" s="169"/>
      <c r="AG1711" s="169"/>
      <c r="AH1711" s="169"/>
      <c r="AI1711" s="169"/>
      <c r="AJ1711" s="169"/>
      <c r="AK1711" s="169"/>
      <c r="AL1711" s="169"/>
      <c r="AM1711" s="172"/>
      <c r="BG1711" s="13" t="s">
        <v>432</v>
      </c>
      <c r="BH1711" s="13" t="s">
        <v>432</v>
      </c>
    </row>
    <row r="1712" spans="1:61" ht="9.75" hidden="1" customHeight="1" x14ac:dyDescent="0.15">
      <c r="A1712" s="99"/>
      <c r="B1712" s="100"/>
      <c r="C1712" s="100"/>
      <c r="D1712" s="100"/>
      <c r="E1712" s="100"/>
      <c r="F1712" s="100"/>
      <c r="G1712" s="100"/>
      <c r="H1712" s="100"/>
      <c r="I1712" s="101"/>
      <c r="J1712" s="130" t="s">
        <v>127</v>
      </c>
      <c r="K1712" s="131"/>
      <c r="L1712" s="131"/>
      <c r="M1712" s="131"/>
      <c r="N1712" s="131"/>
      <c r="O1712" s="131"/>
      <c r="P1712" s="131"/>
      <c r="Q1712" s="131"/>
      <c r="R1712" s="131"/>
      <c r="S1712" s="131"/>
      <c r="T1712" s="133" t="s">
        <v>129</v>
      </c>
      <c r="U1712" s="133"/>
      <c r="V1712" s="169" t="s">
        <v>236</v>
      </c>
      <c r="W1712" s="169"/>
      <c r="X1712" s="169"/>
      <c r="Y1712" s="169"/>
      <c r="Z1712" s="169"/>
      <c r="AA1712" s="169"/>
      <c r="AB1712" s="169"/>
      <c r="AC1712" s="169"/>
      <c r="AD1712" s="169"/>
      <c r="AE1712" s="169"/>
      <c r="AF1712" s="169"/>
      <c r="AG1712" s="169"/>
      <c r="AH1712" s="169"/>
      <c r="AI1712" s="169"/>
      <c r="AJ1712" s="169"/>
      <c r="AK1712" s="169"/>
      <c r="AL1712" s="169"/>
      <c r="AM1712" s="172"/>
      <c r="BG1712" s="13" t="s">
        <v>432</v>
      </c>
      <c r="BH1712" s="13" t="s">
        <v>432</v>
      </c>
    </row>
    <row r="1713" spans="1:61" ht="9.75" hidden="1" customHeight="1" x14ac:dyDescent="0.15">
      <c r="A1713" s="99"/>
      <c r="B1713" s="100"/>
      <c r="C1713" s="100"/>
      <c r="D1713" s="100"/>
      <c r="E1713" s="100"/>
      <c r="F1713" s="100"/>
      <c r="G1713" s="100"/>
      <c r="H1713" s="100"/>
      <c r="I1713" s="101"/>
      <c r="J1713" s="130"/>
      <c r="K1713" s="131"/>
      <c r="L1713" s="131"/>
      <c r="M1713" s="131"/>
      <c r="N1713" s="131"/>
      <c r="O1713" s="131"/>
      <c r="P1713" s="131"/>
      <c r="Q1713" s="131"/>
      <c r="R1713" s="131"/>
      <c r="S1713" s="131"/>
      <c r="T1713" s="133"/>
      <c r="U1713" s="133"/>
      <c r="V1713" s="169" t="s">
        <v>237</v>
      </c>
      <c r="W1713" s="169"/>
      <c r="X1713" s="169"/>
      <c r="Y1713" s="169"/>
      <c r="Z1713" s="169"/>
      <c r="AA1713" s="169"/>
      <c r="AB1713" s="169"/>
      <c r="AC1713" s="169"/>
      <c r="AD1713" s="169"/>
      <c r="AE1713" s="169"/>
      <c r="AF1713" s="169"/>
      <c r="AG1713" s="169"/>
      <c r="AH1713" s="169"/>
      <c r="AI1713" s="169"/>
      <c r="AJ1713" s="169"/>
      <c r="AK1713" s="169"/>
      <c r="AL1713" s="169"/>
      <c r="AM1713" s="172"/>
      <c r="BG1713" s="13" t="s">
        <v>432</v>
      </c>
      <c r="BH1713" s="13" t="s">
        <v>432</v>
      </c>
    </row>
    <row r="1714" spans="1:61" ht="9.75" hidden="1" customHeight="1" x14ac:dyDescent="0.15">
      <c r="A1714" s="99"/>
      <c r="B1714" s="100"/>
      <c r="C1714" s="100"/>
      <c r="D1714" s="100"/>
      <c r="E1714" s="100"/>
      <c r="F1714" s="100"/>
      <c r="G1714" s="100"/>
      <c r="H1714" s="100"/>
      <c r="I1714" s="101"/>
      <c r="J1714" s="186"/>
      <c r="K1714" s="133"/>
      <c r="L1714" s="133"/>
      <c r="M1714" s="133"/>
      <c r="N1714" s="133"/>
      <c r="O1714" s="133"/>
      <c r="P1714" s="133"/>
      <c r="Q1714" s="133"/>
      <c r="R1714" s="133"/>
      <c r="S1714" s="133"/>
      <c r="T1714" s="133"/>
      <c r="U1714" s="133"/>
      <c r="V1714" s="169" t="s">
        <v>441</v>
      </c>
      <c r="W1714" s="169"/>
      <c r="X1714" s="169"/>
      <c r="Y1714" s="169"/>
      <c r="Z1714" s="169"/>
      <c r="AA1714" s="169"/>
      <c r="AB1714" s="169"/>
      <c r="AC1714" s="169"/>
      <c r="AD1714" s="169"/>
      <c r="AE1714" s="169"/>
      <c r="AF1714" s="169"/>
      <c r="AG1714" s="169"/>
      <c r="AH1714" s="169"/>
      <c r="AI1714" s="169"/>
      <c r="AJ1714" s="169"/>
      <c r="AK1714" s="169"/>
      <c r="AL1714" s="169"/>
      <c r="AM1714" s="172"/>
      <c r="BG1714" s="13" t="s">
        <v>432</v>
      </c>
      <c r="BH1714" s="13" t="s">
        <v>432</v>
      </c>
    </row>
    <row r="1715" spans="1:61" ht="9.75" hidden="1" customHeight="1" x14ac:dyDescent="0.15">
      <c r="A1715" s="106"/>
      <c r="B1715" s="107"/>
      <c r="C1715" s="107"/>
      <c r="D1715" s="107"/>
      <c r="E1715" s="107"/>
      <c r="F1715" s="107"/>
      <c r="G1715" s="107"/>
      <c r="H1715" s="107"/>
      <c r="I1715" s="108"/>
      <c r="J1715" s="168"/>
      <c r="K1715" s="137"/>
      <c r="L1715" s="137"/>
      <c r="M1715" s="137"/>
      <c r="N1715" s="137"/>
      <c r="O1715" s="137"/>
      <c r="P1715" s="137"/>
      <c r="Q1715" s="137"/>
      <c r="R1715" s="137"/>
      <c r="S1715" s="137"/>
      <c r="T1715" s="137"/>
      <c r="U1715" s="137"/>
      <c r="V1715" s="174" t="s">
        <v>238</v>
      </c>
      <c r="W1715" s="174"/>
      <c r="X1715" s="174"/>
      <c r="Y1715" s="174"/>
      <c r="Z1715" s="174"/>
      <c r="AA1715" s="174"/>
      <c r="AB1715" s="174"/>
      <c r="AC1715" s="174"/>
      <c r="AD1715" s="174"/>
      <c r="AE1715" s="174"/>
      <c r="AF1715" s="174"/>
      <c r="AG1715" s="174"/>
      <c r="AH1715" s="174"/>
      <c r="AI1715" s="174"/>
      <c r="AJ1715" s="174"/>
      <c r="AK1715" s="174"/>
      <c r="AL1715" s="174"/>
      <c r="AM1715" s="175"/>
      <c r="BG1715" s="13" t="s">
        <v>432</v>
      </c>
      <c r="BH1715" s="13" t="s">
        <v>432</v>
      </c>
    </row>
    <row r="1716" spans="1:61" ht="9.75" hidden="1" customHeight="1" x14ac:dyDescent="0.15">
      <c r="A1716" s="96" t="s">
        <v>325</v>
      </c>
      <c r="B1716" s="97"/>
      <c r="C1716" s="97"/>
      <c r="D1716" s="97"/>
      <c r="E1716" s="97"/>
      <c r="F1716" s="97"/>
      <c r="G1716" s="97"/>
      <c r="H1716" s="97"/>
      <c r="I1716" s="98"/>
      <c r="J1716" s="115"/>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7"/>
      <c r="BG1716" s="13" t="s">
        <v>525</v>
      </c>
      <c r="BH1716" s="13">
        <v>90</v>
      </c>
      <c r="BI1716" s="13" t="str">
        <f>"ITEM"&amp;BH1716&amp; BG1716 &amp;"="&amp; IF(TRIM($J1716)="","",$J1716)</f>
        <v>ITEM90#KBN4_20=</v>
      </c>
    </row>
    <row r="1717" spans="1:61" ht="9.75" hidden="1" customHeight="1" x14ac:dyDescent="0.15">
      <c r="A1717" s="99"/>
      <c r="B1717" s="100"/>
      <c r="C1717" s="100"/>
      <c r="D1717" s="100"/>
      <c r="E1717" s="100"/>
      <c r="F1717" s="100"/>
      <c r="G1717" s="100"/>
      <c r="H1717" s="100"/>
      <c r="I1717" s="101"/>
      <c r="J1717" s="109"/>
      <c r="K1717" s="110"/>
      <c r="L1717" s="110"/>
      <c r="M1717" s="110"/>
      <c r="N1717" s="110"/>
      <c r="O1717" s="110"/>
      <c r="P1717" s="110"/>
      <c r="Q1717" s="110"/>
      <c r="R1717" s="110"/>
      <c r="S1717" s="110"/>
      <c r="T1717" s="110"/>
      <c r="U1717" s="110"/>
      <c r="V1717" s="110"/>
      <c r="W1717" s="110"/>
      <c r="X1717" s="110"/>
      <c r="Y1717" s="110"/>
      <c r="Z1717" s="110"/>
      <c r="AA1717" s="110"/>
      <c r="AB1717" s="110"/>
      <c r="AC1717" s="110"/>
      <c r="AD1717" s="110"/>
      <c r="AE1717" s="110"/>
      <c r="AF1717" s="110"/>
      <c r="AG1717" s="110"/>
      <c r="AH1717" s="110"/>
      <c r="AI1717" s="110"/>
      <c r="AJ1717" s="110"/>
      <c r="AK1717" s="110"/>
      <c r="AL1717" s="110"/>
      <c r="AM1717" s="111"/>
      <c r="BG1717" s="13" t="s">
        <v>432</v>
      </c>
      <c r="BH1717" s="13" t="s">
        <v>432</v>
      </c>
    </row>
    <row r="1718" spans="1:61" ht="9.75" hidden="1" customHeight="1" x14ac:dyDescent="0.15">
      <c r="A1718" s="99"/>
      <c r="B1718" s="100"/>
      <c r="C1718" s="100"/>
      <c r="D1718" s="100"/>
      <c r="E1718" s="100"/>
      <c r="F1718" s="100"/>
      <c r="G1718" s="100"/>
      <c r="H1718" s="100"/>
      <c r="I1718" s="101"/>
      <c r="J1718" s="112"/>
      <c r="K1718" s="113"/>
      <c r="L1718" s="113"/>
      <c r="M1718" s="113"/>
      <c r="N1718" s="113"/>
      <c r="O1718" s="113"/>
      <c r="P1718" s="113"/>
      <c r="Q1718" s="113"/>
      <c r="R1718" s="113"/>
      <c r="S1718" s="113"/>
      <c r="T1718" s="113"/>
      <c r="U1718" s="113"/>
      <c r="V1718" s="113"/>
      <c r="W1718" s="113"/>
      <c r="X1718" s="113"/>
      <c r="Y1718" s="113"/>
      <c r="Z1718" s="113"/>
      <c r="AA1718" s="113"/>
      <c r="AB1718" s="113"/>
      <c r="AC1718" s="113"/>
      <c r="AD1718" s="113"/>
      <c r="AE1718" s="113"/>
      <c r="AF1718" s="113"/>
      <c r="AG1718" s="113"/>
      <c r="AH1718" s="113"/>
      <c r="AI1718" s="113"/>
      <c r="AJ1718" s="113"/>
      <c r="AK1718" s="113"/>
      <c r="AL1718" s="113"/>
      <c r="AM1718" s="114"/>
      <c r="BG1718" s="13" t="s">
        <v>432</v>
      </c>
      <c r="BH1718" s="13" t="s">
        <v>432</v>
      </c>
    </row>
    <row r="1719" spans="1:61" ht="9.75" hidden="1" customHeight="1" x14ac:dyDescent="0.15">
      <c r="A1719" s="96" t="s">
        <v>293</v>
      </c>
      <c r="B1719" s="97"/>
      <c r="C1719" s="97"/>
      <c r="D1719" s="97"/>
      <c r="E1719" s="97"/>
      <c r="F1719" s="97"/>
      <c r="G1719" s="97"/>
      <c r="H1719" s="97"/>
      <c r="I1719" s="98"/>
      <c r="J1719" s="224" t="s">
        <v>127</v>
      </c>
      <c r="K1719" s="225"/>
      <c r="L1719" s="162" t="s">
        <v>122</v>
      </c>
      <c r="M1719" s="162"/>
      <c r="N1719" s="162"/>
      <c r="O1719" s="162"/>
      <c r="P1719" s="162"/>
      <c r="Q1719" s="162"/>
      <c r="R1719" s="162"/>
      <c r="S1719" s="162"/>
      <c r="T1719" s="162"/>
      <c r="U1719" s="162"/>
      <c r="V1719" s="162"/>
      <c r="W1719" s="162"/>
      <c r="X1719" s="227" t="s">
        <v>127</v>
      </c>
      <c r="Y1719" s="225"/>
      <c r="Z1719" s="162" t="s">
        <v>160</v>
      </c>
      <c r="AA1719" s="162"/>
      <c r="AB1719" s="162"/>
      <c r="AC1719" s="162"/>
      <c r="AD1719" s="162"/>
      <c r="AE1719" s="162"/>
      <c r="AF1719" s="162"/>
      <c r="AG1719" s="162"/>
      <c r="AH1719" s="162"/>
      <c r="AI1719" s="162"/>
      <c r="AJ1719" s="162"/>
      <c r="AK1719" s="162"/>
      <c r="AL1719" s="162"/>
      <c r="AM1719" s="163"/>
      <c r="BF1719" s="13" t="b">
        <f>IF($K1719="○",TRUE,IF($K1719="",FALSE,"INPUT_ERROR"))</f>
        <v>0</v>
      </c>
      <c r="BG1719" s="13" t="s">
        <v>525</v>
      </c>
      <c r="BH1719" s="13">
        <v>91</v>
      </c>
      <c r="BI1719" s="13" t="str">
        <f t="shared" ref="BI1719:BI1725" si="41">"ITEM"&amp;BH1719 &amp; BG1719 &amp;"="&amp; BF1719</f>
        <v>ITEM91#KBN4_20=FALSE</v>
      </c>
    </row>
    <row r="1720" spans="1:61" ht="9.75" hidden="1" customHeight="1" x14ac:dyDescent="0.15">
      <c r="A1720" s="99"/>
      <c r="B1720" s="100"/>
      <c r="C1720" s="100"/>
      <c r="D1720" s="100"/>
      <c r="E1720" s="100"/>
      <c r="F1720" s="100"/>
      <c r="G1720" s="100"/>
      <c r="H1720" s="100"/>
      <c r="I1720" s="101"/>
      <c r="J1720" s="130"/>
      <c r="K1720" s="132"/>
      <c r="L1720" s="133"/>
      <c r="M1720" s="133"/>
      <c r="N1720" s="133"/>
      <c r="O1720" s="133"/>
      <c r="P1720" s="133"/>
      <c r="Q1720" s="133"/>
      <c r="R1720" s="133"/>
      <c r="S1720" s="133"/>
      <c r="T1720" s="133"/>
      <c r="U1720" s="133"/>
      <c r="V1720" s="133"/>
      <c r="W1720" s="133"/>
      <c r="X1720" s="134"/>
      <c r="Y1720" s="132"/>
      <c r="Z1720" s="133"/>
      <c r="AA1720" s="133"/>
      <c r="AB1720" s="133"/>
      <c r="AC1720" s="133"/>
      <c r="AD1720" s="133"/>
      <c r="AE1720" s="133"/>
      <c r="AF1720" s="133"/>
      <c r="AG1720" s="133"/>
      <c r="AH1720" s="133"/>
      <c r="AI1720" s="133"/>
      <c r="AJ1720" s="133"/>
      <c r="AK1720" s="133"/>
      <c r="AL1720" s="133"/>
      <c r="AM1720" s="139"/>
      <c r="BF1720" s="13" t="b">
        <f>IF($Y1719="○",TRUE,IF($Y1719="",FALSE,"INPUT_ERROR"))</f>
        <v>0</v>
      </c>
      <c r="BG1720" s="13" t="s">
        <v>525</v>
      </c>
      <c r="BH1720" s="13">
        <v>92</v>
      </c>
      <c r="BI1720" s="13" t="str">
        <f t="shared" si="41"/>
        <v>ITEM92#KBN4_20=FALSE</v>
      </c>
    </row>
    <row r="1721" spans="1:61" ht="9.75" hidden="1" customHeight="1" x14ac:dyDescent="0.15">
      <c r="A1721" s="99"/>
      <c r="B1721" s="100"/>
      <c r="C1721" s="100"/>
      <c r="D1721" s="100"/>
      <c r="E1721" s="100"/>
      <c r="F1721" s="100"/>
      <c r="G1721" s="100"/>
      <c r="H1721" s="100"/>
      <c r="I1721" s="101"/>
      <c r="J1721" s="130" t="s">
        <v>127</v>
      </c>
      <c r="K1721" s="132"/>
      <c r="L1721" s="133" t="s">
        <v>161</v>
      </c>
      <c r="M1721" s="133"/>
      <c r="N1721" s="133"/>
      <c r="O1721" s="133"/>
      <c r="P1721" s="133"/>
      <c r="Q1721" s="133"/>
      <c r="R1721" s="133"/>
      <c r="S1721" s="133"/>
      <c r="T1721" s="133"/>
      <c r="U1721" s="133"/>
      <c r="V1721" s="133"/>
      <c r="W1721" s="133"/>
      <c r="X1721" s="134" t="s">
        <v>127</v>
      </c>
      <c r="Y1721" s="132"/>
      <c r="Z1721" s="133" t="s">
        <v>332</v>
      </c>
      <c r="AA1721" s="133"/>
      <c r="AB1721" s="133"/>
      <c r="AC1721" s="133"/>
      <c r="AD1721" s="133"/>
      <c r="AE1721" s="133"/>
      <c r="AF1721" s="133"/>
      <c r="AG1721" s="133"/>
      <c r="AH1721" s="133"/>
      <c r="AI1721" s="133"/>
      <c r="AJ1721" s="133"/>
      <c r="AK1721" s="133"/>
      <c r="AL1721" s="133"/>
      <c r="AM1721" s="139"/>
      <c r="BF1721" s="13" t="b">
        <f>IF($K1721="○",TRUE,IF($K1721="",FALSE,"INPUT_ERROR"))</f>
        <v>0</v>
      </c>
      <c r="BG1721" s="13" t="s">
        <v>525</v>
      </c>
      <c r="BH1721" s="13">
        <v>93</v>
      </c>
      <c r="BI1721" s="13" t="str">
        <f t="shared" si="41"/>
        <v>ITEM93#KBN4_20=FALSE</v>
      </c>
    </row>
    <row r="1722" spans="1:61" ht="9.75" hidden="1" customHeight="1" x14ac:dyDescent="0.15">
      <c r="A1722" s="99"/>
      <c r="B1722" s="100"/>
      <c r="C1722" s="100"/>
      <c r="D1722" s="100"/>
      <c r="E1722" s="100"/>
      <c r="F1722" s="100"/>
      <c r="G1722" s="100"/>
      <c r="H1722" s="100"/>
      <c r="I1722" s="101"/>
      <c r="J1722" s="130"/>
      <c r="K1722" s="132"/>
      <c r="L1722" s="133"/>
      <c r="M1722" s="133"/>
      <c r="N1722" s="133"/>
      <c r="O1722" s="133"/>
      <c r="P1722" s="133"/>
      <c r="Q1722" s="133"/>
      <c r="R1722" s="133"/>
      <c r="S1722" s="133"/>
      <c r="T1722" s="133"/>
      <c r="U1722" s="133"/>
      <c r="V1722" s="133"/>
      <c r="W1722" s="133"/>
      <c r="X1722" s="134"/>
      <c r="Y1722" s="132"/>
      <c r="Z1722" s="133"/>
      <c r="AA1722" s="133"/>
      <c r="AB1722" s="133"/>
      <c r="AC1722" s="133"/>
      <c r="AD1722" s="133"/>
      <c r="AE1722" s="133"/>
      <c r="AF1722" s="133"/>
      <c r="AG1722" s="133"/>
      <c r="AH1722" s="133"/>
      <c r="AI1722" s="133"/>
      <c r="AJ1722" s="133"/>
      <c r="AK1722" s="133"/>
      <c r="AL1722" s="133"/>
      <c r="AM1722" s="139"/>
      <c r="BF1722" s="13" t="b">
        <f>IF($Y1721="○",TRUE,IF($Y1721="",FALSE,"INPUT_ERROR"))</f>
        <v>0</v>
      </c>
      <c r="BG1722" s="13" t="s">
        <v>525</v>
      </c>
      <c r="BH1722" s="13">
        <v>94</v>
      </c>
      <c r="BI1722" s="13" t="str">
        <f t="shared" si="41"/>
        <v>ITEM94#KBN4_20=FALSE</v>
      </c>
    </row>
    <row r="1723" spans="1:61" ht="9.75" hidden="1" customHeight="1" x14ac:dyDescent="0.15">
      <c r="A1723" s="99"/>
      <c r="B1723" s="100"/>
      <c r="C1723" s="100"/>
      <c r="D1723" s="100"/>
      <c r="E1723" s="100"/>
      <c r="F1723" s="100"/>
      <c r="G1723" s="100"/>
      <c r="H1723" s="100"/>
      <c r="I1723" s="101"/>
      <c r="J1723" s="130" t="s">
        <v>127</v>
      </c>
      <c r="K1723" s="132"/>
      <c r="L1723" s="133" t="s">
        <v>214</v>
      </c>
      <c r="M1723" s="133"/>
      <c r="N1723" s="133"/>
      <c r="O1723" s="133"/>
      <c r="P1723" s="133"/>
      <c r="Q1723" s="133"/>
      <c r="R1723" s="133"/>
      <c r="S1723" s="133"/>
      <c r="T1723" s="133"/>
      <c r="U1723" s="133"/>
      <c r="V1723" s="133"/>
      <c r="W1723" s="133"/>
      <c r="X1723" s="134" t="s">
        <v>127</v>
      </c>
      <c r="Y1723" s="132"/>
      <c r="Z1723" s="133" t="s">
        <v>239</v>
      </c>
      <c r="AA1723" s="133"/>
      <c r="AB1723" s="133"/>
      <c r="AC1723" s="133"/>
      <c r="AD1723" s="133"/>
      <c r="AE1723" s="133"/>
      <c r="AF1723" s="133"/>
      <c r="AG1723" s="133"/>
      <c r="AH1723" s="133"/>
      <c r="AI1723" s="133"/>
      <c r="AJ1723" s="133"/>
      <c r="AK1723" s="133"/>
      <c r="AL1723" s="133"/>
      <c r="AM1723" s="139"/>
      <c r="BF1723" s="13" t="b">
        <f>IF($K1723="○",TRUE,IF($K1723="",FALSE,"INPUT_ERROR"))</f>
        <v>0</v>
      </c>
      <c r="BG1723" s="13" t="s">
        <v>525</v>
      </c>
      <c r="BH1723" s="13">
        <v>95</v>
      </c>
      <c r="BI1723" s="13" t="str">
        <f t="shared" si="41"/>
        <v>ITEM95#KBN4_20=FALSE</v>
      </c>
    </row>
    <row r="1724" spans="1:61" ht="9.75" hidden="1" customHeight="1" x14ac:dyDescent="0.15">
      <c r="A1724" s="99"/>
      <c r="B1724" s="100"/>
      <c r="C1724" s="100"/>
      <c r="D1724" s="100"/>
      <c r="E1724" s="100"/>
      <c r="F1724" s="100"/>
      <c r="G1724" s="100"/>
      <c r="H1724" s="100"/>
      <c r="I1724" s="101"/>
      <c r="J1724" s="130"/>
      <c r="K1724" s="132"/>
      <c r="L1724" s="133"/>
      <c r="M1724" s="133"/>
      <c r="N1724" s="133"/>
      <c r="O1724" s="133"/>
      <c r="P1724" s="133"/>
      <c r="Q1724" s="133"/>
      <c r="R1724" s="133"/>
      <c r="S1724" s="133"/>
      <c r="T1724" s="133"/>
      <c r="U1724" s="133"/>
      <c r="V1724" s="133"/>
      <c r="W1724" s="133"/>
      <c r="X1724" s="134"/>
      <c r="Y1724" s="132"/>
      <c r="Z1724" s="133"/>
      <c r="AA1724" s="133"/>
      <c r="AB1724" s="133"/>
      <c r="AC1724" s="133"/>
      <c r="AD1724" s="133"/>
      <c r="AE1724" s="133"/>
      <c r="AF1724" s="133"/>
      <c r="AG1724" s="133"/>
      <c r="AH1724" s="133"/>
      <c r="AI1724" s="133"/>
      <c r="AJ1724" s="133"/>
      <c r="AK1724" s="133"/>
      <c r="AL1724" s="133"/>
      <c r="AM1724" s="139"/>
      <c r="BF1724" s="13" t="b">
        <f>IF($Y1723="○",TRUE,IF($Y1723="",FALSE,"INPUT_ERROR"))</f>
        <v>0</v>
      </c>
      <c r="BG1724" s="13" t="s">
        <v>525</v>
      </c>
      <c r="BH1724" s="13">
        <v>96</v>
      </c>
      <c r="BI1724" s="13" t="str">
        <f t="shared" si="41"/>
        <v>ITEM96#KBN4_20=FALSE</v>
      </c>
    </row>
    <row r="1725" spans="1:61" ht="9.75" hidden="1" customHeight="1" x14ac:dyDescent="0.15">
      <c r="A1725" s="99"/>
      <c r="B1725" s="100"/>
      <c r="C1725" s="100"/>
      <c r="D1725" s="100"/>
      <c r="E1725" s="100"/>
      <c r="F1725" s="100"/>
      <c r="G1725" s="100"/>
      <c r="H1725" s="100"/>
      <c r="I1725" s="101"/>
      <c r="J1725" s="130" t="s">
        <v>127</v>
      </c>
      <c r="K1725" s="132"/>
      <c r="L1725" s="133" t="s">
        <v>125</v>
      </c>
      <c r="M1725" s="133"/>
      <c r="N1725" s="133"/>
      <c r="O1725" s="134" t="s">
        <v>98</v>
      </c>
      <c r="P1725" s="128"/>
      <c r="Q1725" s="128"/>
      <c r="R1725" s="128"/>
      <c r="S1725" s="128"/>
      <c r="T1725" s="128"/>
      <c r="U1725" s="128"/>
      <c r="V1725" s="128"/>
      <c r="W1725" s="128"/>
      <c r="X1725" s="128"/>
      <c r="Y1725" s="128"/>
      <c r="Z1725" s="128"/>
      <c r="AA1725" s="128"/>
      <c r="AB1725" s="128"/>
      <c r="AC1725" s="128"/>
      <c r="AD1725" s="128"/>
      <c r="AE1725" s="128"/>
      <c r="AF1725" s="128"/>
      <c r="AG1725" s="128"/>
      <c r="AH1725" s="128"/>
      <c r="AI1725" s="128"/>
      <c r="AJ1725" s="128"/>
      <c r="AK1725" s="128"/>
      <c r="AL1725" s="133" t="s">
        <v>188</v>
      </c>
      <c r="AM1725" s="139"/>
      <c r="BF1725" s="13" t="b">
        <f>IF($K1725="○",TRUE,IF($K1725="",FALSE,"INPUT_ERROR"))</f>
        <v>0</v>
      </c>
      <c r="BG1725" s="13" t="s">
        <v>525</v>
      </c>
      <c r="BH1725" s="13">
        <v>97</v>
      </c>
      <c r="BI1725" s="13" t="str">
        <f t="shared" si="41"/>
        <v>ITEM97#KBN4_20=FALSE</v>
      </c>
    </row>
    <row r="1726" spans="1:61" ht="9.75" hidden="1" customHeight="1" x14ac:dyDescent="0.15">
      <c r="A1726" s="99"/>
      <c r="B1726" s="100"/>
      <c r="C1726" s="100"/>
      <c r="D1726" s="100"/>
      <c r="E1726" s="100"/>
      <c r="F1726" s="100"/>
      <c r="G1726" s="100"/>
      <c r="H1726" s="100"/>
      <c r="I1726" s="101"/>
      <c r="J1726" s="135"/>
      <c r="K1726" s="136"/>
      <c r="L1726" s="137"/>
      <c r="M1726" s="137"/>
      <c r="N1726" s="137"/>
      <c r="O1726" s="138"/>
      <c r="P1726" s="90"/>
      <c r="Q1726" s="90"/>
      <c r="R1726" s="90"/>
      <c r="S1726" s="90"/>
      <c r="T1726" s="90"/>
      <c r="U1726" s="90"/>
      <c r="V1726" s="90"/>
      <c r="W1726" s="90"/>
      <c r="X1726" s="90"/>
      <c r="Y1726" s="90"/>
      <c r="Z1726" s="90"/>
      <c r="AA1726" s="90"/>
      <c r="AB1726" s="90"/>
      <c r="AC1726" s="90"/>
      <c r="AD1726" s="90"/>
      <c r="AE1726" s="90"/>
      <c r="AF1726" s="90"/>
      <c r="AG1726" s="90"/>
      <c r="AH1726" s="90"/>
      <c r="AI1726" s="90"/>
      <c r="AJ1726" s="90"/>
      <c r="AK1726" s="90"/>
      <c r="AL1726" s="137"/>
      <c r="AM1726" s="140"/>
      <c r="BG1726" s="13" t="s">
        <v>525</v>
      </c>
      <c r="BH1726" s="13">
        <v>98</v>
      </c>
      <c r="BI1726" s="13" t="str">
        <f>"ITEM"&amp;BH1726 &amp; BG1726 &amp;"="&amp;IF(TRIM($P1725)="","",$P1725)</f>
        <v>ITEM98#KBN4_20=</v>
      </c>
    </row>
    <row r="1727" spans="1:61" ht="9.75" hidden="1" customHeight="1" x14ac:dyDescent="0.15">
      <c r="A1727" s="96" t="s">
        <v>290</v>
      </c>
      <c r="B1727" s="97"/>
      <c r="C1727" s="97"/>
      <c r="D1727" s="97"/>
      <c r="E1727" s="97"/>
      <c r="F1727" s="97"/>
      <c r="G1727" s="97"/>
      <c r="H1727" s="97"/>
      <c r="I1727" s="98"/>
      <c r="J1727" s="305"/>
      <c r="K1727" s="306"/>
      <c r="L1727" s="306"/>
      <c r="M1727" s="306"/>
      <c r="N1727" s="306"/>
      <c r="O1727" s="306"/>
      <c r="P1727" s="306"/>
      <c r="Q1727" s="306"/>
      <c r="R1727" s="306"/>
      <c r="S1727" s="306"/>
      <c r="T1727" s="306"/>
      <c r="U1727" s="306"/>
      <c r="V1727" s="306"/>
      <c r="W1727" s="306"/>
      <c r="X1727" s="306"/>
      <c r="Y1727" s="306"/>
      <c r="Z1727" s="306"/>
      <c r="AA1727" s="306"/>
      <c r="AB1727" s="306"/>
      <c r="AC1727" s="306"/>
      <c r="AD1727" s="306"/>
      <c r="AE1727" s="306"/>
      <c r="AF1727" s="306"/>
      <c r="AG1727" s="306"/>
      <c r="AH1727" s="306"/>
      <c r="AI1727" s="306"/>
      <c r="AJ1727" s="306"/>
      <c r="AK1727" s="306"/>
      <c r="AL1727" s="306"/>
      <c r="AM1727" s="307"/>
      <c r="BG1727" s="13" t="s">
        <v>525</v>
      </c>
      <c r="BH1727" s="13">
        <v>99</v>
      </c>
      <c r="BI1727" s="13" t="str">
        <f>"ITEM"&amp;BH1727 &amp; BG1727 &amp;"="&amp;IF(TRIM($J1727)="","",TEXT(J1727,"yyyymmdd"))</f>
        <v>ITEM99#KBN4_20=</v>
      </c>
    </row>
    <row r="1728" spans="1:61" ht="9.75" hidden="1" customHeight="1" x14ac:dyDescent="0.15">
      <c r="A1728" s="99"/>
      <c r="B1728" s="100"/>
      <c r="C1728" s="100"/>
      <c r="D1728" s="100"/>
      <c r="E1728" s="100"/>
      <c r="F1728" s="100"/>
      <c r="G1728" s="100"/>
      <c r="H1728" s="100"/>
      <c r="I1728" s="101"/>
      <c r="J1728" s="308"/>
      <c r="K1728" s="309"/>
      <c r="L1728" s="309"/>
      <c r="M1728" s="309"/>
      <c r="N1728" s="309"/>
      <c r="O1728" s="309"/>
      <c r="P1728" s="309"/>
      <c r="Q1728" s="309"/>
      <c r="R1728" s="309"/>
      <c r="S1728" s="309"/>
      <c r="T1728" s="309"/>
      <c r="U1728" s="309"/>
      <c r="V1728" s="309"/>
      <c r="W1728" s="309"/>
      <c r="X1728" s="309"/>
      <c r="Y1728" s="309"/>
      <c r="Z1728" s="309"/>
      <c r="AA1728" s="309"/>
      <c r="AB1728" s="309"/>
      <c r="AC1728" s="309"/>
      <c r="AD1728" s="309"/>
      <c r="AE1728" s="309"/>
      <c r="AF1728" s="309"/>
      <c r="AG1728" s="309"/>
      <c r="AH1728" s="309"/>
      <c r="AI1728" s="309"/>
      <c r="AJ1728" s="309"/>
      <c r="AK1728" s="309"/>
      <c r="AL1728" s="309"/>
      <c r="AM1728" s="310"/>
      <c r="BH1728" s="13" t="s">
        <v>432</v>
      </c>
    </row>
    <row r="1729" spans="1:61" ht="9.75" hidden="1" customHeight="1" x14ac:dyDescent="0.15">
      <c r="A1729" s="106"/>
      <c r="B1729" s="107"/>
      <c r="C1729" s="107"/>
      <c r="D1729" s="107"/>
      <c r="E1729" s="107"/>
      <c r="F1729" s="107"/>
      <c r="G1729" s="107"/>
      <c r="H1729" s="107"/>
      <c r="I1729" s="108"/>
      <c r="J1729" s="311"/>
      <c r="K1729" s="312"/>
      <c r="L1729" s="312"/>
      <c r="M1729" s="312"/>
      <c r="N1729" s="312"/>
      <c r="O1729" s="312"/>
      <c r="P1729" s="312"/>
      <c r="Q1729" s="312"/>
      <c r="R1729" s="312"/>
      <c r="S1729" s="312"/>
      <c r="T1729" s="312"/>
      <c r="U1729" s="312"/>
      <c r="V1729" s="312"/>
      <c r="W1729" s="312"/>
      <c r="X1729" s="312"/>
      <c r="Y1729" s="312"/>
      <c r="Z1729" s="312"/>
      <c r="AA1729" s="312"/>
      <c r="AB1729" s="312"/>
      <c r="AC1729" s="312"/>
      <c r="AD1729" s="312"/>
      <c r="AE1729" s="312"/>
      <c r="AF1729" s="312"/>
      <c r="AG1729" s="312"/>
      <c r="AH1729" s="312"/>
      <c r="AI1729" s="312"/>
      <c r="AJ1729" s="312"/>
      <c r="AK1729" s="312"/>
      <c r="AL1729" s="312"/>
      <c r="AM1729" s="313"/>
      <c r="BH1729" s="13" t="s">
        <v>432</v>
      </c>
    </row>
    <row r="1730" spans="1:61" ht="9.75" customHeight="1" x14ac:dyDescent="0.15">
      <c r="A1730" s="79" t="s">
        <v>64</v>
      </c>
      <c r="B1730" s="80"/>
      <c r="C1730" s="80"/>
      <c r="D1730" s="80"/>
      <c r="E1730" s="80"/>
      <c r="F1730" s="80"/>
      <c r="G1730" s="80"/>
      <c r="H1730" s="80"/>
      <c r="I1730" s="80"/>
      <c r="J1730" s="80"/>
      <c r="K1730" s="80"/>
      <c r="L1730" s="80"/>
      <c r="M1730" s="80"/>
      <c r="N1730" s="80"/>
      <c r="O1730" s="80"/>
      <c r="P1730" s="80"/>
      <c r="Q1730" s="80"/>
      <c r="R1730" s="80"/>
      <c r="S1730" s="80"/>
      <c r="T1730" s="80"/>
      <c r="U1730" s="80"/>
      <c r="V1730" s="80"/>
      <c r="W1730" s="80"/>
      <c r="X1730" s="80"/>
      <c r="Y1730" s="80"/>
      <c r="Z1730" s="80"/>
      <c r="AA1730" s="80"/>
      <c r="AB1730" s="80"/>
      <c r="AC1730" s="80"/>
      <c r="AD1730" s="80"/>
      <c r="AE1730" s="80"/>
      <c r="AF1730" s="80"/>
      <c r="AG1730" s="80"/>
      <c r="AH1730" s="80"/>
      <c r="AI1730" s="80"/>
      <c r="AJ1730" s="80"/>
      <c r="AK1730" s="80"/>
      <c r="AL1730" s="80"/>
      <c r="AM1730" s="81"/>
      <c r="BH1730" s="13" t="s">
        <v>432</v>
      </c>
    </row>
    <row r="1731" spans="1:61" ht="9.75" customHeight="1" x14ac:dyDescent="0.15">
      <c r="A1731" s="82"/>
      <c r="B1731" s="83"/>
      <c r="C1731" s="83"/>
      <c r="D1731" s="83"/>
      <c r="E1731" s="83"/>
      <c r="F1731" s="83"/>
      <c r="G1731" s="83"/>
      <c r="H1731" s="83"/>
      <c r="I1731" s="83"/>
      <c r="J1731" s="83"/>
      <c r="K1731" s="83"/>
      <c r="L1731" s="83"/>
      <c r="M1731" s="83"/>
      <c r="N1731" s="83"/>
      <c r="O1731" s="83"/>
      <c r="P1731" s="83"/>
      <c r="Q1731" s="83"/>
      <c r="R1731" s="83"/>
      <c r="S1731" s="83"/>
      <c r="T1731" s="83"/>
      <c r="U1731" s="83"/>
      <c r="V1731" s="83"/>
      <c r="W1731" s="83"/>
      <c r="X1731" s="83"/>
      <c r="Y1731" s="83"/>
      <c r="Z1731" s="83"/>
      <c r="AA1731" s="83"/>
      <c r="AB1731" s="83"/>
      <c r="AC1731" s="83"/>
      <c r="AD1731" s="83"/>
      <c r="AE1731" s="83"/>
      <c r="AF1731" s="83"/>
      <c r="AG1731" s="83"/>
      <c r="AH1731" s="83"/>
      <c r="AI1731" s="83"/>
      <c r="AJ1731" s="83"/>
      <c r="AK1731" s="83"/>
      <c r="AL1731" s="83"/>
      <c r="AM1731" s="85"/>
      <c r="BH1731" s="13" t="s">
        <v>432</v>
      </c>
    </row>
    <row r="1732" spans="1:61" ht="30" customHeight="1" x14ac:dyDescent="0.15">
      <c r="A1732" s="96" t="s">
        <v>110</v>
      </c>
      <c r="B1732" s="97"/>
      <c r="C1732" s="97"/>
      <c r="D1732" s="97"/>
      <c r="E1732" s="97"/>
      <c r="F1732" s="97"/>
      <c r="G1732" s="97"/>
      <c r="H1732" s="97"/>
      <c r="I1732" s="98"/>
      <c r="J1732" s="118" t="s">
        <v>745</v>
      </c>
      <c r="K1732" s="119"/>
      <c r="L1732" s="119"/>
      <c r="M1732" s="119"/>
      <c r="N1732" s="119"/>
      <c r="O1732" s="119"/>
      <c r="P1732" s="119"/>
      <c r="Q1732" s="119"/>
      <c r="R1732" s="119"/>
      <c r="S1732" s="119"/>
      <c r="T1732" s="119"/>
      <c r="U1732" s="119"/>
      <c r="V1732" s="119"/>
      <c r="W1732" s="119"/>
      <c r="X1732" s="119"/>
      <c r="Y1732" s="119"/>
      <c r="Z1732" s="119"/>
      <c r="AA1732" s="119"/>
      <c r="AB1732" s="119"/>
      <c r="AC1732" s="119"/>
      <c r="AD1732" s="119"/>
      <c r="AE1732" s="119"/>
      <c r="AF1732" s="119"/>
      <c r="AG1732" s="119"/>
      <c r="AH1732" s="119"/>
      <c r="AI1732" s="119"/>
      <c r="AJ1732" s="119"/>
      <c r="AK1732" s="119"/>
      <c r="AL1732" s="119"/>
      <c r="AM1732" s="120"/>
      <c r="BH1732" s="13">
        <v>100</v>
      </c>
      <c r="BI1732" s="13" t="str">
        <f>"ITEM"&amp;BH1732&amp; BG1732 &amp;"="&amp; IF(TRIM($J1732)="","",$J1732)</f>
        <v>ITEM100=「セキュリティゲート及び監視カメラにより入退室を管理したフロアに設置したサーバ内にて保管し、サーバへのアクセスは、生体認証およびID／パスワード認証が必要。」</v>
      </c>
    </row>
    <row r="1733" spans="1:61" ht="30" customHeight="1" x14ac:dyDescent="0.15">
      <c r="A1733" s="99"/>
      <c r="B1733" s="100"/>
      <c r="C1733" s="100"/>
      <c r="D1733" s="100"/>
      <c r="E1733" s="100"/>
      <c r="F1733" s="100"/>
      <c r="G1733" s="100"/>
      <c r="H1733" s="100"/>
      <c r="I1733" s="101"/>
      <c r="J1733" s="121"/>
      <c r="K1733" s="122"/>
      <c r="L1733" s="122"/>
      <c r="M1733" s="122"/>
      <c r="N1733" s="122"/>
      <c r="O1733" s="122"/>
      <c r="P1733" s="122"/>
      <c r="Q1733" s="122"/>
      <c r="R1733" s="122"/>
      <c r="S1733" s="122"/>
      <c r="T1733" s="122"/>
      <c r="U1733" s="122"/>
      <c r="V1733" s="122"/>
      <c r="W1733" s="122"/>
      <c r="X1733" s="122"/>
      <c r="Y1733" s="122"/>
      <c r="Z1733" s="122"/>
      <c r="AA1733" s="122"/>
      <c r="AB1733" s="122"/>
      <c r="AC1733" s="122"/>
      <c r="AD1733" s="122"/>
      <c r="AE1733" s="122"/>
      <c r="AF1733" s="122"/>
      <c r="AG1733" s="122"/>
      <c r="AH1733" s="122"/>
      <c r="AI1733" s="122"/>
      <c r="AJ1733" s="122"/>
      <c r="AK1733" s="122"/>
      <c r="AL1733" s="122"/>
      <c r="AM1733" s="123"/>
      <c r="BH1733" s="13" t="s">
        <v>432</v>
      </c>
    </row>
    <row r="1734" spans="1:61" ht="30" customHeight="1" x14ac:dyDescent="0.15">
      <c r="A1734" s="106"/>
      <c r="B1734" s="107"/>
      <c r="C1734" s="107"/>
      <c r="D1734" s="107"/>
      <c r="E1734" s="107"/>
      <c r="F1734" s="107"/>
      <c r="G1734" s="107"/>
      <c r="H1734" s="107"/>
      <c r="I1734" s="108"/>
      <c r="J1734" s="121"/>
      <c r="K1734" s="122"/>
      <c r="L1734" s="122"/>
      <c r="M1734" s="122"/>
      <c r="N1734" s="122"/>
      <c r="O1734" s="122"/>
      <c r="P1734" s="122"/>
      <c r="Q1734" s="122"/>
      <c r="R1734" s="122"/>
      <c r="S1734" s="122"/>
      <c r="T1734" s="122"/>
      <c r="U1734" s="122"/>
      <c r="V1734" s="122"/>
      <c r="W1734" s="122"/>
      <c r="X1734" s="122"/>
      <c r="Y1734" s="122"/>
      <c r="Z1734" s="122"/>
      <c r="AA1734" s="122"/>
      <c r="AB1734" s="122"/>
      <c r="AC1734" s="122"/>
      <c r="AD1734" s="122"/>
      <c r="AE1734" s="122"/>
      <c r="AF1734" s="122"/>
      <c r="AG1734" s="122"/>
      <c r="AH1734" s="122"/>
      <c r="AI1734" s="122"/>
      <c r="AJ1734" s="122"/>
      <c r="AK1734" s="122"/>
      <c r="AL1734" s="122"/>
      <c r="AM1734" s="123"/>
      <c r="BH1734" s="13" t="s">
        <v>432</v>
      </c>
    </row>
    <row r="1735" spans="1:61" ht="9.75" customHeight="1" x14ac:dyDescent="0.15">
      <c r="A1735" s="79" t="s">
        <v>97</v>
      </c>
      <c r="B1735" s="80"/>
      <c r="C1735" s="80"/>
      <c r="D1735" s="80"/>
      <c r="E1735" s="80"/>
      <c r="F1735" s="80"/>
      <c r="G1735" s="80"/>
      <c r="H1735" s="80"/>
      <c r="I1735" s="80"/>
      <c r="J1735" s="80"/>
      <c r="K1735" s="80"/>
      <c r="L1735" s="80"/>
      <c r="M1735" s="80"/>
      <c r="N1735" s="80"/>
      <c r="O1735" s="80"/>
      <c r="P1735" s="80"/>
      <c r="Q1735" s="80"/>
      <c r="R1735" s="80"/>
      <c r="S1735" s="80"/>
      <c r="T1735" s="80"/>
      <c r="U1735" s="80"/>
      <c r="V1735" s="80"/>
      <c r="W1735" s="80"/>
      <c r="X1735" s="80"/>
      <c r="Y1735" s="80"/>
      <c r="Z1735" s="80"/>
      <c r="AA1735" s="80"/>
      <c r="AB1735" s="80"/>
      <c r="AC1735" s="80"/>
      <c r="AD1735" s="80"/>
      <c r="AE1735" s="80"/>
      <c r="AF1735" s="80"/>
      <c r="AG1735" s="80"/>
      <c r="AH1735" s="80"/>
      <c r="AI1735" s="80"/>
      <c r="AJ1735" s="80"/>
      <c r="AK1735" s="80"/>
      <c r="AL1735" s="80"/>
      <c r="AM1735" s="81"/>
      <c r="BH1735" s="13" t="s">
        <v>432</v>
      </c>
    </row>
    <row r="1736" spans="1:61" ht="9.75" customHeight="1" x14ac:dyDescent="0.15">
      <c r="A1736" s="82"/>
      <c r="B1736" s="83"/>
      <c r="C1736" s="83"/>
      <c r="D1736" s="83"/>
      <c r="E1736" s="83"/>
      <c r="F1736" s="83"/>
      <c r="G1736" s="83"/>
      <c r="H1736" s="83"/>
      <c r="I1736" s="83"/>
      <c r="J1736" s="83"/>
      <c r="K1736" s="83"/>
      <c r="L1736" s="83"/>
      <c r="M1736" s="83"/>
      <c r="N1736" s="83"/>
      <c r="O1736" s="83"/>
      <c r="P1736" s="83"/>
      <c r="Q1736" s="83"/>
      <c r="R1736" s="83"/>
      <c r="S1736" s="83"/>
      <c r="T1736" s="83"/>
      <c r="U1736" s="83"/>
      <c r="V1736" s="83"/>
      <c r="W1736" s="83"/>
      <c r="X1736" s="83"/>
      <c r="Y1736" s="83"/>
      <c r="Z1736" s="83"/>
      <c r="AA1736" s="83"/>
      <c r="AB1736" s="83"/>
      <c r="AC1736" s="83"/>
      <c r="AD1736" s="83"/>
      <c r="AE1736" s="83"/>
      <c r="AF1736" s="83"/>
      <c r="AG1736" s="83"/>
      <c r="AH1736" s="83"/>
      <c r="AI1736" s="83"/>
      <c r="AJ1736" s="83"/>
      <c r="AK1736" s="83"/>
      <c r="AL1736" s="83"/>
      <c r="AM1736" s="85"/>
      <c r="BH1736" s="13" t="s">
        <v>432</v>
      </c>
    </row>
    <row r="1737" spans="1:61" ht="9.75" customHeight="1" x14ac:dyDescent="0.15">
      <c r="A1737" s="86"/>
      <c r="B1737" s="87"/>
      <c r="C1737" s="87"/>
      <c r="D1737" s="87"/>
      <c r="E1737" s="87"/>
      <c r="F1737" s="87"/>
      <c r="G1737" s="87"/>
      <c r="H1737" s="87"/>
      <c r="I1737" s="87"/>
      <c r="J1737" s="87"/>
      <c r="K1737" s="87"/>
      <c r="L1737" s="87"/>
      <c r="M1737" s="87"/>
      <c r="N1737" s="87"/>
      <c r="O1737" s="87"/>
      <c r="P1737" s="87"/>
      <c r="Q1737" s="87"/>
      <c r="R1737" s="87"/>
      <c r="S1737" s="87"/>
      <c r="T1737" s="87"/>
      <c r="U1737" s="87"/>
      <c r="V1737" s="87"/>
      <c r="W1737" s="87"/>
      <c r="X1737" s="87"/>
      <c r="Y1737" s="87"/>
      <c r="Z1737" s="87"/>
      <c r="AA1737" s="87"/>
      <c r="AB1737" s="87"/>
      <c r="AC1737" s="87"/>
      <c r="AD1737" s="87"/>
      <c r="AE1737" s="87"/>
      <c r="AF1737" s="87"/>
      <c r="AG1737" s="87"/>
      <c r="AH1737" s="87"/>
      <c r="AI1737" s="87"/>
      <c r="AJ1737" s="87"/>
      <c r="AK1737" s="87"/>
      <c r="AL1737" s="87"/>
      <c r="AM1737" s="88"/>
      <c r="BH1737" s="13">
        <v>101</v>
      </c>
      <c r="BI1737" s="13" t="str">
        <f>"ITEM"&amp;BH1737&amp; BG1737 &amp;"="&amp; IF(TRIM($A1737)="","",$A1737)</f>
        <v>ITEM101=</v>
      </c>
    </row>
    <row r="1738" spans="1:61" ht="9.75" customHeight="1" x14ac:dyDescent="0.15">
      <c r="A1738" s="89"/>
      <c r="B1738" s="90"/>
      <c r="C1738" s="90"/>
      <c r="D1738" s="90"/>
      <c r="E1738" s="90"/>
      <c r="F1738" s="90"/>
      <c r="G1738" s="90"/>
      <c r="H1738" s="90"/>
      <c r="I1738" s="90"/>
      <c r="J1738" s="90"/>
      <c r="K1738" s="90"/>
      <c r="L1738" s="90"/>
      <c r="M1738" s="90"/>
      <c r="N1738" s="90"/>
      <c r="O1738" s="90"/>
      <c r="P1738" s="90"/>
      <c r="Q1738" s="90"/>
      <c r="R1738" s="90"/>
      <c r="S1738" s="90"/>
      <c r="T1738" s="90"/>
      <c r="U1738" s="90"/>
      <c r="V1738" s="90"/>
      <c r="W1738" s="90"/>
      <c r="X1738" s="90"/>
      <c r="Y1738" s="90"/>
      <c r="Z1738" s="90"/>
      <c r="AA1738" s="90"/>
      <c r="AB1738" s="90"/>
      <c r="AC1738" s="90"/>
      <c r="AD1738" s="90"/>
      <c r="AE1738" s="90"/>
      <c r="AF1738" s="90"/>
      <c r="AG1738" s="90"/>
      <c r="AH1738" s="90"/>
      <c r="AI1738" s="90"/>
      <c r="AJ1738" s="90"/>
      <c r="AK1738" s="90"/>
      <c r="AL1738" s="90"/>
      <c r="AM1738" s="91"/>
      <c r="BH1738" s="13" t="s">
        <v>432</v>
      </c>
    </row>
    <row r="1739" spans="1:61" ht="9.75" customHeight="1" x14ac:dyDescent="0.15">
      <c r="BI1739" s="13" t="s">
        <v>545</v>
      </c>
    </row>
  </sheetData>
  <sheetProtection password="9DD3" sheet="1" objects="1" scenarios="1" formatRows="0"/>
  <dataConsolidate/>
  <mergeCells count="2889">
    <mergeCell ref="A1737:AM1738"/>
    <mergeCell ref="A1727:I1729"/>
    <mergeCell ref="J1727:AM1729"/>
    <mergeCell ref="A1730:AM1731"/>
    <mergeCell ref="A1732:I1734"/>
    <mergeCell ref="J1732:AM1734"/>
    <mergeCell ref="A1735:AM1736"/>
    <mergeCell ref="Z1723:AM1724"/>
    <mergeCell ref="J1725:J1726"/>
    <mergeCell ref="K1725:K1726"/>
    <mergeCell ref="L1725:N1726"/>
    <mergeCell ref="O1725:O1726"/>
    <mergeCell ref="P1725:AK1726"/>
    <mergeCell ref="AL1725:AM1726"/>
    <mergeCell ref="K1721:K1722"/>
    <mergeCell ref="L1721:W1722"/>
    <mergeCell ref="X1721:X1722"/>
    <mergeCell ref="Y1721:Y1722"/>
    <mergeCell ref="Z1721:AM1722"/>
    <mergeCell ref="J1723:J1724"/>
    <mergeCell ref="K1723:K1724"/>
    <mergeCell ref="L1723:W1724"/>
    <mergeCell ref="X1723:X1724"/>
    <mergeCell ref="Y1723:Y1724"/>
    <mergeCell ref="A1716:I1718"/>
    <mergeCell ref="J1716:AM1718"/>
    <mergeCell ref="A1719:I1726"/>
    <mergeCell ref="J1719:J1720"/>
    <mergeCell ref="K1719:K1720"/>
    <mergeCell ref="L1719:W1720"/>
    <mergeCell ref="X1719:X1720"/>
    <mergeCell ref="Y1719:Y1720"/>
    <mergeCell ref="Z1719:AM1720"/>
    <mergeCell ref="J1721:J1722"/>
    <mergeCell ref="T1712:U1713"/>
    <mergeCell ref="V1712:AM1712"/>
    <mergeCell ref="V1713:AM1713"/>
    <mergeCell ref="J1714:U1715"/>
    <mergeCell ref="V1714:AM1714"/>
    <mergeCell ref="V1715:AM1715"/>
    <mergeCell ref="A1705:I1707"/>
    <mergeCell ref="J1705:AM1707"/>
    <mergeCell ref="A1708:I1709"/>
    <mergeCell ref="J1708:AM1709"/>
    <mergeCell ref="A1710:I1715"/>
    <mergeCell ref="J1710:U1711"/>
    <mergeCell ref="V1710:AM1710"/>
    <mergeCell ref="V1711:AM1711"/>
    <mergeCell ref="J1712:J1713"/>
    <mergeCell ref="K1712:S1713"/>
    <mergeCell ref="A1698:I1700"/>
    <mergeCell ref="J1698:AM1700"/>
    <mergeCell ref="A1701:I1702"/>
    <mergeCell ref="J1701:AM1702"/>
    <mergeCell ref="A1703:I1704"/>
    <mergeCell ref="J1703:AM1704"/>
    <mergeCell ref="Z1694:AM1695"/>
    <mergeCell ref="J1696:J1697"/>
    <mergeCell ref="K1696:K1697"/>
    <mergeCell ref="L1696:N1697"/>
    <mergeCell ref="O1696:O1697"/>
    <mergeCell ref="P1696:AK1697"/>
    <mergeCell ref="AL1696:AM1697"/>
    <mergeCell ref="K1692:K1693"/>
    <mergeCell ref="L1692:W1693"/>
    <mergeCell ref="X1692:X1693"/>
    <mergeCell ref="Y1692:Y1693"/>
    <mergeCell ref="Z1692:AM1693"/>
    <mergeCell ref="J1694:J1695"/>
    <mergeCell ref="K1694:K1695"/>
    <mergeCell ref="L1694:W1695"/>
    <mergeCell ref="X1694:X1695"/>
    <mergeCell ref="Y1694:Y1695"/>
    <mergeCell ref="A1687:I1689"/>
    <mergeCell ref="J1687:AM1689"/>
    <mergeCell ref="A1690:I1697"/>
    <mergeCell ref="J1690:J1691"/>
    <mergeCell ref="K1690:K1691"/>
    <mergeCell ref="L1690:W1691"/>
    <mergeCell ref="X1690:X1691"/>
    <mergeCell ref="Y1690:Y1691"/>
    <mergeCell ref="Z1690:AM1691"/>
    <mergeCell ref="J1692:J1693"/>
    <mergeCell ref="T1683:U1684"/>
    <mergeCell ref="V1683:AM1683"/>
    <mergeCell ref="V1684:AM1684"/>
    <mergeCell ref="J1685:U1686"/>
    <mergeCell ref="V1685:AM1685"/>
    <mergeCell ref="V1686:AM1686"/>
    <mergeCell ref="A1676:I1678"/>
    <mergeCell ref="J1676:AM1678"/>
    <mergeCell ref="A1679:I1680"/>
    <mergeCell ref="J1679:AM1680"/>
    <mergeCell ref="A1681:I1686"/>
    <mergeCell ref="J1681:U1682"/>
    <mergeCell ref="V1681:AM1681"/>
    <mergeCell ref="V1682:AM1682"/>
    <mergeCell ref="J1683:J1684"/>
    <mergeCell ref="K1683:S1684"/>
    <mergeCell ref="A1669:I1671"/>
    <mergeCell ref="J1669:AM1671"/>
    <mergeCell ref="A1672:I1673"/>
    <mergeCell ref="J1672:AM1673"/>
    <mergeCell ref="A1674:I1675"/>
    <mergeCell ref="J1674:AM1675"/>
    <mergeCell ref="Z1665:AM1666"/>
    <mergeCell ref="J1667:J1668"/>
    <mergeCell ref="K1667:K1668"/>
    <mergeCell ref="L1667:N1668"/>
    <mergeCell ref="O1667:O1668"/>
    <mergeCell ref="P1667:AK1668"/>
    <mergeCell ref="AL1667:AM1668"/>
    <mergeCell ref="K1663:K1664"/>
    <mergeCell ref="L1663:W1664"/>
    <mergeCell ref="X1663:X1664"/>
    <mergeCell ref="Y1663:Y1664"/>
    <mergeCell ref="Z1663:AM1664"/>
    <mergeCell ref="J1665:J1666"/>
    <mergeCell ref="K1665:K1666"/>
    <mergeCell ref="L1665:W1666"/>
    <mergeCell ref="X1665:X1666"/>
    <mergeCell ref="Y1665:Y1666"/>
    <mergeCell ref="A1658:I1660"/>
    <mergeCell ref="J1658:AM1660"/>
    <mergeCell ref="A1661:I1668"/>
    <mergeCell ref="J1661:J1662"/>
    <mergeCell ref="K1661:K1662"/>
    <mergeCell ref="L1661:W1662"/>
    <mergeCell ref="X1661:X1662"/>
    <mergeCell ref="Y1661:Y1662"/>
    <mergeCell ref="Z1661:AM1662"/>
    <mergeCell ref="J1663:J1664"/>
    <mergeCell ref="T1654:U1655"/>
    <mergeCell ref="V1654:AM1654"/>
    <mergeCell ref="V1655:AM1655"/>
    <mergeCell ref="J1656:U1657"/>
    <mergeCell ref="V1656:AM1656"/>
    <mergeCell ref="V1657:AM1657"/>
    <mergeCell ref="A1647:I1649"/>
    <mergeCell ref="J1647:AM1649"/>
    <mergeCell ref="A1650:I1651"/>
    <mergeCell ref="J1650:AM1651"/>
    <mergeCell ref="A1652:I1657"/>
    <mergeCell ref="J1652:U1653"/>
    <mergeCell ref="V1652:AM1652"/>
    <mergeCell ref="V1653:AM1653"/>
    <mergeCell ref="J1654:J1655"/>
    <mergeCell ref="K1654:S1655"/>
    <mergeCell ref="A1640:I1642"/>
    <mergeCell ref="J1640:AM1642"/>
    <mergeCell ref="A1643:I1644"/>
    <mergeCell ref="J1643:AM1644"/>
    <mergeCell ref="A1645:I1646"/>
    <mergeCell ref="J1645:AM1646"/>
    <mergeCell ref="Z1636:AM1637"/>
    <mergeCell ref="J1638:J1639"/>
    <mergeCell ref="K1638:K1639"/>
    <mergeCell ref="L1638:N1639"/>
    <mergeCell ref="O1638:O1639"/>
    <mergeCell ref="P1638:AK1639"/>
    <mergeCell ref="AL1638:AM1639"/>
    <mergeCell ref="K1634:K1635"/>
    <mergeCell ref="L1634:W1635"/>
    <mergeCell ref="X1634:X1635"/>
    <mergeCell ref="Y1634:Y1635"/>
    <mergeCell ref="Z1634:AM1635"/>
    <mergeCell ref="J1636:J1637"/>
    <mergeCell ref="K1636:K1637"/>
    <mergeCell ref="L1636:W1637"/>
    <mergeCell ref="X1636:X1637"/>
    <mergeCell ref="Y1636:Y1637"/>
    <mergeCell ref="A1629:I1631"/>
    <mergeCell ref="J1629:AM1631"/>
    <mergeCell ref="A1632:I1639"/>
    <mergeCell ref="J1632:J1633"/>
    <mergeCell ref="K1632:K1633"/>
    <mergeCell ref="L1632:W1633"/>
    <mergeCell ref="X1632:X1633"/>
    <mergeCell ref="Y1632:Y1633"/>
    <mergeCell ref="Z1632:AM1633"/>
    <mergeCell ref="J1634:J1635"/>
    <mergeCell ref="T1625:U1626"/>
    <mergeCell ref="V1625:AM1625"/>
    <mergeCell ref="V1626:AM1626"/>
    <mergeCell ref="J1627:U1628"/>
    <mergeCell ref="V1627:AM1627"/>
    <mergeCell ref="V1628:AM1628"/>
    <mergeCell ref="A1618:I1620"/>
    <mergeCell ref="J1618:AM1620"/>
    <mergeCell ref="A1621:I1622"/>
    <mergeCell ref="J1621:AM1622"/>
    <mergeCell ref="A1623:I1628"/>
    <mergeCell ref="J1623:U1624"/>
    <mergeCell ref="V1623:AM1623"/>
    <mergeCell ref="V1624:AM1624"/>
    <mergeCell ref="J1625:J1626"/>
    <mergeCell ref="K1625:S1626"/>
    <mergeCell ref="A1611:I1613"/>
    <mergeCell ref="J1611:AM1613"/>
    <mergeCell ref="A1614:I1615"/>
    <mergeCell ref="J1614:AM1615"/>
    <mergeCell ref="A1616:I1617"/>
    <mergeCell ref="J1616:AM1617"/>
    <mergeCell ref="Z1607:AM1608"/>
    <mergeCell ref="J1609:J1610"/>
    <mergeCell ref="K1609:K1610"/>
    <mergeCell ref="L1609:N1610"/>
    <mergeCell ref="O1609:O1610"/>
    <mergeCell ref="P1609:AK1610"/>
    <mergeCell ref="AL1609:AM1610"/>
    <mergeCell ref="K1605:K1606"/>
    <mergeCell ref="L1605:W1606"/>
    <mergeCell ref="X1605:X1606"/>
    <mergeCell ref="Y1605:Y1606"/>
    <mergeCell ref="Z1605:AM1606"/>
    <mergeCell ref="J1607:J1608"/>
    <mergeCell ref="K1607:K1608"/>
    <mergeCell ref="L1607:W1608"/>
    <mergeCell ref="X1607:X1608"/>
    <mergeCell ref="Y1607:Y1608"/>
    <mergeCell ref="A1600:I1602"/>
    <mergeCell ref="J1600:AM1602"/>
    <mergeCell ref="A1603:I1610"/>
    <mergeCell ref="J1603:J1604"/>
    <mergeCell ref="K1603:K1604"/>
    <mergeCell ref="L1603:W1604"/>
    <mergeCell ref="X1603:X1604"/>
    <mergeCell ref="Y1603:Y1604"/>
    <mergeCell ref="Z1603:AM1604"/>
    <mergeCell ref="J1605:J1606"/>
    <mergeCell ref="T1596:U1597"/>
    <mergeCell ref="V1596:AM1596"/>
    <mergeCell ref="V1597:AM1597"/>
    <mergeCell ref="J1598:U1599"/>
    <mergeCell ref="V1598:AM1598"/>
    <mergeCell ref="V1599:AM1599"/>
    <mergeCell ref="A1589:I1591"/>
    <mergeCell ref="J1589:AM1591"/>
    <mergeCell ref="A1592:I1593"/>
    <mergeCell ref="J1592:AM1593"/>
    <mergeCell ref="A1594:I1599"/>
    <mergeCell ref="J1594:U1595"/>
    <mergeCell ref="V1594:AM1594"/>
    <mergeCell ref="V1595:AM1595"/>
    <mergeCell ref="J1596:J1597"/>
    <mergeCell ref="K1596:S1597"/>
    <mergeCell ref="A1580:I1582"/>
    <mergeCell ref="J1580:AM1582"/>
    <mergeCell ref="A1583:AM1584"/>
    <mergeCell ref="A1585:I1586"/>
    <mergeCell ref="J1585:AM1586"/>
    <mergeCell ref="A1587:I1588"/>
    <mergeCell ref="J1587:AM1588"/>
    <mergeCell ref="Z1576:AM1577"/>
    <mergeCell ref="J1578:J1579"/>
    <mergeCell ref="K1578:K1579"/>
    <mergeCell ref="L1578:N1579"/>
    <mergeCell ref="O1578:O1579"/>
    <mergeCell ref="P1578:AK1579"/>
    <mergeCell ref="AL1578:AM1579"/>
    <mergeCell ref="K1574:K1575"/>
    <mergeCell ref="L1574:W1575"/>
    <mergeCell ref="X1574:X1575"/>
    <mergeCell ref="Y1574:Y1575"/>
    <mergeCell ref="Z1574:AM1575"/>
    <mergeCell ref="J1576:J1577"/>
    <mergeCell ref="K1576:K1577"/>
    <mergeCell ref="L1576:W1577"/>
    <mergeCell ref="X1576:X1577"/>
    <mergeCell ref="Y1576:Y1577"/>
    <mergeCell ref="A1569:I1571"/>
    <mergeCell ref="J1569:AM1571"/>
    <mergeCell ref="A1572:I1579"/>
    <mergeCell ref="J1572:J1573"/>
    <mergeCell ref="K1572:K1573"/>
    <mergeCell ref="L1572:W1573"/>
    <mergeCell ref="X1572:X1573"/>
    <mergeCell ref="Y1572:Y1573"/>
    <mergeCell ref="Z1572:AM1573"/>
    <mergeCell ref="J1574:J1575"/>
    <mergeCell ref="T1565:U1566"/>
    <mergeCell ref="V1565:AM1565"/>
    <mergeCell ref="V1566:AM1566"/>
    <mergeCell ref="J1567:U1568"/>
    <mergeCell ref="V1567:AM1567"/>
    <mergeCell ref="V1568:AM1568"/>
    <mergeCell ref="A1558:I1560"/>
    <mergeCell ref="J1558:AM1560"/>
    <mergeCell ref="A1561:I1562"/>
    <mergeCell ref="J1561:AM1562"/>
    <mergeCell ref="A1563:I1568"/>
    <mergeCell ref="J1563:U1564"/>
    <mergeCell ref="V1563:AM1563"/>
    <mergeCell ref="V1564:AM1564"/>
    <mergeCell ref="J1565:J1566"/>
    <mergeCell ref="K1565:S1566"/>
    <mergeCell ref="A1551:I1553"/>
    <mergeCell ref="J1551:AM1553"/>
    <mergeCell ref="A1554:I1555"/>
    <mergeCell ref="J1554:AM1555"/>
    <mergeCell ref="A1556:I1557"/>
    <mergeCell ref="J1556:AM1557"/>
    <mergeCell ref="Z1547:AM1548"/>
    <mergeCell ref="J1549:J1550"/>
    <mergeCell ref="K1549:K1550"/>
    <mergeCell ref="L1549:N1550"/>
    <mergeCell ref="O1549:O1550"/>
    <mergeCell ref="P1549:AK1550"/>
    <mergeCell ref="AL1549:AM1550"/>
    <mergeCell ref="K1545:K1546"/>
    <mergeCell ref="L1545:W1546"/>
    <mergeCell ref="X1545:X1546"/>
    <mergeCell ref="Y1545:Y1546"/>
    <mergeCell ref="Z1545:AM1546"/>
    <mergeCell ref="J1547:J1548"/>
    <mergeCell ref="K1547:K1548"/>
    <mergeCell ref="L1547:W1548"/>
    <mergeCell ref="X1547:X1548"/>
    <mergeCell ref="Y1547:Y1548"/>
    <mergeCell ref="A1540:I1542"/>
    <mergeCell ref="J1540:AM1542"/>
    <mergeCell ref="A1543:I1550"/>
    <mergeCell ref="J1543:J1544"/>
    <mergeCell ref="K1543:K1544"/>
    <mergeCell ref="L1543:W1544"/>
    <mergeCell ref="X1543:X1544"/>
    <mergeCell ref="Y1543:Y1544"/>
    <mergeCell ref="Z1543:AM1544"/>
    <mergeCell ref="J1545:J1546"/>
    <mergeCell ref="T1536:U1537"/>
    <mergeCell ref="V1536:AM1536"/>
    <mergeCell ref="V1537:AM1537"/>
    <mergeCell ref="J1538:U1539"/>
    <mergeCell ref="V1538:AM1538"/>
    <mergeCell ref="V1539:AM1539"/>
    <mergeCell ref="A1529:I1531"/>
    <mergeCell ref="J1529:AM1531"/>
    <mergeCell ref="A1532:I1533"/>
    <mergeCell ref="J1532:AM1533"/>
    <mergeCell ref="A1534:I1539"/>
    <mergeCell ref="J1534:U1535"/>
    <mergeCell ref="V1534:AM1534"/>
    <mergeCell ref="V1535:AM1535"/>
    <mergeCell ref="J1536:J1537"/>
    <mergeCell ref="K1536:S1537"/>
    <mergeCell ref="A1522:I1524"/>
    <mergeCell ref="J1522:AM1524"/>
    <mergeCell ref="A1525:I1526"/>
    <mergeCell ref="J1525:AM1526"/>
    <mergeCell ref="A1527:I1528"/>
    <mergeCell ref="J1527:AM1528"/>
    <mergeCell ref="Z1518:AM1519"/>
    <mergeCell ref="J1520:J1521"/>
    <mergeCell ref="K1520:K1521"/>
    <mergeCell ref="L1520:N1521"/>
    <mergeCell ref="O1520:O1521"/>
    <mergeCell ref="P1520:AK1521"/>
    <mergeCell ref="AL1520:AM1521"/>
    <mergeCell ref="K1516:K1517"/>
    <mergeCell ref="L1516:W1517"/>
    <mergeCell ref="X1516:X1517"/>
    <mergeCell ref="Y1516:Y1517"/>
    <mergeCell ref="Z1516:AM1517"/>
    <mergeCell ref="J1518:J1519"/>
    <mergeCell ref="K1518:K1519"/>
    <mergeCell ref="L1518:W1519"/>
    <mergeCell ref="X1518:X1519"/>
    <mergeCell ref="Y1518:Y1519"/>
    <mergeCell ref="A1511:I1513"/>
    <mergeCell ref="J1511:AM1513"/>
    <mergeCell ref="A1514:I1521"/>
    <mergeCell ref="J1514:J1515"/>
    <mergeCell ref="K1514:K1515"/>
    <mergeCell ref="L1514:W1515"/>
    <mergeCell ref="X1514:X1515"/>
    <mergeCell ref="Y1514:Y1515"/>
    <mergeCell ref="Z1514:AM1515"/>
    <mergeCell ref="J1516:J1517"/>
    <mergeCell ref="T1507:U1508"/>
    <mergeCell ref="V1507:AM1507"/>
    <mergeCell ref="V1508:AM1508"/>
    <mergeCell ref="J1509:U1510"/>
    <mergeCell ref="V1509:AM1509"/>
    <mergeCell ref="V1510:AM1510"/>
    <mergeCell ref="A1500:I1502"/>
    <mergeCell ref="J1500:AM1502"/>
    <mergeCell ref="A1503:I1504"/>
    <mergeCell ref="J1503:AM1504"/>
    <mergeCell ref="A1505:I1510"/>
    <mergeCell ref="J1505:U1506"/>
    <mergeCell ref="V1505:AM1505"/>
    <mergeCell ref="V1506:AM1506"/>
    <mergeCell ref="J1507:J1508"/>
    <mergeCell ref="K1507:S1508"/>
    <mergeCell ref="A1493:I1495"/>
    <mergeCell ref="J1493:AM1495"/>
    <mergeCell ref="A1496:I1497"/>
    <mergeCell ref="J1496:AM1497"/>
    <mergeCell ref="A1498:I1499"/>
    <mergeCell ref="J1498:AM1499"/>
    <mergeCell ref="Z1489:AM1490"/>
    <mergeCell ref="J1491:J1492"/>
    <mergeCell ref="K1491:K1492"/>
    <mergeCell ref="L1491:N1492"/>
    <mergeCell ref="O1491:O1492"/>
    <mergeCell ref="P1491:AK1492"/>
    <mergeCell ref="AL1491:AM1492"/>
    <mergeCell ref="K1487:K1488"/>
    <mergeCell ref="L1487:W1488"/>
    <mergeCell ref="X1487:X1488"/>
    <mergeCell ref="Y1487:Y1488"/>
    <mergeCell ref="Z1487:AM1488"/>
    <mergeCell ref="J1489:J1490"/>
    <mergeCell ref="K1489:K1490"/>
    <mergeCell ref="L1489:W1490"/>
    <mergeCell ref="X1489:X1490"/>
    <mergeCell ref="Y1489:Y1490"/>
    <mergeCell ref="A1482:I1484"/>
    <mergeCell ref="J1482:AM1484"/>
    <mergeCell ref="A1485:I1492"/>
    <mergeCell ref="J1485:J1486"/>
    <mergeCell ref="K1485:K1486"/>
    <mergeCell ref="L1485:W1486"/>
    <mergeCell ref="X1485:X1486"/>
    <mergeCell ref="Y1485:Y1486"/>
    <mergeCell ref="Z1485:AM1486"/>
    <mergeCell ref="J1487:J1488"/>
    <mergeCell ref="T1478:U1479"/>
    <mergeCell ref="V1478:AM1478"/>
    <mergeCell ref="V1479:AM1479"/>
    <mergeCell ref="J1480:U1481"/>
    <mergeCell ref="V1480:AM1480"/>
    <mergeCell ref="V1481:AM1481"/>
    <mergeCell ref="A1471:I1473"/>
    <mergeCell ref="J1471:AM1473"/>
    <mergeCell ref="A1474:I1475"/>
    <mergeCell ref="J1474:AM1475"/>
    <mergeCell ref="A1476:I1481"/>
    <mergeCell ref="J1476:U1477"/>
    <mergeCell ref="V1476:AM1476"/>
    <mergeCell ref="V1477:AM1477"/>
    <mergeCell ref="J1478:J1479"/>
    <mergeCell ref="K1478:S1479"/>
    <mergeCell ref="A1464:I1466"/>
    <mergeCell ref="J1464:AM1466"/>
    <mergeCell ref="A1467:I1468"/>
    <mergeCell ref="J1467:AM1468"/>
    <mergeCell ref="A1469:I1470"/>
    <mergeCell ref="J1469:AM1470"/>
    <mergeCell ref="Z1460:AM1461"/>
    <mergeCell ref="J1462:J1463"/>
    <mergeCell ref="K1462:K1463"/>
    <mergeCell ref="L1462:N1463"/>
    <mergeCell ref="O1462:O1463"/>
    <mergeCell ref="P1462:AK1463"/>
    <mergeCell ref="AL1462:AM1463"/>
    <mergeCell ref="K1458:K1459"/>
    <mergeCell ref="L1458:W1459"/>
    <mergeCell ref="X1458:X1459"/>
    <mergeCell ref="Y1458:Y1459"/>
    <mergeCell ref="Z1458:AM1459"/>
    <mergeCell ref="J1460:J1461"/>
    <mergeCell ref="K1460:K1461"/>
    <mergeCell ref="L1460:W1461"/>
    <mergeCell ref="X1460:X1461"/>
    <mergeCell ref="Y1460:Y1461"/>
    <mergeCell ref="A1453:I1455"/>
    <mergeCell ref="J1453:AM1455"/>
    <mergeCell ref="A1456:I1463"/>
    <mergeCell ref="J1456:J1457"/>
    <mergeCell ref="K1456:K1457"/>
    <mergeCell ref="L1456:W1457"/>
    <mergeCell ref="X1456:X1457"/>
    <mergeCell ref="Y1456:Y1457"/>
    <mergeCell ref="Z1456:AM1457"/>
    <mergeCell ref="J1458:J1459"/>
    <mergeCell ref="T1449:U1450"/>
    <mergeCell ref="V1449:AM1449"/>
    <mergeCell ref="V1450:AM1450"/>
    <mergeCell ref="J1451:U1452"/>
    <mergeCell ref="V1451:AM1451"/>
    <mergeCell ref="V1452:AM1452"/>
    <mergeCell ref="A1442:I1444"/>
    <mergeCell ref="J1442:AM1444"/>
    <mergeCell ref="A1445:I1446"/>
    <mergeCell ref="J1445:AM1446"/>
    <mergeCell ref="A1447:I1452"/>
    <mergeCell ref="J1447:U1448"/>
    <mergeCell ref="V1447:AM1447"/>
    <mergeCell ref="V1448:AM1448"/>
    <mergeCell ref="J1449:J1450"/>
    <mergeCell ref="K1449:S1450"/>
    <mergeCell ref="A1433:I1435"/>
    <mergeCell ref="J1433:AM1435"/>
    <mergeCell ref="A1436:AM1437"/>
    <mergeCell ref="A1438:I1439"/>
    <mergeCell ref="J1438:AM1439"/>
    <mergeCell ref="A1440:I1441"/>
    <mergeCell ref="J1440:AM1441"/>
    <mergeCell ref="Z1429:AM1430"/>
    <mergeCell ref="J1431:J1432"/>
    <mergeCell ref="K1431:K1432"/>
    <mergeCell ref="L1431:N1432"/>
    <mergeCell ref="O1431:O1432"/>
    <mergeCell ref="P1431:AK1432"/>
    <mergeCell ref="AL1431:AM1432"/>
    <mergeCell ref="K1427:K1428"/>
    <mergeCell ref="L1427:W1428"/>
    <mergeCell ref="X1427:X1428"/>
    <mergeCell ref="Y1427:Y1428"/>
    <mergeCell ref="Z1427:AM1428"/>
    <mergeCell ref="J1429:J1430"/>
    <mergeCell ref="K1429:K1430"/>
    <mergeCell ref="L1429:W1430"/>
    <mergeCell ref="X1429:X1430"/>
    <mergeCell ref="Y1429:Y1430"/>
    <mergeCell ref="A1422:I1424"/>
    <mergeCell ref="J1422:AM1424"/>
    <mergeCell ref="A1425:I1432"/>
    <mergeCell ref="J1425:J1426"/>
    <mergeCell ref="K1425:K1426"/>
    <mergeCell ref="L1425:W1426"/>
    <mergeCell ref="X1425:X1426"/>
    <mergeCell ref="Y1425:Y1426"/>
    <mergeCell ref="Z1425:AM1426"/>
    <mergeCell ref="J1427:J1428"/>
    <mergeCell ref="T1418:U1419"/>
    <mergeCell ref="V1418:AM1418"/>
    <mergeCell ref="V1419:AM1419"/>
    <mergeCell ref="J1420:U1421"/>
    <mergeCell ref="V1420:AM1420"/>
    <mergeCell ref="V1421:AM1421"/>
    <mergeCell ref="A1411:I1413"/>
    <mergeCell ref="J1411:AM1413"/>
    <mergeCell ref="A1414:I1415"/>
    <mergeCell ref="J1414:AM1415"/>
    <mergeCell ref="A1416:I1421"/>
    <mergeCell ref="J1416:U1417"/>
    <mergeCell ref="V1416:AM1416"/>
    <mergeCell ref="V1417:AM1417"/>
    <mergeCell ref="J1418:J1419"/>
    <mergeCell ref="K1418:S1419"/>
    <mergeCell ref="A1404:I1406"/>
    <mergeCell ref="J1404:AM1406"/>
    <mergeCell ref="A1407:I1408"/>
    <mergeCell ref="J1407:AM1408"/>
    <mergeCell ref="A1409:I1410"/>
    <mergeCell ref="J1409:AM1410"/>
    <mergeCell ref="Z1400:AM1401"/>
    <mergeCell ref="J1402:J1403"/>
    <mergeCell ref="K1402:K1403"/>
    <mergeCell ref="L1402:N1403"/>
    <mergeCell ref="O1402:O1403"/>
    <mergeCell ref="P1402:AK1403"/>
    <mergeCell ref="AL1402:AM1403"/>
    <mergeCell ref="K1398:K1399"/>
    <mergeCell ref="L1398:W1399"/>
    <mergeCell ref="X1398:X1399"/>
    <mergeCell ref="Y1398:Y1399"/>
    <mergeCell ref="Z1398:AM1399"/>
    <mergeCell ref="J1400:J1401"/>
    <mergeCell ref="K1400:K1401"/>
    <mergeCell ref="L1400:W1401"/>
    <mergeCell ref="X1400:X1401"/>
    <mergeCell ref="Y1400:Y1401"/>
    <mergeCell ref="A1393:I1395"/>
    <mergeCell ref="J1393:AM1395"/>
    <mergeCell ref="A1396:I1403"/>
    <mergeCell ref="J1396:J1397"/>
    <mergeCell ref="K1396:K1397"/>
    <mergeCell ref="L1396:W1397"/>
    <mergeCell ref="X1396:X1397"/>
    <mergeCell ref="Y1396:Y1397"/>
    <mergeCell ref="Z1396:AM1397"/>
    <mergeCell ref="J1398:J1399"/>
    <mergeCell ref="T1389:U1390"/>
    <mergeCell ref="V1389:AM1389"/>
    <mergeCell ref="V1390:AM1390"/>
    <mergeCell ref="J1391:U1392"/>
    <mergeCell ref="V1391:AM1391"/>
    <mergeCell ref="V1392:AM1392"/>
    <mergeCell ref="A1382:I1384"/>
    <mergeCell ref="J1382:AM1384"/>
    <mergeCell ref="A1385:I1386"/>
    <mergeCell ref="J1385:AM1386"/>
    <mergeCell ref="A1387:I1392"/>
    <mergeCell ref="J1387:U1388"/>
    <mergeCell ref="V1387:AM1387"/>
    <mergeCell ref="V1388:AM1388"/>
    <mergeCell ref="J1389:J1390"/>
    <mergeCell ref="K1389:S1390"/>
    <mergeCell ref="A1375:I1377"/>
    <mergeCell ref="J1375:AM1377"/>
    <mergeCell ref="A1378:I1379"/>
    <mergeCell ref="J1378:AM1379"/>
    <mergeCell ref="A1380:I1381"/>
    <mergeCell ref="J1380:AM1381"/>
    <mergeCell ref="Z1371:AM1372"/>
    <mergeCell ref="J1373:J1374"/>
    <mergeCell ref="K1373:K1374"/>
    <mergeCell ref="L1373:N1374"/>
    <mergeCell ref="O1373:O1374"/>
    <mergeCell ref="P1373:AK1374"/>
    <mergeCell ref="AL1373:AM1374"/>
    <mergeCell ref="K1369:K1370"/>
    <mergeCell ref="L1369:W1370"/>
    <mergeCell ref="X1369:X1370"/>
    <mergeCell ref="Y1369:Y1370"/>
    <mergeCell ref="Z1369:AM1370"/>
    <mergeCell ref="J1371:J1372"/>
    <mergeCell ref="K1371:K1372"/>
    <mergeCell ref="L1371:W1372"/>
    <mergeCell ref="X1371:X1372"/>
    <mergeCell ref="Y1371:Y1372"/>
    <mergeCell ref="A1364:I1366"/>
    <mergeCell ref="J1364:AM1366"/>
    <mergeCell ref="A1367:I1374"/>
    <mergeCell ref="J1367:J1368"/>
    <mergeCell ref="K1367:K1368"/>
    <mergeCell ref="L1367:W1368"/>
    <mergeCell ref="X1367:X1368"/>
    <mergeCell ref="Y1367:Y1368"/>
    <mergeCell ref="Z1367:AM1368"/>
    <mergeCell ref="J1369:J1370"/>
    <mergeCell ref="T1360:U1361"/>
    <mergeCell ref="V1360:AM1360"/>
    <mergeCell ref="V1361:AM1361"/>
    <mergeCell ref="J1362:U1363"/>
    <mergeCell ref="V1362:AM1362"/>
    <mergeCell ref="V1363:AM1363"/>
    <mergeCell ref="A1353:I1355"/>
    <mergeCell ref="J1353:AM1355"/>
    <mergeCell ref="A1356:I1357"/>
    <mergeCell ref="J1356:AM1357"/>
    <mergeCell ref="A1358:I1363"/>
    <mergeCell ref="J1358:U1359"/>
    <mergeCell ref="V1358:AM1358"/>
    <mergeCell ref="V1359:AM1359"/>
    <mergeCell ref="J1360:J1361"/>
    <mergeCell ref="K1360:S1361"/>
    <mergeCell ref="A1346:I1348"/>
    <mergeCell ref="J1346:AM1348"/>
    <mergeCell ref="A1349:I1350"/>
    <mergeCell ref="J1349:AM1350"/>
    <mergeCell ref="A1351:I1352"/>
    <mergeCell ref="J1351:AM1352"/>
    <mergeCell ref="Z1342:AM1343"/>
    <mergeCell ref="J1344:J1345"/>
    <mergeCell ref="K1344:K1345"/>
    <mergeCell ref="L1344:N1345"/>
    <mergeCell ref="O1344:O1345"/>
    <mergeCell ref="P1344:AK1345"/>
    <mergeCell ref="AL1344:AM1345"/>
    <mergeCell ref="K1340:K1341"/>
    <mergeCell ref="L1340:W1341"/>
    <mergeCell ref="X1340:X1341"/>
    <mergeCell ref="Y1340:Y1341"/>
    <mergeCell ref="Z1340:AM1341"/>
    <mergeCell ref="J1342:J1343"/>
    <mergeCell ref="K1342:K1343"/>
    <mergeCell ref="L1342:W1343"/>
    <mergeCell ref="X1342:X1343"/>
    <mergeCell ref="Y1342:Y1343"/>
    <mergeCell ref="A1335:I1337"/>
    <mergeCell ref="J1335:AM1337"/>
    <mergeCell ref="A1338:I1345"/>
    <mergeCell ref="J1338:J1339"/>
    <mergeCell ref="K1338:K1339"/>
    <mergeCell ref="L1338:W1339"/>
    <mergeCell ref="X1338:X1339"/>
    <mergeCell ref="Y1338:Y1339"/>
    <mergeCell ref="Z1338:AM1339"/>
    <mergeCell ref="J1340:J1341"/>
    <mergeCell ref="T1331:U1332"/>
    <mergeCell ref="V1331:AM1331"/>
    <mergeCell ref="V1332:AM1332"/>
    <mergeCell ref="J1333:U1334"/>
    <mergeCell ref="V1333:AM1333"/>
    <mergeCell ref="V1334:AM1334"/>
    <mergeCell ref="A1324:I1326"/>
    <mergeCell ref="J1324:AM1326"/>
    <mergeCell ref="A1327:I1328"/>
    <mergeCell ref="J1327:AM1328"/>
    <mergeCell ref="A1329:I1334"/>
    <mergeCell ref="J1329:U1330"/>
    <mergeCell ref="V1329:AM1329"/>
    <mergeCell ref="V1330:AM1330"/>
    <mergeCell ref="J1331:J1332"/>
    <mergeCell ref="K1331:S1332"/>
    <mergeCell ref="A1317:I1319"/>
    <mergeCell ref="J1317:AM1319"/>
    <mergeCell ref="A1320:I1321"/>
    <mergeCell ref="J1320:AM1321"/>
    <mergeCell ref="A1322:I1323"/>
    <mergeCell ref="J1322:AM1323"/>
    <mergeCell ref="Z1313:AM1314"/>
    <mergeCell ref="J1315:J1316"/>
    <mergeCell ref="K1315:K1316"/>
    <mergeCell ref="L1315:N1316"/>
    <mergeCell ref="O1315:O1316"/>
    <mergeCell ref="P1315:AK1316"/>
    <mergeCell ref="AL1315:AM1316"/>
    <mergeCell ref="K1311:K1312"/>
    <mergeCell ref="L1311:W1312"/>
    <mergeCell ref="X1311:X1312"/>
    <mergeCell ref="Y1311:Y1312"/>
    <mergeCell ref="Z1311:AM1312"/>
    <mergeCell ref="J1313:J1314"/>
    <mergeCell ref="K1313:K1314"/>
    <mergeCell ref="L1313:W1314"/>
    <mergeCell ref="X1313:X1314"/>
    <mergeCell ref="Y1313:Y1314"/>
    <mergeCell ref="A1306:I1308"/>
    <mergeCell ref="J1306:AM1308"/>
    <mergeCell ref="A1309:I1316"/>
    <mergeCell ref="J1309:J1310"/>
    <mergeCell ref="K1309:K1310"/>
    <mergeCell ref="L1309:W1310"/>
    <mergeCell ref="X1309:X1310"/>
    <mergeCell ref="Y1309:Y1310"/>
    <mergeCell ref="Z1309:AM1310"/>
    <mergeCell ref="J1311:J1312"/>
    <mergeCell ref="T1302:U1303"/>
    <mergeCell ref="V1302:AM1302"/>
    <mergeCell ref="V1303:AM1303"/>
    <mergeCell ref="J1304:U1305"/>
    <mergeCell ref="V1304:AM1304"/>
    <mergeCell ref="V1305:AM1305"/>
    <mergeCell ref="A1295:I1297"/>
    <mergeCell ref="J1295:AM1297"/>
    <mergeCell ref="A1298:I1299"/>
    <mergeCell ref="J1298:AM1299"/>
    <mergeCell ref="A1300:I1305"/>
    <mergeCell ref="J1300:U1301"/>
    <mergeCell ref="V1300:AM1300"/>
    <mergeCell ref="V1301:AM1301"/>
    <mergeCell ref="J1302:J1303"/>
    <mergeCell ref="K1302:S1303"/>
    <mergeCell ref="A1286:I1288"/>
    <mergeCell ref="J1286:AM1288"/>
    <mergeCell ref="A1289:AM1290"/>
    <mergeCell ref="A1291:I1292"/>
    <mergeCell ref="J1291:AM1292"/>
    <mergeCell ref="A1293:I1294"/>
    <mergeCell ref="J1293:AM1294"/>
    <mergeCell ref="Z1282:AM1283"/>
    <mergeCell ref="J1284:J1285"/>
    <mergeCell ref="K1284:K1285"/>
    <mergeCell ref="L1284:N1285"/>
    <mergeCell ref="O1284:O1285"/>
    <mergeCell ref="P1284:AK1285"/>
    <mergeCell ref="AL1284:AM1285"/>
    <mergeCell ref="K1280:K1281"/>
    <mergeCell ref="L1280:W1281"/>
    <mergeCell ref="X1280:X1281"/>
    <mergeCell ref="Y1280:Y1281"/>
    <mergeCell ref="Z1280:AM1281"/>
    <mergeCell ref="J1282:J1283"/>
    <mergeCell ref="K1282:K1283"/>
    <mergeCell ref="L1282:W1283"/>
    <mergeCell ref="X1282:X1283"/>
    <mergeCell ref="Y1282:Y1283"/>
    <mergeCell ref="A1275:I1277"/>
    <mergeCell ref="J1275:AM1277"/>
    <mergeCell ref="A1278:I1285"/>
    <mergeCell ref="J1278:J1279"/>
    <mergeCell ref="K1278:K1279"/>
    <mergeCell ref="L1278:W1279"/>
    <mergeCell ref="X1278:X1279"/>
    <mergeCell ref="Y1278:Y1279"/>
    <mergeCell ref="Z1278:AM1279"/>
    <mergeCell ref="J1280:J1281"/>
    <mergeCell ref="T1271:U1272"/>
    <mergeCell ref="V1271:AM1271"/>
    <mergeCell ref="V1272:AM1272"/>
    <mergeCell ref="J1273:U1274"/>
    <mergeCell ref="V1273:AM1273"/>
    <mergeCell ref="V1274:AM1274"/>
    <mergeCell ref="A1264:I1266"/>
    <mergeCell ref="J1264:AM1266"/>
    <mergeCell ref="A1267:I1268"/>
    <mergeCell ref="J1267:AM1268"/>
    <mergeCell ref="A1269:I1274"/>
    <mergeCell ref="J1269:U1270"/>
    <mergeCell ref="V1269:AM1269"/>
    <mergeCell ref="V1270:AM1270"/>
    <mergeCell ref="J1271:J1272"/>
    <mergeCell ref="K1271:S1272"/>
    <mergeCell ref="A1257:I1259"/>
    <mergeCell ref="J1257:AM1259"/>
    <mergeCell ref="A1260:I1261"/>
    <mergeCell ref="J1260:AM1261"/>
    <mergeCell ref="A1262:I1263"/>
    <mergeCell ref="J1262:AM1263"/>
    <mergeCell ref="Z1253:AM1254"/>
    <mergeCell ref="J1255:J1256"/>
    <mergeCell ref="K1255:K1256"/>
    <mergeCell ref="L1255:N1256"/>
    <mergeCell ref="O1255:O1256"/>
    <mergeCell ref="P1255:AK1256"/>
    <mergeCell ref="AL1255:AM1256"/>
    <mergeCell ref="K1251:K1252"/>
    <mergeCell ref="L1251:W1252"/>
    <mergeCell ref="X1251:X1252"/>
    <mergeCell ref="Y1251:Y1252"/>
    <mergeCell ref="Z1251:AM1252"/>
    <mergeCell ref="J1253:J1254"/>
    <mergeCell ref="K1253:K1254"/>
    <mergeCell ref="L1253:W1254"/>
    <mergeCell ref="X1253:X1254"/>
    <mergeCell ref="Y1253:Y1254"/>
    <mergeCell ref="A1246:I1248"/>
    <mergeCell ref="J1246:AM1248"/>
    <mergeCell ref="A1249:I1256"/>
    <mergeCell ref="J1249:J1250"/>
    <mergeCell ref="K1249:K1250"/>
    <mergeCell ref="L1249:W1250"/>
    <mergeCell ref="X1249:X1250"/>
    <mergeCell ref="Y1249:Y1250"/>
    <mergeCell ref="Z1249:AM1250"/>
    <mergeCell ref="J1251:J1252"/>
    <mergeCell ref="T1242:U1243"/>
    <mergeCell ref="V1242:AM1242"/>
    <mergeCell ref="V1243:AM1243"/>
    <mergeCell ref="J1244:U1245"/>
    <mergeCell ref="V1244:AM1244"/>
    <mergeCell ref="V1245:AM1245"/>
    <mergeCell ref="A1235:I1237"/>
    <mergeCell ref="J1235:AM1237"/>
    <mergeCell ref="A1238:I1239"/>
    <mergeCell ref="J1238:AM1239"/>
    <mergeCell ref="A1240:I1245"/>
    <mergeCell ref="J1240:U1241"/>
    <mergeCell ref="V1240:AM1240"/>
    <mergeCell ref="V1241:AM1241"/>
    <mergeCell ref="J1242:J1243"/>
    <mergeCell ref="K1242:S1243"/>
    <mergeCell ref="A1228:I1230"/>
    <mergeCell ref="J1228:AM1230"/>
    <mergeCell ref="A1231:I1232"/>
    <mergeCell ref="J1231:AM1232"/>
    <mergeCell ref="A1233:I1234"/>
    <mergeCell ref="J1233:AM1234"/>
    <mergeCell ref="Z1224:AM1225"/>
    <mergeCell ref="J1226:J1227"/>
    <mergeCell ref="K1226:K1227"/>
    <mergeCell ref="L1226:N1227"/>
    <mergeCell ref="O1226:O1227"/>
    <mergeCell ref="P1226:AK1227"/>
    <mergeCell ref="AL1226:AM1227"/>
    <mergeCell ref="K1222:K1223"/>
    <mergeCell ref="L1222:W1223"/>
    <mergeCell ref="X1222:X1223"/>
    <mergeCell ref="Y1222:Y1223"/>
    <mergeCell ref="Z1222:AM1223"/>
    <mergeCell ref="J1224:J1225"/>
    <mergeCell ref="K1224:K1225"/>
    <mergeCell ref="L1224:W1225"/>
    <mergeCell ref="X1224:X1225"/>
    <mergeCell ref="Y1224:Y1225"/>
    <mergeCell ref="A1217:I1219"/>
    <mergeCell ref="J1217:AM1219"/>
    <mergeCell ref="A1220:I1227"/>
    <mergeCell ref="J1220:J1221"/>
    <mergeCell ref="K1220:K1221"/>
    <mergeCell ref="L1220:W1221"/>
    <mergeCell ref="X1220:X1221"/>
    <mergeCell ref="Y1220:Y1221"/>
    <mergeCell ref="Z1220:AM1221"/>
    <mergeCell ref="J1222:J1223"/>
    <mergeCell ref="T1213:U1214"/>
    <mergeCell ref="V1213:AM1213"/>
    <mergeCell ref="V1214:AM1214"/>
    <mergeCell ref="J1215:U1216"/>
    <mergeCell ref="V1215:AM1215"/>
    <mergeCell ref="V1216:AM1216"/>
    <mergeCell ref="A1206:I1208"/>
    <mergeCell ref="J1206:AM1208"/>
    <mergeCell ref="A1209:I1210"/>
    <mergeCell ref="J1209:AM1210"/>
    <mergeCell ref="A1211:I1216"/>
    <mergeCell ref="J1211:U1212"/>
    <mergeCell ref="V1211:AM1211"/>
    <mergeCell ref="V1212:AM1212"/>
    <mergeCell ref="J1213:J1214"/>
    <mergeCell ref="K1213:S1214"/>
    <mergeCell ref="A1199:I1201"/>
    <mergeCell ref="J1199:AM1201"/>
    <mergeCell ref="A1202:I1203"/>
    <mergeCell ref="J1202:AM1203"/>
    <mergeCell ref="A1204:I1205"/>
    <mergeCell ref="J1204:AM1205"/>
    <mergeCell ref="Z1195:AM1196"/>
    <mergeCell ref="J1197:J1198"/>
    <mergeCell ref="K1197:K1198"/>
    <mergeCell ref="L1197:N1198"/>
    <mergeCell ref="O1197:O1198"/>
    <mergeCell ref="P1197:AK1198"/>
    <mergeCell ref="AL1197:AM1198"/>
    <mergeCell ref="K1193:K1194"/>
    <mergeCell ref="L1193:W1194"/>
    <mergeCell ref="X1193:X1194"/>
    <mergeCell ref="Y1193:Y1194"/>
    <mergeCell ref="Z1193:AM1194"/>
    <mergeCell ref="J1195:J1196"/>
    <mergeCell ref="K1195:K1196"/>
    <mergeCell ref="L1195:W1196"/>
    <mergeCell ref="X1195:X1196"/>
    <mergeCell ref="Y1195:Y1196"/>
    <mergeCell ref="A1188:I1190"/>
    <mergeCell ref="J1188:AM1190"/>
    <mergeCell ref="A1191:I1198"/>
    <mergeCell ref="J1191:J1192"/>
    <mergeCell ref="K1191:K1192"/>
    <mergeCell ref="L1191:W1192"/>
    <mergeCell ref="X1191:X1192"/>
    <mergeCell ref="Y1191:Y1192"/>
    <mergeCell ref="Z1191:AM1192"/>
    <mergeCell ref="J1193:J1194"/>
    <mergeCell ref="T1184:U1185"/>
    <mergeCell ref="V1184:AM1184"/>
    <mergeCell ref="V1185:AM1185"/>
    <mergeCell ref="J1186:U1187"/>
    <mergeCell ref="V1186:AM1186"/>
    <mergeCell ref="V1187:AM1187"/>
    <mergeCell ref="A1177:I1179"/>
    <mergeCell ref="J1177:AM1179"/>
    <mergeCell ref="A1180:I1181"/>
    <mergeCell ref="J1180:AM1181"/>
    <mergeCell ref="A1182:I1187"/>
    <mergeCell ref="J1182:U1183"/>
    <mergeCell ref="V1182:AM1182"/>
    <mergeCell ref="V1183:AM1183"/>
    <mergeCell ref="J1184:J1185"/>
    <mergeCell ref="K1184:S1185"/>
    <mergeCell ref="A1168:I1170"/>
    <mergeCell ref="J1168:AM1170"/>
    <mergeCell ref="A1171:AM1172"/>
    <mergeCell ref="A1173:I1174"/>
    <mergeCell ref="J1173:AM1174"/>
    <mergeCell ref="A1175:I1176"/>
    <mergeCell ref="J1175:AM1176"/>
    <mergeCell ref="Z1164:AM1165"/>
    <mergeCell ref="J1166:J1167"/>
    <mergeCell ref="K1166:K1167"/>
    <mergeCell ref="L1166:N1167"/>
    <mergeCell ref="O1166:O1167"/>
    <mergeCell ref="P1166:AK1167"/>
    <mergeCell ref="AL1166:AM1167"/>
    <mergeCell ref="K1162:K1163"/>
    <mergeCell ref="L1162:W1163"/>
    <mergeCell ref="X1162:X1163"/>
    <mergeCell ref="Y1162:Y1163"/>
    <mergeCell ref="Z1162:AM1163"/>
    <mergeCell ref="J1164:J1165"/>
    <mergeCell ref="K1164:K1165"/>
    <mergeCell ref="L1164:W1165"/>
    <mergeCell ref="X1164:X1165"/>
    <mergeCell ref="Y1164:Y1165"/>
    <mergeCell ref="A1157:I1159"/>
    <mergeCell ref="J1157:AM1159"/>
    <mergeCell ref="A1160:I1167"/>
    <mergeCell ref="J1160:J1161"/>
    <mergeCell ref="K1160:K1161"/>
    <mergeCell ref="L1160:W1161"/>
    <mergeCell ref="X1160:X1161"/>
    <mergeCell ref="Y1160:Y1161"/>
    <mergeCell ref="Z1160:AM1161"/>
    <mergeCell ref="J1162:J1163"/>
    <mergeCell ref="T1153:U1154"/>
    <mergeCell ref="V1153:AM1153"/>
    <mergeCell ref="V1154:AM1154"/>
    <mergeCell ref="J1155:U1156"/>
    <mergeCell ref="V1155:AM1155"/>
    <mergeCell ref="V1156:AM1156"/>
    <mergeCell ref="A1146:I1148"/>
    <mergeCell ref="J1146:AM1148"/>
    <mergeCell ref="A1149:I1150"/>
    <mergeCell ref="J1149:AM1150"/>
    <mergeCell ref="A1151:I1156"/>
    <mergeCell ref="J1151:U1152"/>
    <mergeCell ref="V1151:AM1151"/>
    <mergeCell ref="V1152:AM1152"/>
    <mergeCell ref="J1153:J1154"/>
    <mergeCell ref="K1153:S1154"/>
    <mergeCell ref="A1139:I1141"/>
    <mergeCell ref="J1139:AM1141"/>
    <mergeCell ref="A1142:I1143"/>
    <mergeCell ref="J1142:AM1143"/>
    <mergeCell ref="A1144:I1145"/>
    <mergeCell ref="J1144:AM1145"/>
    <mergeCell ref="Z1135:AM1136"/>
    <mergeCell ref="J1137:J1138"/>
    <mergeCell ref="K1137:K1138"/>
    <mergeCell ref="L1137:N1138"/>
    <mergeCell ref="O1137:O1138"/>
    <mergeCell ref="P1137:AK1138"/>
    <mergeCell ref="AL1137:AM1138"/>
    <mergeCell ref="K1133:K1134"/>
    <mergeCell ref="L1133:W1134"/>
    <mergeCell ref="X1133:X1134"/>
    <mergeCell ref="Y1133:Y1134"/>
    <mergeCell ref="Z1133:AM1134"/>
    <mergeCell ref="J1135:J1136"/>
    <mergeCell ref="K1135:K1136"/>
    <mergeCell ref="L1135:W1136"/>
    <mergeCell ref="X1135:X1136"/>
    <mergeCell ref="Y1135:Y1136"/>
    <mergeCell ref="A1128:I1130"/>
    <mergeCell ref="J1128:AM1130"/>
    <mergeCell ref="A1131:I1138"/>
    <mergeCell ref="J1131:J1132"/>
    <mergeCell ref="K1131:K1132"/>
    <mergeCell ref="L1131:W1132"/>
    <mergeCell ref="X1131:X1132"/>
    <mergeCell ref="Y1131:Y1132"/>
    <mergeCell ref="Z1131:AM1132"/>
    <mergeCell ref="J1133:J1134"/>
    <mergeCell ref="T1124:U1125"/>
    <mergeCell ref="V1124:AM1124"/>
    <mergeCell ref="V1125:AM1125"/>
    <mergeCell ref="J1126:U1127"/>
    <mergeCell ref="V1126:AM1126"/>
    <mergeCell ref="V1127:AM1127"/>
    <mergeCell ref="A1117:I1119"/>
    <mergeCell ref="J1117:AM1119"/>
    <mergeCell ref="A1120:I1121"/>
    <mergeCell ref="J1120:AM1121"/>
    <mergeCell ref="A1122:I1127"/>
    <mergeCell ref="J1122:U1123"/>
    <mergeCell ref="V1122:AM1122"/>
    <mergeCell ref="V1123:AM1123"/>
    <mergeCell ref="J1124:J1125"/>
    <mergeCell ref="K1124:S1125"/>
    <mergeCell ref="A1110:I1112"/>
    <mergeCell ref="J1110:AM1112"/>
    <mergeCell ref="A1113:I1114"/>
    <mergeCell ref="J1113:AM1114"/>
    <mergeCell ref="A1115:I1116"/>
    <mergeCell ref="J1115:AM1116"/>
    <mergeCell ref="Z1106:AM1107"/>
    <mergeCell ref="J1108:J1109"/>
    <mergeCell ref="K1108:K1109"/>
    <mergeCell ref="L1108:N1109"/>
    <mergeCell ref="O1108:O1109"/>
    <mergeCell ref="P1108:AK1109"/>
    <mergeCell ref="AL1108:AM1109"/>
    <mergeCell ref="K1104:K1105"/>
    <mergeCell ref="L1104:W1105"/>
    <mergeCell ref="X1104:X1105"/>
    <mergeCell ref="Y1104:Y1105"/>
    <mergeCell ref="Z1104:AM1105"/>
    <mergeCell ref="J1106:J1107"/>
    <mergeCell ref="K1106:K1107"/>
    <mergeCell ref="L1106:W1107"/>
    <mergeCell ref="X1106:X1107"/>
    <mergeCell ref="Y1106:Y1107"/>
    <mergeCell ref="A1099:I1101"/>
    <mergeCell ref="J1099:AM1101"/>
    <mergeCell ref="A1102:I1109"/>
    <mergeCell ref="J1102:J1103"/>
    <mergeCell ref="K1102:K1103"/>
    <mergeCell ref="L1102:W1103"/>
    <mergeCell ref="X1102:X1103"/>
    <mergeCell ref="Y1102:Y1103"/>
    <mergeCell ref="Z1102:AM1103"/>
    <mergeCell ref="J1104:J1105"/>
    <mergeCell ref="T1095:U1096"/>
    <mergeCell ref="V1095:AM1095"/>
    <mergeCell ref="V1096:AM1096"/>
    <mergeCell ref="J1097:U1098"/>
    <mergeCell ref="V1097:AM1097"/>
    <mergeCell ref="V1098:AM1098"/>
    <mergeCell ref="A1088:I1090"/>
    <mergeCell ref="J1088:AM1090"/>
    <mergeCell ref="A1091:I1092"/>
    <mergeCell ref="J1091:AM1092"/>
    <mergeCell ref="A1093:I1098"/>
    <mergeCell ref="J1093:U1094"/>
    <mergeCell ref="V1093:AM1093"/>
    <mergeCell ref="V1094:AM1094"/>
    <mergeCell ref="J1095:J1096"/>
    <mergeCell ref="K1095:S1096"/>
    <mergeCell ref="A1081:I1083"/>
    <mergeCell ref="J1081:AM1083"/>
    <mergeCell ref="A1084:I1085"/>
    <mergeCell ref="J1084:AM1085"/>
    <mergeCell ref="A1086:I1087"/>
    <mergeCell ref="J1086:AM1087"/>
    <mergeCell ref="Z1077:AM1078"/>
    <mergeCell ref="J1079:J1080"/>
    <mergeCell ref="K1079:K1080"/>
    <mergeCell ref="L1079:N1080"/>
    <mergeCell ref="O1079:O1080"/>
    <mergeCell ref="P1079:AK1080"/>
    <mergeCell ref="AL1079:AM1080"/>
    <mergeCell ref="K1075:K1076"/>
    <mergeCell ref="L1075:W1076"/>
    <mergeCell ref="X1075:X1076"/>
    <mergeCell ref="Y1075:Y1076"/>
    <mergeCell ref="Z1075:AM1076"/>
    <mergeCell ref="J1077:J1078"/>
    <mergeCell ref="K1077:K1078"/>
    <mergeCell ref="L1077:W1078"/>
    <mergeCell ref="X1077:X1078"/>
    <mergeCell ref="Y1077:Y1078"/>
    <mergeCell ref="A1070:I1072"/>
    <mergeCell ref="J1070:AM1072"/>
    <mergeCell ref="A1073:I1080"/>
    <mergeCell ref="J1073:J1074"/>
    <mergeCell ref="K1073:K1074"/>
    <mergeCell ref="L1073:W1074"/>
    <mergeCell ref="X1073:X1074"/>
    <mergeCell ref="Y1073:Y1074"/>
    <mergeCell ref="Z1073:AM1074"/>
    <mergeCell ref="J1075:J1076"/>
    <mergeCell ref="T1066:U1067"/>
    <mergeCell ref="V1066:AM1066"/>
    <mergeCell ref="V1067:AM1067"/>
    <mergeCell ref="J1068:U1069"/>
    <mergeCell ref="V1068:AM1068"/>
    <mergeCell ref="V1069:AM1069"/>
    <mergeCell ref="A1059:I1061"/>
    <mergeCell ref="J1059:AM1061"/>
    <mergeCell ref="A1062:I1063"/>
    <mergeCell ref="J1062:AM1063"/>
    <mergeCell ref="A1064:I1069"/>
    <mergeCell ref="J1064:U1065"/>
    <mergeCell ref="V1064:AM1064"/>
    <mergeCell ref="V1065:AM1065"/>
    <mergeCell ref="J1066:J1067"/>
    <mergeCell ref="K1066:S1067"/>
    <mergeCell ref="A1052:I1054"/>
    <mergeCell ref="J1052:AM1054"/>
    <mergeCell ref="A1055:I1056"/>
    <mergeCell ref="J1055:AM1056"/>
    <mergeCell ref="A1057:I1058"/>
    <mergeCell ref="J1057:AM1058"/>
    <mergeCell ref="Z1048:AM1049"/>
    <mergeCell ref="J1050:J1051"/>
    <mergeCell ref="K1050:K1051"/>
    <mergeCell ref="L1050:N1051"/>
    <mergeCell ref="O1050:O1051"/>
    <mergeCell ref="P1050:AK1051"/>
    <mergeCell ref="AL1050:AM1051"/>
    <mergeCell ref="K1046:K1047"/>
    <mergeCell ref="L1046:W1047"/>
    <mergeCell ref="X1046:X1047"/>
    <mergeCell ref="Y1046:Y1047"/>
    <mergeCell ref="Z1046:AM1047"/>
    <mergeCell ref="J1048:J1049"/>
    <mergeCell ref="K1048:K1049"/>
    <mergeCell ref="L1048:W1049"/>
    <mergeCell ref="X1048:X1049"/>
    <mergeCell ref="Y1048:Y1049"/>
    <mergeCell ref="A1041:I1043"/>
    <mergeCell ref="J1041:AM1043"/>
    <mergeCell ref="A1044:I1051"/>
    <mergeCell ref="J1044:J1045"/>
    <mergeCell ref="K1044:K1045"/>
    <mergeCell ref="L1044:W1045"/>
    <mergeCell ref="X1044:X1045"/>
    <mergeCell ref="Y1044:Y1045"/>
    <mergeCell ref="Z1044:AM1045"/>
    <mergeCell ref="J1046:J1047"/>
    <mergeCell ref="T1037:U1038"/>
    <mergeCell ref="V1037:AM1037"/>
    <mergeCell ref="V1038:AM1038"/>
    <mergeCell ref="J1039:U1040"/>
    <mergeCell ref="V1039:AM1039"/>
    <mergeCell ref="V1040:AM1040"/>
    <mergeCell ref="A1030:I1032"/>
    <mergeCell ref="J1030:AM1032"/>
    <mergeCell ref="A1033:I1034"/>
    <mergeCell ref="J1033:AM1034"/>
    <mergeCell ref="A1035:I1040"/>
    <mergeCell ref="J1035:U1036"/>
    <mergeCell ref="V1035:AM1035"/>
    <mergeCell ref="V1036:AM1036"/>
    <mergeCell ref="J1037:J1038"/>
    <mergeCell ref="K1037:S1038"/>
    <mergeCell ref="A1023:I1025"/>
    <mergeCell ref="J1023:AM1025"/>
    <mergeCell ref="A1026:I1027"/>
    <mergeCell ref="J1026:AM1027"/>
    <mergeCell ref="A1028:I1029"/>
    <mergeCell ref="J1028:AM1029"/>
    <mergeCell ref="Z1019:AM1020"/>
    <mergeCell ref="J1021:J1022"/>
    <mergeCell ref="K1021:K1022"/>
    <mergeCell ref="L1021:N1022"/>
    <mergeCell ref="O1021:O1022"/>
    <mergeCell ref="P1021:AK1022"/>
    <mergeCell ref="AL1021:AM1022"/>
    <mergeCell ref="K1017:K1018"/>
    <mergeCell ref="L1017:W1018"/>
    <mergeCell ref="X1017:X1018"/>
    <mergeCell ref="Y1017:Y1018"/>
    <mergeCell ref="Z1017:AM1018"/>
    <mergeCell ref="J1019:J1020"/>
    <mergeCell ref="K1019:K1020"/>
    <mergeCell ref="L1019:W1020"/>
    <mergeCell ref="X1019:X1020"/>
    <mergeCell ref="Y1019:Y1020"/>
    <mergeCell ref="A1012:I1014"/>
    <mergeCell ref="J1012:AM1014"/>
    <mergeCell ref="A1015:I1022"/>
    <mergeCell ref="J1015:J1016"/>
    <mergeCell ref="K1015:K1016"/>
    <mergeCell ref="L1015:W1016"/>
    <mergeCell ref="X1015:X1016"/>
    <mergeCell ref="Y1015:Y1016"/>
    <mergeCell ref="Z1015:AM1016"/>
    <mergeCell ref="J1017:J1018"/>
    <mergeCell ref="T1008:U1009"/>
    <mergeCell ref="V1008:AM1008"/>
    <mergeCell ref="V1009:AM1009"/>
    <mergeCell ref="J1010:U1011"/>
    <mergeCell ref="V1010:AM1010"/>
    <mergeCell ref="V1011:AM1011"/>
    <mergeCell ref="A1001:I1003"/>
    <mergeCell ref="J1001:AM1003"/>
    <mergeCell ref="A1004:I1005"/>
    <mergeCell ref="J1004:AM1005"/>
    <mergeCell ref="A1006:I1011"/>
    <mergeCell ref="J1006:U1007"/>
    <mergeCell ref="V1006:AM1006"/>
    <mergeCell ref="V1007:AM1007"/>
    <mergeCell ref="J1008:J1009"/>
    <mergeCell ref="K1008:S1009"/>
    <mergeCell ref="A992:I994"/>
    <mergeCell ref="J992:AM994"/>
    <mergeCell ref="A995:AM996"/>
    <mergeCell ref="A997:I998"/>
    <mergeCell ref="J997:AM998"/>
    <mergeCell ref="A999:I1000"/>
    <mergeCell ref="J999:AM1000"/>
    <mergeCell ref="Z988:AM989"/>
    <mergeCell ref="J990:J991"/>
    <mergeCell ref="K990:K991"/>
    <mergeCell ref="L990:N991"/>
    <mergeCell ref="O990:O991"/>
    <mergeCell ref="P990:AK991"/>
    <mergeCell ref="AL990:AM991"/>
    <mergeCell ref="K986:K987"/>
    <mergeCell ref="L986:W987"/>
    <mergeCell ref="X986:X987"/>
    <mergeCell ref="Y986:Y987"/>
    <mergeCell ref="Z986:AM987"/>
    <mergeCell ref="J988:J989"/>
    <mergeCell ref="K988:K989"/>
    <mergeCell ref="L988:W989"/>
    <mergeCell ref="X988:X989"/>
    <mergeCell ref="Y988:Y989"/>
    <mergeCell ref="A981:I983"/>
    <mergeCell ref="J981:AM983"/>
    <mergeCell ref="A984:I991"/>
    <mergeCell ref="J984:J985"/>
    <mergeCell ref="K984:K985"/>
    <mergeCell ref="L984:W985"/>
    <mergeCell ref="X984:X985"/>
    <mergeCell ref="Y984:Y985"/>
    <mergeCell ref="Z984:AM985"/>
    <mergeCell ref="J986:J987"/>
    <mergeCell ref="T977:U978"/>
    <mergeCell ref="V977:AM977"/>
    <mergeCell ref="V978:AM978"/>
    <mergeCell ref="J979:U980"/>
    <mergeCell ref="V979:AM979"/>
    <mergeCell ref="V980:AM980"/>
    <mergeCell ref="A970:I972"/>
    <mergeCell ref="J970:AM972"/>
    <mergeCell ref="A973:I974"/>
    <mergeCell ref="J973:AM974"/>
    <mergeCell ref="A975:I980"/>
    <mergeCell ref="J975:U976"/>
    <mergeCell ref="V975:AM975"/>
    <mergeCell ref="V976:AM976"/>
    <mergeCell ref="J977:J978"/>
    <mergeCell ref="K977:S978"/>
    <mergeCell ref="A963:I965"/>
    <mergeCell ref="J963:AM965"/>
    <mergeCell ref="A966:I967"/>
    <mergeCell ref="J966:AM967"/>
    <mergeCell ref="A968:I969"/>
    <mergeCell ref="J968:AM969"/>
    <mergeCell ref="Z959:AM960"/>
    <mergeCell ref="J961:J962"/>
    <mergeCell ref="K961:K962"/>
    <mergeCell ref="L961:N962"/>
    <mergeCell ref="O961:O962"/>
    <mergeCell ref="P961:AK962"/>
    <mergeCell ref="AL961:AM962"/>
    <mergeCell ref="K957:K958"/>
    <mergeCell ref="L957:W958"/>
    <mergeCell ref="X957:X958"/>
    <mergeCell ref="Y957:Y958"/>
    <mergeCell ref="Z957:AM958"/>
    <mergeCell ref="J959:J960"/>
    <mergeCell ref="K959:K960"/>
    <mergeCell ref="L959:W960"/>
    <mergeCell ref="X959:X960"/>
    <mergeCell ref="Y959:Y960"/>
    <mergeCell ref="A952:I954"/>
    <mergeCell ref="J952:AM954"/>
    <mergeCell ref="A955:I962"/>
    <mergeCell ref="J955:J956"/>
    <mergeCell ref="K955:K956"/>
    <mergeCell ref="L955:W956"/>
    <mergeCell ref="X955:X956"/>
    <mergeCell ref="Y955:Y956"/>
    <mergeCell ref="Z955:AM956"/>
    <mergeCell ref="J957:J958"/>
    <mergeCell ref="T948:U949"/>
    <mergeCell ref="V948:AM948"/>
    <mergeCell ref="V949:AM949"/>
    <mergeCell ref="J950:U951"/>
    <mergeCell ref="V950:AM950"/>
    <mergeCell ref="V951:AM951"/>
    <mergeCell ref="A941:I943"/>
    <mergeCell ref="J941:AM943"/>
    <mergeCell ref="A944:I945"/>
    <mergeCell ref="J944:AM945"/>
    <mergeCell ref="A946:I951"/>
    <mergeCell ref="J946:U947"/>
    <mergeCell ref="V946:AM946"/>
    <mergeCell ref="V947:AM947"/>
    <mergeCell ref="J948:J949"/>
    <mergeCell ref="K948:S949"/>
    <mergeCell ref="A934:I936"/>
    <mergeCell ref="J934:AM936"/>
    <mergeCell ref="A937:I938"/>
    <mergeCell ref="J937:AM938"/>
    <mergeCell ref="A939:I940"/>
    <mergeCell ref="J939:AM940"/>
    <mergeCell ref="Z930:AM931"/>
    <mergeCell ref="J932:J933"/>
    <mergeCell ref="K932:K933"/>
    <mergeCell ref="L932:N933"/>
    <mergeCell ref="O932:O933"/>
    <mergeCell ref="P932:AK933"/>
    <mergeCell ref="AL932:AM933"/>
    <mergeCell ref="K928:K929"/>
    <mergeCell ref="L928:W929"/>
    <mergeCell ref="X928:X929"/>
    <mergeCell ref="Y928:Y929"/>
    <mergeCell ref="Z928:AM929"/>
    <mergeCell ref="J930:J931"/>
    <mergeCell ref="K930:K931"/>
    <mergeCell ref="L930:W931"/>
    <mergeCell ref="X930:X931"/>
    <mergeCell ref="Y930:Y931"/>
    <mergeCell ref="A923:I925"/>
    <mergeCell ref="J923:AM925"/>
    <mergeCell ref="A926:I933"/>
    <mergeCell ref="J926:J927"/>
    <mergeCell ref="K926:K927"/>
    <mergeCell ref="L926:W927"/>
    <mergeCell ref="X926:X927"/>
    <mergeCell ref="Y926:Y927"/>
    <mergeCell ref="Z926:AM927"/>
    <mergeCell ref="J928:J929"/>
    <mergeCell ref="T919:U920"/>
    <mergeCell ref="V919:AM919"/>
    <mergeCell ref="V920:AM920"/>
    <mergeCell ref="J921:U922"/>
    <mergeCell ref="V921:AM921"/>
    <mergeCell ref="V922:AM922"/>
    <mergeCell ref="A912:I914"/>
    <mergeCell ref="J912:AM914"/>
    <mergeCell ref="A915:I916"/>
    <mergeCell ref="J915:AM916"/>
    <mergeCell ref="A917:I922"/>
    <mergeCell ref="J917:U918"/>
    <mergeCell ref="V917:AM917"/>
    <mergeCell ref="V918:AM918"/>
    <mergeCell ref="J919:J920"/>
    <mergeCell ref="K919:S920"/>
    <mergeCell ref="A905:I907"/>
    <mergeCell ref="J905:AM907"/>
    <mergeCell ref="A908:I909"/>
    <mergeCell ref="J908:AM909"/>
    <mergeCell ref="A910:I911"/>
    <mergeCell ref="J910:AM911"/>
    <mergeCell ref="Z901:AM902"/>
    <mergeCell ref="J903:J904"/>
    <mergeCell ref="K903:K904"/>
    <mergeCell ref="L903:N904"/>
    <mergeCell ref="O903:O904"/>
    <mergeCell ref="P903:AK904"/>
    <mergeCell ref="AL903:AM904"/>
    <mergeCell ref="K899:K900"/>
    <mergeCell ref="L899:W900"/>
    <mergeCell ref="X899:X900"/>
    <mergeCell ref="Y899:Y900"/>
    <mergeCell ref="Z899:AM900"/>
    <mergeCell ref="J901:J902"/>
    <mergeCell ref="K901:K902"/>
    <mergeCell ref="L901:W902"/>
    <mergeCell ref="X901:X902"/>
    <mergeCell ref="Y901:Y902"/>
    <mergeCell ref="A894:I896"/>
    <mergeCell ref="J894:AM896"/>
    <mergeCell ref="A897:I904"/>
    <mergeCell ref="J897:J898"/>
    <mergeCell ref="K897:K898"/>
    <mergeCell ref="L897:W898"/>
    <mergeCell ref="X897:X898"/>
    <mergeCell ref="Y897:Y898"/>
    <mergeCell ref="Z897:AM898"/>
    <mergeCell ref="J899:J900"/>
    <mergeCell ref="T890:U891"/>
    <mergeCell ref="V890:AM890"/>
    <mergeCell ref="V891:AM891"/>
    <mergeCell ref="J892:U893"/>
    <mergeCell ref="V892:AM892"/>
    <mergeCell ref="V893:AM893"/>
    <mergeCell ref="A883:I885"/>
    <mergeCell ref="J883:AM885"/>
    <mergeCell ref="A886:I887"/>
    <mergeCell ref="J886:AM887"/>
    <mergeCell ref="A888:I893"/>
    <mergeCell ref="J888:U889"/>
    <mergeCell ref="V888:AM888"/>
    <mergeCell ref="V889:AM889"/>
    <mergeCell ref="J890:J891"/>
    <mergeCell ref="K890:S891"/>
    <mergeCell ref="A876:I878"/>
    <mergeCell ref="J876:AM878"/>
    <mergeCell ref="A879:I880"/>
    <mergeCell ref="J879:AM880"/>
    <mergeCell ref="A881:I882"/>
    <mergeCell ref="J881:AM882"/>
    <mergeCell ref="Z872:AM873"/>
    <mergeCell ref="J874:J875"/>
    <mergeCell ref="K874:K875"/>
    <mergeCell ref="L874:N875"/>
    <mergeCell ref="O874:O875"/>
    <mergeCell ref="P874:AK875"/>
    <mergeCell ref="AL874:AM875"/>
    <mergeCell ref="K870:K871"/>
    <mergeCell ref="L870:W871"/>
    <mergeCell ref="X870:X871"/>
    <mergeCell ref="Y870:Y871"/>
    <mergeCell ref="Z870:AM871"/>
    <mergeCell ref="J872:J873"/>
    <mergeCell ref="K872:K873"/>
    <mergeCell ref="L872:W873"/>
    <mergeCell ref="X872:X873"/>
    <mergeCell ref="Y872:Y873"/>
    <mergeCell ref="A865:I867"/>
    <mergeCell ref="J865:AM867"/>
    <mergeCell ref="A868:I875"/>
    <mergeCell ref="J868:J869"/>
    <mergeCell ref="K868:K869"/>
    <mergeCell ref="L868:W869"/>
    <mergeCell ref="X868:X869"/>
    <mergeCell ref="Y868:Y869"/>
    <mergeCell ref="Z868:AM869"/>
    <mergeCell ref="J870:J871"/>
    <mergeCell ref="T861:U862"/>
    <mergeCell ref="V861:AM861"/>
    <mergeCell ref="V862:AM862"/>
    <mergeCell ref="J863:U864"/>
    <mergeCell ref="V863:AM863"/>
    <mergeCell ref="V864:AM864"/>
    <mergeCell ref="A854:I856"/>
    <mergeCell ref="J854:AM856"/>
    <mergeCell ref="A857:I858"/>
    <mergeCell ref="J857:AM858"/>
    <mergeCell ref="A859:I864"/>
    <mergeCell ref="J859:U860"/>
    <mergeCell ref="V859:AM859"/>
    <mergeCell ref="V860:AM860"/>
    <mergeCell ref="J861:J862"/>
    <mergeCell ref="K861:S862"/>
    <mergeCell ref="A845:I847"/>
    <mergeCell ref="J845:AM847"/>
    <mergeCell ref="A848:AM849"/>
    <mergeCell ref="A850:I851"/>
    <mergeCell ref="J850:AM851"/>
    <mergeCell ref="A852:I853"/>
    <mergeCell ref="J852:AM853"/>
    <mergeCell ref="Z841:AM842"/>
    <mergeCell ref="J843:J844"/>
    <mergeCell ref="K843:K844"/>
    <mergeCell ref="L843:N844"/>
    <mergeCell ref="O843:O844"/>
    <mergeCell ref="P843:AK844"/>
    <mergeCell ref="AL843:AM844"/>
    <mergeCell ref="K839:K840"/>
    <mergeCell ref="L839:W840"/>
    <mergeCell ref="X839:X840"/>
    <mergeCell ref="Y839:Y840"/>
    <mergeCell ref="Z839:AM840"/>
    <mergeCell ref="J841:J842"/>
    <mergeCell ref="K841:K842"/>
    <mergeCell ref="L841:W842"/>
    <mergeCell ref="X841:X842"/>
    <mergeCell ref="Y841:Y842"/>
    <mergeCell ref="A834:I836"/>
    <mergeCell ref="J834:AM836"/>
    <mergeCell ref="A837:I844"/>
    <mergeCell ref="J837:J838"/>
    <mergeCell ref="K837:K838"/>
    <mergeCell ref="L837:W838"/>
    <mergeCell ref="X837:X838"/>
    <mergeCell ref="Y837:Y838"/>
    <mergeCell ref="Z837:AM838"/>
    <mergeCell ref="J839:J840"/>
    <mergeCell ref="T830:U831"/>
    <mergeCell ref="V830:AM830"/>
    <mergeCell ref="V831:AM831"/>
    <mergeCell ref="J832:U833"/>
    <mergeCell ref="V832:AM832"/>
    <mergeCell ref="V833:AM833"/>
    <mergeCell ref="A823:I825"/>
    <mergeCell ref="J823:AM825"/>
    <mergeCell ref="A826:I827"/>
    <mergeCell ref="J826:AM827"/>
    <mergeCell ref="A828:I833"/>
    <mergeCell ref="J828:U829"/>
    <mergeCell ref="V828:AM828"/>
    <mergeCell ref="V829:AM829"/>
    <mergeCell ref="J830:J831"/>
    <mergeCell ref="K830:S831"/>
    <mergeCell ref="A816:I818"/>
    <mergeCell ref="J816:AM818"/>
    <mergeCell ref="A819:I820"/>
    <mergeCell ref="J819:AM820"/>
    <mergeCell ref="A821:I822"/>
    <mergeCell ref="J821:AM822"/>
    <mergeCell ref="Z812:AM813"/>
    <mergeCell ref="J814:J815"/>
    <mergeCell ref="K814:K815"/>
    <mergeCell ref="L814:N815"/>
    <mergeCell ref="O814:O815"/>
    <mergeCell ref="P814:AK815"/>
    <mergeCell ref="AL814:AM815"/>
    <mergeCell ref="K810:K811"/>
    <mergeCell ref="L810:W811"/>
    <mergeCell ref="X810:X811"/>
    <mergeCell ref="Y810:Y811"/>
    <mergeCell ref="Z810:AM811"/>
    <mergeCell ref="J812:J813"/>
    <mergeCell ref="K812:K813"/>
    <mergeCell ref="L812:W813"/>
    <mergeCell ref="X812:X813"/>
    <mergeCell ref="Y812:Y813"/>
    <mergeCell ref="A805:I807"/>
    <mergeCell ref="J805:AM807"/>
    <mergeCell ref="A808:I815"/>
    <mergeCell ref="J808:J809"/>
    <mergeCell ref="K808:K809"/>
    <mergeCell ref="L808:W809"/>
    <mergeCell ref="X808:X809"/>
    <mergeCell ref="Y808:Y809"/>
    <mergeCell ref="Z808:AM809"/>
    <mergeCell ref="J810:J811"/>
    <mergeCell ref="T801:U802"/>
    <mergeCell ref="V801:AM801"/>
    <mergeCell ref="V802:AM802"/>
    <mergeCell ref="J803:U804"/>
    <mergeCell ref="V803:AM803"/>
    <mergeCell ref="V804:AM804"/>
    <mergeCell ref="A794:I796"/>
    <mergeCell ref="J794:AM796"/>
    <mergeCell ref="A797:I798"/>
    <mergeCell ref="J797:AM798"/>
    <mergeCell ref="A799:I804"/>
    <mergeCell ref="J799:U800"/>
    <mergeCell ref="V799:AM799"/>
    <mergeCell ref="V800:AM800"/>
    <mergeCell ref="J801:J802"/>
    <mergeCell ref="K801:S802"/>
    <mergeCell ref="A787:I789"/>
    <mergeCell ref="J787:AM789"/>
    <mergeCell ref="A790:I791"/>
    <mergeCell ref="J790:AM791"/>
    <mergeCell ref="A792:I793"/>
    <mergeCell ref="J792:AM793"/>
    <mergeCell ref="Z783:AM784"/>
    <mergeCell ref="J785:J786"/>
    <mergeCell ref="K785:K786"/>
    <mergeCell ref="L785:N786"/>
    <mergeCell ref="O785:O786"/>
    <mergeCell ref="P785:AK786"/>
    <mergeCell ref="AL785:AM786"/>
    <mergeCell ref="K781:K782"/>
    <mergeCell ref="L781:W782"/>
    <mergeCell ref="X781:X782"/>
    <mergeCell ref="Y781:Y782"/>
    <mergeCell ref="Z781:AM782"/>
    <mergeCell ref="J783:J784"/>
    <mergeCell ref="K783:K784"/>
    <mergeCell ref="L783:W784"/>
    <mergeCell ref="X783:X784"/>
    <mergeCell ref="Y783:Y784"/>
    <mergeCell ref="A776:I778"/>
    <mergeCell ref="J776:AM778"/>
    <mergeCell ref="A779:I786"/>
    <mergeCell ref="J779:J780"/>
    <mergeCell ref="K779:K780"/>
    <mergeCell ref="L779:W780"/>
    <mergeCell ref="X779:X780"/>
    <mergeCell ref="Y779:Y780"/>
    <mergeCell ref="Z779:AM780"/>
    <mergeCell ref="J781:J782"/>
    <mergeCell ref="T772:U773"/>
    <mergeCell ref="V772:AM772"/>
    <mergeCell ref="V773:AM773"/>
    <mergeCell ref="J774:U775"/>
    <mergeCell ref="V774:AM774"/>
    <mergeCell ref="V775:AM775"/>
    <mergeCell ref="A765:I767"/>
    <mergeCell ref="J765:AM767"/>
    <mergeCell ref="A768:I769"/>
    <mergeCell ref="J768:AM769"/>
    <mergeCell ref="A770:I775"/>
    <mergeCell ref="J770:U771"/>
    <mergeCell ref="V770:AM770"/>
    <mergeCell ref="V771:AM771"/>
    <mergeCell ref="J772:J773"/>
    <mergeCell ref="K772:S773"/>
    <mergeCell ref="A758:I760"/>
    <mergeCell ref="J758:AM760"/>
    <mergeCell ref="A761:I762"/>
    <mergeCell ref="J761:AM762"/>
    <mergeCell ref="A763:I764"/>
    <mergeCell ref="J763:AM764"/>
    <mergeCell ref="Z754:AM755"/>
    <mergeCell ref="J756:J757"/>
    <mergeCell ref="K756:K757"/>
    <mergeCell ref="L756:N757"/>
    <mergeCell ref="O756:O757"/>
    <mergeCell ref="P756:AK757"/>
    <mergeCell ref="AL756:AM757"/>
    <mergeCell ref="K752:K753"/>
    <mergeCell ref="L752:W753"/>
    <mergeCell ref="X752:X753"/>
    <mergeCell ref="Y752:Y753"/>
    <mergeCell ref="Z752:AM753"/>
    <mergeCell ref="J754:J755"/>
    <mergeCell ref="K754:K755"/>
    <mergeCell ref="L754:W755"/>
    <mergeCell ref="X754:X755"/>
    <mergeCell ref="Y754:Y755"/>
    <mergeCell ref="A747:I749"/>
    <mergeCell ref="J747:AM749"/>
    <mergeCell ref="A750:I757"/>
    <mergeCell ref="J750:J751"/>
    <mergeCell ref="K750:K751"/>
    <mergeCell ref="L750:W751"/>
    <mergeCell ref="X750:X751"/>
    <mergeCell ref="Y750:Y751"/>
    <mergeCell ref="Z750:AM751"/>
    <mergeCell ref="J752:J753"/>
    <mergeCell ref="T743:U744"/>
    <mergeCell ref="V743:AM743"/>
    <mergeCell ref="V744:AM744"/>
    <mergeCell ref="J745:U746"/>
    <mergeCell ref="V745:AM745"/>
    <mergeCell ref="V746:AM746"/>
    <mergeCell ref="A736:I738"/>
    <mergeCell ref="J736:AM738"/>
    <mergeCell ref="A739:I740"/>
    <mergeCell ref="J739:AM740"/>
    <mergeCell ref="A741:I746"/>
    <mergeCell ref="J741:U742"/>
    <mergeCell ref="V741:AM741"/>
    <mergeCell ref="V742:AM742"/>
    <mergeCell ref="J743:J744"/>
    <mergeCell ref="K743:S744"/>
    <mergeCell ref="A729:I731"/>
    <mergeCell ref="J729:AM731"/>
    <mergeCell ref="A732:I733"/>
    <mergeCell ref="J732:AM733"/>
    <mergeCell ref="A734:I735"/>
    <mergeCell ref="J734:AM735"/>
    <mergeCell ref="Z725:AM726"/>
    <mergeCell ref="J727:J728"/>
    <mergeCell ref="K727:K728"/>
    <mergeCell ref="L727:N728"/>
    <mergeCell ref="O727:O728"/>
    <mergeCell ref="P727:AK728"/>
    <mergeCell ref="AL727:AM728"/>
    <mergeCell ref="K723:K724"/>
    <mergeCell ref="L723:W724"/>
    <mergeCell ref="X723:X724"/>
    <mergeCell ref="Y723:Y724"/>
    <mergeCell ref="Z723:AM724"/>
    <mergeCell ref="J725:J726"/>
    <mergeCell ref="K725:K726"/>
    <mergeCell ref="L725:W726"/>
    <mergeCell ref="X725:X726"/>
    <mergeCell ref="Y725:Y726"/>
    <mergeCell ref="A718:I720"/>
    <mergeCell ref="J718:AM720"/>
    <mergeCell ref="A721:I728"/>
    <mergeCell ref="J721:J722"/>
    <mergeCell ref="K721:K722"/>
    <mergeCell ref="L721:W722"/>
    <mergeCell ref="X721:X722"/>
    <mergeCell ref="Y721:Y722"/>
    <mergeCell ref="Z721:AM722"/>
    <mergeCell ref="J723:J724"/>
    <mergeCell ref="T714:U715"/>
    <mergeCell ref="V714:AM714"/>
    <mergeCell ref="V715:AM715"/>
    <mergeCell ref="J716:U717"/>
    <mergeCell ref="V716:AM716"/>
    <mergeCell ref="V717:AM717"/>
    <mergeCell ref="A707:I709"/>
    <mergeCell ref="J707:AM709"/>
    <mergeCell ref="A710:I711"/>
    <mergeCell ref="J710:AM711"/>
    <mergeCell ref="A712:I717"/>
    <mergeCell ref="J712:U713"/>
    <mergeCell ref="V712:AM712"/>
    <mergeCell ref="V713:AM713"/>
    <mergeCell ref="J714:J715"/>
    <mergeCell ref="K714:S715"/>
    <mergeCell ref="A698:I700"/>
    <mergeCell ref="J698:AM700"/>
    <mergeCell ref="A701:AM702"/>
    <mergeCell ref="A703:I704"/>
    <mergeCell ref="J703:AM704"/>
    <mergeCell ref="A705:I706"/>
    <mergeCell ref="J705:AM706"/>
    <mergeCell ref="Z694:AM695"/>
    <mergeCell ref="J696:J697"/>
    <mergeCell ref="K696:K697"/>
    <mergeCell ref="L696:N697"/>
    <mergeCell ref="O696:O697"/>
    <mergeCell ref="P696:AK697"/>
    <mergeCell ref="AL696:AM697"/>
    <mergeCell ref="K692:K693"/>
    <mergeCell ref="L692:W693"/>
    <mergeCell ref="X692:X693"/>
    <mergeCell ref="Y692:Y693"/>
    <mergeCell ref="Z692:AM693"/>
    <mergeCell ref="J694:J695"/>
    <mergeCell ref="K694:K695"/>
    <mergeCell ref="L694:W695"/>
    <mergeCell ref="X694:X695"/>
    <mergeCell ref="Y694:Y695"/>
    <mergeCell ref="A687:I689"/>
    <mergeCell ref="J687:AM689"/>
    <mergeCell ref="A690:I697"/>
    <mergeCell ref="J690:J691"/>
    <mergeCell ref="K690:K691"/>
    <mergeCell ref="L690:W691"/>
    <mergeCell ref="X690:X691"/>
    <mergeCell ref="Y690:Y691"/>
    <mergeCell ref="Z690:AM691"/>
    <mergeCell ref="J692:J693"/>
    <mergeCell ref="T683:U684"/>
    <mergeCell ref="V683:AM683"/>
    <mergeCell ref="V684:AM684"/>
    <mergeCell ref="J685:U686"/>
    <mergeCell ref="V685:AM685"/>
    <mergeCell ref="V686:AM686"/>
    <mergeCell ref="A676:I678"/>
    <mergeCell ref="J676:AM678"/>
    <mergeCell ref="A679:I680"/>
    <mergeCell ref="J679:AM680"/>
    <mergeCell ref="A681:I686"/>
    <mergeCell ref="J681:U682"/>
    <mergeCell ref="V681:AM681"/>
    <mergeCell ref="V682:AM682"/>
    <mergeCell ref="J683:J684"/>
    <mergeCell ref="K683:S684"/>
    <mergeCell ref="A669:I671"/>
    <mergeCell ref="J669:AM671"/>
    <mergeCell ref="A672:I673"/>
    <mergeCell ref="J672:AM673"/>
    <mergeCell ref="A674:I675"/>
    <mergeCell ref="J674:AM675"/>
    <mergeCell ref="Z665:AM666"/>
    <mergeCell ref="J667:J668"/>
    <mergeCell ref="K667:K668"/>
    <mergeCell ref="L667:N668"/>
    <mergeCell ref="O667:O668"/>
    <mergeCell ref="P667:AK668"/>
    <mergeCell ref="AL667:AM668"/>
    <mergeCell ref="K663:K664"/>
    <mergeCell ref="L663:W664"/>
    <mergeCell ref="X663:X664"/>
    <mergeCell ref="Y663:Y664"/>
    <mergeCell ref="Z663:AM664"/>
    <mergeCell ref="J665:J666"/>
    <mergeCell ref="K665:K666"/>
    <mergeCell ref="L665:W666"/>
    <mergeCell ref="X665:X666"/>
    <mergeCell ref="Y665:Y666"/>
    <mergeCell ref="A658:I660"/>
    <mergeCell ref="J658:AM660"/>
    <mergeCell ref="A661:I668"/>
    <mergeCell ref="J661:J662"/>
    <mergeCell ref="K661:K662"/>
    <mergeCell ref="L661:W662"/>
    <mergeCell ref="X661:X662"/>
    <mergeCell ref="Y661:Y662"/>
    <mergeCell ref="Z661:AM662"/>
    <mergeCell ref="J663:J664"/>
    <mergeCell ref="T654:U655"/>
    <mergeCell ref="V654:AM654"/>
    <mergeCell ref="V655:AM655"/>
    <mergeCell ref="J656:U657"/>
    <mergeCell ref="V656:AM656"/>
    <mergeCell ref="V657:AM657"/>
    <mergeCell ref="A647:I649"/>
    <mergeCell ref="J647:AM649"/>
    <mergeCell ref="A650:I651"/>
    <mergeCell ref="J650:AM651"/>
    <mergeCell ref="A652:I657"/>
    <mergeCell ref="J652:U653"/>
    <mergeCell ref="V652:AM652"/>
    <mergeCell ref="V653:AM653"/>
    <mergeCell ref="J654:J655"/>
    <mergeCell ref="K654:S655"/>
    <mergeCell ref="A640:I642"/>
    <mergeCell ref="J640:AM642"/>
    <mergeCell ref="A643:I644"/>
    <mergeCell ref="J643:AM644"/>
    <mergeCell ref="A645:I646"/>
    <mergeCell ref="J645:AM646"/>
    <mergeCell ref="Z636:AM637"/>
    <mergeCell ref="J638:J639"/>
    <mergeCell ref="K638:K639"/>
    <mergeCell ref="L638:N639"/>
    <mergeCell ref="O638:O639"/>
    <mergeCell ref="P638:AK639"/>
    <mergeCell ref="AL638:AM639"/>
    <mergeCell ref="K634:K635"/>
    <mergeCell ref="L634:W635"/>
    <mergeCell ref="X634:X635"/>
    <mergeCell ref="Y634:Y635"/>
    <mergeCell ref="Z634:AM635"/>
    <mergeCell ref="J636:J637"/>
    <mergeCell ref="K636:K637"/>
    <mergeCell ref="L636:W637"/>
    <mergeCell ref="X636:X637"/>
    <mergeCell ref="Y636:Y637"/>
    <mergeCell ref="A629:I631"/>
    <mergeCell ref="J629:AM631"/>
    <mergeCell ref="A632:I639"/>
    <mergeCell ref="J632:J633"/>
    <mergeCell ref="K632:K633"/>
    <mergeCell ref="L632:W633"/>
    <mergeCell ref="X632:X633"/>
    <mergeCell ref="Y632:Y633"/>
    <mergeCell ref="Z632:AM633"/>
    <mergeCell ref="J634:J635"/>
    <mergeCell ref="T625:U626"/>
    <mergeCell ref="V625:AM625"/>
    <mergeCell ref="V626:AM626"/>
    <mergeCell ref="J627:U628"/>
    <mergeCell ref="V627:AM627"/>
    <mergeCell ref="V628:AM628"/>
    <mergeCell ref="A618:I620"/>
    <mergeCell ref="J618:AM620"/>
    <mergeCell ref="A621:I622"/>
    <mergeCell ref="J621:AM622"/>
    <mergeCell ref="A623:I628"/>
    <mergeCell ref="J623:U624"/>
    <mergeCell ref="V623:AM623"/>
    <mergeCell ref="V624:AM624"/>
    <mergeCell ref="J625:J626"/>
    <mergeCell ref="K625:S626"/>
    <mergeCell ref="A611:I613"/>
    <mergeCell ref="J611:AM613"/>
    <mergeCell ref="A614:I615"/>
    <mergeCell ref="J614:AM615"/>
    <mergeCell ref="A616:I617"/>
    <mergeCell ref="J616:AM617"/>
    <mergeCell ref="Z607:AM608"/>
    <mergeCell ref="J609:J610"/>
    <mergeCell ref="K609:K610"/>
    <mergeCell ref="L609:N610"/>
    <mergeCell ref="O609:O610"/>
    <mergeCell ref="P609:AK610"/>
    <mergeCell ref="AL609:AM610"/>
    <mergeCell ref="K605:K606"/>
    <mergeCell ref="L605:W606"/>
    <mergeCell ref="X605:X606"/>
    <mergeCell ref="Y605:Y606"/>
    <mergeCell ref="Z605:AM606"/>
    <mergeCell ref="J607:J608"/>
    <mergeCell ref="K607:K608"/>
    <mergeCell ref="L607:W608"/>
    <mergeCell ref="X607:X608"/>
    <mergeCell ref="Y607:Y608"/>
    <mergeCell ref="A600:I602"/>
    <mergeCell ref="J600:AM602"/>
    <mergeCell ref="A603:I610"/>
    <mergeCell ref="J603:J604"/>
    <mergeCell ref="K603:K604"/>
    <mergeCell ref="L603:W604"/>
    <mergeCell ref="X603:X604"/>
    <mergeCell ref="Y603:Y604"/>
    <mergeCell ref="Z603:AM604"/>
    <mergeCell ref="J605:J606"/>
    <mergeCell ref="T596:U597"/>
    <mergeCell ref="V596:AM596"/>
    <mergeCell ref="V597:AM597"/>
    <mergeCell ref="J598:U599"/>
    <mergeCell ref="V598:AM598"/>
    <mergeCell ref="V599:AM599"/>
    <mergeCell ref="A589:I591"/>
    <mergeCell ref="J589:AM591"/>
    <mergeCell ref="A592:I593"/>
    <mergeCell ref="J592:AM593"/>
    <mergeCell ref="A594:I599"/>
    <mergeCell ref="J594:U595"/>
    <mergeCell ref="V594:AM594"/>
    <mergeCell ref="V595:AM595"/>
    <mergeCell ref="J596:J597"/>
    <mergeCell ref="K596:S597"/>
    <mergeCell ref="A580:I582"/>
    <mergeCell ref="J580:AM582"/>
    <mergeCell ref="A583:AM584"/>
    <mergeCell ref="A585:I586"/>
    <mergeCell ref="J585:AM586"/>
    <mergeCell ref="A587:I588"/>
    <mergeCell ref="J587:AM588"/>
    <mergeCell ref="Y576:Y577"/>
    <mergeCell ref="Z576:AM577"/>
    <mergeCell ref="J578:J579"/>
    <mergeCell ref="K578:K579"/>
    <mergeCell ref="L578:N579"/>
    <mergeCell ref="O578:O579"/>
    <mergeCell ref="P578:AK579"/>
    <mergeCell ref="AL578:AM579"/>
    <mergeCell ref="Z572:AM573"/>
    <mergeCell ref="J574:J575"/>
    <mergeCell ref="K574:K575"/>
    <mergeCell ref="L574:W575"/>
    <mergeCell ref="X574:X575"/>
    <mergeCell ref="Y574:Y575"/>
    <mergeCell ref="Z574:AM575"/>
    <mergeCell ref="A572:I579"/>
    <mergeCell ref="J572:J573"/>
    <mergeCell ref="K572:K573"/>
    <mergeCell ref="L572:W573"/>
    <mergeCell ref="X572:X573"/>
    <mergeCell ref="Y572:Y573"/>
    <mergeCell ref="J576:J577"/>
    <mergeCell ref="K576:K577"/>
    <mergeCell ref="L576:W577"/>
    <mergeCell ref="X576:X577"/>
    <mergeCell ref="V566:AM566"/>
    <mergeCell ref="J567:U568"/>
    <mergeCell ref="V567:AM567"/>
    <mergeCell ref="V568:AM568"/>
    <mergeCell ref="A569:I571"/>
    <mergeCell ref="J569:AM571"/>
    <mergeCell ref="A561:I562"/>
    <mergeCell ref="J561:AM562"/>
    <mergeCell ref="A563:I568"/>
    <mergeCell ref="J563:U564"/>
    <mergeCell ref="V563:AM563"/>
    <mergeCell ref="V564:AM564"/>
    <mergeCell ref="J565:J566"/>
    <mergeCell ref="K565:S566"/>
    <mergeCell ref="T565:U566"/>
    <mergeCell ref="V565:AM565"/>
    <mergeCell ref="A554:I555"/>
    <mergeCell ref="J554:AM555"/>
    <mergeCell ref="A556:I557"/>
    <mergeCell ref="J556:AM557"/>
    <mergeCell ref="A558:I560"/>
    <mergeCell ref="J558:AM560"/>
    <mergeCell ref="AA550:AF551"/>
    <mergeCell ref="AG550:AG551"/>
    <mergeCell ref="AH550:AK551"/>
    <mergeCell ref="AL550:AM551"/>
    <mergeCell ref="J552:J553"/>
    <mergeCell ref="K552:K553"/>
    <mergeCell ref="L552:AM553"/>
    <mergeCell ref="A548:AM549"/>
    <mergeCell ref="A550:I553"/>
    <mergeCell ref="J550:J551"/>
    <mergeCell ref="K550:K551"/>
    <mergeCell ref="L550:Q551"/>
    <mergeCell ref="R550:R551"/>
    <mergeCell ref="S550:V551"/>
    <mergeCell ref="W550:X551"/>
    <mergeCell ref="Y550:Y551"/>
    <mergeCell ref="Z550:Z551"/>
    <mergeCell ref="AA539:AM539"/>
    <mergeCell ref="V540:AM540"/>
    <mergeCell ref="J541:AM541"/>
    <mergeCell ref="C542:I544"/>
    <mergeCell ref="J542:AM544"/>
    <mergeCell ref="C545:I547"/>
    <mergeCell ref="J545:AM547"/>
    <mergeCell ref="A535:I537"/>
    <mergeCell ref="J535:AM537"/>
    <mergeCell ref="A538:B547"/>
    <mergeCell ref="C538:I541"/>
    <mergeCell ref="J538:U538"/>
    <mergeCell ref="V538:AM538"/>
    <mergeCell ref="J539:J540"/>
    <mergeCell ref="K539:Q540"/>
    <mergeCell ref="R539:U540"/>
    <mergeCell ref="V539:Z539"/>
    <mergeCell ref="V532:AD532"/>
    <mergeCell ref="AE532:AM532"/>
    <mergeCell ref="V533:AD533"/>
    <mergeCell ref="AE533:AM533"/>
    <mergeCell ref="J534:U534"/>
    <mergeCell ref="V534:AD534"/>
    <mergeCell ref="AE534:AM534"/>
    <mergeCell ref="A527:I528"/>
    <mergeCell ref="J527:AM528"/>
    <mergeCell ref="A529:I530"/>
    <mergeCell ref="J529:AM530"/>
    <mergeCell ref="A531:I534"/>
    <mergeCell ref="J531:U531"/>
    <mergeCell ref="V531:AM531"/>
    <mergeCell ref="J532:J533"/>
    <mergeCell ref="K532:S533"/>
    <mergeCell ref="T532:U533"/>
    <mergeCell ref="AA518:AM518"/>
    <mergeCell ref="V519:AM519"/>
    <mergeCell ref="J520:AM520"/>
    <mergeCell ref="C521:I523"/>
    <mergeCell ref="J521:AM523"/>
    <mergeCell ref="C524:I526"/>
    <mergeCell ref="J524:AM526"/>
    <mergeCell ref="A514:I516"/>
    <mergeCell ref="J514:AM516"/>
    <mergeCell ref="A517:B526"/>
    <mergeCell ref="C517:I520"/>
    <mergeCell ref="J517:U517"/>
    <mergeCell ref="V517:AM517"/>
    <mergeCell ref="J518:J519"/>
    <mergeCell ref="K518:Q519"/>
    <mergeCell ref="R518:U519"/>
    <mergeCell ref="V518:Z518"/>
    <mergeCell ref="V511:AD511"/>
    <mergeCell ref="AE511:AM511"/>
    <mergeCell ref="V512:AD512"/>
    <mergeCell ref="AE512:AM512"/>
    <mergeCell ref="J513:U513"/>
    <mergeCell ref="V513:AD513"/>
    <mergeCell ref="AE513:AM513"/>
    <mergeCell ref="A506:I507"/>
    <mergeCell ref="J506:AM507"/>
    <mergeCell ref="A508:I509"/>
    <mergeCell ref="J508:AM509"/>
    <mergeCell ref="A510:I513"/>
    <mergeCell ref="J510:U510"/>
    <mergeCell ref="V510:AM510"/>
    <mergeCell ref="J511:J512"/>
    <mergeCell ref="K511:S512"/>
    <mergeCell ref="T511:U512"/>
    <mergeCell ref="AA497:AM497"/>
    <mergeCell ref="V498:AM498"/>
    <mergeCell ref="J499:AM499"/>
    <mergeCell ref="C500:I502"/>
    <mergeCell ref="J500:AM502"/>
    <mergeCell ref="C503:I505"/>
    <mergeCell ref="J503:AM505"/>
    <mergeCell ref="A493:I495"/>
    <mergeCell ref="J493:AM495"/>
    <mergeCell ref="A496:B505"/>
    <mergeCell ref="C496:I499"/>
    <mergeCell ref="J496:U496"/>
    <mergeCell ref="V496:AM496"/>
    <mergeCell ref="J497:J498"/>
    <mergeCell ref="K497:Q498"/>
    <mergeCell ref="R497:U498"/>
    <mergeCell ref="V497:Z497"/>
    <mergeCell ref="V490:AD490"/>
    <mergeCell ref="AE490:AM490"/>
    <mergeCell ref="V491:AD491"/>
    <mergeCell ref="AE491:AM491"/>
    <mergeCell ref="J492:U492"/>
    <mergeCell ref="V492:AD492"/>
    <mergeCell ref="AE492:AM492"/>
    <mergeCell ref="A485:I486"/>
    <mergeCell ref="J485:AM486"/>
    <mergeCell ref="A487:I488"/>
    <mergeCell ref="J487:AM488"/>
    <mergeCell ref="A489:I492"/>
    <mergeCell ref="J489:U489"/>
    <mergeCell ref="V489:AM489"/>
    <mergeCell ref="J490:J491"/>
    <mergeCell ref="K490:S491"/>
    <mergeCell ref="T490:U491"/>
    <mergeCell ref="AA476:AM476"/>
    <mergeCell ref="V477:AM477"/>
    <mergeCell ref="J478:AM478"/>
    <mergeCell ref="C479:I481"/>
    <mergeCell ref="J479:AM481"/>
    <mergeCell ref="C482:I484"/>
    <mergeCell ref="J482:AM484"/>
    <mergeCell ref="A472:I474"/>
    <mergeCell ref="J472:AM474"/>
    <mergeCell ref="A475:B484"/>
    <mergeCell ref="C475:I478"/>
    <mergeCell ref="J475:U475"/>
    <mergeCell ref="V475:AM475"/>
    <mergeCell ref="J476:J477"/>
    <mergeCell ref="K476:Q477"/>
    <mergeCell ref="R476:U477"/>
    <mergeCell ref="V476:Z476"/>
    <mergeCell ref="V469:AD469"/>
    <mergeCell ref="AE469:AM469"/>
    <mergeCell ref="V470:AD470"/>
    <mergeCell ref="AE470:AM470"/>
    <mergeCell ref="J471:U471"/>
    <mergeCell ref="V471:AD471"/>
    <mergeCell ref="AE471:AM471"/>
    <mergeCell ref="A464:I465"/>
    <mergeCell ref="J464:AM465"/>
    <mergeCell ref="A466:I467"/>
    <mergeCell ref="J466:AM467"/>
    <mergeCell ref="A468:I471"/>
    <mergeCell ref="J468:U468"/>
    <mergeCell ref="V468:AM468"/>
    <mergeCell ref="J469:J470"/>
    <mergeCell ref="K469:S470"/>
    <mergeCell ref="T469:U470"/>
    <mergeCell ref="AA455:AM455"/>
    <mergeCell ref="V456:AM456"/>
    <mergeCell ref="J457:AM457"/>
    <mergeCell ref="C458:I460"/>
    <mergeCell ref="J458:AM460"/>
    <mergeCell ref="C461:I463"/>
    <mergeCell ref="J461:AM463"/>
    <mergeCell ref="A451:I453"/>
    <mergeCell ref="J451:AM453"/>
    <mergeCell ref="A454:B463"/>
    <mergeCell ref="C454:I457"/>
    <mergeCell ref="J454:U454"/>
    <mergeCell ref="V454:AM454"/>
    <mergeCell ref="J455:J456"/>
    <mergeCell ref="K455:Q456"/>
    <mergeCell ref="R455:U456"/>
    <mergeCell ref="V455:Z455"/>
    <mergeCell ref="T448:U449"/>
    <mergeCell ref="V448:AD448"/>
    <mergeCell ref="AE448:AM448"/>
    <mergeCell ref="V449:AD449"/>
    <mergeCell ref="AE449:AM449"/>
    <mergeCell ref="J450:U450"/>
    <mergeCell ref="V450:AD450"/>
    <mergeCell ref="AE450:AM450"/>
    <mergeCell ref="A441:AM442"/>
    <mergeCell ref="A443:I444"/>
    <mergeCell ref="J443:AM444"/>
    <mergeCell ref="A445:I446"/>
    <mergeCell ref="J445:AM446"/>
    <mergeCell ref="A447:I450"/>
    <mergeCell ref="J447:U447"/>
    <mergeCell ref="V447:AM447"/>
    <mergeCell ref="J448:J449"/>
    <mergeCell ref="K448:S449"/>
    <mergeCell ref="AA432:AM432"/>
    <mergeCell ref="V433:AM433"/>
    <mergeCell ref="J434:AM434"/>
    <mergeCell ref="C435:I437"/>
    <mergeCell ref="J435:AM437"/>
    <mergeCell ref="C438:I440"/>
    <mergeCell ref="J438:AM440"/>
    <mergeCell ref="A428:I430"/>
    <mergeCell ref="J428:AM430"/>
    <mergeCell ref="A431:B440"/>
    <mergeCell ref="C431:I434"/>
    <mergeCell ref="J431:U431"/>
    <mergeCell ref="V431:AM431"/>
    <mergeCell ref="J432:J433"/>
    <mergeCell ref="K432:Q433"/>
    <mergeCell ref="R432:U433"/>
    <mergeCell ref="V432:Z432"/>
    <mergeCell ref="V425:AD425"/>
    <mergeCell ref="AE425:AM425"/>
    <mergeCell ref="V426:AD426"/>
    <mergeCell ref="AE426:AM426"/>
    <mergeCell ref="J427:U427"/>
    <mergeCell ref="V427:AD427"/>
    <mergeCell ref="AE427:AM427"/>
    <mergeCell ref="A420:I421"/>
    <mergeCell ref="J420:AM421"/>
    <mergeCell ref="A422:I423"/>
    <mergeCell ref="J422:AM423"/>
    <mergeCell ref="A424:I427"/>
    <mergeCell ref="J424:U424"/>
    <mergeCell ref="V424:AM424"/>
    <mergeCell ref="J425:J426"/>
    <mergeCell ref="K425:S426"/>
    <mergeCell ref="T425:U426"/>
    <mergeCell ref="AA411:AM411"/>
    <mergeCell ref="V412:AM412"/>
    <mergeCell ref="J413:AM413"/>
    <mergeCell ref="C414:I416"/>
    <mergeCell ref="J414:AM416"/>
    <mergeCell ref="C417:I419"/>
    <mergeCell ref="J417:AM419"/>
    <mergeCell ref="A407:I409"/>
    <mergeCell ref="J407:AM409"/>
    <mergeCell ref="A410:B419"/>
    <mergeCell ref="C410:I413"/>
    <mergeCell ref="J410:U410"/>
    <mergeCell ref="V410:AM410"/>
    <mergeCell ref="J411:J412"/>
    <mergeCell ref="K411:Q412"/>
    <mergeCell ref="R411:U412"/>
    <mergeCell ref="V411:Z411"/>
    <mergeCell ref="V404:AD404"/>
    <mergeCell ref="AE404:AM404"/>
    <mergeCell ref="V405:AD405"/>
    <mergeCell ref="AE405:AM405"/>
    <mergeCell ref="J406:U406"/>
    <mergeCell ref="V406:AD406"/>
    <mergeCell ref="AE406:AM406"/>
    <mergeCell ref="A399:I400"/>
    <mergeCell ref="J399:AM400"/>
    <mergeCell ref="A401:I402"/>
    <mergeCell ref="J401:AM402"/>
    <mergeCell ref="A403:I406"/>
    <mergeCell ref="J403:U403"/>
    <mergeCell ref="V403:AM403"/>
    <mergeCell ref="J404:J405"/>
    <mergeCell ref="K404:S405"/>
    <mergeCell ref="T404:U405"/>
    <mergeCell ref="AA390:AM390"/>
    <mergeCell ref="V391:AM391"/>
    <mergeCell ref="J392:AM392"/>
    <mergeCell ref="C393:I395"/>
    <mergeCell ref="J393:AM395"/>
    <mergeCell ref="C396:I398"/>
    <mergeCell ref="J396:AM398"/>
    <mergeCell ref="A386:I388"/>
    <mergeCell ref="J386:AM388"/>
    <mergeCell ref="A389:B398"/>
    <mergeCell ref="C389:I392"/>
    <mergeCell ref="J389:U389"/>
    <mergeCell ref="V389:AM389"/>
    <mergeCell ref="J390:J391"/>
    <mergeCell ref="K390:Q391"/>
    <mergeCell ref="R390:U391"/>
    <mergeCell ref="V390:Z390"/>
    <mergeCell ref="V383:AD383"/>
    <mergeCell ref="AE383:AM383"/>
    <mergeCell ref="V384:AD384"/>
    <mergeCell ref="AE384:AM384"/>
    <mergeCell ref="J385:U385"/>
    <mergeCell ref="V385:AD385"/>
    <mergeCell ref="AE385:AM385"/>
    <mergeCell ref="A378:I379"/>
    <mergeCell ref="J378:AM379"/>
    <mergeCell ref="A380:I381"/>
    <mergeCell ref="J380:AM381"/>
    <mergeCell ref="A382:I385"/>
    <mergeCell ref="J382:U382"/>
    <mergeCell ref="V382:AM382"/>
    <mergeCell ref="J383:J384"/>
    <mergeCell ref="K383:S384"/>
    <mergeCell ref="T383:U384"/>
    <mergeCell ref="AA369:AM369"/>
    <mergeCell ref="V370:AM370"/>
    <mergeCell ref="J371:AM371"/>
    <mergeCell ref="C372:I374"/>
    <mergeCell ref="J372:AM374"/>
    <mergeCell ref="C375:I377"/>
    <mergeCell ref="J375:AM377"/>
    <mergeCell ref="A365:I367"/>
    <mergeCell ref="J365:AM367"/>
    <mergeCell ref="A368:B377"/>
    <mergeCell ref="C368:I371"/>
    <mergeCell ref="J368:U368"/>
    <mergeCell ref="V368:AM368"/>
    <mergeCell ref="J369:J370"/>
    <mergeCell ref="K369:Q370"/>
    <mergeCell ref="R369:U370"/>
    <mergeCell ref="V369:Z369"/>
    <mergeCell ref="V362:AD362"/>
    <mergeCell ref="AE362:AM362"/>
    <mergeCell ref="V363:AD363"/>
    <mergeCell ref="AE363:AM363"/>
    <mergeCell ref="J364:U364"/>
    <mergeCell ref="V364:AD364"/>
    <mergeCell ref="AE364:AM364"/>
    <mergeCell ref="A357:I358"/>
    <mergeCell ref="J357:AM358"/>
    <mergeCell ref="A359:I360"/>
    <mergeCell ref="J359:AM360"/>
    <mergeCell ref="A361:I364"/>
    <mergeCell ref="J361:U361"/>
    <mergeCell ref="V361:AM361"/>
    <mergeCell ref="J362:J363"/>
    <mergeCell ref="K362:S363"/>
    <mergeCell ref="T362:U363"/>
    <mergeCell ref="AA348:AM348"/>
    <mergeCell ref="V349:AM349"/>
    <mergeCell ref="J350:AM350"/>
    <mergeCell ref="C351:I353"/>
    <mergeCell ref="J351:AM353"/>
    <mergeCell ref="C354:I356"/>
    <mergeCell ref="J354:AM356"/>
    <mergeCell ref="A344:I346"/>
    <mergeCell ref="J344:AM346"/>
    <mergeCell ref="A347:B356"/>
    <mergeCell ref="C347:I350"/>
    <mergeCell ref="J347:U347"/>
    <mergeCell ref="V347:AM347"/>
    <mergeCell ref="J348:J349"/>
    <mergeCell ref="K348:Q349"/>
    <mergeCell ref="R348:U349"/>
    <mergeCell ref="V348:Z348"/>
    <mergeCell ref="T341:U342"/>
    <mergeCell ref="V341:AD341"/>
    <mergeCell ref="AE341:AM341"/>
    <mergeCell ref="V342:AD342"/>
    <mergeCell ref="AE342:AM342"/>
    <mergeCell ref="J343:U343"/>
    <mergeCell ref="V343:AD343"/>
    <mergeCell ref="AE343:AM343"/>
    <mergeCell ref="A334:AM335"/>
    <mergeCell ref="A336:I337"/>
    <mergeCell ref="J336:AM337"/>
    <mergeCell ref="A338:I339"/>
    <mergeCell ref="J338:AM339"/>
    <mergeCell ref="A340:I343"/>
    <mergeCell ref="J340:U340"/>
    <mergeCell ref="V340:AM340"/>
    <mergeCell ref="J341:J342"/>
    <mergeCell ref="K341:S342"/>
    <mergeCell ref="AA325:AM325"/>
    <mergeCell ref="V326:AM326"/>
    <mergeCell ref="J327:AM327"/>
    <mergeCell ref="C328:I330"/>
    <mergeCell ref="J328:AM330"/>
    <mergeCell ref="C331:I333"/>
    <mergeCell ref="J331:AM333"/>
    <mergeCell ref="A321:I323"/>
    <mergeCell ref="J321:AM323"/>
    <mergeCell ref="A324:B333"/>
    <mergeCell ref="C324:I327"/>
    <mergeCell ref="J324:U324"/>
    <mergeCell ref="V324:AM324"/>
    <mergeCell ref="J325:J326"/>
    <mergeCell ref="K325:Q326"/>
    <mergeCell ref="R325:U326"/>
    <mergeCell ref="V325:Z325"/>
    <mergeCell ref="V318:AD318"/>
    <mergeCell ref="AE318:AM318"/>
    <mergeCell ref="V319:AD319"/>
    <mergeCell ref="AE319:AM319"/>
    <mergeCell ref="J320:U320"/>
    <mergeCell ref="V320:AD320"/>
    <mergeCell ref="AE320:AM320"/>
    <mergeCell ref="A313:I314"/>
    <mergeCell ref="J313:AM314"/>
    <mergeCell ref="A315:I316"/>
    <mergeCell ref="J315:AM316"/>
    <mergeCell ref="A317:I320"/>
    <mergeCell ref="J317:U317"/>
    <mergeCell ref="V317:AM317"/>
    <mergeCell ref="J318:J319"/>
    <mergeCell ref="K318:S319"/>
    <mergeCell ref="T318:U319"/>
    <mergeCell ref="AA304:AM304"/>
    <mergeCell ref="V305:AM305"/>
    <mergeCell ref="J306:AM306"/>
    <mergeCell ref="C307:I309"/>
    <mergeCell ref="J307:AM309"/>
    <mergeCell ref="C310:I312"/>
    <mergeCell ref="J310:AM312"/>
    <mergeCell ref="A300:I302"/>
    <mergeCell ref="J300:AM302"/>
    <mergeCell ref="A303:B312"/>
    <mergeCell ref="C303:I306"/>
    <mergeCell ref="J303:U303"/>
    <mergeCell ref="V303:AM303"/>
    <mergeCell ref="J304:J305"/>
    <mergeCell ref="K304:Q305"/>
    <mergeCell ref="R304:U305"/>
    <mergeCell ref="V304:Z304"/>
    <mergeCell ref="V297:AD297"/>
    <mergeCell ref="AE297:AM297"/>
    <mergeCell ref="V298:AD298"/>
    <mergeCell ref="AE298:AM298"/>
    <mergeCell ref="J299:U299"/>
    <mergeCell ref="V299:AD299"/>
    <mergeCell ref="AE299:AM299"/>
    <mergeCell ref="A292:I293"/>
    <mergeCell ref="J292:AM293"/>
    <mergeCell ref="A294:I295"/>
    <mergeCell ref="J294:AM295"/>
    <mergeCell ref="A296:I299"/>
    <mergeCell ref="J296:U296"/>
    <mergeCell ref="V296:AM296"/>
    <mergeCell ref="J297:J298"/>
    <mergeCell ref="K297:S298"/>
    <mergeCell ref="T297:U298"/>
    <mergeCell ref="AA283:AM283"/>
    <mergeCell ref="V284:AM284"/>
    <mergeCell ref="J285:AM285"/>
    <mergeCell ref="C286:I288"/>
    <mergeCell ref="J286:AM288"/>
    <mergeCell ref="C289:I291"/>
    <mergeCell ref="J289:AM291"/>
    <mergeCell ref="A279:I281"/>
    <mergeCell ref="J279:AM281"/>
    <mergeCell ref="A282:B291"/>
    <mergeCell ref="C282:I285"/>
    <mergeCell ref="J282:U282"/>
    <mergeCell ref="V282:AM282"/>
    <mergeCell ref="J283:J284"/>
    <mergeCell ref="K283:Q284"/>
    <mergeCell ref="R283:U284"/>
    <mergeCell ref="V283:Z283"/>
    <mergeCell ref="V276:AD276"/>
    <mergeCell ref="AE276:AM276"/>
    <mergeCell ref="V277:AD277"/>
    <mergeCell ref="AE277:AM277"/>
    <mergeCell ref="J278:U278"/>
    <mergeCell ref="V278:AD278"/>
    <mergeCell ref="AE278:AM278"/>
    <mergeCell ref="A271:I272"/>
    <mergeCell ref="J271:AM272"/>
    <mergeCell ref="A273:I274"/>
    <mergeCell ref="J273:AM274"/>
    <mergeCell ref="A275:I278"/>
    <mergeCell ref="J275:U275"/>
    <mergeCell ref="V275:AM275"/>
    <mergeCell ref="J276:J277"/>
    <mergeCell ref="K276:S277"/>
    <mergeCell ref="T276:U277"/>
    <mergeCell ref="AA262:AM262"/>
    <mergeCell ref="V263:AM263"/>
    <mergeCell ref="J264:AM264"/>
    <mergeCell ref="C265:I267"/>
    <mergeCell ref="J265:AM267"/>
    <mergeCell ref="C268:I270"/>
    <mergeCell ref="J268:AM270"/>
    <mergeCell ref="A258:I260"/>
    <mergeCell ref="J258:AM260"/>
    <mergeCell ref="A261:B270"/>
    <mergeCell ref="C261:I264"/>
    <mergeCell ref="J261:U261"/>
    <mergeCell ref="V261:AM261"/>
    <mergeCell ref="J262:J263"/>
    <mergeCell ref="K262:Q263"/>
    <mergeCell ref="R262:U263"/>
    <mergeCell ref="V262:Z262"/>
    <mergeCell ref="V255:AD255"/>
    <mergeCell ref="AE255:AM255"/>
    <mergeCell ref="V256:AD256"/>
    <mergeCell ref="AE256:AM256"/>
    <mergeCell ref="J257:U257"/>
    <mergeCell ref="V257:AD257"/>
    <mergeCell ref="AE257:AM257"/>
    <mergeCell ref="A250:I251"/>
    <mergeCell ref="J250:AM251"/>
    <mergeCell ref="A252:I253"/>
    <mergeCell ref="J252:AM253"/>
    <mergeCell ref="A254:I257"/>
    <mergeCell ref="J254:U254"/>
    <mergeCell ref="V254:AM254"/>
    <mergeCell ref="J255:J256"/>
    <mergeCell ref="K255:S256"/>
    <mergeCell ref="T255:U256"/>
    <mergeCell ref="AA241:AM241"/>
    <mergeCell ref="V242:AM242"/>
    <mergeCell ref="J243:AM243"/>
    <mergeCell ref="C244:I246"/>
    <mergeCell ref="J244:AM246"/>
    <mergeCell ref="C247:I249"/>
    <mergeCell ref="J247:AM249"/>
    <mergeCell ref="A237:I239"/>
    <mergeCell ref="J237:AM239"/>
    <mergeCell ref="A240:B249"/>
    <mergeCell ref="C240:I243"/>
    <mergeCell ref="J240:U240"/>
    <mergeCell ref="V240:AM240"/>
    <mergeCell ref="J241:J242"/>
    <mergeCell ref="K241:Q242"/>
    <mergeCell ref="R241:U242"/>
    <mergeCell ref="V241:Z241"/>
    <mergeCell ref="T234:U235"/>
    <mergeCell ref="V234:AD234"/>
    <mergeCell ref="AE234:AM234"/>
    <mergeCell ref="V235:AD235"/>
    <mergeCell ref="AE235:AM235"/>
    <mergeCell ref="J236:U236"/>
    <mergeCell ref="V236:AD236"/>
    <mergeCell ref="AE236:AM236"/>
    <mergeCell ref="A227:AM228"/>
    <mergeCell ref="A229:I230"/>
    <mergeCell ref="J229:AM230"/>
    <mergeCell ref="A231:I232"/>
    <mergeCell ref="J231:AM232"/>
    <mergeCell ref="A233:I236"/>
    <mergeCell ref="J233:U233"/>
    <mergeCell ref="V233:AM233"/>
    <mergeCell ref="J234:J235"/>
    <mergeCell ref="K234:S235"/>
    <mergeCell ref="AA218:AM218"/>
    <mergeCell ref="V219:AM219"/>
    <mergeCell ref="J220:AM220"/>
    <mergeCell ref="C221:I223"/>
    <mergeCell ref="J221:AM223"/>
    <mergeCell ref="C224:I226"/>
    <mergeCell ref="J224:AM226"/>
    <mergeCell ref="A214:I216"/>
    <mergeCell ref="J214:AM216"/>
    <mergeCell ref="A217:B226"/>
    <mergeCell ref="C217:I220"/>
    <mergeCell ref="J217:U217"/>
    <mergeCell ref="V217:AM217"/>
    <mergeCell ref="J218:J219"/>
    <mergeCell ref="K218:Q219"/>
    <mergeCell ref="R218:U219"/>
    <mergeCell ref="V218:Z218"/>
    <mergeCell ref="V211:AD211"/>
    <mergeCell ref="AE211:AM211"/>
    <mergeCell ref="V212:AD212"/>
    <mergeCell ref="AE212:AM212"/>
    <mergeCell ref="J213:U213"/>
    <mergeCell ref="V213:AD213"/>
    <mergeCell ref="AE213:AM213"/>
    <mergeCell ref="A206:I207"/>
    <mergeCell ref="J206:AM207"/>
    <mergeCell ref="A208:I209"/>
    <mergeCell ref="J208:AM209"/>
    <mergeCell ref="A210:I213"/>
    <mergeCell ref="J210:U210"/>
    <mergeCell ref="V210:AM210"/>
    <mergeCell ref="J211:J212"/>
    <mergeCell ref="K211:S212"/>
    <mergeCell ref="T211:U212"/>
    <mergeCell ref="AA197:AM197"/>
    <mergeCell ref="V198:AM198"/>
    <mergeCell ref="J199:AM199"/>
    <mergeCell ref="C200:I202"/>
    <mergeCell ref="J200:AM202"/>
    <mergeCell ref="C203:I205"/>
    <mergeCell ref="J203:AM205"/>
    <mergeCell ref="A193:I195"/>
    <mergeCell ref="J193:AM195"/>
    <mergeCell ref="A196:B205"/>
    <mergeCell ref="C196:I199"/>
    <mergeCell ref="J196:U196"/>
    <mergeCell ref="V196:AM196"/>
    <mergeCell ref="J197:J198"/>
    <mergeCell ref="K197:Q198"/>
    <mergeCell ref="R197:U198"/>
    <mergeCell ref="V197:Z197"/>
    <mergeCell ref="V190:AD190"/>
    <mergeCell ref="AE190:AM190"/>
    <mergeCell ref="V191:AD191"/>
    <mergeCell ref="AE191:AM191"/>
    <mergeCell ref="J192:U192"/>
    <mergeCell ref="V192:AD192"/>
    <mergeCell ref="AE192:AM192"/>
    <mergeCell ref="A185:I186"/>
    <mergeCell ref="J185:AM186"/>
    <mergeCell ref="A187:I188"/>
    <mergeCell ref="J187:AM188"/>
    <mergeCell ref="A189:I192"/>
    <mergeCell ref="J189:U189"/>
    <mergeCell ref="V189:AM189"/>
    <mergeCell ref="J190:J191"/>
    <mergeCell ref="K190:S191"/>
    <mergeCell ref="T190:U191"/>
    <mergeCell ref="AA176:AM176"/>
    <mergeCell ref="V177:AM177"/>
    <mergeCell ref="J178:AM178"/>
    <mergeCell ref="C179:I181"/>
    <mergeCell ref="J179:AM181"/>
    <mergeCell ref="C182:I184"/>
    <mergeCell ref="J182:AM184"/>
    <mergeCell ref="A172:I174"/>
    <mergeCell ref="J172:AM174"/>
    <mergeCell ref="A175:B184"/>
    <mergeCell ref="C175:I178"/>
    <mergeCell ref="J175:U175"/>
    <mergeCell ref="V175:AM175"/>
    <mergeCell ref="J176:J177"/>
    <mergeCell ref="K176:Q177"/>
    <mergeCell ref="R176:U177"/>
    <mergeCell ref="V176:Z176"/>
    <mergeCell ref="V169:AD169"/>
    <mergeCell ref="AE169:AM169"/>
    <mergeCell ref="V170:AD170"/>
    <mergeCell ref="AE170:AM170"/>
    <mergeCell ref="J171:U171"/>
    <mergeCell ref="V171:AD171"/>
    <mergeCell ref="AE171:AM171"/>
    <mergeCell ref="A164:I165"/>
    <mergeCell ref="J164:AM165"/>
    <mergeCell ref="A166:I167"/>
    <mergeCell ref="J166:AM167"/>
    <mergeCell ref="A168:I171"/>
    <mergeCell ref="J168:U168"/>
    <mergeCell ref="V168:AM168"/>
    <mergeCell ref="J169:J170"/>
    <mergeCell ref="K169:S170"/>
    <mergeCell ref="T169:U170"/>
    <mergeCell ref="AA155:AM155"/>
    <mergeCell ref="V156:AM156"/>
    <mergeCell ref="J157:AM157"/>
    <mergeCell ref="C158:I160"/>
    <mergeCell ref="J158:AM160"/>
    <mergeCell ref="C161:I163"/>
    <mergeCell ref="J161:AM163"/>
    <mergeCell ref="A151:I153"/>
    <mergeCell ref="J151:AM153"/>
    <mergeCell ref="A154:B163"/>
    <mergeCell ref="C154:I157"/>
    <mergeCell ref="J154:U154"/>
    <mergeCell ref="V154:AM154"/>
    <mergeCell ref="J155:J156"/>
    <mergeCell ref="K155:Q156"/>
    <mergeCell ref="R155:U156"/>
    <mergeCell ref="V155:Z155"/>
    <mergeCell ref="T148:U149"/>
    <mergeCell ref="V148:AD148"/>
    <mergeCell ref="AE148:AM148"/>
    <mergeCell ref="V149:AD149"/>
    <mergeCell ref="AE149:AM149"/>
    <mergeCell ref="J150:U150"/>
    <mergeCell ref="V150:AD150"/>
    <mergeCell ref="AE150:AM150"/>
    <mergeCell ref="A141:AM142"/>
    <mergeCell ref="A143:I144"/>
    <mergeCell ref="J143:AM144"/>
    <mergeCell ref="A145:I146"/>
    <mergeCell ref="J145:AM146"/>
    <mergeCell ref="A147:I150"/>
    <mergeCell ref="J147:U147"/>
    <mergeCell ref="V147:AM147"/>
    <mergeCell ref="J148:J149"/>
    <mergeCell ref="K148:S149"/>
    <mergeCell ref="AA132:AM132"/>
    <mergeCell ref="V133:AM133"/>
    <mergeCell ref="J134:AM134"/>
    <mergeCell ref="C135:I137"/>
    <mergeCell ref="J135:AM137"/>
    <mergeCell ref="C138:I140"/>
    <mergeCell ref="J138:AM140"/>
    <mergeCell ref="A128:I130"/>
    <mergeCell ref="J128:AM130"/>
    <mergeCell ref="A131:B140"/>
    <mergeCell ref="C131:I134"/>
    <mergeCell ref="J131:U131"/>
    <mergeCell ref="V131:AM131"/>
    <mergeCell ref="J132:J133"/>
    <mergeCell ref="K132:Q133"/>
    <mergeCell ref="R132:U133"/>
    <mergeCell ref="V132:Z132"/>
    <mergeCell ref="V125:AD125"/>
    <mergeCell ref="AE125:AM125"/>
    <mergeCell ref="V126:AD126"/>
    <mergeCell ref="AE126:AM126"/>
    <mergeCell ref="J127:U127"/>
    <mergeCell ref="V127:AD127"/>
    <mergeCell ref="AE127:AM127"/>
    <mergeCell ref="A120:I121"/>
    <mergeCell ref="J120:AM121"/>
    <mergeCell ref="A122:I123"/>
    <mergeCell ref="J122:AM123"/>
    <mergeCell ref="A124:I127"/>
    <mergeCell ref="J124:U124"/>
    <mergeCell ref="V124:AM124"/>
    <mergeCell ref="J125:J126"/>
    <mergeCell ref="K125:S126"/>
    <mergeCell ref="T125:U126"/>
    <mergeCell ref="A116:I119"/>
    <mergeCell ref="J116:J117"/>
    <mergeCell ref="K116:Q117"/>
    <mergeCell ref="R116:T117"/>
    <mergeCell ref="U116:AM116"/>
    <mergeCell ref="U117:Y117"/>
    <mergeCell ref="Z117:AM117"/>
    <mergeCell ref="J118:L119"/>
    <mergeCell ref="M118:Q119"/>
    <mergeCell ref="R118:AM119"/>
    <mergeCell ref="A109:C111"/>
    <mergeCell ref="D109:I111"/>
    <mergeCell ref="J109:AM111"/>
    <mergeCell ref="A112:I113"/>
    <mergeCell ref="J112:AM113"/>
    <mergeCell ref="A114:AM115"/>
    <mergeCell ref="J96:U96"/>
    <mergeCell ref="V96:AD96"/>
    <mergeCell ref="AE96:AM96"/>
    <mergeCell ref="A97:I108"/>
    <mergeCell ref="J97:AM106"/>
    <mergeCell ref="J107:AM107"/>
    <mergeCell ref="J108:AM108"/>
    <mergeCell ref="A79:I86"/>
    <mergeCell ref="J79:J80"/>
    <mergeCell ref="K79:K80"/>
    <mergeCell ref="L79:P80"/>
    <mergeCell ref="Q79:Q80"/>
    <mergeCell ref="R79:R80"/>
    <mergeCell ref="J85:J86"/>
    <mergeCell ref="K85:K86"/>
    <mergeCell ref="L85:N86"/>
    <mergeCell ref="O85:O86"/>
    <mergeCell ref="J94:J95"/>
    <mergeCell ref="K94:S95"/>
    <mergeCell ref="T94:U95"/>
    <mergeCell ref="V94:AD94"/>
    <mergeCell ref="AE94:AM94"/>
    <mergeCell ref="V95:AD95"/>
    <mergeCell ref="AE95:AM95"/>
    <mergeCell ref="P85:AK86"/>
    <mergeCell ref="AL85:AM86"/>
    <mergeCell ref="A87:I89"/>
    <mergeCell ref="J87:AM89"/>
    <mergeCell ref="A90:E96"/>
    <mergeCell ref="F90:I92"/>
    <mergeCell ref="J90:AM92"/>
    <mergeCell ref="F93:I96"/>
    <mergeCell ref="J93:U93"/>
    <mergeCell ref="V93:AM93"/>
    <mergeCell ref="K73:K74"/>
    <mergeCell ref="L73:V74"/>
    <mergeCell ref="W73:W74"/>
    <mergeCell ref="X73:AK74"/>
    <mergeCell ref="AL73:AM74"/>
    <mergeCell ref="X81:X82"/>
    <mergeCell ref="Y81:Y82"/>
    <mergeCell ref="Z81:AM82"/>
    <mergeCell ref="J83:J84"/>
    <mergeCell ref="K83:K84"/>
    <mergeCell ref="L83:AM84"/>
    <mergeCell ref="S79:AE80"/>
    <mergeCell ref="AF79:AF80"/>
    <mergeCell ref="AG79:AG80"/>
    <mergeCell ref="AH79:AM80"/>
    <mergeCell ref="J81:J82"/>
    <mergeCell ref="K81:K82"/>
    <mergeCell ref="L81:P82"/>
    <mergeCell ref="Q81:Q82"/>
    <mergeCell ref="R81:R82"/>
    <mergeCell ref="S81:W82"/>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s>
  <phoneticPr fontId="1"/>
  <conditionalFormatting sqref="J9 J17">
    <cfRule type="expression" dxfId="320" priority="143">
      <formula>$AO$170=TRUE</formula>
    </cfRule>
  </conditionalFormatting>
  <conditionalFormatting sqref="J15">
    <cfRule type="expression" dxfId="319" priority="142">
      <formula>$AO$170=TRUE</formula>
    </cfRule>
  </conditionalFormatting>
  <conditionalFormatting sqref="J10">
    <cfRule type="expression" dxfId="318" priority="141">
      <formula>$AO$170=TRUE</formula>
    </cfRule>
  </conditionalFormatting>
  <conditionalFormatting sqref="J26:J27">
    <cfRule type="expression" dxfId="317" priority="140">
      <formula>$AO$170=TRUE</formula>
    </cfRule>
  </conditionalFormatting>
  <conditionalFormatting sqref="J563:AM568 J594:AM599 J712:AM717 J859:AM864 J1006:AM1011 J572:AM579 J603:AM610 J623:AM628 J632:AM639 J652:AM657 J661:AM668 J681:AM686 J690:AM697 J721:AM728 J741:AM746 J750:AM757 J770:AM775 J779:AM786 J799:AM804 J808:AM815 J828:AM833 J837:AM844 J868:AM875 J888:AM893 J897:AM904 J917:AM922 J926:AM933 J946:AM951 J955:AM962 J975:AM980 J984:AM991 J1015:AM1022 J1035:AM1040 J1044:AM1051 J1064:AM1069 J1073:AM1080 J1093:AM1098 J1102:AM1109 J1122:AM1127 J1131:AM1138">
    <cfRule type="expression" dxfId="316" priority="139">
      <formula>OR($BF$550&lt;&gt;TRUE,$BF$554=TRUE)</formula>
    </cfRule>
  </conditionalFormatting>
  <conditionalFormatting sqref="J1151:AM1156 J1182:AM1187 J1300:AM1305 J1447:AM1452 J1594:AM1599 J1160:AM1167 J1191:AM1198 J1211:AM1216 J1220:AM1227 J1240:AM1245 J1249:AM1256 J1269:AM1274 J1278:AM1285 J1309:AM1316 J1329:AM1334 J1338:AM1345 J1358:AM1363 J1367:AM1374 J1387:AM1392 J1396:AM1403 J1416:AM1421 J1425:AM1432 J1456:AM1463 J1476:AM1481 J1485:AM1492 J1505:AM1510 J1514:AM1521 J1534:AM1539 J1543:AM1550 J1563:AM1568 J1572:AM1579 J1603:AM1610 J1623:AM1628 J1632:AM1639 J1652:AM1657 J1661:AM1668 J1681:AM1686 J1690:AM1697 J1710:AM1715 J1719:AM1726">
    <cfRule type="expression" dxfId="315" priority="138">
      <formula>OR($BF$552&lt;&gt;TRUE,$BF$554=TRUE)</formula>
    </cfRule>
  </conditionalFormatting>
  <conditionalFormatting sqref="J124:AM127 J147:AM150 J164:AM178 J185:AM199 J206:AM220 J229:AM243 J250:AM264 J271:AM285 J292:AM306 J313:AM327 J336:AM350 J357:AM371 J378:AM392 J399:AM413 J420:AM434 J443:AM457 J464:AM478 J485:AM499 J506:AM520 J527:AM541 J131:AM134 J154:AM157">
    <cfRule type="expression" dxfId="314" priority="137">
      <formula>$BF$116&lt;&gt;1</formula>
    </cfRule>
  </conditionalFormatting>
  <conditionalFormatting sqref="J135:AM140">
    <cfRule type="expression" dxfId="313" priority="136">
      <formula>OR($BF$116&lt;&gt;1,$BF$131&lt;&gt;1)</formula>
    </cfRule>
  </conditionalFormatting>
  <conditionalFormatting sqref="J158:AM163">
    <cfRule type="expression" dxfId="312" priority="135">
      <formula>OR($BF$116&lt;&gt;1,$BF$154&lt;&gt;1)</formula>
    </cfRule>
  </conditionalFormatting>
  <conditionalFormatting sqref="J179:AM184">
    <cfRule type="expression" dxfId="311" priority="134">
      <formula>OR($BF$116&lt;&gt;1,$BF$175&lt;&gt;1)</formula>
    </cfRule>
  </conditionalFormatting>
  <conditionalFormatting sqref="J200:AM205">
    <cfRule type="expression" dxfId="310" priority="133">
      <formula>OR($BF$116&lt;&gt;1,$BF$196&lt;&gt;1)</formula>
    </cfRule>
  </conditionalFormatting>
  <conditionalFormatting sqref="J221:AM226">
    <cfRule type="expression" dxfId="309" priority="132">
      <formula>OR($BF$116&lt;&gt;1,$BF$217&lt;&gt;1)</formula>
    </cfRule>
  </conditionalFormatting>
  <conditionalFormatting sqref="J244:AM249">
    <cfRule type="expression" dxfId="308" priority="131">
      <formula>OR($BF$116&lt;&gt;1,$BF$240&lt;&gt;1)</formula>
    </cfRule>
  </conditionalFormatting>
  <conditionalFormatting sqref="J265:AM270">
    <cfRule type="expression" dxfId="307" priority="130">
      <formula>OR($BF$116&lt;&gt;1,$BF$261&lt;&gt;1)</formula>
    </cfRule>
  </conditionalFormatting>
  <conditionalFormatting sqref="J286:AM291">
    <cfRule type="expression" dxfId="306" priority="129">
      <formula>OR($BF$116&lt;&gt;1,$BF$282&lt;&gt;1)</formula>
    </cfRule>
  </conditionalFormatting>
  <conditionalFormatting sqref="J307:AM312">
    <cfRule type="expression" dxfId="305" priority="128">
      <formula>OR($BF$116&lt;&gt;1,$BF$303&lt;&gt;1)</formula>
    </cfRule>
  </conditionalFormatting>
  <conditionalFormatting sqref="J328:AM333">
    <cfRule type="expression" dxfId="304" priority="127">
      <formula>OR($BF$116&lt;&gt;1,$BF$324&lt;&gt;1)</formula>
    </cfRule>
  </conditionalFormatting>
  <conditionalFormatting sqref="J351:AM356">
    <cfRule type="expression" dxfId="303" priority="126">
      <formula>OR($BF$116&lt;&gt;1,$BF$347&lt;&gt;1)</formula>
    </cfRule>
  </conditionalFormatting>
  <conditionalFormatting sqref="J372:AM377">
    <cfRule type="expression" dxfId="302" priority="125">
      <formula>OR($BF$116&lt;&gt;1,$BF$368&lt;&gt;1)</formula>
    </cfRule>
  </conditionalFormatting>
  <conditionalFormatting sqref="J393:AM398">
    <cfRule type="expression" dxfId="301" priority="124">
      <formula>OR($BF$116&lt;&gt;1,$BF$389&lt;&gt;1)</formula>
    </cfRule>
  </conditionalFormatting>
  <conditionalFormatting sqref="J414:AM419">
    <cfRule type="expression" dxfId="300" priority="123">
      <formula>OR($BF$116&lt;&gt;1,$BF$410&lt;&gt;1)</formula>
    </cfRule>
  </conditionalFormatting>
  <conditionalFormatting sqref="J435:AM440">
    <cfRule type="expression" dxfId="299" priority="122">
      <formula>OR($BF$116&lt;&gt;1,$BF$431&lt;&gt;1)</formula>
    </cfRule>
  </conditionalFormatting>
  <conditionalFormatting sqref="J458:AM463">
    <cfRule type="expression" dxfId="298" priority="121">
      <formula>OR($BF$116&lt;&gt;1,$BF$454&lt;&gt;1)</formula>
    </cfRule>
  </conditionalFormatting>
  <conditionalFormatting sqref="J479:AM484">
    <cfRule type="expression" dxfId="297" priority="120">
      <formula>OR($BF$116&lt;&gt;1,$BF$475&lt;&gt;1)</formula>
    </cfRule>
  </conditionalFormatting>
  <conditionalFormatting sqref="J500:AM505">
    <cfRule type="expression" dxfId="296" priority="119">
      <formula>OR($BF$116&lt;&gt;1,$BF$496&lt;&gt;1)</formula>
    </cfRule>
  </conditionalFormatting>
  <conditionalFormatting sqref="J521:AM526">
    <cfRule type="expression" dxfId="295" priority="118">
      <formula>OR($BF$116&lt;&gt;1,$BF$517&lt;&gt;1)</formula>
    </cfRule>
  </conditionalFormatting>
  <conditionalFormatting sqref="J542:AM547">
    <cfRule type="expression" dxfId="294" priority="117">
      <formula>OR($BF$116&lt;&gt;1,$BF$538&lt;&gt;1)</formula>
    </cfRule>
  </conditionalFormatting>
  <conditionalFormatting sqref="J128:AM130">
    <cfRule type="expression" dxfId="293" priority="116">
      <formula>$BF$116&lt;&gt;1</formula>
    </cfRule>
  </conditionalFormatting>
  <conditionalFormatting sqref="J611:AM613">
    <cfRule type="expression" dxfId="292" priority="114">
      <formula>OR($BF$550&lt;&gt;TRUE,$BF$554=TRUE)</formula>
    </cfRule>
  </conditionalFormatting>
  <conditionalFormatting sqref="J614:AM615">
    <cfRule type="expression" dxfId="291" priority="113">
      <formula>OR($BF$550&lt;&gt;TRUE,$BF$554=TRUE)</formula>
    </cfRule>
  </conditionalFormatting>
  <conditionalFormatting sqref="J616:AM617">
    <cfRule type="expression" dxfId="290" priority="112">
      <formula>OR($BF$550&lt;&gt;TRUE,$BF$554=TRUE)</formula>
    </cfRule>
  </conditionalFormatting>
  <conditionalFormatting sqref="J618:AM620">
    <cfRule type="expression" dxfId="289" priority="111">
      <formula>OR($BF$550&lt;&gt;TRUE,$BF$554=TRUE)</formula>
    </cfRule>
  </conditionalFormatting>
  <conditionalFormatting sqref="J621:AM622">
    <cfRule type="expression" dxfId="288" priority="110">
      <formula>OR($BF$550&lt;&gt;TRUE,$BF$554=TRUE)</formula>
    </cfRule>
  </conditionalFormatting>
  <conditionalFormatting sqref="J629:AM631">
    <cfRule type="expression" dxfId="287" priority="109">
      <formula>OR($BF$550&lt;&gt;TRUE,$BF$554=TRUE)</formula>
    </cfRule>
  </conditionalFormatting>
  <conditionalFormatting sqref="J640:AM642">
    <cfRule type="expression" dxfId="286" priority="108">
      <formula>OR($BF$550&lt;&gt;TRUE,$BF$554=TRUE)</formula>
    </cfRule>
  </conditionalFormatting>
  <conditionalFormatting sqref="J643:AM644">
    <cfRule type="expression" dxfId="285" priority="107">
      <formula>OR($BF$550&lt;&gt;TRUE,$BF$554=TRUE)</formula>
    </cfRule>
  </conditionalFormatting>
  <conditionalFormatting sqref="J645:AM646">
    <cfRule type="expression" dxfId="284" priority="106">
      <formula>OR($BF$550&lt;&gt;TRUE,$BF$554=TRUE)</formula>
    </cfRule>
  </conditionalFormatting>
  <conditionalFormatting sqref="J647:AM649">
    <cfRule type="expression" dxfId="283" priority="105">
      <formula>OR($BF$550&lt;&gt;TRUE,$BF$554=TRUE)</formula>
    </cfRule>
  </conditionalFormatting>
  <conditionalFormatting sqref="J650:AM651">
    <cfRule type="expression" dxfId="282" priority="104">
      <formula>OR($BF$550&lt;&gt;TRUE,$BF$554=TRUE)</formula>
    </cfRule>
  </conditionalFormatting>
  <conditionalFormatting sqref="J658:AM660">
    <cfRule type="expression" dxfId="281" priority="103">
      <formula>OR($BF$550&lt;&gt;TRUE,$BF$554=TRUE)</formula>
    </cfRule>
  </conditionalFormatting>
  <conditionalFormatting sqref="J669:AM671">
    <cfRule type="expression" dxfId="280" priority="102">
      <formula>OR($BF$550&lt;&gt;TRUE,$BF$554=TRUE)</formula>
    </cfRule>
  </conditionalFormatting>
  <conditionalFormatting sqref="J672:AM673">
    <cfRule type="expression" dxfId="279" priority="101">
      <formula>OR($BF$550&lt;&gt;TRUE,$BF$554=TRUE)</formula>
    </cfRule>
  </conditionalFormatting>
  <conditionalFormatting sqref="J674:AM675">
    <cfRule type="expression" dxfId="278" priority="100">
      <formula>OR($BF$550&lt;&gt;TRUE,$BF$554=TRUE)</formula>
    </cfRule>
  </conditionalFormatting>
  <conditionalFormatting sqref="J676:AM678">
    <cfRule type="expression" dxfId="277" priority="99">
      <formula>OR($BF$550&lt;&gt;TRUE,$BF$554=TRUE)</formula>
    </cfRule>
  </conditionalFormatting>
  <conditionalFormatting sqref="J679:AM680">
    <cfRule type="expression" dxfId="276" priority="98">
      <formula>OR($BF$550&lt;&gt;TRUE,$BF$554=TRUE)</formula>
    </cfRule>
  </conditionalFormatting>
  <conditionalFormatting sqref="J687:AM689">
    <cfRule type="expression" dxfId="275" priority="97">
      <formula>OR($BF$550&lt;&gt;TRUE,$BF$554=TRUE)</formula>
    </cfRule>
  </conditionalFormatting>
  <conditionalFormatting sqref="J698:AM700">
    <cfRule type="expression" dxfId="274" priority="96">
      <formula>OR($BF$550&lt;&gt;TRUE,$BF$554=TRUE)</formula>
    </cfRule>
  </conditionalFormatting>
  <conditionalFormatting sqref="J703:AM704">
    <cfRule type="expression" dxfId="273" priority="95">
      <formula>OR($BF$550&lt;&gt;TRUE,$BF$554=TRUE)</formula>
    </cfRule>
  </conditionalFormatting>
  <conditionalFormatting sqref="J705:AM706">
    <cfRule type="expression" dxfId="272" priority="94">
      <formula>OR($BF$550&lt;&gt;TRUE,$BF$554=TRUE)</formula>
    </cfRule>
  </conditionalFormatting>
  <conditionalFormatting sqref="J707:AM709">
    <cfRule type="expression" dxfId="271" priority="93">
      <formula>OR($BF$550&lt;&gt;TRUE,$BF$554=TRUE)</formula>
    </cfRule>
  </conditionalFormatting>
  <conditionalFormatting sqref="J710:AM711">
    <cfRule type="expression" dxfId="270" priority="92">
      <formula>OR($BF$550&lt;&gt;TRUE,$BF$554=TRUE)</formula>
    </cfRule>
  </conditionalFormatting>
  <conditionalFormatting sqref="J718:AM720">
    <cfRule type="expression" dxfId="269" priority="91">
      <formula>OR($BF$550&lt;&gt;TRUE,$BF$554=TRUE)</formula>
    </cfRule>
  </conditionalFormatting>
  <conditionalFormatting sqref="J729:AM731">
    <cfRule type="expression" dxfId="268" priority="90">
      <formula>OR($BF$550&lt;&gt;TRUE,$BF$554=TRUE)</formula>
    </cfRule>
  </conditionalFormatting>
  <conditionalFormatting sqref="J732:AM733">
    <cfRule type="expression" dxfId="267" priority="89">
      <formula>OR($BF$550&lt;&gt;TRUE,$BF$554=TRUE)</formula>
    </cfRule>
  </conditionalFormatting>
  <conditionalFormatting sqref="J734:AM740">
    <cfRule type="expression" dxfId="266" priority="88">
      <formula>OR($BF$550&lt;&gt;TRUE,$BF$554=TRUE)</formula>
    </cfRule>
  </conditionalFormatting>
  <conditionalFormatting sqref="J747:AM749">
    <cfRule type="expression" dxfId="265" priority="87">
      <formula>OR($BF$550&lt;&gt;TRUE,$BF$554=TRUE)</formula>
    </cfRule>
  </conditionalFormatting>
  <conditionalFormatting sqref="J758:AM769">
    <cfRule type="expression" dxfId="264" priority="86">
      <formula>OR($BF$550&lt;&gt;TRUE,$BF$554=TRUE)</formula>
    </cfRule>
  </conditionalFormatting>
  <conditionalFormatting sqref="J776:AM778">
    <cfRule type="expression" dxfId="263" priority="85">
      <formula>OR($BF$550&lt;&gt;TRUE,$BF$554=TRUE)</formula>
    </cfRule>
  </conditionalFormatting>
  <conditionalFormatting sqref="J787:AM789">
    <cfRule type="expression" dxfId="262" priority="84">
      <formula>OR($BF$550&lt;&gt;TRUE,$BF$554=TRUE)</formula>
    </cfRule>
  </conditionalFormatting>
  <conditionalFormatting sqref="J790:AM798">
    <cfRule type="expression" dxfId="261" priority="83">
      <formula>OR($BF$550&lt;&gt;TRUE,$BF$554=TRUE)</formula>
    </cfRule>
  </conditionalFormatting>
  <conditionalFormatting sqref="J805:AM807">
    <cfRule type="expression" dxfId="260" priority="82">
      <formula>OR($BF$550&lt;&gt;TRUE,$BF$554=TRUE)</formula>
    </cfRule>
  </conditionalFormatting>
  <conditionalFormatting sqref="J816:AM827">
    <cfRule type="expression" dxfId="259" priority="81">
      <formula>OR($BF$550&lt;&gt;TRUE,$BF$554=TRUE)</formula>
    </cfRule>
  </conditionalFormatting>
  <conditionalFormatting sqref="J834:AM836">
    <cfRule type="expression" dxfId="258" priority="80">
      <formula>OR($BF$550&lt;&gt;TRUE,$BF$554=TRUE)</formula>
    </cfRule>
  </conditionalFormatting>
  <conditionalFormatting sqref="J845:AM847">
    <cfRule type="expression" dxfId="257" priority="79">
      <formula>OR($BF$550&lt;&gt;TRUE,$BF$554=TRUE)</formula>
    </cfRule>
  </conditionalFormatting>
  <conditionalFormatting sqref="J850:AM858">
    <cfRule type="expression" dxfId="256" priority="78">
      <formula>OR($BF$550&lt;&gt;TRUE,$BF$554=TRUE)</formula>
    </cfRule>
  </conditionalFormatting>
  <conditionalFormatting sqref="J865:AM867">
    <cfRule type="expression" dxfId="255" priority="77">
      <formula>OR($BF$550&lt;&gt;TRUE,$BF$554=TRUE)</formula>
    </cfRule>
  </conditionalFormatting>
  <conditionalFormatting sqref="J876:AM887">
    <cfRule type="expression" dxfId="254" priority="76">
      <formula>OR($BF$550&lt;&gt;TRUE,$BF$554=TRUE)</formula>
    </cfRule>
  </conditionalFormatting>
  <conditionalFormatting sqref="J894:AM896">
    <cfRule type="expression" dxfId="253" priority="75">
      <formula>OR($BF$550&lt;&gt;TRUE,$BF$554=TRUE)</formula>
    </cfRule>
  </conditionalFormatting>
  <conditionalFormatting sqref="J905:AM916">
    <cfRule type="expression" dxfId="252" priority="74">
      <formula>OR($BF$550&lt;&gt;TRUE,$BF$554=TRUE)</formula>
    </cfRule>
  </conditionalFormatting>
  <conditionalFormatting sqref="J923:AM925">
    <cfRule type="expression" dxfId="251" priority="73">
      <formula>OR($BF$550&lt;&gt;TRUE,$BF$554=TRUE)</formula>
    </cfRule>
  </conditionalFormatting>
  <conditionalFormatting sqref="J934:AM945">
    <cfRule type="expression" dxfId="250" priority="72">
      <formula>OR($BF$550&lt;&gt;TRUE,$BF$554=TRUE)</formula>
    </cfRule>
  </conditionalFormatting>
  <conditionalFormatting sqref="J952:AM954">
    <cfRule type="expression" dxfId="249" priority="71">
      <formula>OR($BF$550&lt;&gt;TRUE,$BF$554=TRUE)</formula>
    </cfRule>
  </conditionalFormatting>
  <conditionalFormatting sqref="J963:AM974">
    <cfRule type="expression" dxfId="248" priority="70">
      <formula>OR($BF$550&lt;&gt;TRUE,$BF$554=TRUE)</formula>
    </cfRule>
  </conditionalFormatting>
  <conditionalFormatting sqref="J981:AM983">
    <cfRule type="expression" dxfId="247" priority="69">
      <formula>OR($BF$550&lt;&gt;TRUE,$BF$554=TRUE)</formula>
    </cfRule>
  </conditionalFormatting>
  <conditionalFormatting sqref="J992:AM994">
    <cfRule type="expression" dxfId="246" priority="68">
      <formula>OR($BF$550&lt;&gt;TRUE,$BF$554=TRUE)</formula>
    </cfRule>
  </conditionalFormatting>
  <conditionalFormatting sqref="J997:AM1005">
    <cfRule type="expression" dxfId="245" priority="67">
      <formula>OR($BF$550&lt;&gt;TRUE,$BF$554=TRUE)</formula>
    </cfRule>
  </conditionalFormatting>
  <conditionalFormatting sqref="J1012:AM1014">
    <cfRule type="expression" dxfId="244" priority="66">
      <formula>OR($BF$550&lt;&gt;TRUE,$BF$554=TRUE)</formula>
    </cfRule>
  </conditionalFormatting>
  <conditionalFormatting sqref="J1023:AM1034">
    <cfRule type="expression" dxfId="243" priority="65">
      <formula>OR($BF$550&lt;&gt;TRUE,$BF$554=TRUE)</formula>
    </cfRule>
  </conditionalFormatting>
  <conditionalFormatting sqref="J1041:AM1043">
    <cfRule type="expression" dxfId="242" priority="64">
      <formula>OR($BF$550&lt;&gt;TRUE,$BF$554=TRUE)</formula>
    </cfRule>
  </conditionalFormatting>
  <conditionalFormatting sqref="J1052:AM1063">
    <cfRule type="expression" dxfId="241" priority="63">
      <formula>OR($BF$550&lt;&gt;TRUE,$BF$554=TRUE)</formula>
    </cfRule>
  </conditionalFormatting>
  <conditionalFormatting sqref="J1070:AM1072">
    <cfRule type="expression" dxfId="240" priority="62">
      <formula>OR($BF$550&lt;&gt;TRUE,$BF$554=TRUE)</formula>
    </cfRule>
  </conditionalFormatting>
  <conditionalFormatting sqref="J1081:AM1092">
    <cfRule type="expression" dxfId="239" priority="61">
      <formula>OR($BF$550&lt;&gt;TRUE,$BF$554=TRUE)</formula>
    </cfRule>
  </conditionalFormatting>
  <conditionalFormatting sqref="J1099:AM1101">
    <cfRule type="expression" dxfId="238" priority="60">
      <formula>OR($BF$550&lt;&gt;TRUE,$BF$554=TRUE)</formula>
    </cfRule>
  </conditionalFormatting>
  <conditionalFormatting sqref="J1110:AM1121">
    <cfRule type="expression" dxfId="237" priority="59">
      <formula>OR($BF$550&lt;&gt;TRUE,$BF$554=TRUE)</formula>
    </cfRule>
  </conditionalFormatting>
  <conditionalFormatting sqref="J1128:AM1130">
    <cfRule type="expression" dxfId="236" priority="58">
      <formula>OR($BF$550&lt;&gt;TRUE,$BF$554=TRUE)</formula>
    </cfRule>
  </conditionalFormatting>
  <conditionalFormatting sqref="J1139:AM1141">
    <cfRule type="expression" dxfId="235" priority="57">
      <formula>OR($BF$550&lt;&gt;TRUE,$BF$554=TRUE)</formula>
    </cfRule>
  </conditionalFormatting>
  <conditionalFormatting sqref="J1142:AM1150">
    <cfRule type="expression" dxfId="234" priority="56">
      <formula>OR($BF$552&lt;&gt;TRUE,$BF$554=TRUE)</formula>
    </cfRule>
  </conditionalFormatting>
  <conditionalFormatting sqref="J1157:AM1159">
    <cfRule type="expression" dxfId="233" priority="55">
      <formula>OR($BF$552&lt;&gt;TRUE,$BF$554=TRUE)</formula>
    </cfRule>
  </conditionalFormatting>
  <conditionalFormatting sqref="J1168:AM1170">
    <cfRule type="expression" dxfId="232" priority="54">
      <formula>OR($BF$552&lt;&gt;TRUE,$BF$554=TRUE)</formula>
    </cfRule>
  </conditionalFormatting>
  <conditionalFormatting sqref="J1173:AM1181">
    <cfRule type="expression" dxfId="231" priority="53">
      <formula>OR($BF$552&lt;&gt;TRUE,$BF$554=TRUE)</formula>
    </cfRule>
  </conditionalFormatting>
  <conditionalFormatting sqref="J1188:AM1190">
    <cfRule type="expression" dxfId="230" priority="52">
      <formula>OR($BF$552&lt;&gt;TRUE,$BF$554=TRUE)</formula>
    </cfRule>
  </conditionalFormatting>
  <conditionalFormatting sqref="J1199:AM1210">
    <cfRule type="expression" dxfId="229" priority="51">
      <formula>OR($BF$552&lt;&gt;TRUE,$BF$554=TRUE)</formula>
    </cfRule>
  </conditionalFormatting>
  <conditionalFormatting sqref="J1217:AM1219">
    <cfRule type="expression" dxfId="228" priority="50">
      <formula>OR($BF$552&lt;&gt;TRUE,$BF$554=TRUE)</formula>
    </cfRule>
  </conditionalFormatting>
  <conditionalFormatting sqref="J1228:AM1239">
    <cfRule type="expression" dxfId="227" priority="49">
      <formula>OR($BF$552&lt;&gt;TRUE,$BF$554=TRUE)</formula>
    </cfRule>
  </conditionalFormatting>
  <conditionalFormatting sqref="J1246:AM1248">
    <cfRule type="expression" dxfId="226" priority="48">
      <formula>OR($BF$552&lt;&gt;TRUE,$BF$554=TRUE)</formula>
    </cfRule>
  </conditionalFormatting>
  <conditionalFormatting sqref="J1257:AM1268">
    <cfRule type="expression" dxfId="225" priority="47">
      <formula>OR($BF$552&lt;&gt;TRUE,$BF$554=TRUE)</formula>
    </cfRule>
  </conditionalFormatting>
  <conditionalFormatting sqref="J1275:AM1277">
    <cfRule type="expression" dxfId="224" priority="46">
      <formula>OR($BF$552&lt;&gt;TRUE,$BF$554=TRUE)</formula>
    </cfRule>
  </conditionalFormatting>
  <conditionalFormatting sqref="J1286:AM1288">
    <cfRule type="expression" dxfId="223" priority="45">
      <formula>OR($BF$552&lt;&gt;TRUE,$BF$554=TRUE)</formula>
    </cfRule>
  </conditionalFormatting>
  <conditionalFormatting sqref="J1291:AM1299">
    <cfRule type="expression" dxfId="222" priority="44">
      <formula>OR($BF$552&lt;&gt;TRUE,$BF$554=TRUE)</formula>
    </cfRule>
  </conditionalFormatting>
  <conditionalFormatting sqref="J1306:AM1308">
    <cfRule type="expression" dxfId="221" priority="43">
      <formula>OR($BF$552&lt;&gt;TRUE,$BF$554=TRUE)</formula>
    </cfRule>
  </conditionalFormatting>
  <conditionalFormatting sqref="J1317:AM1328">
    <cfRule type="expression" dxfId="220" priority="42">
      <formula>OR($BF$552&lt;&gt;TRUE,$BF$554=TRUE)</formula>
    </cfRule>
  </conditionalFormatting>
  <conditionalFormatting sqref="J1335:AM1337">
    <cfRule type="expression" dxfId="219" priority="41">
      <formula>OR($BF$552&lt;&gt;TRUE,$BF$554=TRUE)</formula>
    </cfRule>
  </conditionalFormatting>
  <conditionalFormatting sqref="J1346:AM1357">
    <cfRule type="expression" dxfId="218" priority="40">
      <formula>OR($BF$552&lt;&gt;TRUE,$BF$554=TRUE)</formula>
    </cfRule>
  </conditionalFormatting>
  <conditionalFormatting sqref="J1364:AM1366">
    <cfRule type="expression" dxfId="217" priority="39">
      <formula>OR($BF$552&lt;&gt;TRUE,$BF$554=TRUE)</formula>
    </cfRule>
  </conditionalFormatting>
  <conditionalFormatting sqref="J1375:AM1386">
    <cfRule type="expression" dxfId="216" priority="38">
      <formula>OR($BF$552&lt;&gt;TRUE,$BF$554=TRUE)</formula>
    </cfRule>
  </conditionalFormatting>
  <conditionalFormatting sqref="J1393:AM1395">
    <cfRule type="expression" dxfId="215" priority="37">
      <formula>OR($BF$552&lt;&gt;TRUE,$BF$554=TRUE)</formula>
    </cfRule>
  </conditionalFormatting>
  <conditionalFormatting sqref="J1404:AM1415">
    <cfRule type="expression" dxfId="214" priority="36">
      <formula>OR($BF$552&lt;&gt;TRUE,$BF$554=TRUE)</formula>
    </cfRule>
  </conditionalFormatting>
  <conditionalFormatting sqref="J1422:AM1424">
    <cfRule type="expression" dxfId="213" priority="35">
      <formula>OR($BF$552&lt;&gt;TRUE,$BF$554=TRUE)</formula>
    </cfRule>
  </conditionalFormatting>
  <conditionalFormatting sqref="J1433:AM1435">
    <cfRule type="expression" dxfId="212" priority="34">
      <formula>OR($BF$552&lt;&gt;TRUE,$BF$554=TRUE)</formula>
    </cfRule>
  </conditionalFormatting>
  <conditionalFormatting sqref="J1438:AM1446">
    <cfRule type="expression" dxfId="211" priority="33">
      <formula>OR($BF$552&lt;&gt;TRUE,$BF$554=TRUE)</formula>
    </cfRule>
  </conditionalFormatting>
  <conditionalFormatting sqref="J1453:AM1455">
    <cfRule type="expression" dxfId="210" priority="32">
      <formula>OR($BF$552&lt;&gt;TRUE,$BF$554=TRUE)</formula>
    </cfRule>
  </conditionalFormatting>
  <conditionalFormatting sqref="J1464:AM1475">
    <cfRule type="expression" dxfId="209" priority="31">
      <formula>OR($BF$552&lt;&gt;TRUE,$BF$554=TRUE)</formula>
    </cfRule>
  </conditionalFormatting>
  <conditionalFormatting sqref="J1482:AM1484">
    <cfRule type="expression" dxfId="208" priority="30">
      <formula>OR($BF$552&lt;&gt;TRUE,$BF$554=TRUE)</formula>
    </cfRule>
  </conditionalFormatting>
  <conditionalFormatting sqref="J1493:AM1504">
    <cfRule type="expression" dxfId="207" priority="29">
      <formula>OR($BF$552&lt;&gt;TRUE,$BF$554=TRUE)</formula>
    </cfRule>
  </conditionalFormatting>
  <conditionalFormatting sqref="J1511:AM1513">
    <cfRule type="expression" dxfId="206" priority="28">
      <formula>OR($BF$552&lt;&gt;TRUE,$BF$554=TRUE)</formula>
    </cfRule>
  </conditionalFormatting>
  <conditionalFormatting sqref="J1522:AM1533">
    <cfRule type="expression" dxfId="205" priority="27">
      <formula>OR($BF$552&lt;&gt;TRUE,$BF$554=TRUE)</formula>
    </cfRule>
  </conditionalFormatting>
  <conditionalFormatting sqref="J1540:AM1542">
    <cfRule type="expression" dxfId="204" priority="26">
      <formula>OR($BF$552&lt;&gt;TRUE,$BF$554=TRUE)</formula>
    </cfRule>
  </conditionalFormatting>
  <conditionalFormatting sqref="J1551:AM1562">
    <cfRule type="expression" dxfId="203" priority="25">
      <formula>OR($BF$552&lt;&gt;TRUE,$BF$554=TRUE)</formula>
    </cfRule>
  </conditionalFormatting>
  <conditionalFormatting sqref="J1569:AM1571">
    <cfRule type="expression" dxfId="202" priority="24">
      <formula>OR($BF$552&lt;&gt;TRUE,$BF$554=TRUE)</formula>
    </cfRule>
  </conditionalFormatting>
  <conditionalFormatting sqref="J1580:AM1582">
    <cfRule type="expression" dxfId="201" priority="23">
      <formula>OR($BF$552&lt;&gt;TRUE,$BF$554=TRUE)</formula>
    </cfRule>
  </conditionalFormatting>
  <conditionalFormatting sqref="J1585:AM1593">
    <cfRule type="expression" dxfId="200" priority="22">
      <formula>OR($BF$552&lt;&gt;TRUE,$BF$554=TRUE)</formula>
    </cfRule>
  </conditionalFormatting>
  <conditionalFormatting sqref="J1600:AM1602">
    <cfRule type="expression" dxfId="199" priority="21">
      <formula>OR($BF$552&lt;&gt;TRUE,$BF$554=TRUE)</formula>
    </cfRule>
  </conditionalFormatting>
  <conditionalFormatting sqref="J1611:AM1622">
    <cfRule type="expression" dxfId="198" priority="20">
      <formula>OR($BF$552&lt;&gt;TRUE,$BF$554=TRUE)</formula>
    </cfRule>
  </conditionalFormatting>
  <conditionalFormatting sqref="J1629:AM1631">
    <cfRule type="expression" dxfId="197" priority="19">
      <formula>OR($BF$552&lt;&gt;TRUE,$BF$554=TRUE)</formula>
    </cfRule>
  </conditionalFormatting>
  <conditionalFormatting sqref="J1640:AM1651">
    <cfRule type="expression" dxfId="196" priority="18">
      <formula>OR($BF$552&lt;&gt;TRUE,$BF$554=TRUE)</formula>
    </cfRule>
  </conditionalFormatting>
  <conditionalFormatting sqref="J1658:AM1660">
    <cfRule type="expression" dxfId="195" priority="17">
      <formula>OR($BF$552&lt;&gt;TRUE,$BF$554=TRUE)</formula>
    </cfRule>
  </conditionalFormatting>
  <conditionalFormatting sqref="J1669:AM1680">
    <cfRule type="expression" dxfId="194" priority="16">
      <formula>OR($BF$552&lt;&gt;TRUE,$BF$554=TRUE)</formula>
    </cfRule>
  </conditionalFormatting>
  <conditionalFormatting sqref="J1687:AM1689">
    <cfRule type="expression" dxfId="193" priority="15">
      <formula>OR($BF$552&lt;&gt;TRUE,$BF$554=TRUE)</formula>
    </cfRule>
  </conditionalFormatting>
  <conditionalFormatting sqref="J1698:AM1709">
    <cfRule type="expression" dxfId="192" priority="14">
      <formula>OR($BF$552&lt;&gt;TRUE,$BF$554=TRUE)</formula>
    </cfRule>
  </conditionalFormatting>
  <conditionalFormatting sqref="J1716:AM1718">
    <cfRule type="expression" dxfId="191" priority="13">
      <formula>OR($BF$552&lt;&gt;TRUE,$BF$554=TRUE)</formula>
    </cfRule>
  </conditionalFormatting>
  <conditionalFormatting sqref="J1727:AM1729">
    <cfRule type="expression" dxfId="190" priority="12">
      <formula>OR($BF$552&lt;&gt;TRUE,$BF$554=TRUE)</formula>
    </cfRule>
  </conditionalFormatting>
  <conditionalFormatting sqref="J143:AM146">
    <cfRule type="expression" dxfId="189" priority="10">
      <formula>$BF$116&lt;&gt;1</formula>
    </cfRule>
  </conditionalFormatting>
  <conditionalFormatting sqref="J151:AM153">
    <cfRule type="expression" dxfId="188" priority="9">
      <formula>$BF$116&lt;&gt;1</formula>
    </cfRule>
  </conditionalFormatting>
  <conditionalFormatting sqref="J585:AM593">
    <cfRule type="expression" dxfId="187" priority="6">
      <formula>OR($BF$550&lt;&gt;TRUE,$BF$554=TRUE)</formula>
    </cfRule>
  </conditionalFormatting>
  <conditionalFormatting sqref="J600:AM602">
    <cfRule type="expression" dxfId="186" priority="5">
      <formula>OR($BF$550&lt;&gt;TRUE,$BF$554=TRUE)</formula>
    </cfRule>
  </conditionalFormatting>
  <conditionalFormatting sqref="J120:AM123">
    <cfRule type="expression" dxfId="185" priority="4">
      <formula>$BF$116&lt;&gt;1</formula>
    </cfRule>
  </conditionalFormatting>
  <conditionalFormatting sqref="J554:AM562">
    <cfRule type="expression" dxfId="184" priority="3">
      <formula>OR($BF$550&lt;&gt;TRUE,$BF$554=TRUE)</formula>
    </cfRule>
  </conditionalFormatting>
  <conditionalFormatting sqref="J569:AM571">
    <cfRule type="expression" dxfId="183" priority="2">
      <formula>OR($BF$550&lt;&gt;TRUE,$BF$554=TRUE)</formula>
    </cfRule>
  </conditionalFormatting>
  <conditionalFormatting sqref="J580:AM582">
    <cfRule type="expression" dxfId="182" priority="1">
      <formula>OR($BF$550&lt;&gt;TRUE,$BF$554=TRUE)</formula>
    </cfRule>
  </conditionalFormatting>
  <dataValidations count="10">
    <dataValidation imeMode="hiragana" allowBlank="1" showInputMessage="1" showErrorMessage="1" sqref="J554:AM562 P85 R75:AK76 X73:AK74 V69:AK72 P51 P77 J569:AM571 J1052:AM1063 J1081:AM1092 J514:AM516 P578:AK579 J542:AM547 J1012:AM1014 P1021:AK1022 J580:AM582 J585:AM593 J1099:AM1101 J535:AM537 J611:AM622 P1402:AK1403 J63:AM64 J640:AM651 J600:AM602 P609:AK610 J629:AM631 P638:AK639 J698:AM700 J658:AM660 P667:AK668 J703:AM711 J729:AM740 J687:AM689 P696:AK697 J758:AM769 J718:AM720 P727:AK728 J787:AM798 J747:AM749 P756:AK757 J776:AM778 P785:AK786 J845:AM847 J805:AM807 P814:AK815 J850:AM858 J876:AM887 J834:AM836 P843:AK844 J905:AM916 J865:AM867 P874:AK875 J934:AM945 J894:AM896 P903:AK904 J923:AM925 P932:AK933 J992:AM994 J952:AM954 P961:AK962 J997:AM1005 J1023:AM1034 J981:AM983 P990:AK991 P1166:AK1167 J1142 J1041:AM1043 J1139:AM1141 P1050:AK1051 J1144:AM1150 J1173 J1175:AM1181 J1204:AM1210 P1137:AK1138 P1197:AK1198 J1231 J1260 J1262:AM1268 J1293:AM1299 P1255:AK1256 P1284:AK1285 J1320 J1349 J1351:AM1357 J1380:AM1386 P1344:AK1345 P1373:AK1374 J1407 J1438 J1440:AM1446 J1467 J1469:AM1475 J1496 J1498:AM1504 J1525 J1527:AM1533 J1554 J1556:AM1562 J1587:AM1593 P1549:AK1550 J1616:AM1622 P1578:AK1579 J1645:AM1651 P1609:AK1610 J1674:AM1680 P1638:AK1639 J87:AM92 J97:AM111 J53:AM58 J19:AM24 A5:AM6 J120:AM123 J128:AM130 J135:AM140 J143:AM146 P1696:AK1697 J158:AM167 J151:AM153 J179:AM188 J172:AM174 J200:AM209 J193:AM195 J221:AM226 J229:AM232 J214:AM216 J244:AM253 J237:AM239 J265:AM274 J258:AM260 J286:AM295 J279:AM281 J307:AM316 J300:AM302 J328:AM333 J336:AM339 J321:AM323 J351:AM360 J344:AM346 J372:AM381 J365:AM367 J393:AM402 J386:AM388 J414:AM423 J407:AM409 J435:AM440 J443:AM446 J428:AM430 J458:AM467 J451:AM453 J479:AM488 J472:AM474 J500:AM509 J493:AM495 J521:AM530 J669:AM680 J816:AM827 J963:AM974 J1110:AM1121 J1070:AM1072 P1079:AK1080 P1108:AK1109 J1202 J1233:AM1239 P1226:AK1227 J1291 J1322:AM1328 P1315:AK1316 J1378 J1409:AM1415 P1462:AK1463 P1431:AK1432 A1737:AM1738 P1491:AK1492 P1520:AK1521 J1585 J1614 J1643 J1672 J1701 J1703:AM1709 P1667:AK1668 J1732:AM1734 J1128:AM1130 P1725:AK1726 J1228:AM1230 J1199:AM1201 J1168:AM1170 J1257:AM1259 J1286:AM1288 J1317:AM1319 J1346:AM1348 J1375:AM1377 J1404:AM1406 J1433:AM1435 J1464:AM1466 J1493:AM1495 J1522:AM1524 J1551:AM1553 J1580:AM1582 J1611:AM1613 J1640:AM1642 J1669:AM1671 J1698:AM1700 J1727:AM1729 J1157:AM1159 J1188:AM1190 J1217:AM1219 J1246:AM1248 J1275:AM1277 J1306:AM1308 J1335:AM1337 J1364:AM1366 J1393:AM1395 J1422:AM1424 J1453:AM1455 J1482:AM1484 J1511:AM1513 J1540:AM1542 J1569:AM1571 J1600:AM1602 J1629:AM1631 J1658:AM1660 J1687:AM1689 J1716:AM1718" xr:uid="{00000000-0002-0000-0500-000000000000}"/>
    <dataValidation type="date" allowBlank="1" showInputMessage="1" showErrorMessage="1" errorTitle="日付入力エラー" error="正しい日付を入力してください。_x000a_（例：平成２６年４月１日、2014/4/1）" sqref="J112:AM113" xr:uid="{00000000-0002-0000-0500-000001000000}">
      <formula1>18264</formula1>
      <formula2>73415</formula2>
    </dataValidation>
    <dataValidation type="list" allowBlank="1" showInputMessage="1" showErrorMessage="1" errorTitle="入力エラー" error="正しい選択肢を選んでください。" sqref="K10:W11" xr:uid="{00000000-0002-0000-0500-000002000000}">
      <formula1>$CA$2:$CA$4</formula1>
    </dataValidation>
    <dataValidation type="list" allowBlank="1" showInputMessage="1" showErrorMessage="1" errorTitle="入力エラー" error="正しい選択肢を選んでください。" sqref="K26:S27" xr:uid="{00000000-0002-0000-0500-000003000000}">
      <formula1>$CC$2:$CC$6</formula1>
    </dataValidation>
    <dataValidation type="list" allowBlank="1" showInputMessage="1" showErrorMessage="1" errorTitle="入力エラー" error="正しい選択肢を選んでください。" sqref="K511:S512 K532:S533 K469:S470 K448:S449 K425:S426 K404:S405 K383:S384 K362:S363 K341:S342 K318:S319 K297:S298 K276:S277 K255:S256 K234:S235 K211:S212 K190:S191 K169:S170 K148:S149 K490:S491 K125:S126 K94:S95" xr:uid="{00000000-0002-0000-0500-000004000000}">
      <formula1>$CH$2:$CH$8</formula1>
    </dataValidation>
    <dataValidation type="list" allowBlank="1" showInputMessage="1" showErrorMessage="1" errorTitle="入力エラー" error="正しい選択肢を選んでください。" sqref="K15:S16 K1712:S1713 K1654:S1655 K1625:S1626 K1596:S1597 K1565:S1566 K1536:S1537 K1507:S1508 K1478:S1479 K1449:S1450 K1418:S1419 K1389:S1390 K1360:S1361 K1331:S1332 K1302:S1303 K1271:S1272 K1242:S1243 K1213:S1214 K1184:S1185 K1124:S1125 K1153:S1154 K1095:S1096 K1066:S1067 K1037:S1038 K1008:S1009 K977:S978 K948:S949 K919:S920 K890:S891 K861:S862 K830:S831 K801:S802 K772:S773 K743:S744 K714:S715 K683:S684 K654:S655 K625:S626 K596:S597 K1683:S1684 K565:S566" xr:uid="{00000000-0002-0000-0500-000005000000}">
      <formula1>$CB$2:$CB$7</formula1>
    </dataValidation>
    <dataValidation type="list" allowBlank="1" showInputMessage="1" showErrorMessage="1" errorTitle="入力エラー" error="正しい選択肢を選んでください。" sqref="AC31:AC32 Y1719:Y1724 K1719:K1726 Y1661:Y1666 K1661:K1668 Y1632:Y1637 K1632:K1639 Y1603:Y1608 K1603:K1610 Y1572:Y1577 K1572:K1579 Y1543:Y1548 K1543:K1550 Y1514:Y1519 K1514:K1521 Y1485:Y1490 K1485:K1492 Y1456:Y1461 K1456:K1463 Y1425:Y1430 K1425:K1432 Y1367:Y1372 K1367:K1374 Y1338:Y1343 K1338:K1345 Y1309:Y1314 K1309:K1316 Y1278:Y1283 K1278:K1285 Y1249:Y1254 K1249:K1256 Y1220:Y1225 K1220:K1227 Y1191:Y1196 K1191:K1198 Y1131:Y1136 K1131:K1138 Y1396:Y1401 K1396:K1403 Y1160:Y1165 K1160:K1167 Y1102:Y1107 K1102:K1109 Y1073:Y1078 K1073:K1080 Y1044:Y1049 K1044:K1051 Y1015:Y1020 K1015:K1022 Y984:Y989 K984:K991 Y955:Y960 K955:K962 Y926:Y931 K926:K933 Y897:Y902 K897:K904 Y868:Y873 K868:K875 Y837:Y842 K837:K844 Y808:Y813 K808:K815 Y779:Y784 K779:K786 Y750:Y755 K750:K757 Y721:Y726 K721:K728 Y690:Y695 K690:K697 Y661:Y666 K661:K668 Y632:Y637 K632:K639 Y603:Y608 K603:K610 Y1690:Y1695 K1690:K1697 Y572:Y577 K572:K579 Z550:Z551 K550:K553 AG79:AG80 Y81:Y82 R79:R82 K67:K86 T47:T48 AE47:AE48 AE41:AE44 W45:W46 T41:T44 K41:K52 K35:K38 K31:K32 T31:T32 Z35:Z36" xr:uid="{00000000-0002-0000-0500-000006000000}">
      <formula1>$CD$2:$CD$3</formula1>
    </dataValidation>
    <dataValidation type="list" allowBlank="1" showInputMessage="1" showErrorMessage="1" errorTitle="入力エラー" error="正しい選択肢を選んでください。" sqref="K116:Q117" xr:uid="{00000000-0002-0000-0500-000007000000}">
      <formula1>$CF$2:$CF$4</formula1>
    </dataValidation>
    <dataValidation type="list" allowBlank="1" showInputMessage="1" showErrorMessage="1" errorTitle="入力エラー" error="正しい選択肢を選んでください。" sqref="K132:Q133 K539:Q540 K518:Q519 K497:Q498 K476:Q477 K455:Q456 K432:Q433 K411:Q412 K390:Q391 K369:Q370 K348:Q349 K304:Q305 K283:Q284 K262:Q263 K241:Q242 K218:Q219 K197:Q198 K176:Q177 K155:Q156 K325:Q326" xr:uid="{00000000-0002-0000-0500-000008000000}">
      <formula1>$CI$2:$CI$4</formula1>
    </dataValidation>
    <dataValidation type="whole" imeMode="halfAlpha" allowBlank="1" showInputMessage="1" showErrorMessage="1" errorTitle="入力エラー" error="件数は半角数字で入力してください。" sqref="M118:Q119 AH550:AK551 S550:V551" xr:uid="{00000000-0002-0000-0500-000009000000}">
      <formula1>0</formula1>
      <formula2>1000000</formula2>
    </dataValidation>
  </dataValidations>
  <pageMargins left="0.78740157480314965" right="0.27559055118110237" top="0.74803149606299213" bottom="0.74803149606299213" header="0.31496062992125984" footer="0.31496062992125984"/>
  <pageSetup paperSize="9" fitToHeight="0" orientation="portrait" r:id="rId1"/>
  <rowBreaks count="4" manualBreakCount="4">
    <brk id="64" max="38" man="1"/>
    <brk id="113" max="38" man="1"/>
    <brk id="547" max="38" man="1"/>
    <brk id="1141" max="3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K1739"/>
  <sheetViews>
    <sheetView view="pageBreakPreview" zoomScaleNormal="100" zoomScaleSheetLayoutView="100" zoomScalePageLayoutView="85" workbookViewId="0">
      <selection activeCell="A5" sqref="A5:AM6"/>
    </sheetView>
  </sheetViews>
  <sheetFormatPr defaultColWidth="2.375" defaultRowHeight="9.75" customHeight="1" x14ac:dyDescent="0.15"/>
  <cols>
    <col min="1" max="16" width="2.375" style="3"/>
    <col min="17" max="17" width="2.375" style="3" customWidth="1"/>
    <col min="18" max="24" width="2.375" style="3"/>
    <col min="25" max="25" width="2.375" style="3" customWidth="1"/>
    <col min="26" max="29" width="2.375" style="3"/>
    <col min="30" max="31" width="2.375" style="3" customWidth="1"/>
    <col min="32" max="36" width="2.375" style="3"/>
    <col min="37" max="37" width="2.375" style="3" customWidth="1"/>
    <col min="38" max="39" width="2.375" style="3"/>
    <col min="40" max="56" width="2.375" style="13" customWidth="1"/>
    <col min="57" max="61" width="2.375" style="13" hidden="1" customWidth="1"/>
    <col min="62" max="78" width="2.375" style="13" customWidth="1"/>
    <col min="79" max="89" width="2.375" style="13" hidden="1" customWidth="1"/>
    <col min="90" max="90" width="2.375" style="13" customWidth="1"/>
    <col min="91" max="153" width="2.375" style="13"/>
    <col min="154" max="154" width="2.375" style="13" customWidth="1"/>
    <col min="155" max="16384" width="2.375" style="13"/>
  </cols>
  <sheetData>
    <row r="1" spans="1:87" ht="9.75" customHeight="1" x14ac:dyDescent="0.15">
      <c r="A1" s="92" t="s">
        <v>1</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BI1" s="13" t="str">
        <f>"FORM=3"</f>
        <v>FORM=3</v>
      </c>
    </row>
    <row r="2" spans="1:87" ht="9.75" customHeight="1" x14ac:dyDescent="0.15">
      <c r="A2" s="93"/>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BI2" s="12" t="str">
        <f>"VER=1.00"</f>
        <v>VER=1.00</v>
      </c>
    </row>
    <row r="3" spans="1:87" ht="9.75" customHeight="1" x14ac:dyDescent="0.15">
      <c r="A3" s="176" t="s">
        <v>303</v>
      </c>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BI3" s="13" t="str">
        <f>"SHEET=3"</f>
        <v>SHEET=3</v>
      </c>
      <c r="CA3" s="13" t="s">
        <v>133</v>
      </c>
      <c r="CB3" s="13" t="s">
        <v>135</v>
      </c>
      <c r="CC3" s="13" t="s">
        <v>139</v>
      </c>
      <c r="CD3" s="13" t="s">
        <v>112</v>
      </c>
      <c r="CE3" s="13" t="s">
        <v>143</v>
      </c>
      <c r="CF3" s="13" t="s">
        <v>148</v>
      </c>
      <c r="CH3" s="13" t="s">
        <v>143</v>
      </c>
      <c r="CI3" s="13" t="s">
        <v>152</v>
      </c>
    </row>
    <row r="4" spans="1:87" ht="9.75" customHeight="1" x14ac:dyDescent="0.15">
      <c r="A4" s="94"/>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BH4" s="13" t="s">
        <v>432</v>
      </c>
      <c r="CA4" s="13" t="s">
        <v>134</v>
      </c>
      <c r="CB4" s="13" t="s">
        <v>111</v>
      </c>
      <c r="CC4" s="13" t="s">
        <v>140</v>
      </c>
      <c r="CE4" s="13" t="s">
        <v>144</v>
      </c>
      <c r="CF4" s="13" t="s">
        <v>149</v>
      </c>
      <c r="CH4" s="13" t="s">
        <v>144</v>
      </c>
      <c r="CI4" s="13" t="s">
        <v>153</v>
      </c>
    </row>
    <row r="5" spans="1:87" ht="9.75" customHeight="1" x14ac:dyDescent="0.15">
      <c r="A5" s="118" t="s">
        <v>623</v>
      </c>
      <c r="B5" s="119"/>
      <c r="C5" s="119"/>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20"/>
      <c r="BH5" s="13">
        <v>1</v>
      </c>
      <c r="BI5" s="13" t="str">
        <f>"ITEM"&amp;BH5&amp; BG5 &amp;"="&amp; IF(TRIM($A5)="","",$A5)</f>
        <v>ITEM1=　１　住民基本台帳ファイル</v>
      </c>
      <c r="CB5" s="13" t="s">
        <v>136</v>
      </c>
      <c r="CC5" s="13" t="s">
        <v>141</v>
      </c>
      <c r="CE5" s="13" t="s">
        <v>145</v>
      </c>
      <c r="CH5" s="13" t="s">
        <v>145</v>
      </c>
    </row>
    <row r="6" spans="1:87" ht="9.75" customHeight="1" x14ac:dyDescent="0.15">
      <c r="A6" s="177"/>
      <c r="B6" s="178"/>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9"/>
      <c r="BH6" s="13" t="s">
        <v>432</v>
      </c>
      <c r="CB6" s="13" t="s">
        <v>137</v>
      </c>
      <c r="CC6" s="13" t="s">
        <v>142</v>
      </c>
      <c r="CE6" s="13" t="s">
        <v>146</v>
      </c>
      <c r="CH6" s="13" t="s">
        <v>150</v>
      </c>
    </row>
    <row r="7" spans="1:87" ht="9.75" customHeight="1" x14ac:dyDescent="0.15">
      <c r="A7" s="94" t="s">
        <v>76</v>
      </c>
      <c r="B7" s="94"/>
      <c r="C7" s="94"/>
      <c r="D7" s="94"/>
      <c r="E7" s="94"/>
      <c r="F7" s="94"/>
      <c r="G7" s="94"/>
      <c r="H7" s="94"/>
      <c r="I7" s="94"/>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BH7" s="13" t="s">
        <v>432</v>
      </c>
      <c r="CB7" s="13" t="s">
        <v>138</v>
      </c>
      <c r="CE7" s="13" t="s">
        <v>147</v>
      </c>
      <c r="CH7" s="13" t="s">
        <v>151</v>
      </c>
    </row>
    <row r="8" spans="1:87" ht="9.75" customHeight="1" x14ac:dyDescent="0.15">
      <c r="A8" s="94"/>
      <c r="B8" s="94"/>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BH8" s="13" t="s">
        <v>432</v>
      </c>
      <c r="CH8" s="13" t="s">
        <v>147</v>
      </c>
    </row>
    <row r="9" spans="1:87" ht="9.75" customHeight="1" x14ac:dyDescent="0.15">
      <c r="A9" s="96" t="s">
        <v>77</v>
      </c>
      <c r="B9" s="97"/>
      <c r="C9" s="97"/>
      <c r="D9" s="97"/>
      <c r="E9" s="97"/>
      <c r="F9" s="97"/>
      <c r="G9" s="97"/>
      <c r="H9" s="97"/>
      <c r="I9" s="98"/>
      <c r="J9" s="180"/>
      <c r="K9" s="181"/>
      <c r="L9" s="181"/>
      <c r="M9" s="181"/>
      <c r="N9" s="181"/>
      <c r="O9" s="181"/>
      <c r="P9" s="181"/>
      <c r="Q9" s="181"/>
      <c r="R9" s="181"/>
      <c r="S9" s="181"/>
      <c r="T9" s="181"/>
      <c r="U9" s="181"/>
      <c r="V9" s="181"/>
      <c r="W9" s="181"/>
      <c r="X9" s="181"/>
      <c r="Y9" s="181"/>
      <c r="Z9" s="182" t="s">
        <v>177</v>
      </c>
      <c r="AA9" s="182"/>
      <c r="AB9" s="182"/>
      <c r="AC9" s="182"/>
      <c r="AD9" s="182"/>
      <c r="AE9" s="182"/>
      <c r="AF9" s="182"/>
      <c r="AG9" s="182"/>
      <c r="AH9" s="182"/>
      <c r="AI9" s="182"/>
      <c r="AJ9" s="182"/>
      <c r="AK9" s="182"/>
      <c r="AL9" s="182"/>
      <c r="AM9" s="183"/>
      <c r="BE9" s="13" t="str">
        <f ca="1">MID(CELL("address",$CA$2),2,2)</f>
        <v>CA</v>
      </c>
      <c r="BF9" s="13">
        <f>IF(TRIM($K10)="","",IF(ISERROR(MATCH($K10,$CA$3:$CA$4,0)),"INPUT_ERROR",MATCH($K10,$CA$3:$CA$4,0)))</f>
        <v>1</v>
      </c>
      <c r="BH9" s="13">
        <v>2</v>
      </c>
      <c r="BI9" s="13" t="str">
        <f>"ITEM"&amp; BH9&amp; BG9 &amp;"="&amp; $BF9</f>
        <v>ITEM2=1</v>
      </c>
    </row>
    <row r="10" spans="1:87" ht="9.75" customHeight="1" x14ac:dyDescent="0.15">
      <c r="A10" s="99"/>
      <c r="B10" s="100"/>
      <c r="C10" s="100"/>
      <c r="D10" s="100"/>
      <c r="E10" s="100"/>
      <c r="F10" s="100"/>
      <c r="G10" s="100"/>
      <c r="H10" s="100"/>
      <c r="I10" s="101"/>
      <c r="J10" s="130" t="s">
        <v>167</v>
      </c>
      <c r="K10" s="184" t="s">
        <v>133</v>
      </c>
      <c r="L10" s="184"/>
      <c r="M10" s="184"/>
      <c r="N10" s="184"/>
      <c r="O10" s="184"/>
      <c r="P10" s="184"/>
      <c r="Q10" s="184"/>
      <c r="R10" s="184"/>
      <c r="S10" s="184"/>
      <c r="T10" s="184"/>
      <c r="U10" s="184"/>
      <c r="V10" s="184"/>
      <c r="W10" s="184"/>
      <c r="X10" s="185" t="s">
        <v>168</v>
      </c>
      <c r="Y10" s="185"/>
      <c r="Z10" s="187" t="s">
        <v>178</v>
      </c>
      <c r="AA10" s="187"/>
      <c r="AB10" s="187"/>
      <c r="AC10" s="187"/>
      <c r="AD10" s="187"/>
      <c r="AE10" s="187"/>
      <c r="AF10" s="187"/>
      <c r="AG10" s="187"/>
      <c r="AH10" s="187"/>
      <c r="AI10" s="187"/>
      <c r="AJ10" s="187"/>
      <c r="AK10" s="187"/>
      <c r="AL10" s="187"/>
      <c r="AM10" s="188"/>
      <c r="BH10" s="13" t="s">
        <v>432</v>
      </c>
    </row>
    <row r="11" spans="1:87" ht="9.75" customHeight="1" x14ac:dyDescent="0.15">
      <c r="A11" s="99"/>
      <c r="B11" s="100"/>
      <c r="C11" s="100"/>
      <c r="D11" s="100"/>
      <c r="E11" s="100"/>
      <c r="F11" s="100"/>
      <c r="G11" s="100"/>
      <c r="H11" s="100"/>
      <c r="I11" s="101"/>
      <c r="J11" s="130"/>
      <c r="K11" s="184"/>
      <c r="L11" s="184"/>
      <c r="M11" s="184"/>
      <c r="N11" s="184"/>
      <c r="O11" s="184"/>
      <c r="P11" s="184"/>
      <c r="Q11" s="184"/>
      <c r="R11" s="184"/>
      <c r="S11" s="184"/>
      <c r="T11" s="184"/>
      <c r="U11" s="184"/>
      <c r="V11" s="184"/>
      <c r="W11" s="184"/>
      <c r="X11" s="185"/>
      <c r="Y11" s="185"/>
      <c r="Z11" s="187" t="s">
        <v>179</v>
      </c>
      <c r="AA11" s="187"/>
      <c r="AB11" s="187"/>
      <c r="AC11" s="187"/>
      <c r="AD11" s="187"/>
      <c r="AE11" s="187"/>
      <c r="AF11" s="187"/>
      <c r="AG11" s="187"/>
      <c r="AH11" s="187"/>
      <c r="AI11" s="187"/>
      <c r="AJ11" s="187"/>
      <c r="AK11" s="187"/>
      <c r="AL11" s="187"/>
      <c r="AM11" s="188"/>
      <c r="BH11" s="13" t="s">
        <v>432</v>
      </c>
    </row>
    <row r="12" spans="1:87" ht="9.75" customHeight="1" x14ac:dyDescent="0.15">
      <c r="A12" s="106"/>
      <c r="B12" s="107"/>
      <c r="C12" s="107"/>
      <c r="D12" s="107"/>
      <c r="E12" s="107"/>
      <c r="F12" s="107"/>
      <c r="G12" s="107"/>
      <c r="H12" s="107"/>
      <c r="I12" s="108"/>
      <c r="J12" s="189"/>
      <c r="K12" s="190"/>
      <c r="L12" s="190"/>
      <c r="M12" s="190"/>
      <c r="N12" s="190"/>
      <c r="O12" s="190"/>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91"/>
      <c r="BH12" s="13" t="s">
        <v>432</v>
      </c>
    </row>
    <row r="13" spans="1:87" ht="9.75" customHeight="1" x14ac:dyDescent="0.15">
      <c r="A13" s="96" t="s">
        <v>78</v>
      </c>
      <c r="B13" s="97"/>
      <c r="C13" s="97"/>
      <c r="D13" s="97"/>
      <c r="E13" s="97"/>
      <c r="F13" s="97"/>
      <c r="G13" s="97"/>
      <c r="H13" s="97"/>
      <c r="I13" s="98"/>
      <c r="J13" s="167"/>
      <c r="K13" s="162"/>
      <c r="L13" s="162"/>
      <c r="M13" s="162"/>
      <c r="N13" s="162"/>
      <c r="O13" s="162"/>
      <c r="P13" s="162"/>
      <c r="Q13" s="162"/>
      <c r="R13" s="162"/>
      <c r="S13" s="162"/>
      <c r="T13" s="162"/>
      <c r="U13" s="162"/>
      <c r="V13" s="170" t="s">
        <v>116</v>
      </c>
      <c r="W13" s="170"/>
      <c r="X13" s="170"/>
      <c r="Y13" s="170"/>
      <c r="Z13" s="170"/>
      <c r="AA13" s="170"/>
      <c r="AB13" s="170"/>
      <c r="AC13" s="170"/>
      <c r="AD13" s="170"/>
      <c r="AE13" s="170"/>
      <c r="AF13" s="170"/>
      <c r="AG13" s="170"/>
      <c r="AH13" s="170"/>
      <c r="AI13" s="170"/>
      <c r="AJ13" s="170"/>
      <c r="AK13" s="170"/>
      <c r="AL13" s="170"/>
      <c r="AM13" s="171"/>
      <c r="BE13" s="13" t="str">
        <f ca="1">MID(CELL("address",$CB$2),2,2)</f>
        <v>CB</v>
      </c>
      <c r="BF13" s="13">
        <f>IF(TRIM($K15)="","",IF(ISERROR(MATCH($K15,$CB$3:$CB$7,0)),"INPUT_ERROR",MATCH($K15,$CB$3:$CB$7,0)))</f>
        <v>3</v>
      </c>
      <c r="BH13" s="13">
        <v>3</v>
      </c>
      <c r="BI13" s="13" t="str">
        <f>"ITEM"&amp; BH13&amp; BG13 &amp;"="&amp; $BF13</f>
        <v>ITEM3=3</v>
      </c>
    </row>
    <row r="14" spans="1:87" ht="9.75" customHeight="1" x14ac:dyDescent="0.15">
      <c r="A14" s="99"/>
      <c r="B14" s="100"/>
      <c r="C14" s="100"/>
      <c r="D14" s="100"/>
      <c r="E14" s="100"/>
      <c r="F14" s="100"/>
      <c r="G14" s="100"/>
      <c r="H14" s="100"/>
      <c r="I14" s="101"/>
      <c r="J14" s="186"/>
      <c r="K14" s="133"/>
      <c r="L14" s="133"/>
      <c r="M14" s="133"/>
      <c r="N14" s="133"/>
      <c r="O14" s="133"/>
      <c r="P14" s="133"/>
      <c r="Q14" s="133"/>
      <c r="R14" s="133"/>
      <c r="S14" s="133"/>
      <c r="T14" s="133"/>
      <c r="U14" s="133"/>
      <c r="V14" s="169" t="s">
        <v>180</v>
      </c>
      <c r="W14" s="169"/>
      <c r="X14" s="169"/>
      <c r="Y14" s="169"/>
      <c r="Z14" s="169"/>
      <c r="AA14" s="169"/>
      <c r="AB14" s="169"/>
      <c r="AC14" s="169"/>
      <c r="AD14" s="169"/>
      <c r="AE14" s="169"/>
      <c r="AF14" s="169"/>
      <c r="AG14" s="169"/>
      <c r="AH14" s="169"/>
      <c r="AI14" s="169"/>
      <c r="AJ14" s="169"/>
      <c r="AK14" s="169"/>
      <c r="AL14" s="169"/>
      <c r="AM14" s="172"/>
      <c r="BH14" s="13" t="s">
        <v>432</v>
      </c>
    </row>
    <row r="15" spans="1:87" ht="9.75" customHeight="1" x14ac:dyDescent="0.15">
      <c r="A15" s="99"/>
      <c r="B15" s="100"/>
      <c r="C15" s="100"/>
      <c r="D15" s="100"/>
      <c r="E15" s="100"/>
      <c r="F15" s="100"/>
      <c r="G15" s="100"/>
      <c r="H15" s="100"/>
      <c r="I15" s="101"/>
      <c r="J15" s="192" t="s">
        <v>167</v>
      </c>
      <c r="K15" s="131" t="s">
        <v>136</v>
      </c>
      <c r="L15" s="131"/>
      <c r="M15" s="131"/>
      <c r="N15" s="131"/>
      <c r="O15" s="131"/>
      <c r="P15" s="131"/>
      <c r="Q15" s="131"/>
      <c r="R15" s="131"/>
      <c r="S15" s="131"/>
      <c r="T15" s="169" t="s">
        <v>168</v>
      </c>
      <c r="U15" s="169"/>
      <c r="V15" s="169" t="s">
        <v>440</v>
      </c>
      <c r="W15" s="169"/>
      <c r="X15" s="169"/>
      <c r="Y15" s="169"/>
      <c r="Z15" s="169"/>
      <c r="AA15" s="169"/>
      <c r="AB15" s="169"/>
      <c r="AC15" s="169"/>
      <c r="AD15" s="169"/>
      <c r="AE15" s="169"/>
      <c r="AF15" s="169"/>
      <c r="AG15" s="169"/>
      <c r="AH15" s="169"/>
      <c r="AI15" s="169"/>
      <c r="AJ15" s="169"/>
      <c r="AK15" s="169"/>
      <c r="AL15" s="169"/>
      <c r="AM15" s="172"/>
      <c r="BH15" s="13" t="s">
        <v>432</v>
      </c>
    </row>
    <row r="16" spans="1:87" ht="9.75" customHeight="1" x14ac:dyDescent="0.15">
      <c r="A16" s="99"/>
      <c r="B16" s="100"/>
      <c r="C16" s="100"/>
      <c r="D16" s="100"/>
      <c r="E16" s="100"/>
      <c r="F16" s="100"/>
      <c r="G16" s="100"/>
      <c r="H16" s="100"/>
      <c r="I16" s="101"/>
      <c r="J16" s="192"/>
      <c r="K16" s="131"/>
      <c r="L16" s="131"/>
      <c r="M16" s="131"/>
      <c r="N16" s="131"/>
      <c r="O16" s="131"/>
      <c r="P16" s="131"/>
      <c r="Q16" s="131"/>
      <c r="R16" s="131"/>
      <c r="S16" s="131"/>
      <c r="T16" s="169"/>
      <c r="U16" s="169"/>
      <c r="V16" s="169" t="s">
        <v>181</v>
      </c>
      <c r="W16" s="169"/>
      <c r="X16" s="169"/>
      <c r="Y16" s="169"/>
      <c r="Z16" s="169"/>
      <c r="AA16" s="169"/>
      <c r="AB16" s="169"/>
      <c r="AC16" s="169"/>
      <c r="AD16" s="169"/>
      <c r="AE16" s="169"/>
      <c r="AF16" s="169"/>
      <c r="AG16" s="169"/>
      <c r="AH16" s="169"/>
      <c r="AI16" s="169"/>
      <c r="AJ16" s="169"/>
      <c r="AK16" s="169"/>
      <c r="AL16" s="169"/>
      <c r="AM16" s="172"/>
      <c r="BH16" s="13" t="s">
        <v>432</v>
      </c>
    </row>
    <row r="17" spans="1:61" ht="9.75" customHeight="1" x14ac:dyDescent="0.15">
      <c r="A17" s="99"/>
      <c r="B17" s="100"/>
      <c r="C17" s="100"/>
      <c r="D17" s="100"/>
      <c r="E17" s="100"/>
      <c r="F17" s="100"/>
      <c r="G17" s="100"/>
      <c r="H17" s="100"/>
      <c r="I17" s="101"/>
      <c r="J17" s="186"/>
      <c r="K17" s="133"/>
      <c r="L17" s="133"/>
      <c r="M17" s="133"/>
      <c r="N17" s="133"/>
      <c r="O17" s="133"/>
      <c r="P17" s="133"/>
      <c r="Q17" s="133"/>
      <c r="R17" s="133"/>
      <c r="S17" s="133"/>
      <c r="T17" s="133"/>
      <c r="U17" s="133"/>
      <c r="V17" s="169" t="s">
        <v>441</v>
      </c>
      <c r="W17" s="169"/>
      <c r="X17" s="169"/>
      <c r="Y17" s="169"/>
      <c r="Z17" s="169"/>
      <c r="AA17" s="169"/>
      <c r="AB17" s="169"/>
      <c r="AC17" s="169"/>
      <c r="AD17" s="169"/>
      <c r="AE17" s="169"/>
      <c r="AF17" s="169"/>
      <c r="AG17" s="169"/>
      <c r="AH17" s="169"/>
      <c r="AI17" s="169"/>
      <c r="AJ17" s="169"/>
      <c r="AK17" s="169"/>
      <c r="AL17" s="169"/>
      <c r="AM17" s="172"/>
      <c r="BH17" s="13" t="s">
        <v>432</v>
      </c>
    </row>
    <row r="18" spans="1:61" ht="9.75" customHeight="1" x14ac:dyDescent="0.15">
      <c r="A18" s="99"/>
      <c r="B18" s="100"/>
      <c r="C18" s="100"/>
      <c r="D18" s="100"/>
      <c r="E18" s="100"/>
      <c r="F18" s="100"/>
      <c r="G18" s="100"/>
      <c r="H18" s="100"/>
      <c r="I18" s="101"/>
      <c r="J18" s="168"/>
      <c r="K18" s="137"/>
      <c r="L18" s="137"/>
      <c r="M18" s="137"/>
      <c r="N18" s="137"/>
      <c r="O18" s="137"/>
      <c r="P18" s="137"/>
      <c r="Q18" s="137"/>
      <c r="R18" s="137"/>
      <c r="S18" s="137"/>
      <c r="T18" s="137"/>
      <c r="U18" s="137"/>
      <c r="V18" s="174" t="s">
        <v>182</v>
      </c>
      <c r="W18" s="174"/>
      <c r="X18" s="174"/>
      <c r="Y18" s="174"/>
      <c r="Z18" s="174"/>
      <c r="AA18" s="174"/>
      <c r="AB18" s="174"/>
      <c r="AC18" s="174"/>
      <c r="AD18" s="174"/>
      <c r="AE18" s="174"/>
      <c r="AF18" s="174"/>
      <c r="AG18" s="174"/>
      <c r="AH18" s="174"/>
      <c r="AI18" s="174"/>
      <c r="AJ18" s="174"/>
      <c r="AK18" s="174"/>
      <c r="AL18" s="174"/>
      <c r="AM18" s="175"/>
      <c r="BH18" s="13" t="s">
        <v>432</v>
      </c>
    </row>
    <row r="19" spans="1:61" ht="9.75" customHeight="1" x14ac:dyDescent="0.15">
      <c r="A19" s="96" t="s">
        <v>79</v>
      </c>
      <c r="B19" s="97"/>
      <c r="C19" s="97"/>
      <c r="D19" s="97"/>
      <c r="E19" s="97"/>
      <c r="F19" s="97"/>
      <c r="G19" s="97"/>
      <c r="H19" s="97"/>
      <c r="I19" s="98"/>
      <c r="J19" s="115" t="s">
        <v>624</v>
      </c>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7"/>
      <c r="BH19" s="13">
        <v>4</v>
      </c>
      <c r="BI19" s="13" t="str">
        <f>"ITEM"&amp;BH19&amp; BG19 &amp;"="&amp; IF(TRIM($J19)="","",$J19)</f>
        <v>ITEM4=住基法第5条に基づく住民基本台帳に記録された住民。過去5年以内に転出・死亡などの事由により消除された者も含む。</v>
      </c>
    </row>
    <row r="20" spans="1:61" ht="9.75" customHeight="1" x14ac:dyDescent="0.15">
      <c r="A20" s="99"/>
      <c r="B20" s="100"/>
      <c r="C20" s="100"/>
      <c r="D20" s="100"/>
      <c r="E20" s="100"/>
      <c r="F20" s="100"/>
      <c r="G20" s="100"/>
      <c r="H20" s="100"/>
      <c r="I20" s="101"/>
      <c r="J20" s="109"/>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1"/>
      <c r="BH20" s="13" t="s">
        <v>432</v>
      </c>
    </row>
    <row r="21" spans="1:61" ht="9.75" customHeight="1" x14ac:dyDescent="0.15">
      <c r="A21" s="99"/>
      <c r="B21" s="100"/>
      <c r="C21" s="100"/>
      <c r="D21" s="100"/>
      <c r="E21" s="100"/>
      <c r="F21" s="100"/>
      <c r="G21" s="100"/>
      <c r="H21" s="100"/>
      <c r="I21" s="101"/>
      <c r="J21" s="112"/>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c r="AL21" s="113"/>
      <c r="AM21" s="114"/>
      <c r="BH21" s="13" t="s">
        <v>432</v>
      </c>
    </row>
    <row r="22" spans="1:61" ht="9.75" customHeight="1" x14ac:dyDescent="0.15">
      <c r="A22" s="99"/>
      <c r="B22" s="100"/>
      <c r="C22" s="101"/>
      <c r="D22" s="96" t="s">
        <v>80</v>
      </c>
      <c r="E22" s="97"/>
      <c r="F22" s="97"/>
      <c r="G22" s="97"/>
      <c r="H22" s="97"/>
      <c r="I22" s="98"/>
      <c r="J22" s="115" t="s">
        <v>625</v>
      </c>
      <c r="K22" s="116"/>
      <c r="L22" s="116"/>
      <c r="M22" s="116"/>
      <c r="N22" s="116"/>
      <c r="O22" s="116"/>
      <c r="P22" s="116"/>
      <c r="Q22" s="116"/>
      <c r="R22" s="116"/>
      <c r="S22" s="116"/>
      <c r="T22" s="116"/>
      <c r="U22" s="116"/>
      <c r="V22" s="116"/>
      <c r="W22" s="116"/>
      <c r="X22" s="116"/>
      <c r="Y22" s="116"/>
      <c r="Z22" s="116"/>
      <c r="AA22" s="116"/>
      <c r="AB22" s="116"/>
      <c r="AC22" s="116"/>
      <c r="AD22" s="116"/>
      <c r="AE22" s="116"/>
      <c r="AF22" s="116"/>
      <c r="AG22" s="116"/>
      <c r="AH22" s="116"/>
      <c r="AI22" s="116"/>
      <c r="AJ22" s="116"/>
      <c r="AK22" s="116"/>
      <c r="AL22" s="116"/>
      <c r="AM22" s="117"/>
      <c r="BH22" s="13">
        <v>5</v>
      </c>
      <c r="BI22" s="13" t="str">
        <f>"ITEM"&amp;BH22&amp; BG22 &amp;"="&amp; IF(TRIM($J22)="","",$J22)</f>
        <v>ITEM5=住民基本台帳に関する事務として、住民に関する正確な記録を行い、住基ネットへの本人確認情報の通知を行う必要がある。</v>
      </c>
    </row>
    <row r="23" spans="1:61" ht="9.75" customHeight="1" x14ac:dyDescent="0.15">
      <c r="A23" s="99"/>
      <c r="B23" s="100"/>
      <c r="C23" s="101"/>
      <c r="D23" s="99"/>
      <c r="E23" s="100"/>
      <c r="F23" s="100"/>
      <c r="G23" s="100"/>
      <c r="H23" s="100"/>
      <c r="I23" s="101"/>
      <c r="J23" s="109"/>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1"/>
      <c r="BH23" s="13" t="s">
        <v>432</v>
      </c>
    </row>
    <row r="24" spans="1:61" ht="9.75" customHeight="1" x14ac:dyDescent="0.15">
      <c r="A24" s="106"/>
      <c r="B24" s="107"/>
      <c r="C24" s="108"/>
      <c r="D24" s="106"/>
      <c r="E24" s="107"/>
      <c r="F24" s="107"/>
      <c r="G24" s="107"/>
      <c r="H24" s="107"/>
      <c r="I24" s="108"/>
      <c r="J24" s="109"/>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1"/>
      <c r="BH24" s="13" t="s">
        <v>432</v>
      </c>
    </row>
    <row r="25" spans="1:61" ht="9.75" customHeight="1" x14ac:dyDescent="0.15">
      <c r="A25" s="96" t="s">
        <v>81</v>
      </c>
      <c r="B25" s="97"/>
      <c r="C25" s="97"/>
      <c r="D25" s="97"/>
      <c r="E25" s="97"/>
      <c r="F25" s="97"/>
      <c r="G25" s="97"/>
      <c r="H25" s="97"/>
      <c r="I25" s="98"/>
      <c r="J25" s="202"/>
      <c r="K25" s="203"/>
      <c r="L25" s="203"/>
      <c r="M25" s="203"/>
      <c r="N25" s="203"/>
      <c r="O25" s="203"/>
      <c r="P25" s="203"/>
      <c r="Q25" s="203"/>
      <c r="R25" s="203"/>
      <c r="S25" s="203"/>
      <c r="T25" s="203"/>
      <c r="U25" s="203"/>
      <c r="V25" s="170" t="s">
        <v>116</v>
      </c>
      <c r="W25" s="170"/>
      <c r="X25" s="170"/>
      <c r="Y25" s="170"/>
      <c r="Z25" s="170"/>
      <c r="AA25" s="170"/>
      <c r="AB25" s="170"/>
      <c r="AC25" s="170"/>
      <c r="AD25" s="170"/>
      <c r="AE25" s="170"/>
      <c r="AF25" s="170"/>
      <c r="AG25" s="170"/>
      <c r="AH25" s="170"/>
      <c r="AI25" s="170"/>
      <c r="AJ25" s="170"/>
      <c r="AK25" s="170"/>
      <c r="AL25" s="170"/>
      <c r="AM25" s="171"/>
      <c r="BE25" s="13" t="str">
        <f ca="1">MID(CELL("address",$CC$2),2,2)</f>
        <v>CC</v>
      </c>
      <c r="BF25" s="13">
        <f>IF(TRIM($K26)="","",IF(ISERROR(MATCH($K26,$CC$3:$CC$6,0)),"INPUT_ERROR",MATCH($K26,$CC$3:$CC$6,0)))</f>
        <v>4</v>
      </c>
      <c r="BH25" s="13">
        <v>6</v>
      </c>
      <c r="BI25" s="13" t="str">
        <f>"ITEM"&amp; BH25&amp; BG25 &amp;"="&amp; $BF25</f>
        <v>ITEM6=4</v>
      </c>
    </row>
    <row r="26" spans="1:61" ht="9.75" customHeight="1" x14ac:dyDescent="0.15">
      <c r="A26" s="99"/>
      <c r="B26" s="100"/>
      <c r="C26" s="100"/>
      <c r="D26" s="100"/>
      <c r="E26" s="100"/>
      <c r="F26" s="100"/>
      <c r="G26" s="100"/>
      <c r="H26" s="100"/>
      <c r="I26" s="101"/>
      <c r="J26" s="130" t="s">
        <v>189</v>
      </c>
      <c r="K26" s="131" t="s">
        <v>142</v>
      </c>
      <c r="L26" s="131"/>
      <c r="M26" s="131"/>
      <c r="N26" s="131"/>
      <c r="O26" s="131"/>
      <c r="P26" s="131"/>
      <c r="Q26" s="131"/>
      <c r="R26" s="131"/>
      <c r="S26" s="131"/>
      <c r="T26" s="133" t="s">
        <v>190</v>
      </c>
      <c r="U26" s="133"/>
      <c r="V26" s="169" t="s">
        <v>183</v>
      </c>
      <c r="W26" s="169"/>
      <c r="X26" s="169"/>
      <c r="Y26" s="169"/>
      <c r="Z26" s="169"/>
      <c r="AA26" s="169"/>
      <c r="AB26" s="169"/>
      <c r="AC26" s="169"/>
      <c r="AD26" s="169"/>
      <c r="AE26" s="169" t="s">
        <v>184</v>
      </c>
      <c r="AF26" s="169"/>
      <c r="AG26" s="169"/>
      <c r="AH26" s="169"/>
      <c r="AI26" s="169"/>
      <c r="AJ26" s="169"/>
      <c r="AK26" s="169"/>
      <c r="AL26" s="169"/>
      <c r="AM26" s="172"/>
      <c r="BH26" s="13" t="s">
        <v>432</v>
      </c>
    </row>
    <row r="27" spans="1:61" ht="9.75" customHeight="1" x14ac:dyDescent="0.15">
      <c r="A27" s="99"/>
      <c r="B27" s="100"/>
      <c r="C27" s="100"/>
      <c r="D27" s="100"/>
      <c r="E27" s="100"/>
      <c r="F27" s="100"/>
      <c r="G27" s="100"/>
      <c r="H27" s="100"/>
      <c r="I27" s="101"/>
      <c r="J27" s="130"/>
      <c r="K27" s="131"/>
      <c r="L27" s="131"/>
      <c r="M27" s="131"/>
      <c r="N27" s="131"/>
      <c r="O27" s="131"/>
      <c r="P27" s="131"/>
      <c r="Q27" s="131"/>
      <c r="R27" s="131"/>
      <c r="S27" s="131"/>
      <c r="T27" s="133"/>
      <c r="U27" s="133"/>
      <c r="V27" s="169" t="s">
        <v>185</v>
      </c>
      <c r="W27" s="169"/>
      <c r="X27" s="169"/>
      <c r="Y27" s="169"/>
      <c r="Z27" s="169"/>
      <c r="AA27" s="169"/>
      <c r="AB27" s="169"/>
      <c r="AC27" s="169"/>
      <c r="AD27" s="169"/>
      <c r="AE27" s="169" t="s">
        <v>186</v>
      </c>
      <c r="AF27" s="169"/>
      <c r="AG27" s="169"/>
      <c r="AH27" s="169"/>
      <c r="AI27" s="169"/>
      <c r="AJ27" s="169"/>
      <c r="AK27" s="169"/>
      <c r="AL27" s="169"/>
      <c r="AM27" s="172"/>
      <c r="BH27" s="13" t="s">
        <v>432</v>
      </c>
    </row>
    <row r="28" spans="1:61" ht="9.75" customHeight="1" x14ac:dyDescent="0.15">
      <c r="A28" s="99"/>
      <c r="B28" s="100"/>
      <c r="C28" s="100"/>
      <c r="D28" s="100"/>
      <c r="E28" s="100"/>
      <c r="F28" s="100"/>
      <c r="G28" s="100"/>
      <c r="H28" s="100"/>
      <c r="I28" s="101"/>
      <c r="J28" s="193"/>
      <c r="K28" s="194"/>
      <c r="L28" s="194"/>
      <c r="M28" s="194"/>
      <c r="N28" s="194"/>
      <c r="O28" s="194"/>
      <c r="P28" s="194"/>
      <c r="Q28" s="194"/>
      <c r="R28" s="194"/>
      <c r="S28" s="194"/>
      <c r="T28" s="194"/>
      <c r="U28" s="194"/>
      <c r="V28" s="194"/>
      <c r="W28" s="194"/>
      <c r="X28" s="194"/>
      <c r="Y28" s="194"/>
      <c r="Z28" s="194"/>
      <c r="AA28" s="194"/>
      <c r="AB28" s="194"/>
      <c r="AC28" s="194"/>
      <c r="AD28" s="194"/>
      <c r="AE28" s="194"/>
      <c r="AF28" s="194"/>
      <c r="AG28" s="194"/>
      <c r="AH28" s="194"/>
      <c r="AI28" s="194"/>
      <c r="AJ28" s="194"/>
      <c r="AK28" s="194"/>
      <c r="AL28" s="194"/>
      <c r="AM28" s="195"/>
      <c r="BH28" s="13" t="s">
        <v>432</v>
      </c>
    </row>
    <row r="29" spans="1:61" ht="9.75" customHeight="1" x14ac:dyDescent="0.15">
      <c r="A29" s="99"/>
      <c r="B29" s="100"/>
      <c r="C29" s="101"/>
      <c r="D29" s="196" t="s">
        <v>82</v>
      </c>
      <c r="E29" s="197"/>
      <c r="F29" s="197"/>
      <c r="G29" s="197"/>
      <c r="H29" s="197"/>
      <c r="I29" s="197"/>
      <c r="J29" s="167" t="s">
        <v>85</v>
      </c>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3"/>
      <c r="BF29" s="13" t="b">
        <f>IF($K31="○",TRUE,IF($K31="",FALSE,"INPUT_ERROR"))</f>
        <v>0</v>
      </c>
      <c r="BH29" s="13">
        <v>7</v>
      </c>
      <c r="BI29" s="13" t="str">
        <f t="shared" ref="BI29:BI47" si="0">"ITEM"&amp; BH29&amp; BG29 &amp;"="&amp; $BF29</f>
        <v>ITEM7=FALSE</v>
      </c>
    </row>
    <row r="30" spans="1:61" ht="9.75" customHeight="1" x14ac:dyDescent="0.15">
      <c r="A30" s="99"/>
      <c r="B30" s="100"/>
      <c r="C30" s="101"/>
      <c r="D30" s="198"/>
      <c r="E30" s="199"/>
      <c r="F30" s="199"/>
      <c r="G30" s="199"/>
      <c r="H30" s="199"/>
      <c r="I30" s="199"/>
      <c r="J30" s="186"/>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33"/>
      <c r="AM30" s="139"/>
      <c r="BF30" s="13" t="b">
        <f>IF($T31="○",TRUE,IF($T31="",FALSE,"INPUT_ERROR"))</f>
        <v>0</v>
      </c>
      <c r="BH30" s="13">
        <v>8</v>
      </c>
      <c r="BI30" s="13" t="str">
        <f t="shared" si="0"/>
        <v>ITEM8=FALSE</v>
      </c>
    </row>
    <row r="31" spans="1:61" ht="9.75" customHeight="1" x14ac:dyDescent="0.15">
      <c r="A31" s="99"/>
      <c r="B31" s="100"/>
      <c r="C31" s="101"/>
      <c r="D31" s="198"/>
      <c r="E31" s="199"/>
      <c r="F31" s="199"/>
      <c r="G31" s="199"/>
      <c r="H31" s="199"/>
      <c r="I31" s="199"/>
      <c r="J31" s="130" t="s">
        <v>189</v>
      </c>
      <c r="K31" s="132"/>
      <c r="L31" s="169" t="s">
        <v>191</v>
      </c>
      <c r="M31" s="169"/>
      <c r="N31" s="169"/>
      <c r="O31" s="169"/>
      <c r="P31" s="169"/>
      <c r="Q31" s="169"/>
      <c r="R31" s="169"/>
      <c r="S31" s="134" t="s">
        <v>189</v>
      </c>
      <c r="T31" s="132"/>
      <c r="U31" s="169" t="s">
        <v>192</v>
      </c>
      <c r="V31" s="169"/>
      <c r="W31" s="169"/>
      <c r="X31" s="169"/>
      <c r="Y31" s="169"/>
      <c r="Z31" s="169"/>
      <c r="AA31" s="169"/>
      <c r="AB31" s="134" t="s">
        <v>189</v>
      </c>
      <c r="AC31" s="132" t="s">
        <v>610</v>
      </c>
      <c r="AD31" s="169" t="s">
        <v>193</v>
      </c>
      <c r="AE31" s="169"/>
      <c r="AF31" s="169"/>
      <c r="AG31" s="169"/>
      <c r="AH31" s="169"/>
      <c r="AI31" s="169"/>
      <c r="AJ31" s="169"/>
      <c r="AK31" s="169"/>
      <c r="AL31" s="169"/>
      <c r="AM31" s="172"/>
      <c r="BF31" s="13" t="b">
        <f>IF($AC31="○",TRUE,IF($AC31="",FALSE,"INPUT_ERROR"))</f>
        <v>1</v>
      </c>
      <c r="BH31" s="13">
        <v>9</v>
      </c>
      <c r="BI31" s="13" t="str">
        <f t="shared" si="0"/>
        <v>ITEM9=TRUE</v>
      </c>
    </row>
    <row r="32" spans="1:61" ht="9.75" customHeight="1" x14ac:dyDescent="0.15">
      <c r="A32" s="99"/>
      <c r="B32" s="100"/>
      <c r="C32" s="101"/>
      <c r="D32" s="198"/>
      <c r="E32" s="199"/>
      <c r="F32" s="199"/>
      <c r="G32" s="199"/>
      <c r="H32" s="199"/>
      <c r="I32" s="199"/>
      <c r="J32" s="130"/>
      <c r="K32" s="132"/>
      <c r="L32" s="169"/>
      <c r="M32" s="169"/>
      <c r="N32" s="169"/>
      <c r="O32" s="169"/>
      <c r="P32" s="169"/>
      <c r="Q32" s="169"/>
      <c r="R32" s="169"/>
      <c r="S32" s="134"/>
      <c r="T32" s="132"/>
      <c r="U32" s="169"/>
      <c r="V32" s="169"/>
      <c r="W32" s="169"/>
      <c r="X32" s="169"/>
      <c r="Y32" s="169"/>
      <c r="Z32" s="169"/>
      <c r="AA32" s="169"/>
      <c r="AB32" s="134"/>
      <c r="AC32" s="132"/>
      <c r="AD32" s="169"/>
      <c r="AE32" s="169"/>
      <c r="AF32" s="169"/>
      <c r="AG32" s="169"/>
      <c r="AH32" s="169"/>
      <c r="AI32" s="169"/>
      <c r="AJ32" s="169"/>
      <c r="AK32" s="169"/>
      <c r="AL32" s="169"/>
      <c r="AM32" s="172"/>
      <c r="BF32" s="13" t="b">
        <f>IF($K35="○",TRUE,IF($K35="",FALSE,"INPUT_ERROR"))</f>
        <v>1</v>
      </c>
      <c r="BH32" s="13">
        <v>10</v>
      </c>
      <c r="BI32" s="13" t="str">
        <f t="shared" si="0"/>
        <v>ITEM10=TRUE</v>
      </c>
    </row>
    <row r="33" spans="1:61" ht="9.75" customHeight="1" x14ac:dyDescent="0.15">
      <c r="A33" s="99"/>
      <c r="B33" s="100"/>
      <c r="C33" s="101"/>
      <c r="D33" s="198"/>
      <c r="E33" s="199"/>
      <c r="F33" s="199"/>
      <c r="G33" s="199"/>
      <c r="H33" s="199"/>
      <c r="I33" s="199"/>
      <c r="J33" s="186" t="s">
        <v>86</v>
      </c>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33"/>
      <c r="AM33" s="139"/>
      <c r="BF33" s="13" t="b">
        <f>IF($Z35="○",TRUE,IF($Z35="",FALSE,"INPUT_ERROR"))</f>
        <v>0</v>
      </c>
      <c r="BH33" s="13">
        <v>11</v>
      </c>
      <c r="BI33" s="13" t="str">
        <f t="shared" si="0"/>
        <v>ITEM11=FALSE</v>
      </c>
    </row>
    <row r="34" spans="1:61" ht="9.75" customHeight="1" x14ac:dyDescent="0.15">
      <c r="A34" s="99"/>
      <c r="B34" s="100"/>
      <c r="C34" s="101"/>
      <c r="D34" s="198"/>
      <c r="E34" s="199"/>
      <c r="F34" s="199"/>
      <c r="G34" s="199"/>
      <c r="H34" s="199"/>
      <c r="I34" s="199"/>
      <c r="J34" s="186"/>
      <c r="K34" s="133"/>
      <c r="L34" s="133"/>
      <c r="M34" s="133"/>
      <c r="N34" s="133"/>
      <c r="O34" s="133"/>
      <c r="P34" s="133"/>
      <c r="Q34" s="133"/>
      <c r="R34" s="133"/>
      <c r="S34" s="133"/>
      <c r="T34" s="133"/>
      <c r="U34" s="133"/>
      <c r="V34" s="133"/>
      <c r="W34" s="133"/>
      <c r="X34" s="133"/>
      <c r="Y34" s="133"/>
      <c r="Z34" s="133"/>
      <c r="AA34" s="133"/>
      <c r="AB34" s="133"/>
      <c r="AC34" s="133"/>
      <c r="AD34" s="133"/>
      <c r="AE34" s="133"/>
      <c r="AF34" s="133"/>
      <c r="AG34" s="133"/>
      <c r="AH34" s="133"/>
      <c r="AI34" s="133"/>
      <c r="AJ34" s="133"/>
      <c r="AK34" s="133"/>
      <c r="AL34" s="133"/>
      <c r="AM34" s="139"/>
      <c r="BF34" s="13" t="b">
        <f>IF($K37="○",TRUE,IF($K37="",FALSE,"INPUT_ERROR"))</f>
        <v>1</v>
      </c>
      <c r="BH34" s="13">
        <v>12</v>
      </c>
      <c r="BI34" s="13" t="str">
        <f t="shared" si="0"/>
        <v>ITEM12=TRUE</v>
      </c>
    </row>
    <row r="35" spans="1:61" ht="9.75" customHeight="1" x14ac:dyDescent="0.15">
      <c r="A35" s="99"/>
      <c r="B35" s="100"/>
      <c r="C35" s="101"/>
      <c r="D35" s="198"/>
      <c r="E35" s="199"/>
      <c r="F35" s="199"/>
      <c r="G35" s="199"/>
      <c r="H35" s="199"/>
      <c r="I35" s="199"/>
      <c r="J35" s="130" t="s">
        <v>189</v>
      </c>
      <c r="K35" s="132" t="s">
        <v>610</v>
      </c>
      <c r="L35" s="169" t="s">
        <v>194</v>
      </c>
      <c r="M35" s="169"/>
      <c r="N35" s="169"/>
      <c r="O35" s="169"/>
      <c r="P35" s="169"/>
      <c r="Q35" s="169"/>
      <c r="R35" s="169"/>
      <c r="S35" s="169"/>
      <c r="T35" s="169"/>
      <c r="U35" s="169"/>
      <c r="V35" s="169"/>
      <c r="W35" s="169"/>
      <c r="X35" s="169"/>
      <c r="Y35" s="134" t="s">
        <v>189</v>
      </c>
      <c r="Z35" s="132"/>
      <c r="AA35" s="169" t="s">
        <v>195</v>
      </c>
      <c r="AB35" s="169"/>
      <c r="AC35" s="169"/>
      <c r="AD35" s="169"/>
      <c r="AE35" s="169"/>
      <c r="AF35" s="169"/>
      <c r="AG35" s="169"/>
      <c r="AH35" s="169"/>
      <c r="AI35" s="169"/>
      <c r="AJ35" s="169"/>
      <c r="AK35" s="169"/>
      <c r="AL35" s="169"/>
      <c r="AM35" s="172"/>
      <c r="BF35" s="13" t="b">
        <f>IF($K41="○",TRUE,IF($K41="",FALSE,"INPUT_ERROR"))</f>
        <v>0</v>
      </c>
      <c r="BH35" s="13">
        <v>13</v>
      </c>
      <c r="BI35" s="13" t="str">
        <f t="shared" si="0"/>
        <v>ITEM13=FALSE</v>
      </c>
    </row>
    <row r="36" spans="1:61" ht="9.75" customHeight="1" x14ac:dyDescent="0.15">
      <c r="A36" s="99"/>
      <c r="B36" s="100"/>
      <c r="C36" s="101"/>
      <c r="D36" s="198"/>
      <c r="E36" s="199"/>
      <c r="F36" s="199"/>
      <c r="G36" s="199"/>
      <c r="H36" s="199"/>
      <c r="I36" s="199"/>
      <c r="J36" s="130"/>
      <c r="K36" s="132"/>
      <c r="L36" s="169"/>
      <c r="M36" s="169"/>
      <c r="N36" s="169"/>
      <c r="O36" s="169"/>
      <c r="P36" s="169"/>
      <c r="Q36" s="169"/>
      <c r="R36" s="169"/>
      <c r="S36" s="169"/>
      <c r="T36" s="169"/>
      <c r="U36" s="169"/>
      <c r="V36" s="169"/>
      <c r="W36" s="169"/>
      <c r="X36" s="169"/>
      <c r="Y36" s="134"/>
      <c r="Z36" s="132"/>
      <c r="AA36" s="169"/>
      <c r="AB36" s="169"/>
      <c r="AC36" s="169"/>
      <c r="AD36" s="169"/>
      <c r="AE36" s="169"/>
      <c r="AF36" s="169"/>
      <c r="AG36" s="169"/>
      <c r="AH36" s="169"/>
      <c r="AI36" s="169"/>
      <c r="AJ36" s="169"/>
      <c r="AK36" s="169"/>
      <c r="AL36" s="169"/>
      <c r="AM36" s="172"/>
      <c r="BF36" s="13" t="b">
        <f>IF($T41="○",TRUE,IF($T41="",FALSE,"INPUT_ERROR"))</f>
        <v>0</v>
      </c>
      <c r="BH36" s="13">
        <v>14</v>
      </c>
      <c r="BI36" s="13" t="str">
        <f t="shared" si="0"/>
        <v>ITEM14=FALSE</v>
      </c>
    </row>
    <row r="37" spans="1:61" ht="9.75" customHeight="1" x14ac:dyDescent="0.15">
      <c r="A37" s="99"/>
      <c r="B37" s="100"/>
      <c r="C37" s="101"/>
      <c r="D37" s="198"/>
      <c r="E37" s="199"/>
      <c r="F37" s="199"/>
      <c r="G37" s="199"/>
      <c r="H37" s="199"/>
      <c r="I37" s="199"/>
      <c r="J37" s="130" t="s">
        <v>189</v>
      </c>
      <c r="K37" s="132" t="s">
        <v>610</v>
      </c>
      <c r="L37" s="169" t="s">
        <v>196</v>
      </c>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72"/>
      <c r="BF37" s="13" t="b">
        <f>IF($AE41="○",TRUE,IF($AE41="",FALSE,"INPUT_ERROR"))</f>
        <v>0</v>
      </c>
      <c r="BH37" s="13">
        <v>15</v>
      </c>
      <c r="BI37" s="13" t="str">
        <f t="shared" si="0"/>
        <v>ITEM15=FALSE</v>
      </c>
    </row>
    <row r="38" spans="1:61" ht="9.75" customHeight="1" x14ac:dyDescent="0.15">
      <c r="A38" s="99"/>
      <c r="B38" s="100"/>
      <c r="C38" s="101"/>
      <c r="D38" s="198"/>
      <c r="E38" s="199"/>
      <c r="F38" s="199"/>
      <c r="G38" s="199"/>
      <c r="H38" s="199"/>
      <c r="I38" s="199"/>
      <c r="J38" s="130"/>
      <c r="K38" s="132"/>
      <c r="L38" s="169"/>
      <c r="M38" s="169"/>
      <c r="N38" s="169"/>
      <c r="O38" s="169"/>
      <c r="P38" s="169"/>
      <c r="Q38" s="169"/>
      <c r="R38" s="169"/>
      <c r="S38" s="169"/>
      <c r="T38" s="169"/>
      <c r="U38" s="169"/>
      <c r="V38" s="169"/>
      <c r="W38" s="169"/>
      <c r="X38" s="169"/>
      <c r="Y38" s="169"/>
      <c r="Z38" s="169"/>
      <c r="AA38" s="169"/>
      <c r="AB38" s="169"/>
      <c r="AC38" s="169"/>
      <c r="AD38" s="169"/>
      <c r="AE38" s="169"/>
      <c r="AF38" s="169"/>
      <c r="AG38" s="169"/>
      <c r="AH38" s="169"/>
      <c r="AI38" s="169"/>
      <c r="AJ38" s="169"/>
      <c r="AK38" s="169"/>
      <c r="AL38" s="169"/>
      <c r="AM38" s="172"/>
      <c r="BF38" s="13" t="b">
        <f>IF($K43="○",TRUE,IF($K43="",FALSE,"INPUT_ERROR"))</f>
        <v>0</v>
      </c>
      <c r="BH38" s="13">
        <v>16</v>
      </c>
      <c r="BI38" s="13" t="str">
        <f t="shared" si="0"/>
        <v>ITEM16=FALSE</v>
      </c>
    </row>
    <row r="39" spans="1:61" ht="9.75" customHeight="1" x14ac:dyDescent="0.15">
      <c r="A39" s="99"/>
      <c r="B39" s="100"/>
      <c r="C39" s="101"/>
      <c r="D39" s="198"/>
      <c r="E39" s="199"/>
      <c r="F39" s="199"/>
      <c r="G39" s="199"/>
      <c r="H39" s="199"/>
      <c r="I39" s="199"/>
      <c r="J39" s="186" t="s">
        <v>87</v>
      </c>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139"/>
      <c r="BF39" s="13" t="b">
        <f>IF($T43="○",TRUE,IF($T43="",FALSE,"INPUT_ERROR"))</f>
        <v>0</v>
      </c>
      <c r="BH39" s="13">
        <v>17</v>
      </c>
      <c r="BI39" s="13" t="str">
        <f t="shared" si="0"/>
        <v>ITEM17=FALSE</v>
      </c>
    </row>
    <row r="40" spans="1:61" ht="9.75" customHeight="1" x14ac:dyDescent="0.15">
      <c r="A40" s="99"/>
      <c r="B40" s="100"/>
      <c r="C40" s="101"/>
      <c r="D40" s="198"/>
      <c r="E40" s="199"/>
      <c r="F40" s="199"/>
      <c r="G40" s="199"/>
      <c r="H40" s="199"/>
      <c r="I40" s="199"/>
      <c r="J40" s="186"/>
      <c r="K40" s="133"/>
      <c r="L40" s="133"/>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AK40" s="133"/>
      <c r="AL40" s="133"/>
      <c r="AM40" s="139"/>
      <c r="BF40" s="13" t="b">
        <f>IF($AE43="○",TRUE,IF($AE43="",FALSE,"INPUT_ERROR"))</f>
        <v>0</v>
      </c>
      <c r="BH40" s="13">
        <v>18</v>
      </c>
      <c r="BI40" s="13" t="str">
        <f t="shared" si="0"/>
        <v>ITEM18=FALSE</v>
      </c>
    </row>
    <row r="41" spans="1:61" ht="9.75" customHeight="1" x14ac:dyDescent="0.15">
      <c r="A41" s="99"/>
      <c r="B41" s="100"/>
      <c r="C41" s="101"/>
      <c r="D41" s="198"/>
      <c r="E41" s="199"/>
      <c r="F41" s="199"/>
      <c r="G41" s="199"/>
      <c r="H41" s="199"/>
      <c r="I41" s="199"/>
      <c r="J41" s="130" t="s">
        <v>189</v>
      </c>
      <c r="K41" s="132"/>
      <c r="L41" s="169" t="s">
        <v>197</v>
      </c>
      <c r="M41" s="169"/>
      <c r="N41" s="169"/>
      <c r="O41" s="169"/>
      <c r="P41" s="169"/>
      <c r="Q41" s="169"/>
      <c r="R41" s="169"/>
      <c r="S41" s="134" t="s">
        <v>189</v>
      </c>
      <c r="T41" s="132"/>
      <c r="U41" s="169" t="s">
        <v>198</v>
      </c>
      <c r="V41" s="169"/>
      <c r="W41" s="169"/>
      <c r="X41" s="169"/>
      <c r="Y41" s="169"/>
      <c r="Z41" s="169"/>
      <c r="AA41" s="169"/>
      <c r="AB41" s="169"/>
      <c r="AC41" s="169"/>
      <c r="AD41" s="134" t="s">
        <v>189</v>
      </c>
      <c r="AE41" s="132"/>
      <c r="AF41" s="169" t="s">
        <v>199</v>
      </c>
      <c r="AG41" s="169"/>
      <c r="AH41" s="169"/>
      <c r="AI41" s="169"/>
      <c r="AJ41" s="169"/>
      <c r="AK41" s="169"/>
      <c r="AL41" s="169"/>
      <c r="AM41" s="172"/>
      <c r="BF41" s="13" t="b">
        <f>IF($K45="○",TRUE,IF($K45="",FALSE,"INPUT_ERROR"))</f>
        <v>0</v>
      </c>
      <c r="BH41" s="13">
        <v>19</v>
      </c>
      <c r="BI41" s="13" t="str">
        <f t="shared" si="0"/>
        <v>ITEM19=FALSE</v>
      </c>
    </row>
    <row r="42" spans="1:61" ht="9.75" customHeight="1" x14ac:dyDescent="0.15">
      <c r="A42" s="99"/>
      <c r="B42" s="100"/>
      <c r="C42" s="101"/>
      <c r="D42" s="198"/>
      <c r="E42" s="199"/>
      <c r="F42" s="199"/>
      <c r="G42" s="199"/>
      <c r="H42" s="199"/>
      <c r="I42" s="199"/>
      <c r="J42" s="130"/>
      <c r="K42" s="132"/>
      <c r="L42" s="169"/>
      <c r="M42" s="169"/>
      <c r="N42" s="169"/>
      <c r="O42" s="169"/>
      <c r="P42" s="169"/>
      <c r="Q42" s="169"/>
      <c r="R42" s="169"/>
      <c r="S42" s="134"/>
      <c r="T42" s="132"/>
      <c r="U42" s="169"/>
      <c r="V42" s="169"/>
      <c r="W42" s="169"/>
      <c r="X42" s="169"/>
      <c r="Y42" s="169"/>
      <c r="Z42" s="169"/>
      <c r="AA42" s="169"/>
      <c r="AB42" s="169"/>
      <c r="AC42" s="169"/>
      <c r="AD42" s="134"/>
      <c r="AE42" s="132"/>
      <c r="AF42" s="169"/>
      <c r="AG42" s="169"/>
      <c r="AH42" s="169"/>
      <c r="AI42" s="169"/>
      <c r="AJ42" s="169"/>
      <c r="AK42" s="169"/>
      <c r="AL42" s="169"/>
      <c r="AM42" s="172"/>
      <c r="BF42" s="13" t="b">
        <f>IF($W45="○",TRUE,IF($W45="",FALSE,"INPUT_ERROR"))</f>
        <v>0</v>
      </c>
      <c r="BH42" s="13">
        <v>20</v>
      </c>
      <c r="BI42" s="13" t="str">
        <f t="shared" si="0"/>
        <v>ITEM20=FALSE</v>
      </c>
    </row>
    <row r="43" spans="1:61" ht="9.75" customHeight="1" x14ac:dyDescent="0.15">
      <c r="A43" s="99"/>
      <c r="B43" s="100"/>
      <c r="C43" s="101"/>
      <c r="D43" s="198"/>
      <c r="E43" s="199"/>
      <c r="F43" s="199"/>
      <c r="G43" s="199"/>
      <c r="H43" s="199"/>
      <c r="I43" s="199"/>
      <c r="J43" s="130" t="s">
        <v>189</v>
      </c>
      <c r="K43" s="132"/>
      <c r="L43" s="169" t="s">
        <v>200</v>
      </c>
      <c r="M43" s="169"/>
      <c r="N43" s="169"/>
      <c r="O43" s="169"/>
      <c r="P43" s="169"/>
      <c r="Q43" s="169"/>
      <c r="R43" s="169"/>
      <c r="S43" s="134" t="s">
        <v>189</v>
      </c>
      <c r="T43" s="132"/>
      <c r="U43" s="169" t="s">
        <v>201</v>
      </c>
      <c r="V43" s="169"/>
      <c r="W43" s="169"/>
      <c r="X43" s="169"/>
      <c r="Y43" s="169"/>
      <c r="Z43" s="169"/>
      <c r="AA43" s="169"/>
      <c r="AB43" s="169"/>
      <c r="AC43" s="169"/>
      <c r="AD43" s="134" t="s">
        <v>189</v>
      </c>
      <c r="AE43" s="132"/>
      <c r="AF43" s="169" t="s">
        <v>202</v>
      </c>
      <c r="AG43" s="169"/>
      <c r="AH43" s="169"/>
      <c r="AI43" s="169"/>
      <c r="AJ43" s="169"/>
      <c r="AK43" s="169"/>
      <c r="AL43" s="169"/>
      <c r="AM43" s="172"/>
      <c r="BF43" s="13" t="b">
        <f>IF($K47="○",TRUE,IF($K47="",FALSE,"INPUT_ERROR"))</f>
        <v>0</v>
      </c>
      <c r="BH43" s="13">
        <v>21</v>
      </c>
      <c r="BI43" s="13" t="str">
        <f t="shared" si="0"/>
        <v>ITEM21=FALSE</v>
      </c>
    </row>
    <row r="44" spans="1:61" ht="9.75" customHeight="1" x14ac:dyDescent="0.15">
      <c r="A44" s="99"/>
      <c r="B44" s="100"/>
      <c r="C44" s="101"/>
      <c r="D44" s="198"/>
      <c r="E44" s="199"/>
      <c r="F44" s="199"/>
      <c r="G44" s="199"/>
      <c r="H44" s="199"/>
      <c r="I44" s="199"/>
      <c r="J44" s="130"/>
      <c r="K44" s="132"/>
      <c r="L44" s="169"/>
      <c r="M44" s="169"/>
      <c r="N44" s="169"/>
      <c r="O44" s="169"/>
      <c r="P44" s="169"/>
      <c r="Q44" s="169"/>
      <c r="R44" s="169"/>
      <c r="S44" s="134"/>
      <c r="T44" s="132"/>
      <c r="U44" s="169"/>
      <c r="V44" s="169"/>
      <c r="W44" s="169"/>
      <c r="X44" s="169"/>
      <c r="Y44" s="169"/>
      <c r="Z44" s="169"/>
      <c r="AA44" s="169"/>
      <c r="AB44" s="169"/>
      <c r="AC44" s="169"/>
      <c r="AD44" s="134"/>
      <c r="AE44" s="132"/>
      <c r="AF44" s="169"/>
      <c r="AG44" s="169"/>
      <c r="AH44" s="169"/>
      <c r="AI44" s="169"/>
      <c r="AJ44" s="169"/>
      <c r="AK44" s="169"/>
      <c r="AL44" s="169"/>
      <c r="AM44" s="172"/>
      <c r="BF44" s="13" t="b">
        <f>IF($T47="○",TRUE,IF($T47="",FALSE,"INPUT_ERROR"))</f>
        <v>0</v>
      </c>
      <c r="BH44" s="13">
        <v>22</v>
      </c>
      <c r="BI44" s="13" t="str">
        <f t="shared" si="0"/>
        <v>ITEM22=FALSE</v>
      </c>
    </row>
    <row r="45" spans="1:61" ht="9.75" customHeight="1" x14ac:dyDescent="0.15">
      <c r="A45" s="99"/>
      <c r="B45" s="100"/>
      <c r="C45" s="101"/>
      <c r="D45" s="198"/>
      <c r="E45" s="199"/>
      <c r="F45" s="199"/>
      <c r="G45" s="199"/>
      <c r="H45" s="199"/>
      <c r="I45" s="199"/>
      <c r="J45" s="130" t="s">
        <v>189</v>
      </c>
      <c r="K45" s="132"/>
      <c r="L45" s="169" t="s">
        <v>203</v>
      </c>
      <c r="M45" s="169"/>
      <c r="N45" s="169"/>
      <c r="O45" s="169"/>
      <c r="P45" s="169"/>
      <c r="Q45" s="169"/>
      <c r="R45" s="169"/>
      <c r="S45" s="169"/>
      <c r="T45" s="169"/>
      <c r="U45" s="169"/>
      <c r="V45" s="134" t="s">
        <v>189</v>
      </c>
      <c r="W45" s="132"/>
      <c r="X45" s="169" t="s">
        <v>204</v>
      </c>
      <c r="Y45" s="169"/>
      <c r="Z45" s="169"/>
      <c r="AA45" s="169"/>
      <c r="AB45" s="169"/>
      <c r="AC45" s="169"/>
      <c r="AD45" s="169"/>
      <c r="AE45" s="169"/>
      <c r="AF45" s="169"/>
      <c r="AG45" s="169"/>
      <c r="AH45" s="169"/>
      <c r="AI45" s="169"/>
      <c r="AJ45" s="169"/>
      <c r="AK45" s="169"/>
      <c r="AL45" s="169"/>
      <c r="AM45" s="172"/>
      <c r="BF45" s="13" t="b">
        <f>IF($AE47="○",TRUE,IF($AE47="",FALSE,"INPUT_ERROR"))</f>
        <v>0</v>
      </c>
      <c r="BH45" s="13">
        <v>23</v>
      </c>
      <c r="BI45" s="13" t="str">
        <f t="shared" si="0"/>
        <v>ITEM23=FALSE</v>
      </c>
    </row>
    <row r="46" spans="1:61" ht="9.75" customHeight="1" x14ac:dyDescent="0.15">
      <c r="A46" s="99"/>
      <c r="B46" s="100"/>
      <c r="C46" s="101"/>
      <c r="D46" s="198"/>
      <c r="E46" s="199"/>
      <c r="F46" s="199"/>
      <c r="G46" s="199"/>
      <c r="H46" s="199"/>
      <c r="I46" s="199"/>
      <c r="J46" s="130"/>
      <c r="K46" s="132"/>
      <c r="L46" s="169"/>
      <c r="M46" s="169"/>
      <c r="N46" s="169"/>
      <c r="O46" s="169"/>
      <c r="P46" s="169"/>
      <c r="Q46" s="169"/>
      <c r="R46" s="169"/>
      <c r="S46" s="169"/>
      <c r="T46" s="169"/>
      <c r="U46" s="169"/>
      <c r="V46" s="134"/>
      <c r="W46" s="132"/>
      <c r="X46" s="169"/>
      <c r="Y46" s="169"/>
      <c r="Z46" s="169"/>
      <c r="AA46" s="169"/>
      <c r="AB46" s="169"/>
      <c r="AC46" s="169"/>
      <c r="AD46" s="169"/>
      <c r="AE46" s="169"/>
      <c r="AF46" s="169"/>
      <c r="AG46" s="169"/>
      <c r="AH46" s="169"/>
      <c r="AI46" s="169"/>
      <c r="AJ46" s="169"/>
      <c r="AK46" s="169"/>
      <c r="AL46" s="169"/>
      <c r="AM46" s="172"/>
      <c r="BF46" s="13" t="b">
        <f>IF($K49="○",TRUE,IF($K49="",FALSE,"INPUT_ERROR"))</f>
        <v>0</v>
      </c>
      <c r="BH46" s="13">
        <v>24</v>
      </c>
      <c r="BI46" s="13" t="str">
        <f t="shared" si="0"/>
        <v>ITEM24=FALSE</v>
      </c>
    </row>
    <row r="47" spans="1:61" ht="9.75" customHeight="1" x14ac:dyDescent="0.15">
      <c r="A47" s="99"/>
      <c r="B47" s="100"/>
      <c r="C47" s="101"/>
      <c r="D47" s="198"/>
      <c r="E47" s="199"/>
      <c r="F47" s="199"/>
      <c r="G47" s="199"/>
      <c r="H47" s="199"/>
      <c r="I47" s="199"/>
      <c r="J47" s="130" t="s">
        <v>189</v>
      </c>
      <c r="K47" s="132"/>
      <c r="L47" s="169" t="s">
        <v>205</v>
      </c>
      <c r="M47" s="169"/>
      <c r="N47" s="169"/>
      <c r="O47" s="169"/>
      <c r="P47" s="169"/>
      <c r="Q47" s="169"/>
      <c r="R47" s="169"/>
      <c r="S47" s="134" t="s">
        <v>189</v>
      </c>
      <c r="T47" s="132"/>
      <c r="U47" s="169" t="s">
        <v>206</v>
      </c>
      <c r="V47" s="169"/>
      <c r="W47" s="169"/>
      <c r="X47" s="169"/>
      <c r="Y47" s="169"/>
      <c r="Z47" s="169"/>
      <c r="AA47" s="169"/>
      <c r="AB47" s="169"/>
      <c r="AC47" s="169"/>
      <c r="AD47" s="134" t="s">
        <v>189</v>
      </c>
      <c r="AE47" s="132"/>
      <c r="AF47" s="169" t="s">
        <v>207</v>
      </c>
      <c r="AG47" s="169"/>
      <c r="AH47" s="169"/>
      <c r="AI47" s="169"/>
      <c r="AJ47" s="169"/>
      <c r="AK47" s="169"/>
      <c r="AL47" s="169"/>
      <c r="AM47" s="172"/>
      <c r="BF47" s="13" t="b">
        <f>IF($K51="○",TRUE,IF($K51="",FALSE,"INPUT_ERROR"))</f>
        <v>0</v>
      </c>
      <c r="BH47" s="13">
        <v>25</v>
      </c>
      <c r="BI47" s="13" t="str">
        <f t="shared" si="0"/>
        <v>ITEM25=FALSE</v>
      </c>
    </row>
    <row r="48" spans="1:61" ht="9.75" customHeight="1" x14ac:dyDescent="0.15">
      <c r="A48" s="99"/>
      <c r="B48" s="100"/>
      <c r="C48" s="101"/>
      <c r="D48" s="198"/>
      <c r="E48" s="199"/>
      <c r="F48" s="199"/>
      <c r="G48" s="199"/>
      <c r="H48" s="199"/>
      <c r="I48" s="199"/>
      <c r="J48" s="130"/>
      <c r="K48" s="132"/>
      <c r="L48" s="169"/>
      <c r="M48" s="169"/>
      <c r="N48" s="169"/>
      <c r="O48" s="169"/>
      <c r="P48" s="169"/>
      <c r="Q48" s="169"/>
      <c r="R48" s="169"/>
      <c r="S48" s="134"/>
      <c r="T48" s="132"/>
      <c r="U48" s="169"/>
      <c r="V48" s="169"/>
      <c r="W48" s="169"/>
      <c r="X48" s="169"/>
      <c r="Y48" s="169"/>
      <c r="Z48" s="169"/>
      <c r="AA48" s="169"/>
      <c r="AB48" s="169"/>
      <c r="AC48" s="169"/>
      <c r="AD48" s="134"/>
      <c r="AE48" s="132"/>
      <c r="AF48" s="169"/>
      <c r="AG48" s="169"/>
      <c r="AH48" s="169"/>
      <c r="AI48" s="169"/>
      <c r="AJ48" s="169"/>
      <c r="AK48" s="169"/>
      <c r="AL48" s="169"/>
      <c r="AM48" s="172"/>
      <c r="BH48" s="13">
        <v>26</v>
      </c>
      <c r="BI48" s="13" t="str">
        <f>"ITEM"&amp;BH48&amp; BG48 &amp;"="&amp;IF(TRIM($P51)="","",$P51)</f>
        <v>ITEM26=</v>
      </c>
    </row>
    <row r="49" spans="1:61" ht="9.75" customHeight="1" x14ac:dyDescent="0.15">
      <c r="A49" s="99"/>
      <c r="B49" s="100"/>
      <c r="C49" s="101"/>
      <c r="D49" s="198"/>
      <c r="E49" s="199"/>
      <c r="F49" s="199"/>
      <c r="G49" s="199"/>
      <c r="H49" s="199"/>
      <c r="I49" s="199"/>
      <c r="J49" s="130" t="s">
        <v>189</v>
      </c>
      <c r="K49" s="132"/>
      <c r="L49" s="169" t="s">
        <v>208</v>
      </c>
      <c r="M49" s="169"/>
      <c r="N49" s="169"/>
      <c r="O49" s="169"/>
      <c r="P49" s="169"/>
      <c r="Q49" s="169"/>
      <c r="R49" s="169"/>
      <c r="S49" s="169"/>
      <c r="T49" s="169"/>
      <c r="U49" s="169"/>
      <c r="V49" s="169"/>
      <c r="W49" s="169"/>
      <c r="X49" s="169"/>
      <c r="Y49" s="169"/>
      <c r="Z49" s="169"/>
      <c r="AA49" s="169"/>
      <c r="AB49" s="169"/>
      <c r="AC49" s="169"/>
      <c r="AD49" s="169"/>
      <c r="AE49" s="169"/>
      <c r="AF49" s="169"/>
      <c r="AG49" s="169"/>
      <c r="AH49" s="169"/>
      <c r="AI49" s="169"/>
      <c r="AJ49" s="169"/>
      <c r="AK49" s="169"/>
      <c r="AL49" s="169"/>
      <c r="AM49" s="172"/>
      <c r="BH49" s="13" t="s">
        <v>432</v>
      </c>
    </row>
    <row r="50" spans="1:61" ht="9.75" customHeight="1" x14ac:dyDescent="0.15">
      <c r="A50" s="99"/>
      <c r="B50" s="100"/>
      <c r="C50" s="101"/>
      <c r="D50" s="198"/>
      <c r="E50" s="199"/>
      <c r="F50" s="199"/>
      <c r="G50" s="199"/>
      <c r="H50" s="199"/>
      <c r="I50" s="199"/>
      <c r="J50" s="130"/>
      <c r="K50" s="132"/>
      <c r="L50" s="169"/>
      <c r="M50" s="169"/>
      <c r="N50" s="169"/>
      <c r="O50" s="169"/>
      <c r="P50" s="169"/>
      <c r="Q50" s="169"/>
      <c r="R50" s="169"/>
      <c r="S50" s="169"/>
      <c r="T50" s="169"/>
      <c r="U50" s="169"/>
      <c r="V50" s="169"/>
      <c r="W50" s="169"/>
      <c r="X50" s="169"/>
      <c r="Y50" s="169"/>
      <c r="Z50" s="169"/>
      <c r="AA50" s="169"/>
      <c r="AB50" s="169"/>
      <c r="AC50" s="169"/>
      <c r="AD50" s="169"/>
      <c r="AE50" s="169"/>
      <c r="AF50" s="169"/>
      <c r="AG50" s="169"/>
      <c r="AH50" s="169"/>
      <c r="AI50" s="169"/>
      <c r="AJ50" s="169"/>
      <c r="AK50" s="169"/>
      <c r="AL50" s="169"/>
      <c r="AM50" s="172"/>
      <c r="BH50" s="13" t="s">
        <v>432</v>
      </c>
    </row>
    <row r="51" spans="1:61" ht="9.75" customHeight="1" x14ac:dyDescent="0.15">
      <c r="A51" s="99"/>
      <c r="B51" s="100"/>
      <c r="C51" s="101"/>
      <c r="D51" s="198"/>
      <c r="E51" s="199"/>
      <c r="F51" s="199"/>
      <c r="G51" s="199"/>
      <c r="H51" s="199"/>
      <c r="I51" s="199"/>
      <c r="J51" s="130" t="s">
        <v>189</v>
      </c>
      <c r="K51" s="132"/>
      <c r="L51" s="169" t="s">
        <v>209</v>
      </c>
      <c r="M51" s="169"/>
      <c r="N51" s="169"/>
      <c r="O51" s="218" t="s">
        <v>162</v>
      </c>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33" t="s">
        <v>188</v>
      </c>
      <c r="AM51" s="139"/>
      <c r="BH51" s="13" t="s">
        <v>432</v>
      </c>
    </row>
    <row r="52" spans="1:61" ht="9.75" customHeight="1" x14ac:dyDescent="0.15">
      <c r="A52" s="99"/>
      <c r="B52" s="100"/>
      <c r="C52" s="101"/>
      <c r="D52" s="200"/>
      <c r="E52" s="201"/>
      <c r="F52" s="201"/>
      <c r="G52" s="201"/>
      <c r="H52" s="201"/>
      <c r="I52" s="201"/>
      <c r="J52" s="135"/>
      <c r="K52" s="136"/>
      <c r="L52" s="174"/>
      <c r="M52" s="174"/>
      <c r="N52" s="174"/>
      <c r="O52" s="219"/>
      <c r="P52" s="90"/>
      <c r="Q52" s="90"/>
      <c r="R52" s="90"/>
      <c r="S52" s="90"/>
      <c r="T52" s="90"/>
      <c r="U52" s="90"/>
      <c r="V52" s="90"/>
      <c r="W52" s="90"/>
      <c r="X52" s="90"/>
      <c r="Y52" s="90"/>
      <c r="Z52" s="90"/>
      <c r="AA52" s="90"/>
      <c r="AB52" s="90"/>
      <c r="AC52" s="90"/>
      <c r="AD52" s="90"/>
      <c r="AE52" s="90"/>
      <c r="AF52" s="90"/>
      <c r="AG52" s="90"/>
      <c r="AH52" s="90"/>
      <c r="AI52" s="90"/>
      <c r="AJ52" s="90"/>
      <c r="AK52" s="90"/>
      <c r="AL52" s="137"/>
      <c r="AM52" s="140"/>
      <c r="BH52" s="13" t="s">
        <v>432</v>
      </c>
    </row>
    <row r="53" spans="1:61" ht="9.75" customHeight="1" x14ac:dyDescent="0.15">
      <c r="A53" s="99"/>
      <c r="B53" s="100"/>
      <c r="C53" s="101"/>
      <c r="D53" s="99" t="s">
        <v>83</v>
      </c>
      <c r="E53" s="100"/>
      <c r="F53" s="100"/>
      <c r="G53" s="100"/>
      <c r="H53" s="100"/>
      <c r="I53" s="101"/>
      <c r="J53" s="109" t="s">
        <v>626</v>
      </c>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1"/>
      <c r="BH53" s="13">
        <v>27</v>
      </c>
      <c r="BI53" s="13" t="str">
        <f>"ITEM"&amp;BH53&amp; BG53 &amp;"="&amp; IF(TRIM($J53)="","",$J53)</f>
        <v>ITEM27=住基法に定められている項目を充足させる必要があるため。</v>
      </c>
    </row>
    <row r="54" spans="1:61" ht="9.75" customHeight="1" x14ac:dyDescent="0.15">
      <c r="A54" s="99"/>
      <c r="B54" s="100"/>
      <c r="C54" s="101"/>
      <c r="D54" s="99"/>
      <c r="E54" s="100"/>
      <c r="F54" s="100"/>
      <c r="G54" s="100"/>
      <c r="H54" s="100"/>
      <c r="I54" s="101"/>
      <c r="J54" s="109"/>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c r="AM54" s="111"/>
      <c r="BH54" s="13" t="s">
        <v>432</v>
      </c>
    </row>
    <row r="55" spans="1:61" ht="9.75" customHeight="1" x14ac:dyDescent="0.15">
      <c r="A55" s="99"/>
      <c r="B55" s="100"/>
      <c r="C55" s="101"/>
      <c r="D55" s="99"/>
      <c r="E55" s="100"/>
      <c r="F55" s="100"/>
      <c r="G55" s="100"/>
      <c r="H55" s="100"/>
      <c r="I55" s="101"/>
      <c r="J55" s="109"/>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11"/>
      <c r="BH55" s="13" t="s">
        <v>432</v>
      </c>
    </row>
    <row r="56" spans="1:61" ht="9.75" customHeight="1" x14ac:dyDescent="0.15">
      <c r="A56" s="99"/>
      <c r="B56" s="100"/>
      <c r="C56" s="101"/>
      <c r="D56" s="99"/>
      <c r="E56" s="100"/>
      <c r="F56" s="100"/>
      <c r="G56" s="100"/>
      <c r="H56" s="100"/>
      <c r="I56" s="101"/>
      <c r="J56" s="109"/>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1"/>
      <c r="BH56" s="13" t="s">
        <v>432</v>
      </c>
    </row>
    <row r="57" spans="1:61" ht="9.75" customHeight="1" x14ac:dyDescent="0.15">
      <c r="A57" s="99"/>
      <c r="B57" s="100"/>
      <c r="C57" s="101"/>
      <c r="D57" s="99"/>
      <c r="E57" s="100"/>
      <c r="F57" s="100"/>
      <c r="G57" s="100"/>
      <c r="H57" s="100"/>
      <c r="I57" s="101"/>
      <c r="J57" s="109"/>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110"/>
      <c r="AM57" s="111"/>
      <c r="BH57" s="13" t="s">
        <v>432</v>
      </c>
    </row>
    <row r="58" spans="1:61" ht="9.75" customHeight="1" x14ac:dyDescent="0.15">
      <c r="A58" s="99"/>
      <c r="B58" s="100"/>
      <c r="C58" s="101"/>
      <c r="D58" s="99"/>
      <c r="E58" s="100"/>
      <c r="F58" s="100"/>
      <c r="G58" s="100"/>
      <c r="H58" s="100"/>
      <c r="I58" s="101"/>
      <c r="J58" s="109"/>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1"/>
      <c r="BH58" s="13" t="s">
        <v>432</v>
      </c>
    </row>
    <row r="59" spans="1:61" ht="9.75" customHeight="1" x14ac:dyDescent="0.15">
      <c r="A59" s="99"/>
      <c r="B59" s="100"/>
      <c r="C59" s="101"/>
      <c r="D59" s="196" t="s">
        <v>84</v>
      </c>
      <c r="E59" s="197"/>
      <c r="F59" s="197"/>
      <c r="G59" s="197"/>
      <c r="H59" s="197"/>
      <c r="I59" s="204"/>
      <c r="J59" s="206" t="s">
        <v>14</v>
      </c>
      <c r="K59" s="207"/>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8"/>
      <c r="BH59" s="13" t="s">
        <v>432</v>
      </c>
    </row>
    <row r="60" spans="1:61" ht="9.75" customHeight="1" x14ac:dyDescent="0.15">
      <c r="A60" s="106"/>
      <c r="B60" s="107"/>
      <c r="C60" s="108"/>
      <c r="D60" s="200"/>
      <c r="E60" s="201"/>
      <c r="F60" s="201"/>
      <c r="G60" s="201"/>
      <c r="H60" s="201"/>
      <c r="I60" s="205"/>
      <c r="J60" s="209"/>
      <c r="K60" s="210"/>
      <c r="L60" s="210"/>
      <c r="M60" s="210"/>
      <c r="N60" s="210"/>
      <c r="O60" s="210"/>
      <c r="P60" s="210"/>
      <c r="Q60" s="210"/>
      <c r="R60" s="210"/>
      <c r="S60" s="210"/>
      <c r="T60" s="210"/>
      <c r="U60" s="210"/>
      <c r="V60" s="210"/>
      <c r="W60" s="210"/>
      <c r="X60" s="210"/>
      <c r="Y60" s="210"/>
      <c r="Z60" s="210"/>
      <c r="AA60" s="210"/>
      <c r="AB60" s="210"/>
      <c r="AC60" s="210"/>
      <c r="AD60" s="210"/>
      <c r="AE60" s="210"/>
      <c r="AF60" s="210"/>
      <c r="AG60" s="210"/>
      <c r="AH60" s="210"/>
      <c r="AI60" s="210"/>
      <c r="AJ60" s="210"/>
      <c r="AK60" s="210"/>
      <c r="AL60" s="210"/>
      <c r="AM60" s="211"/>
      <c r="BH60" s="13" t="s">
        <v>432</v>
      </c>
    </row>
    <row r="61" spans="1:61" ht="9.75" customHeight="1" x14ac:dyDescent="0.15">
      <c r="A61" s="96" t="s">
        <v>88</v>
      </c>
      <c r="B61" s="97"/>
      <c r="C61" s="97"/>
      <c r="D61" s="97"/>
      <c r="E61" s="97"/>
      <c r="F61" s="97"/>
      <c r="G61" s="97"/>
      <c r="H61" s="97"/>
      <c r="I61" s="98"/>
      <c r="J61" s="212" t="s">
        <v>627</v>
      </c>
      <c r="K61" s="213"/>
      <c r="L61" s="213"/>
      <c r="M61" s="213"/>
      <c r="N61" s="213"/>
      <c r="O61" s="213"/>
      <c r="P61" s="213"/>
      <c r="Q61" s="213"/>
      <c r="R61" s="213"/>
      <c r="S61" s="213"/>
      <c r="T61" s="213"/>
      <c r="U61" s="213"/>
      <c r="V61" s="213"/>
      <c r="W61" s="213"/>
      <c r="X61" s="213"/>
      <c r="Y61" s="213"/>
      <c r="Z61" s="213"/>
      <c r="AA61" s="213"/>
      <c r="AB61" s="213"/>
      <c r="AC61" s="213"/>
      <c r="AD61" s="213"/>
      <c r="AE61" s="213"/>
      <c r="AF61" s="213"/>
      <c r="AG61" s="213"/>
      <c r="AH61" s="213"/>
      <c r="AI61" s="213"/>
      <c r="AJ61" s="213"/>
      <c r="AK61" s="213"/>
      <c r="AL61" s="213"/>
      <c r="AM61" s="214"/>
      <c r="BH61" s="13">
        <v>28</v>
      </c>
      <c r="BI61" s="13" t="str">
        <f>"ITEM"&amp;BH61&amp; BG61 &amp;"="&amp; IF(TRIM($J61)="","",$J61)</f>
        <v>ITEM28=平成27年6月1日</v>
      </c>
    </row>
    <row r="62" spans="1:61" ht="9.75" customHeight="1" x14ac:dyDescent="0.15">
      <c r="A62" s="106"/>
      <c r="B62" s="107"/>
      <c r="C62" s="107"/>
      <c r="D62" s="107"/>
      <c r="E62" s="107"/>
      <c r="F62" s="107"/>
      <c r="G62" s="107"/>
      <c r="H62" s="107"/>
      <c r="I62" s="108"/>
      <c r="J62" s="215"/>
      <c r="K62" s="216"/>
      <c r="L62" s="216"/>
      <c r="M62" s="216"/>
      <c r="N62" s="216"/>
      <c r="O62" s="216"/>
      <c r="P62" s="216"/>
      <c r="Q62" s="216"/>
      <c r="R62" s="216"/>
      <c r="S62" s="216"/>
      <c r="T62" s="216"/>
      <c r="U62" s="216"/>
      <c r="V62" s="216"/>
      <c r="W62" s="216"/>
      <c r="X62" s="216"/>
      <c r="Y62" s="216"/>
      <c r="Z62" s="216"/>
      <c r="AA62" s="216"/>
      <c r="AB62" s="216"/>
      <c r="AC62" s="216"/>
      <c r="AD62" s="216"/>
      <c r="AE62" s="216"/>
      <c r="AF62" s="216"/>
      <c r="AG62" s="216"/>
      <c r="AH62" s="216"/>
      <c r="AI62" s="216"/>
      <c r="AJ62" s="216"/>
      <c r="AK62" s="216"/>
      <c r="AL62" s="216"/>
      <c r="AM62" s="217"/>
      <c r="BH62" s="13" t="s">
        <v>432</v>
      </c>
    </row>
    <row r="63" spans="1:61" ht="9.75" customHeight="1" x14ac:dyDescent="0.15">
      <c r="A63" s="96" t="s">
        <v>99</v>
      </c>
      <c r="B63" s="97"/>
      <c r="C63" s="97"/>
      <c r="D63" s="97"/>
      <c r="E63" s="97"/>
      <c r="F63" s="97"/>
      <c r="G63" s="97"/>
      <c r="H63" s="97"/>
      <c r="I63" s="98"/>
      <c r="J63" s="86" t="s">
        <v>628</v>
      </c>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8"/>
      <c r="BH63" s="13">
        <v>29</v>
      </c>
      <c r="BI63" s="13" t="str">
        <f>"ITEM"&amp;BH63&amp; BG63 &amp;"="&amp; IF(TRIM($J63)="","",$J63)</f>
        <v>ITEM29=市民課</v>
      </c>
    </row>
    <row r="64" spans="1:61" ht="9.75" customHeight="1" x14ac:dyDescent="0.15">
      <c r="A64" s="106"/>
      <c r="B64" s="107"/>
      <c r="C64" s="107"/>
      <c r="D64" s="107"/>
      <c r="E64" s="107"/>
      <c r="F64" s="107"/>
      <c r="G64" s="107"/>
      <c r="H64" s="107"/>
      <c r="I64" s="108"/>
      <c r="J64" s="89"/>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1"/>
      <c r="BH64" s="13" t="s">
        <v>432</v>
      </c>
    </row>
    <row r="65" spans="1:61" ht="9.75" customHeight="1" x14ac:dyDescent="0.15">
      <c r="A65" s="79" t="s">
        <v>89</v>
      </c>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1"/>
      <c r="BH65" s="13" t="s">
        <v>432</v>
      </c>
    </row>
    <row r="66" spans="1:61" ht="9.75" customHeight="1" x14ac:dyDescent="0.15">
      <c r="A66" s="82"/>
      <c r="B66" s="83"/>
      <c r="C66" s="83"/>
      <c r="D66" s="83"/>
      <c r="E66" s="83"/>
      <c r="F66" s="83"/>
      <c r="G66" s="83"/>
      <c r="H66" s="83"/>
      <c r="I66" s="83"/>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5"/>
      <c r="BH66" s="13" t="s">
        <v>432</v>
      </c>
    </row>
    <row r="67" spans="1:61" ht="9.75" customHeight="1" x14ac:dyDescent="0.15">
      <c r="A67" s="196" t="s">
        <v>100</v>
      </c>
      <c r="B67" s="197"/>
      <c r="C67" s="197"/>
      <c r="D67" s="197"/>
      <c r="E67" s="197"/>
      <c r="F67" s="197"/>
      <c r="G67" s="197"/>
      <c r="H67" s="197"/>
      <c r="I67" s="197"/>
      <c r="J67" s="224" t="s">
        <v>167</v>
      </c>
      <c r="K67" s="225" t="s">
        <v>610</v>
      </c>
      <c r="L67" s="170" t="s">
        <v>210</v>
      </c>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1"/>
      <c r="BF67" s="13" t="b">
        <f>IF($K67="○",TRUE,IF($K67="",FALSE,"INPUT_ERROR"))</f>
        <v>1</v>
      </c>
      <c r="BH67" s="13">
        <v>30</v>
      </c>
      <c r="BI67" s="13" t="str">
        <f>"ITEM"&amp; BH67&amp; BG67 &amp;"="&amp; $BF67</f>
        <v>ITEM30=TRUE</v>
      </c>
    </row>
    <row r="68" spans="1:61" ht="9.75" customHeight="1" x14ac:dyDescent="0.15">
      <c r="A68" s="198"/>
      <c r="B68" s="199"/>
      <c r="C68" s="199"/>
      <c r="D68" s="199"/>
      <c r="E68" s="199"/>
      <c r="F68" s="199"/>
      <c r="G68" s="199"/>
      <c r="H68" s="199"/>
      <c r="I68" s="199"/>
      <c r="J68" s="130"/>
      <c r="K68" s="132"/>
      <c r="L68" s="169"/>
      <c r="M68" s="169"/>
      <c r="N68" s="169"/>
      <c r="O68" s="169"/>
      <c r="P68" s="169"/>
      <c r="Q68" s="169"/>
      <c r="R68" s="169"/>
      <c r="S68" s="169"/>
      <c r="T68" s="169"/>
      <c r="U68" s="169"/>
      <c r="V68" s="169"/>
      <c r="W68" s="169"/>
      <c r="X68" s="169"/>
      <c r="Y68" s="169"/>
      <c r="Z68" s="169"/>
      <c r="AA68" s="169"/>
      <c r="AB68" s="169"/>
      <c r="AC68" s="169"/>
      <c r="AD68" s="169"/>
      <c r="AE68" s="169"/>
      <c r="AF68" s="169"/>
      <c r="AG68" s="169"/>
      <c r="AH68" s="169"/>
      <c r="AI68" s="169"/>
      <c r="AJ68" s="169"/>
      <c r="AK68" s="169"/>
      <c r="AL68" s="169"/>
      <c r="AM68" s="172"/>
      <c r="BH68" s="13" t="s">
        <v>432</v>
      </c>
    </row>
    <row r="69" spans="1:61" ht="9.75" customHeight="1" x14ac:dyDescent="0.15">
      <c r="A69" s="198"/>
      <c r="B69" s="199"/>
      <c r="C69" s="199"/>
      <c r="D69" s="199"/>
      <c r="E69" s="199"/>
      <c r="F69" s="199"/>
      <c r="G69" s="199"/>
      <c r="H69" s="199"/>
      <c r="I69" s="199"/>
      <c r="J69" s="130" t="s">
        <v>167</v>
      </c>
      <c r="K69" s="132"/>
      <c r="L69" s="222" t="s">
        <v>211</v>
      </c>
      <c r="M69" s="222"/>
      <c r="N69" s="222"/>
      <c r="O69" s="222"/>
      <c r="P69" s="222"/>
      <c r="Q69" s="222"/>
      <c r="R69" s="222"/>
      <c r="S69" s="222"/>
      <c r="T69" s="222"/>
      <c r="U69" s="220" t="s">
        <v>175</v>
      </c>
      <c r="V69" s="221"/>
      <c r="W69" s="221"/>
      <c r="X69" s="221"/>
      <c r="Y69" s="221"/>
      <c r="Z69" s="221"/>
      <c r="AA69" s="221"/>
      <c r="AB69" s="221"/>
      <c r="AC69" s="221"/>
      <c r="AD69" s="221"/>
      <c r="AE69" s="221"/>
      <c r="AF69" s="221"/>
      <c r="AG69" s="221"/>
      <c r="AH69" s="221"/>
      <c r="AI69" s="221"/>
      <c r="AJ69" s="221"/>
      <c r="AK69" s="221"/>
      <c r="AL69" s="222" t="s">
        <v>212</v>
      </c>
      <c r="AM69" s="223"/>
      <c r="BF69" s="13" t="b">
        <f>IF($K69="○",TRUE,IF($K69="",FALSE,"INPUT_ERROR"))</f>
        <v>0</v>
      </c>
      <c r="BH69" s="13">
        <v>31</v>
      </c>
      <c r="BI69" s="13" t="str">
        <f>"ITEM"&amp; BH69&amp; BG69 &amp;"="&amp; $BF69</f>
        <v>ITEM31=FALSE</v>
      </c>
    </row>
    <row r="70" spans="1:61" ht="9.75" customHeight="1" x14ac:dyDescent="0.15">
      <c r="A70" s="198"/>
      <c r="B70" s="199"/>
      <c r="C70" s="199"/>
      <c r="D70" s="199"/>
      <c r="E70" s="199"/>
      <c r="F70" s="199"/>
      <c r="G70" s="199"/>
      <c r="H70" s="199"/>
      <c r="I70" s="199"/>
      <c r="J70" s="130"/>
      <c r="K70" s="132"/>
      <c r="L70" s="222"/>
      <c r="M70" s="222"/>
      <c r="N70" s="222"/>
      <c r="O70" s="222"/>
      <c r="P70" s="222"/>
      <c r="Q70" s="222"/>
      <c r="R70" s="222"/>
      <c r="S70" s="222"/>
      <c r="T70" s="222"/>
      <c r="U70" s="220"/>
      <c r="V70" s="221"/>
      <c r="W70" s="221"/>
      <c r="X70" s="221"/>
      <c r="Y70" s="221"/>
      <c r="Z70" s="221"/>
      <c r="AA70" s="221"/>
      <c r="AB70" s="221"/>
      <c r="AC70" s="221"/>
      <c r="AD70" s="221"/>
      <c r="AE70" s="221"/>
      <c r="AF70" s="221"/>
      <c r="AG70" s="221"/>
      <c r="AH70" s="221"/>
      <c r="AI70" s="221"/>
      <c r="AJ70" s="221"/>
      <c r="AK70" s="221"/>
      <c r="AL70" s="222"/>
      <c r="AM70" s="223"/>
      <c r="BH70" s="13">
        <v>32</v>
      </c>
      <c r="BI70" s="13" t="str">
        <f>"ITEM"&amp;BH70&amp; BG70 &amp;"="&amp;  IF(TRIM($V69)="","",$V69)</f>
        <v>ITEM32=</v>
      </c>
    </row>
    <row r="71" spans="1:61" ht="9.75" customHeight="1" x14ac:dyDescent="0.15">
      <c r="A71" s="198"/>
      <c r="B71" s="199"/>
      <c r="C71" s="199"/>
      <c r="D71" s="199"/>
      <c r="E71" s="199"/>
      <c r="F71" s="199"/>
      <c r="G71" s="199"/>
      <c r="H71" s="199"/>
      <c r="I71" s="199"/>
      <c r="J71" s="130" t="s">
        <v>167</v>
      </c>
      <c r="K71" s="132"/>
      <c r="L71" s="222" t="s">
        <v>437</v>
      </c>
      <c r="M71" s="222"/>
      <c r="N71" s="222"/>
      <c r="O71" s="222"/>
      <c r="P71" s="222"/>
      <c r="Q71" s="222"/>
      <c r="R71" s="222"/>
      <c r="S71" s="222"/>
      <c r="T71" s="222"/>
      <c r="U71" s="220" t="s">
        <v>162</v>
      </c>
      <c r="V71" s="221"/>
      <c r="W71" s="221"/>
      <c r="X71" s="221"/>
      <c r="Y71" s="221"/>
      <c r="Z71" s="221"/>
      <c r="AA71" s="221"/>
      <c r="AB71" s="221"/>
      <c r="AC71" s="221"/>
      <c r="AD71" s="221"/>
      <c r="AE71" s="221"/>
      <c r="AF71" s="221"/>
      <c r="AG71" s="221"/>
      <c r="AH71" s="221"/>
      <c r="AI71" s="221"/>
      <c r="AJ71" s="221"/>
      <c r="AK71" s="221"/>
      <c r="AL71" s="222" t="s">
        <v>212</v>
      </c>
      <c r="AM71" s="223"/>
      <c r="BF71" s="13" t="b">
        <f>IF($K71="○",TRUE,IF($K71="",FALSE,"INPUT_ERROR"))</f>
        <v>0</v>
      </c>
      <c r="BH71" s="13">
        <v>33</v>
      </c>
      <c r="BI71" s="13" t="str">
        <f>"ITEM"&amp; BH71&amp; BG71 &amp;"="&amp; $BF71</f>
        <v>ITEM33=FALSE</v>
      </c>
    </row>
    <row r="72" spans="1:61" ht="9.75" customHeight="1" x14ac:dyDescent="0.15">
      <c r="A72" s="198"/>
      <c r="B72" s="199"/>
      <c r="C72" s="199"/>
      <c r="D72" s="199"/>
      <c r="E72" s="199"/>
      <c r="F72" s="199"/>
      <c r="G72" s="199"/>
      <c r="H72" s="199"/>
      <c r="I72" s="199"/>
      <c r="J72" s="130"/>
      <c r="K72" s="132"/>
      <c r="L72" s="222"/>
      <c r="M72" s="222"/>
      <c r="N72" s="222"/>
      <c r="O72" s="222"/>
      <c r="P72" s="222"/>
      <c r="Q72" s="222"/>
      <c r="R72" s="222"/>
      <c r="S72" s="222"/>
      <c r="T72" s="222"/>
      <c r="U72" s="220"/>
      <c r="V72" s="221"/>
      <c r="W72" s="221"/>
      <c r="X72" s="221"/>
      <c r="Y72" s="221"/>
      <c r="Z72" s="221"/>
      <c r="AA72" s="221"/>
      <c r="AB72" s="221"/>
      <c r="AC72" s="221"/>
      <c r="AD72" s="221"/>
      <c r="AE72" s="221"/>
      <c r="AF72" s="221"/>
      <c r="AG72" s="221"/>
      <c r="AH72" s="221"/>
      <c r="AI72" s="221"/>
      <c r="AJ72" s="221"/>
      <c r="AK72" s="221"/>
      <c r="AL72" s="222"/>
      <c r="AM72" s="223"/>
      <c r="BH72" s="13">
        <v>34</v>
      </c>
      <c r="BI72" s="13" t="str">
        <f>"ITEM"&amp;BH72&amp; BG72 &amp;"="&amp; IF(TRIM($V71)="","",$V71)</f>
        <v>ITEM34=</v>
      </c>
    </row>
    <row r="73" spans="1:61" ht="9.75" customHeight="1" x14ac:dyDescent="0.15">
      <c r="A73" s="198"/>
      <c r="B73" s="199"/>
      <c r="C73" s="199"/>
      <c r="D73" s="199"/>
      <c r="E73" s="199"/>
      <c r="F73" s="199"/>
      <c r="G73" s="199"/>
      <c r="H73" s="199"/>
      <c r="I73" s="199"/>
      <c r="J73" s="130" t="s">
        <v>167</v>
      </c>
      <c r="K73" s="132" t="s">
        <v>610</v>
      </c>
      <c r="L73" s="222" t="s">
        <v>436</v>
      </c>
      <c r="M73" s="222"/>
      <c r="N73" s="222"/>
      <c r="O73" s="222"/>
      <c r="P73" s="222"/>
      <c r="Q73" s="222"/>
      <c r="R73" s="222"/>
      <c r="S73" s="222"/>
      <c r="T73" s="222"/>
      <c r="U73" s="222"/>
      <c r="V73" s="222"/>
      <c r="W73" s="220" t="s">
        <v>175</v>
      </c>
      <c r="X73" s="221"/>
      <c r="Y73" s="221"/>
      <c r="Z73" s="221"/>
      <c r="AA73" s="221"/>
      <c r="AB73" s="221"/>
      <c r="AC73" s="221"/>
      <c r="AD73" s="221"/>
      <c r="AE73" s="221"/>
      <c r="AF73" s="221"/>
      <c r="AG73" s="221"/>
      <c r="AH73" s="221"/>
      <c r="AI73" s="221"/>
      <c r="AJ73" s="221"/>
      <c r="AK73" s="221"/>
      <c r="AL73" s="222" t="s">
        <v>212</v>
      </c>
      <c r="AM73" s="223"/>
      <c r="BF73" s="13" t="b">
        <f>IF($K73="○",TRUE,IF($K73="",FALSE,"INPUT_ERROR"))</f>
        <v>1</v>
      </c>
      <c r="BH73" s="13">
        <v>35</v>
      </c>
      <c r="BI73" s="13" t="str">
        <f>"ITEM"&amp; BH73&amp; BG73 &amp;"="&amp; $BF73</f>
        <v>ITEM35=TRUE</v>
      </c>
    </row>
    <row r="74" spans="1:61" ht="9.75" customHeight="1" x14ac:dyDescent="0.15">
      <c r="A74" s="198"/>
      <c r="B74" s="199"/>
      <c r="C74" s="199"/>
      <c r="D74" s="199"/>
      <c r="E74" s="199"/>
      <c r="F74" s="199"/>
      <c r="G74" s="199"/>
      <c r="H74" s="199"/>
      <c r="I74" s="199"/>
      <c r="J74" s="130"/>
      <c r="K74" s="132"/>
      <c r="L74" s="222"/>
      <c r="M74" s="222"/>
      <c r="N74" s="222"/>
      <c r="O74" s="222"/>
      <c r="P74" s="222"/>
      <c r="Q74" s="222"/>
      <c r="R74" s="222"/>
      <c r="S74" s="222"/>
      <c r="T74" s="222"/>
      <c r="U74" s="222"/>
      <c r="V74" s="222"/>
      <c r="W74" s="220"/>
      <c r="X74" s="221"/>
      <c r="Y74" s="221"/>
      <c r="Z74" s="221"/>
      <c r="AA74" s="221"/>
      <c r="AB74" s="221"/>
      <c r="AC74" s="221"/>
      <c r="AD74" s="221"/>
      <c r="AE74" s="221"/>
      <c r="AF74" s="221"/>
      <c r="AG74" s="221"/>
      <c r="AH74" s="221"/>
      <c r="AI74" s="221"/>
      <c r="AJ74" s="221"/>
      <c r="AK74" s="221"/>
      <c r="AL74" s="222"/>
      <c r="AM74" s="223"/>
      <c r="BH74" s="13">
        <v>36</v>
      </c>
      <c r="BI74" s="13" t="str">
        <f>"ITEM"&amp;BH74&amp; BG74 &amp;"="&amp;  IF(TRIM($X73)="","",$X73)</f>
        <v>ITEM36=</v>
      </c>
    </row>
    <row r="75" spans="1:61" ht="9.75" customHeight="1" x14ac:dyDescent="0.15">
      <c r="A75" s="198"/>
      <c r="B75" s="199"/>
      <c r="C75" s="199"/>
      <c r="D75" s="199"/>
      <c r="E75" s="199"/>
      <c r="F75" s="199"/>
      <c r="G75" s="199"/>
      <c r="H75" s="199"/>
      <c r="I75" s="199"/>
      <c r="J75" s="130" t="s">
        <v>167</v>
      </c>
      <c r="K75" s="132"/>
      <c r="L75" s="222" t="s">
        <v>213</v>
      </c>
      <c r="M75" s="222"/>
      <c r="N75" s="222"/>
      <c r="O75" s="222"/>
      <c r="P75" s="222"/>
      <c r="Q75" s="220" t="s">
        <v>175</v>
      </c>
      <c r="R75" s="221"/>
      <c r="S75" s="221"/>
      <c r="T75" s="221"/>
      <c r="U75" s="221"/>
      <c r="V75" s="221"/>
      <c r="W75" s="221"/>
      <c r="X75" s="221"/>
      <c r="Y75" s="221"/>
      <c r="Z75" s="221"/>
      <c r="AA75" s="221"/>
      <c r="AB75" s="221"/>
      <c r="AC75" s="221"/>
      <c r="AD75" s="221"/>
      <c r="AE75" s="221"/>
      <c r="AF75" s="221"/>
      <c r="AG75" s="221"/>
      <c r="AH75" s="221"/>
      <c r="AI75" s="221"/>
      <c r="AJ75" s="221"/>
      <c r="AK75" s="221"/>
      <c r="AL75" s="222" t="s">
        <v>212</v>
      </c>
      <c r="AM75" s="223"/>
      <c r="BF75" s="13" t="b">
        <f>IF($K75="○",TRUE,IF($K75="",FALSE,"INPUT_ERROR"))</f>
        <v>0</v>
      </c>
      <c r="BH75" s="13">
        <v>37</v>
      </c>
      <c r="BI75" s="13" t="str">
        <f>"ITEM"&amp; BH75&amp; BG75 &amp;"="&amp; $BF75</f>
        <v>ITEM37=FALSE</v>
      </c>
    </row>
    <row r="76" spans="1:61" ht="9.75" customHeight="1" x14ac:dyDescent="0.15">
      <c r="A76" s="198"/>
      <c r="B76" s="199"/>
      <c r="C76" s="199"/>
      <c r="D76" s="199"/>
      <c r="E76" s="199"/>
      <c r="F76" s="199"/>
      <c r="G76" s="199"/>
      <c r="H76" s="199"/>
      <c r="I76" s="199"/>
      <c r="J76" s="130"/>
      <c r="K76" s="132"/>
      <c r="L76" s="222"/>
      <c r="M76" s="222"/>
      <c r="N76" s="222"/>
      <c r="O76" s="222"/>
      <c r="P76" s="222"/>
      <c r="Q76" s="220"/>
      <c r="R76" s="221"/>
      <c r="S76" s="221"/>
      <c r="T76" s="221"/>
      <c r="U76" s="221"/>
      <c r="V76" s="221"/>
      <c r="W76" s="221"/>
      <c r="X76" s="221"/>
      <c r="Y76" s="221"/>
      <c r="Z76" s="221"/>
      <c r="AA76" s="221"/>
      <c r="AB76" s="221"/>
      <c r="AC76" s="221"/>
      <c r="AD76" s="221"/>
      <c r="AE76" s="221"/>
      <c r="AF76" s="221"/>
      <c r="AG76" s="221"/>
      <c r="AH76" s="221"/>
      <c r="AI76" s="221"/>
      <c r="AJ76" s="221"/>
      <c r="AK76" s="221"/>
      <c r="AL76" s="222"/>
      <c r="AM76" s="223"/>
      <c r="BH76" s="13">
        <v>38</v>
      </c>
      <c r="BI76" s="13" t="str">
        <f>"ITEM"&amp;BH76&amp; BG76 &amp;"="&amp; IF(TRIM($R75)="","",$R75)</f>
        <v>ITEM38=</v>
      </c>
    </row>
    <row r="77" spans="1:61" ht="9.75" customHeight="1" x14ac:dyDescent="0.15">
      <c r="A77" s="198"/>
      <c r="B77" s="199"/>
      <c r="C77" s="199"/>
      <c r="D77" s="199"/>
      <c r="E77" s="199"/>
      <c r="F77" s="199"/>
      <c r="G77" s="199"/>
      <c r="H77" s="199"/>
      <c r="I77" s="199"/>
      <c r="J77" s="130" t="s">
        <v>127</v>
      </c>
      <c r="K77" s="132"/>
      <c r="L77" s="169" t="s">
        <v>187</v>
      </c>
      <c r="M77" s="169"/>
      <c r="N77" s="169"/>
      <c r="O77" s="218" t="s">
        <v>162</v>
      </c>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33" t="s">
        <v>188</v>
      </c>
      <c r="AM77" s="139"/>
      <c r="BF77" s="13" t="b">
        <f>IF($K77="○",TRUE,IF($K77="",FALSE,"INPUT_ERROR"))</f>
        <v>0</v>
      </c>
      <c r="BH77" s="13">
        <v>39</v>
      </c>
      <c r="BI77" s="13" t="str">
        <f>"ITEM"&amp; BH77&amp; BG77 &amp;"="&amp; $BF77</f>
        <v>ITEM39=FALSE</v>
      </c>
    </row>
    <row r="78" spans="1:61" ht="9.75" customHeight="1" x14ac:dyDescent="0.15">
      <c r="A78" s="200"/>
      <c r="B78" s="201"/>
      <c r="C78" s="201"/>
      <c r="D78" s="201"/>
      <c r="E78" s="201"/>
      <c r="F78" s="201"/>
      <c r="G78" s="201"/>
      <c r="H78" s="201"/>
      <c r="I78" s="201"/>
      <c r="J78" s="135"/>
      <c r="K78" s="136"/>
      <c r="L78" s="174"/>
      <c r="M78" s="174"/>
      <c r="N78" s="174"/>
      <c r="O78" s="219"/>
      <c r="P78" s="90"/>
      <c r="Q78" s="90"/>
      <c r="R78" s="90"/>
      <c r="S78" s="90"/>
      <c r="T78" s="90"/>
      <c r="U78" s="90"/>
      <c r="V78" s="90"/>
      <c r="W78" s="90"/>
      <c r="X78" s="90"/>
      <c r="Y78" s="90"/>
      <c r="Z78" s="90"/>
      <c r="AA78" s="90"/>
      <c r="AB78" s="90"/>
      <c r="AC78" s="90"/>
      <c r="AD78" s="90"/>
      <c r="AE78" s="90"/>
      <c r="AF78" s="90"/>
      <c r="AG78" s="90"/>
      <c r="AH78" s="90"/>
      <c r="AI78" s="90"/>
      <c r="AJ78" s="90"/>
      <c r="AK78" s="90"/>
      <c r="AL78" s="137"/>
      <c r="AM78" s="140"/>
      <c r="BH78" s="13">
        <v>40</v>
      </c>
      <c r="BI78" s="13" t="str">
        <f>"ITEM"&amp;BH78&amp; BG78 &amp;"="&amp; IF(TRIM($P77)="","",$P77)</f>
        <v>ITEM40=</v>
      </c>
    </row>
    <row r="79" spans="1:61" ht="9.75" customHeight="1" x14ac:dyDescent="0.15">
      <c r="A79" s="196" t="s">
        <v>90</v>
      </c>
      <c r="B79" s="197"/>
      <c r="C79" s="197"/>
      <c r="D79" s="197"/>
      <c r="E79" s="197"/>
      <c r="F79" s="197"/>
      <c r="G79" s="197"/>
      <c r="H79" s="197"/>
      <c r="I79" s="197"/>
      <c r="J79" s="224" t="s">
        <v>167</v>
      </c>
      <c r="K79" s="225" t="s">
        <v>610</v>
      </c>
      <c r="L79" s="226" t="s">
        <v>154</v>
      </c>
      <c r="M79" s="226"/>
      <c r="N79" s="226"/>
      <c r="O79" s="226"/>
      <c r="P79" s="226"/>
      <c r="Q79" s="227" t="s">
        <v>167</v>
      </c>
      <c r="R79" s="225"/>
      <c r="S79" s="226" t="s">
        <v>331</v>
      </c>
      <c r="T79" s="226"/>
      <c r="U79" s="226"/>
      <c r="V79" s="226"/>
      <c r="W79" s="226"/>
      <c r="X79" s="226"/>
      <c r="Y79" s="226"/>
      <c r="Z79" s="226"/>
      <c r="AA79" s="226"/>
      <c r="AB79" s="226"/>
      <c r="AC79" s="226"/>
      <c r="AD79" s="226"/>
      <c r="AE79" s="226"/>
      <c r="AF79" s="227" t="s">
        <v>127</v>
      </c>
      <c r="AG79" s="225"/>
      <c r="AH79" s="170" t="s">
        <v>214</v>
      </c>
      <c r="AI79" s="170"/>
      <c r="AJ79" s="170"/>
      <c r="AK79" s="170"/>
      <c r="AL79" s="170"/>
      <c r="AM79" s="171"/>
      <c r="BF79" s="13" t="b">
        <f>IF($K79="○",TRUE,IF($K79="",FALSE,"INPUT_ERROR"))</f>
        <v>1</v>
      </c>
      <c r="BH79" s="13">
        <v>41</v>
      </c>
      <c r="BI79" s="13" t="str">
        <f t="shared" ref="BI79:BI86" si="1">"ITEM"&amp; BH79&amp; BG79 &amp;"="&amp; $BF79</f>
        <v>ITEM41=TRUE</v>
      </c>
    </row>
    <row r="80" spans="1:61" ht="9.75" customHeight="1" x14ac:dyDescent="0.15">
      <c r="A80" s="198"/>
      <c r="B80" s="199"/>
      <c r="C80" s="199"/>
      <c r="D80" s="199"/>
      <c r="E80" s="199"/>
      <c r="F80" s="199"/>
      <c r="G80" s="199"/>
      <c r="H80" s="199"/>
      <c r="I80" s="199"/>
      <c r="J80" s="130"/>
      <c r="K80" s="132"/>
      <c r="L80" s="222"/>
      <c r="M80" s="222"/>
      <c r="N80" s="222"/>
      <c r="O80" s="222"/>
      <c r="P80" s="222"/>
      <c r="Q80" s="134"/>
      <c r="R80" s="132"/>
      <c r="S80" s="222"/>
      <c r="T80" s="222"/>
      <c r="U80" s="222"/>
      <c r="V80" s="222"/>
      <c r="W80" s="222"/>
      <c r="X80" s="222"/>
      <c r="Y80" s="222"/>
      <c r="Z80" s="222"/>
      <c r="AA80" s="222"/>
      <c r="AB80" s="222"/>
      <c r="AC80" s="222"/>
      <c r="AD80" s="222"/>
      <c r="AE80" s="222"/>
      <c r="AF80" s="134"/>
      <c r="AG80" s="132"/>
      <c r="AH80" s="169"/>
      <c r="AI80" s="169"/>
      <c r="AJ80" s="169"/>
      <c r="AK80" s="169"/>
      <c r="AL80" s="169"/>
      <c r="AM80" s="172"/>
      <c r="BF80" s="13" t="b">
        <f>IF($R79="○",TRUE,IF($R79="",FALSE,"INPUT_ERROR"))</f>
        <v>0</v>
      </c>
      <c r="BH80" s="13">
        <v>42</v>
      </c>
      <c r="BI80" s="13" t="str">
        <f t="shared" si="1"/>
        <v>ITEM42=FALSE</v>
      </c>
    </row>
    <row r="81" spans="1:61" ht="9.75" customHeight="1" x14ac:dyDescent="0.15">
      <c r="A81" s="198"/>
      <c r="B81" s="199"/>
      <c r="C81" s="199"/>
      <c r="D81" s="199"/>
      <c r="E81" s="199"/>
      <c r="F81" s="199"/>
      <c r="G81" s="199"/>
      <c r="H81" s="199"/>
      <c r="I81" s="199"/>
      <c r="J81" s="130" t="s">
        <v>167</v>
      </c>
      <c r="K81" s="132"/>
      <c r="L81" s="169" t="s">
        <v>215</v>
      </c>
      <c r="M81" s="169"/>
      <c r="N81" s="169"/>
      <c r="O81" s="169"/>
      <c r="P81" s="169"/>
      <c r="Q81" s="134" t="s">
        <v>167</v>
      </c>
      <c r="R81" s="132"/>
      <c r="S81" s="169" t="s">
        <v>216</v>
      </c>
      <c r="T81" s="169"/>
      <c r="U81" s="169"/>
      <c r="V81" s="169"/>
      <c r="W81" s="169"/>
      <c r="X81" s="134" t="s">
        <v>167</v>
      </c>
      <c r="Y81" s="132"/>
      <c r="Z81" s="169" t="s">
        <v>217</v>
      </c>
      <c r="AA81" s="169"/>
      <c r="AB81" s="169"/>
      <c r="AC81" s="169"/>
      <c r="AD81" s="169"/>
      <c r="AE81" s="169"/>
      <c r="AF81" s="169"/>
      <c r="AG81" s="169"/>
      <c r="AH81" s="169"/>
      <c r="AI81" s="169"/>
      <c r="AJ81" s="169"/>
      <c r="AK81" s="169"/>
      <c r="AL81" s="169"/>
      <c r="AM81" s="172"/>
      <c r="BF81" s="13" t="b">
        <f>IF($AG79="○",TRUE,IF($AG79="",FALSE,"INPUT_ERROR"))</f>
        <v>0</v>
      </c>
      <c r="BH81" s="13">
        <v>43</v>
      </c>
      <c r="BI81" s="13" t="str">
        <f t="shared" si="1"/>
        <v>ITEM43=FALSE</v>
      </c>
    </row>
    <row r="82" spans="1:61" ht="9.75" customHeight="1" x14ac:dyDescent="0.15">
      <c r="A82" s="198"/>
      <c r="B82" s="199"/>
      <c r="C82" s="199"/>
      <c r="D82" s="199"/>
      <c r="E82" s="199"/>
      <c r="F82" s="199"/>
      <c r="G82" s="199"/>
      <c r="H82" s="199"/>
      <c r="I82" s="199"/>
      <c r="J82" s="130"/>
      <c r="K82" s="132"/>
      <c r="L82" s="169"/>
      <c r="M82" s="169"/>
      <c r="N82" s="169"/>
      <c r="O82" s="169"/>
      <c r="P82" s="169"/>
      <c r="Q82" s="134"/>
      <c r="R82" s="132"/>
      <c r="S82" s="169"/>
      <c r="T82" s="169"/>
      <c r="U82" s="169"/>
      <c r="V82" s="169"/>
      <c r="W82" s="169"/>
      <c r="X82" s="134"/>
      <c r="Y82" s="132"/>
      <c r="Z82" s="169"/>
      <c r="AA82" s="169"/>
      <c r="AB82" s="169"/>
      <c r="AC82" s="169"/>
      <c r="AD82" s="169"/>
      <c r="AE82" s="169"/>
      <c r="AF82" s="169"/>
      <c r="AG82" s="169"/>
      <c r="AH82" s="169"/>
      <c r="AI82" s="169"/>
      <c r="AJ82" s="169"/>
      <c r="AK82" s="169"/>
      <c r="AL82" s="169"/>
      <c r="AM82" s="172"/>
      <c r="BF82" s="13" t="b">
        <f>IF($K81="○",TRUE,IF($K81="",FALSE,"INPUT_ERROR"))</f>
        <v>0</v>
      </c>
      <c r="BH82" s="13">
        <v>44</v>
      </c>
      <c r="BI82" s="13" t="str">
        <f t="shared" si="1"/>
        <v>ITEM44=FALSE</v>
      </c>
    </row>
    <row r="83" spans="1:61" ht="9.75" customHeight="1" x14ac:dyDescent="0.15">
      <c r="A83" s="198"/>
      <c r="B83" s="199"/>
      <c r="C83" s="199"/>
      <c r="D83" s="199"/>
      <c r="E83" s="199"/>
      <c r="F83" s="199"/>
      <c r="G83" s="199"/>
      <c r="H83" s="199"/>
      <c r="I83" s="199"/>
      <c r="J83" s="130" t="s">
        <v>167</v>
      </c>
      <c r="K83" s="132"/>
      <c r="L83" s="169" t="s">
        <v>218</v>
      </c>
      <c r="M83" s="169"/>
      <c r="N83" s="169"/>
      <c r="O83" s="169"/>
      <c r="P83" s="169"/>
      <c r="Q83" s="169"/>
      <c r="R83" s="169"/>
      <c r="S83" s="169"/>
      <c r="T83" s="169"/>
      <c r="U83" s="169"/>
      <c r="V83" s="169"/>
      <c r="W83" s="169"/>
      <c r="X83" s="169"/>
      <c r="Y83" s="169"/>
      <c r="Z83" s="169"/>
      <c r="AA83" s="169"/>
      <c r="AB83" s="169"/>
      <c r="AC83" s="169"/>
      <c r="AD83" s="169"/>
      <c r="AE83" s="169"/>
      <c r="AF83" s="169"/>
      <c r="AG83" s="169"/>
      <c r="AH83" s="169"/>
      <c r="AI83" s="169"/>
      <c r="AJ83" s="169"/>
      <c r="AK83" s="169"/>
      <c r="AL83" s="169"/>
      <c r="AM83" s="172"/>
      <c r="BF83" s="13" t="b">
        <f>IF($R81="○",TRUE,IF($R81="",FALSE,"INPUT_ERROR"))</f>
        <v>0</v>
      </c>
      <c r="BH83" s="13">
        <v>45</v>
      </c>
      <c r="BI83" s="13" t="str">
        <f t="shared" si="1"/>
        <v>ITEM45=FALSE</v>
      </c>
    </row>
    <row r="84" spans="1:61" ht="9.75" customHeight="1" x14ac:dyDescent="0.15">
      <c r="A84" s="198"/>
      <c r="B84" s="199"/>
      <c r="C84" s="199"/>
      <c r="D84" s="199"/>
      <c r="E84" s="199"/>
      <c r="F84" s="199"/>
      <c r="G84" s="199"/>
      <c r="H84" s="199"/>
      <c r="I84" s="199"/>
      <c r="J84" s="130"/>
      <c r="K84" s="132"/>
      <c r="L84" s="169"/>
      <c r="M84" s="169"/>
      <c r="N84" s="169"/>
      <c r="O84" s="169"/>
      <c r="P84" s="169"/>
      <c r="Q84" s="169"/>
      <c r="R84" s="169"/>
      <c r="S84" s="169"/>
      <c r="T84" s="169"/>
      <c r="U84" s="169"/>
      <c r="V84" s="169"/>
      <c r="W84" s="169"/>
      <c r="X84" s="169"/>
      <c r="Y84" s="169"/>
      <c r="Z84" s="169"/>
      <c r="AA84" s="169"/>
      <c r="AB84" s="169"/>
      <c r="AC84" s="169"/>
      <c r="AD84" s="169"/>
      <c r="AE84" s="169"/>
      <c r="AF84" s="169"/>
      <c r="AG84" s="169"/>
      <c r="AH84" s="169"/>
      <c r="AI84" s="169"/>
      <c r="AJ84" s="169"/>
      <c r="AK84" s="169"/>
      <c r="AL84" s="169"/>
      <c r="AM84" s="172"/>
      <c r="BF84" s="13" t="b">
        <f>IF($Y81="○",TRUE,IF($Y81="",FALSE,"INPUT_ERROR"))</f>
        <v>0</v>
      </c>
      <c r="BH84" s="13">
        <v>46</v>
      </c>
      <c r="BI84" s="13" t="str">
        <f t="shared" si="1"/>
        <v>ITEM46=FALSE</v>
      </c>
    </row>
    <row r="85" spans="1:61" ht="9.75" customHeight="1" x14ac:dyDescent="0.15">
      <c r="A85" s="198"/>
      <c r="B85" s="199"/>
      <c r="C85" s="199"/>
      <c r="D85" s="199"/>
      <c r="E85" s="199"/>
      <c r="F85" s="199"/>
      <c r="G85" s="199"/>
      <c r="H85" s="199"/>
      <c r="I85" s="199"/>
      <c r="J85" s="130" t="s">
        <v>127</v>
      </c>
      <c r="K85" s="132" t="s">
        <v>610</v>
      </c>
      <c r="L85" s="169" t="s">
        <v>187</v>
      </c>
      <c r="M85" s="169"/>
      <c r="N85" s="169"/>
      <c r="O85" s="218" t="s">
        <v>162</v>
      </c>
      <c r="P85" s="128" t="s">
        <v>781</v>
      </c>
      <c r="Q85" s="128"/>
      <c r="R85" s="128"/>
      <c r="S85" s="128"/>
      <c r="T85" s="128"/>
      <c r="U85" s="128"/>
      <c r="V85" s="128"/>
      <c r="W85" s="128"/>
      <c r="X85" s="128"/>
      <c r="Y85" s="128"/>
      <c r="Z85" s="128"/>
      <c r="AA85" s="128"/>
      <c r="AB85" s="128"/>
      <c r="AC85" s="128"/>
      <c r="AD85" s="128"/>
      <c r="AE85" s="128"/>
      <c r="AF85" s="128"/>
      <c r="AG85" s="128"/>
      <c r="AH85" s="128"/>
      <c r="AI85" s="128"/>
      <c r="AJ85" s="128"/>
      <c r="AK85" s="128"/>
      <c r="AL85" s="133" t="s">
        <v>188</v>
      </c>
      <c r="AM85" s="139"/>
      <c r="BF85" s="13" t="b">
        <f>IF($K83="○",TRUE,IF($K83="",FALSE,"INPUT_ERROR"))</f>
        <v>0</v>
      </c>
      <c r="BH85" s="13">
        <v>47</v>
      </c>
      <c r="BI85" s="13" t="str">
        <f t="shared" si="1"/>
        <v>ITEM47=FALSE</v>
      </c>
    </row>
    <row r="86" spans="1:61" ht="9.75" customHeight="1" x14ac:dyDescent="0.15">
      <c r="A86" s="200"/>
      <c r="B86" s="201"/>
      <c r="C86" s="201"/>
      <c r="D86" s="201"/>
      <c r="E86" s="201"/>
      <c r="F86" s="201"/>
      <c r="G86" s="201"/>
      <c r="H86" s="201"/>
      <c r="I86" s="201"/>
      <c r="J86" s="135"/>
      <c r="K86" s="136"/>
      <c r="L86" s="174"/>
      <c r="M86" s="174"/>
      <c r="N86" s="174"/>
      <c r="O86" s="219"/>
      <c r="P86" s="90"/>
      <c r="Q86" s="90"/>
      <c r="R86" s="90"/>
      <c r="S86" s="90"/>
      <c r="T86" s="90"/>
      <c r="U86" s="90"/>
      <c r="V86" s="90"/>
      <c r="W86" s="90"/>
      <c r="X86" s="90"/>
      <c r="Y86" s="90"/>
      <c r="Z86" s="90"/>
      <c r="AA86" s="90"/>
      <c r="AB86" s="90"/>
      <c r="AC86" s="90"/>
      <c r="AD86" s="90"/>
      <c r="AE86" s="90"/>
      <c r="AF86" s="90"/>
      <c r="AG86" s="90"/>
      <c r="AH86" s="90"/>
      <c r="AI86" s="90"/>
      <c r="AJ86" s="90"/>
      <c r="AK86" s="90"/>
      <c r="AL86" s="137"/>
      <c r="AM86" s="140"/>
      <c r="BF86" s="13" t="b">
        <f>IF($K85="○",TRUE,IF($K85="",FALSE,"INPUT_ERROR"))</f>
        <v>1</v>
      </c>
      <c r="BH86" s="13">
        <v>48</v>
      </c>
      <c r="BI86" s="13" t="str">
        <f t="shared" si="1"/>
        <v>ITEM48=TRUE</v>
      </c>
    </row>
    <row r="87" spans="1:61" ht="9.75" customHeight="1" x14ac:dyDescent="0.15">
      <c r="A87" s="96" t="s">
        <v>101</v>
      </c>
      <c r="B87" s="97"/>
      <c r="C87" s="97"/>
      <c r="D87" s="97"/>
      <c r="E87" s="97"/>
      <c r="F87" s="97"/>
      <c r="G87" s="97"/>
      <c r="H87" s="97"/>
      <c r="I87" s="98"/>
      <c r="J87" s="229" t="s">
        <v>629</v>
      </c>
      <c r="K87" s="229"/>
      <c r="L87" s="229"/>
      <c r="M87" s="229"/>
      <c r="N87" s="229"/>
      <c r="O87" s="229"/>
      <c r="P87" s="229"/>
      <c r="Q87" s="229"/>
      <c r="R87" s="229"/>
      <c r="S87" s="229"/>
      <c r="T87" s="229"/>
      <c r="U87" s="229"/>
      <c r="V87" s="229"/>
      <c r="W87" s="229"/>
      <c r="X87" s="229"/>
      <c r="Y87" s="229"/>
      <c r="Z87" s="229"/>
      <c r="AA87" s="229"/>
      <c r="AB87" s="229"/>
      <c r="AC87" s="229"/>
      <c r="AD87" s="229"/>
      <c r="AE87" s="229"/>
      <c r="AF87" s="229"/>
      <c r="AG87" s="229"/>
      <c r="AH87" s="229"/>
      <c r="AI87" s="229"/>
      <c r="AJ87" s="229"/>
      <c r="AK87" s="229"/>
      <c r="AL87" s="229"/>
      <c r="AM87" s="229"/>
      <c r="BH87" s="13">
        <v>49</v>
      </c>
      <c r="BI87" s="13" t="str">
        <f>"ITEM"&amp;BH87&amp; BG87 &amp;"="&amp; IF(TRIM($P85)="","",$P85)</f>
        <v>ITEM49=サービス検索・電子申請機能</v>
      </c>
    </row>
    <row r="88" spans="1:61" ht="9.75" customHeight="1" x14ac:dyDescent="0.15">
      <c r="A88" s="99"/>
      <c r="B88" s="100"/>
      <c r="C88" s="100"/>
      <c r="D88" s="100"/>
      <c r="E88" s="100"/>
      <c r="F88" s="100"/>
      <c r="G88" s="100"/>
      <c r="H88" s="100"/>
      <c r="I88" s="101"/>
      <c r="J88" s="102"/>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2"/>
      <c r="AH88" s="102"/>
      <c r="AI88" s="102"/>
      <c r="AJ88" s="102"/>
      <c r="AK88" s="102"/>
      <c r="AL88" s="102"/>
      <c r="AM88" s="102"/>
      <c r="BH88" s="13">
        <v>50</v>
      </c>
      <c r="BI88" s="13" t="str">
        <f>"ITEM"&amp;BH88&amp; BG88 &amp;"="&amp; IF(TRIM($J87)="","",$J87)</f>
        <v>ITEM50=住民基本台帳の整備</v>
      </c>
    </row>
    <row r="89" spans="1:61" ht="9.75" customHeight="1" x14ac:dyDescent="0.15">
      <c r="A89" s="106"/>
      <c r="B89" s="107"/>
      <c r="C89" s="107"/>
      <c r="D89" s="107"/>
      <c r="E89" s="107"/>
      <c r="F89" s="107"/>
      <c r="G89" s="107"/>
      <c r="H89" s="107"/>
      <c r="I89" s="108"/>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BH89" s="13" t="s">
        <v>432</v>
      </c>
    </row>
    <row r="90" spans="1:61" ht="9.75" customHeight="1" x14ac:dyDescent="0.15">
      <c r="A90" s="96" t="s">
        <v>102</v>
      </c>
      <c r="B90" s="97"/>
      <c r="C90" s="97"/>
      <c r="D90" s="97"/>
      <c r="E90" s="98"/>
      <c r="F90" s="96" t="s">
        <v>9</v>
      </c>
      <c r="G90" s="97"/>
      <c r="H90" s="97"/>
      <c r="I90" s="98"/>
      <c r="J90" s="314" t="s">
        <v>628</v>
      </c>
      <c r="K90" s="314"/>
      <c r="L90" s="314"/>
      <c r="M90" s="314"/>
      <c r="N90" s="314"/>
      <c r="O90" s="314"/>
      <c r="P90" s="314"/>
      <c r="Q90" s="314"/>
      <c r="R90" s="314"/>
      <c r="S90" s="314"/>
      <c r="T90" s="314"/>
      <c r="U90" s="314"/>
      <c r="V90" s="314"/>
      <c r="W90" s="314"/>
      <c r="X90" s="314"/>
      <c r="Y90" s="314"/>
      <c r="Z90" s="314"/>
      <c r="AA90" s="314"/>
      <c r="AB90" s="314"/>
      <c r="AC90" s="314"/>
      <c r="AD90" s="314"/>
      <c r="AE90" s="314"/>
      <c r="AF90" s="314"/>
      <c r="AG90" s="314"/>
      <c r="AH90" s="314"/>
      <c r="AI90" s="314"/>
      <c r="AJ90" s="314"/>
      <c r="AK90" s="314"/>
      <c r="AL90" s="314"/>
      <c r="AM90" s="314"/>
      <c r="BH90" s="13">
        <v>51</v>
      </c>
      <c r="BI90" s="13" t="str">
        <f>"ITEM"&amp;BH90&amp; BG90 &amp;"="&amp; IF(TRIM($J90)="","",$J90)</f>
        <v>ITEM51=市民課</v>
      </c>
    </row>
    <row r="91" spans="1:61" ht="9.75" customHeight="1" x14ac:dyDescent="0.15">
      <c r="A91" s="99"/>
      <c r="B91" s="100"/>
      <c r="C91" s="100"/>
      <c r="D91" s="100"/>
      <c r="E91" s="101"/>
      <c r="F91" s="99"/>
      <c r="G91" s="100"/>
      <c r="H91" s="100"/>
      <c r="I91" s="101"/>
      <c r="J91" s="314"/>
      <c r="K91" s="314"/>
      <c r="L91" s="314"/>
      <c r="M91" s="314"/>
      <c r="N91" s="314"/>
      <c r="O91" s="314"/>
      <c r="P91" s="314"/>
      <c r="Q91" s="314"/>
      <c r="R91" s="314"/>
      <c r="S91" s="314"/>
      <c r="T91" s="314"/>
      <c r="U91" s="314"/>
      <c r="V91" s="314"/>
      <c r="W91" s="314"/>
      <c r="X91" s="314"/>
      <c r="Y91" s="314"/>
      <c r="Z91" s="314"/>
      <c r="AA91" s="314"/>
      <c r="AB91" s="314"/>
      <c r="AC91" s="314"/>
      <c r="AD91" s="314"/>
      <c r="AE91" s="314"/>
      <c r="AF91" s="314"/>
      <c r="AG91" s="314"/>
      <c r="AH91" s="314"/>
      <c r="AI91" s="314"/>
      <c r="AJ91" s="314"/>
      <c r="AK91" s="314"/>
      <c r="AL91" s="314"/>
      <c r="AM91" s="314"/>
      <c r="BH91" s="13" t="s">
        <v>432</v>
      </c>
    </row>
    <row r="92" spans="1:61" ht="9.75" customHeight="1" x14ac:dyDescent="0.15">
      <c r="A92" s="99"/>
      <c r="B92" s="100"/>
      <c r="C92" s="100"/>
      <c r="D92" s="100"/>
      <c r="E92" s="101"/>
      <c r="F92" s="99"/>
      <c r="G92" s="100"/>
      <c r="H92" s="100"/>
      <c r="I92" s="101"/>
      <c r="J92" s="314"/>
      <c r="K92" s="314"/>
      <c r="L92" s="314"/>
      <c r="M92" s="314"/>
      <c r="N92" s="314"/>
      <c r="O92" s="314"/>
      <c r="P92" s="314"/>
      <c r="Q92" s="314"/>
      <c r="R92" s="314"/>
      <c r="S92" s="314"/>
      <c r="T92" s="314"/>
      <c r="U92" s="314"/>
      <c r="V92" s="314"/>
      <c r="W92" s="314"/>
      <c r="X92" s="314"/>
      <c r="Y92" s="314"/>
      <c r="Z92" s="314"/>
      <c r="AA92" s="314"/>
      <c r="AB92" s="314"/>
      <c r="AC92" s="314"/>
      <c r="AD92" s="314"/>
      <c r="AE92" s="314"/>
      <c r="AF92" s="314"/>
      <c r="AG92" s="314"/>
      <c r="AH92" s="314"/>
      <c r="AI92" s="314"/>
      <c r="AJ92" s="314"/>
      <c r="AK92" s="314"/>
      <c r="AL92" s="314"/>
      <c r="AM92" s="314"/>
      <c r="BH92" s="13" t="s">
        <v>432</v>
      </c>
    </row>
    <row r="93" spans="1:61" ht="9.75" customHeight="1" x14ac:dyDescent="0.15">
      <c r="A93" s="99"/>
      <c r="B93" s="100"/>
      <c r="C93" s="100"/>
      <c r="D93" s="100"/>
      <c r="E93" s="101"/>
      <c r="F93" s="96" t="s">
        <v>8</v>
      </c>
      <c r="G93" s="97"/>
      <c r="H93" s="97"/>
      <c r="I93" s="98"/>
      <c r="J93" s="180"/>
      <c r="K93" s="181"/>
      <c r="L93" s="181"/>
      <c r="M93" s="181"/>
      <c r="N93" s="181"/>
      <c r="O93" s="181"/>
      <c r="P93" s="181"/>
      <c r="Q93" s="181"/>
      <c r="R93" s="181"/>
      <c r="S93" s="181"/>
      <c r="T93" s="181"/>
      <c r="U93" s="181"/>
      <c r="V93" s="170" t="s">
        <v>116</v>
      </c>
      <c r="W93" s="170"/>
      <c r="X93" s="170"/>
      <c r="Y93" s="170"/>
      <c r="Z93" s="170"/>
      <c r="AA93" s="170"/>
      <c r="AB93" s="170"/>
      <c r="AC93" s="170"/>
      <c r="AD93" s="170"/>
      <c r="AE93" s="170"/>
      <c r="AF93" s="170"/>
      <c r="AG93" s="170"/>
      <c r="AH93" s="170"/>
      <c r="AI93" s="170"/>
      <c r="AJ93" s="170"/>
      <c r="AK93" s="170"/>
      <c r="AL93" s="170"/>
      <c r="AM93" s="171"/>
      <c r="BE93" s="13" t="str">
        <f ca="1">MID(CELL("address",$CH$2),2,2)</f>
        <v>CH</v>
      </c>
      <c r="BF93" s="13">
        <f>IF(TRIM($K94)="","",IF(ISERROR(MATCH($K94,$CH$3:$CH$8,0)),"INPUT_ERROR",MATCH($K94,$CH$3:$CH$8,0)))</f>
        <v>2</v>
      </c>
      <c r="BH93" s="13">
        <v>52</v>
      </c>
      <c r="BI93" s="13" t="str">
        <f>"ITEM"&amp; BH93&amp; BG93 &amp;"="&amp; $BF93</f>
        <v>ITEM52=2</v>
      </c>
    </row>
    <row r="94" spans="1:61" ht="9.75" customHeight="1" x14ac:dyDescent="0.15">
      <c r="A94" s="99"/>
      <c r="B94" s="100"/>
      <c r="C94" s="100"/>
      <c r="D94" s="100"/>
      <c r="E94" s="101"/>
      <c r="F94" s="99"/>
      <c r="G94" s="100"/>
      <c r="H94" s="100"/>
      <c r="I94" s="101"/>
      <c r="J94" s="228" t="s">
        <v>225</v>
      </c>
      <c r="K94" s="184" t="s">
        <v>630</v>
      </c>
      <c r="L94" s="184"/>
      <c r="M94" s="184"/>
      <c r="N94" s="184"/>
      <c r="O94" s="184"/>
      <c r="P94" s="184"/>
      <c r="Q94" s="184"/>
      <c r="R94" s="184"/>
      <c r="S94" s="184"/>
      <c r="T94" s="185" t="s">
        <v>129</v>
      </c>
      <c r="U94" s="185"/>
      <c r="V94" s="187" t="s">
        <v>219</v>
      </c>
      <c r="W94" s="187"/>
      <c r="X94" s="187"/>
      <c r="Y94" s="187"/>
      <c r="Z94" s="187"/>
      <c r="AA94" s="187"/>
      <c r="AB94" s="187"/>
      <c r="AC94" s="187"/>
      <c r="AD94" s="187"/>
      <c r="AE94" s="187" t="s">
        <v>220</v>
      </c>
      <c r="AF94" s="187"/>
      <c r="AG94" s="187"/>
      <c r="AH94" s="187"/>
      <c r="AI94" s="187"/>
      <c r="AJ94" s="187"/>
      <c r="AK94" s="187"/>
      <c r="AL94" s="187"/>
      <c r="AM94" s="188"/>
      <c r="BH94" s="13" t="s">
        <v>432</v>
      </c>
    </row>
    <row r="95" spans="1:61" ht="9.75" customHeight="1" x14ac:dyDescent="0.15">
      <c r="A95" s="99"/>
      <c r="B95" s="100"/>
      <c r="C95" s="100"/>
      <c r="D95" s="100"/>
      <c r="E95" s="101"/>
      <c r="F95" s="99"/>
      <c r="G95" s="100"/>
      <c r="H95" s="100"/>
      <c r="I95" s="101"/>
      <c r="J95" s="228"/>
      <c r="K95" s="184"/>
      <c r="L95" s="184"/>
      <c r="M95" s="184"/>
      <c r="N95" s="184"/>
      <c r="O95" s="184"/>
      <c r="P95" s="184"/>
      <c r="Q95" s="184"/>
      <c r="R95" s="184"/>
      <c r="S95" s="184"/>
      <c r="T95" s="185"/>
      <c r="U95" s="185"/>
      <c r="V95" s="187" t="s">
        <v>221</v>
      </c>
      <c r="W95" s="187"/>
      <c r="X95" s="187"/>
      <c r="Y95" s="187"/>
      <c r="Z95" s="187"/>
      <c r="AA95" s="187"/>
      <c r="AB95" s="187"/>
      <c r="AC95" s="187"/>
      <c r="AD95" s="187"/>
      <c r="AE95" s="187" t="s">
        <v>222</v>
      </c>
      <c r="AF95" s="187"/>
      <c r="AG95" s="187"/>
      <c r="AH95" s="187"/>
      <c r="AI95" s="187"/>
      <c r="AJ95" s="187"/>
      <c r="AK95" s="187"/>
      <c r="AL95" s="187"/>
      <c r="AM95" s="188"/>
      <c r="BH95" s="13" t="s">
        <v>432</v>
      </c>
    </row>
    <row r="96" spans="1:61" ht="9.75" customHeight="1" x14ac:dyDescent="0.15">
      <c r="A96" s="106"/>
      <c r="B96" s="107"/>
      <c r="C96" s="107"/>
      <c r="D96" s="107"/>
      <c r="E96" s="108"/>
      <c r="F96" s="106"/>
      <c r="G96" s="107"/>
      <c r="H96" s="107"/>
      <c r="I96" s="108"/>
      <c r="J96" s="247"/>
      <c r="K96" s="248"/>
      <c r="L96" s="248"/>
      <c r="M96" s="248"/>
      <c r="N96" s="248"/>
      <c r="O96" s="248"/>
      <c r="P96" s="248"/>
      <c r="Q96" s="248"/>
      <c r="R96" s="248"/>
      <c r="S96" s="248"/>
      <c r="T96" s="248"/>
      <c r="U96" s="248"/>
      <c r="V96" s="190" t="s">
        <v>223</v>
      </c>
      <c r="W96" s="190"/>
      <c r="X96" s="190"/>
      <c r="Y96" s="190"/>
      <c r="Z96" s="190"/>
      <c r="AA96" s="190"/>
      <c r="AB96" s="190"/>
      <c r="AC96" s="190"/>
      <c r="AD96" s="190"/>
      <c r="AE96" s="190" t="s">
        <v>224</v>
      </c>
      <c r="AF96" s="190"/>
      <c r="AG96" s="190"/>
      <c r="AH96" s="190"/>
      <c r="AI96" s="190"/>
      <c r="AJ96" s="190"/>
      <c r="AK96" s="190"/>
      <c r="AL96" s="190"/>
      <c r="AM96" s="191"/>
      <c r="BH96" s="13" t="s">
        <v>432</v>
      </c>
    </row>
    <row r="97" spans="1:61" ht="9.75" customHeight="1" x14ac:dyDescent="0.15">
      <c r="A97" s="196" t="s">
        <v>103</v>
      </c>
      <c r="B97" s="197"/>
      <c r="C97" s="197"/>
      <c r="D97" s="197"/>
      <c r="E97" s="197"/>
      <c r="F97" s="197"/>
      <c r="G97" s="197"/>
      <c r="H97" s="197"/>
      <c r="I97" s="204"/>
      <c r="J97" s="118" t="s">
        <v>631</v>
      </c>
      <c r="K97" s="119"/>
      <c r="L97" s="119"/>
      <c r="M97" s="119"/>
      <c r="N97" s="119"/>
      <c r="O97" s="119"/>
      <c r="P97" s="119"/>
      <c r="Q97" s="119"/>
      <c r="R97" s="119"/>
      <c r="S97" s="119"/>
      <c r="T97" s="119"/>
      <c r="U97" s="119"/>
      <c r="V97" s="119"/>
      <c r="W97" s="119"/>
      <c r="X97" s="119"/>
      <c r="Y97" s="119"/>
      <c r="Z97" s="119"/>
      <c r="AA97" s="119"/>
      <c r="AB97" s="119"/>
      <c r="AC97" s="119"/>
      <c r="AD97" s="119"/>
      <c r="AE97" s="119"/>
      <c r="AF97" s="119"/>
      <c r="AG97" s="119"/>
      <c r="AH97" s="119"/>
      <c r="AI97" s="119"/>
      <c r="AJ97" s="119"/>
      <c r="AK97" s="119"/>
      <c r="AL97" s="119"/>
      <c r="AM97" s="120"/>
      <c r="BH97" s="13" t="s">
        <v>461</v>
      </c>
      <c r="BI97" s="13" t="str">
        <f>"ITEM"&amp;BH97&amp; BG97 &amp;"="&amp; IF(TRIM($J97)="","",$J97)</f>
        <v>ITEM53_1=・住民基本台帳の記載
・住民基本台帳の記載変更
・住民基本台帳の消除処理
・住民基本台帳の照会
・帳票の発行
・住民基本台帳ネットワークシステムとの連携
・法務省への通知</v>
      </c>
    </row>
    <row r="98" spans="1:61" ht="9.75" customHeight="1" x14ac:dyDescent="0.15">
      <c r="A98" s="198"/>
      <c r="B98" s="199"/>
      <c r="C98" s="199"/>
      <c r="D98" s="199"/>
      <c r="E98" s="199"/>
      <c r="F98" s="199"/>
      <c r="G98" s="199"/>
      <c r="H98" s="199"/>
      <c r="I98" s="240"/>
      <c r="J98" s="121"/>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3"/>
      <c r="BH98" s="13" t="s">
        <v>432</v>
      </c>
    </row>
    <row r="99" spans="1:61" ht="9.75" customHeight="1" x14ac:dyDescent="0.15">
      <c r="A99" s="198"/>
      <c r="B99" s="199"/>
      <c r="C99" s="199"/>
      <c r="D99" s="199"/>
      <c r="E99" s="199"/>
      <c r="F99" s="199"/>
      <c r="G99" s="199"/>
      <c r="H99" s="199"/>
      <c r="I99" s="240"/>
      <c r="J99" s="121"/>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3"/>
      <c r="BH99" s="13" t="s">
        <v>432</v>
      </c>
    </row>
    <row r="100" spans="1:61" ht="9.75" customHeight="1" x14ac:dyDescent="0.15">
      <c r="A100" s="198"/>
      <c r="B100" s="199"/>
      <c r="C100" s="199"/>
      <c r="D100" s="199"/>
      <c r="E100" s="199"/>
      <c r="F100" s="199"/>
      <c r="G100" s="199"/>
      <c r="H100" s="199"/>
      <c r="I100" s="240"/>
      <c r="J100" s="121"/>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3"/>
      <c r="BH100" s="13" t="s">
        <v>432</v>
      </c>
    </row>
    <row r="101" spans="1:61" ht="9.75" customHeight="1" x14ac:dyDescent="0.15">
      <c r="A101" s="198"/>
      <c r="B101" s="199"/>
      <c r="C101" s="199"/>
      <c r="D101" s="199"/>
      <c r="E101" s="199"/>
      <c r="F101" s="199"/>
      <c r="G101" s="199"/>
      <c r="H101" s="199"/>
      <c r="I101" s="240"/>
      <c r="J101" s="121"/>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3"/>
      <c r="BH101" s="13" t="s">
        <v>432</v>
      </c>
    </row>
    <row r="102" spans="1:61" ht="9.75" customHeight="1" x14ac:dyDescent="0.15">
      <c r="A102" s="198"/>
      <c r="B102" s="199"/>
      <c r="C102" s="199"/>
      <c r="D102" s="199"/>
      <c r="E102" s="199"/>
      <c r="F102" s="199"/>
      <c r="G102" s="199"/>
      <c r="H102" s="199"/>
      <c r="I102" s="240"/>
      <c r="J102" s="121"/>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3"/>
      <c r="BH102" s="13" t="s">
        <v>432</v>
      </c>
    </row>
    <row r="103" spans="1:61" ht="9.75" customHeight="1" x14ac:dyDescent="0.15">
      <c r="A103" s="198"/>
      <c r="B103" s="199"/>
      <c r="C103" s="199"/>
      <c r="D103" s="199"/>
      <c r="E103" s="199"/>
      <c r="F103" s="199"/>
      <c r="G103" s="199"/>
      <c r="H103" s="199"/>
      <c r="I103" s="240"/>
      <c r="J103" s="121"/>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3"/>
      <c r="BH103" s="13" t="s">
        <v>432</v>
      </c>
    </row>
    <row r="104" spans="1:61" ht="9.75" customHeight="1" x14ac:dyDescent="0.15">
      <c r="A104" s="198"/>
      <c r="B104" s="199"/>
      <c r="C104" s="199"/>
      <c r="D104" s="199"/>
      <c r="E104" s="199"/>
      <c r="F104" s="199"/>
      <c r="G104" s="199"/>
      <c r="H104" s="199"/>
      <c r="I104" s="240"/>
      <c r="J104" s="121"/>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3"/>
      <c r="BH104" s="13" t="s">
        <v>432</v>
      </c>
    </row>
    <row r="105" spans="1:61" ht="9.75" customHeight="1" x14ac:dyDescent="0.15">
      <c r="A105" s="198"/>
      <c r="B105" s="199"/>
      <c r="C105" s="199"/>
      <c r="D105" s="199"/>
      <c r="E105" s="199"/>
      <c r="F105" s="199"/>
      <c r="G105" s="199"/>
      <c r="H105" s="199"/>
      <c r="I105" s="240"/>
      <c r="J105" s="121"/>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3"/>
      <c r="BH105" s="13" t="s">
        <v>432</v>
      </c>
    </row>
    <row r="106" spans="1:61" ht="9.75" customHeight="1" x14ac:dyDescent="0.15">
      <c r="A106" s="198"/>
      <c r="B106" s="199"/>
      <c r="C106" s="199"/>
      <c r="D106" s="199"/>
      <c r="E106" s="199"/>
      <c r="F106" s="199"/>
      <c r="G106" s="199"/>
      <c r="H106" s="199"/>
      <c r="I106" s="240"/>
      <c r="J106" s="121"/>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3"/>
    </row>
    <row r="107" spans="1:61" ht="9.75" customHeight="1" x14ac:dyDescent="0.15">
      <c r="A107" s="198"/>
      <c r="B107" s="199"/>
      <c r="C107" s="199"/>
      <c r="D107" s="199"/>
      <c r="E107" s="199"/>
      <c r="F107" s="199"/>
      <c r="G107" s="199"/>
      <c r="H107" s="199"/>
      <c r="I107" s="240"/>
      <c r="J107" s="249"/>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50"/>
      <c r="BH107" s="26" t="s">
        <v>462</v>
      </c>
      <c r="BI107" s="13" t="str">
        <f>"ITEM"&amp;BH107&amp; BG107 &amp;"="&amp; IF(TRIM($J107)="","",$J107)</f>
        <v>ITEM53_2=</v>
      </c>
    </row>
    <row r="108" spans="1:61" ht="9.75" customHeight="1" x14ac:dyDescent="0.15">
      <c r="A108" s="198"/>
      <c r="B108" s="199"/>
      <c r="C108" s="199"/>
      <c r="D108" s="199"/>
      <c r="E108" s="199"/>
      <c r="F108" s="199"/>
      <c r="G108" s="199"/>
      <c r="H108" s="199"/>
      <c r="I108" s="240"/>
      <c r="J108" s="124"/>
      <c r="K108" s="125"/>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6"/>
      <c r="BH108" s="26" t="s">
        <v>463</v>
      </c>
      <c r="BI108" s="13" t="str">
        <f>"ITEM"&amp;BH108&amp; BG108 &amp;"="&amp; IF(TRIM($J108)="","",$J108)</f>
        <v>ITEM53_3=</v>
      </c>
    </row>
    <row r="109" spans="1:61" ht="9.75" customHeight="1" x14ac:dyDescent="0.15">
      <c r="A109" s="198"/>
      <c r="B109" s="199"/>
      <c r="C109" s="240"/>
      <c r="D109" s="196" t="s">
        <v>7</v>
      </c>
      <c r="E109" s="197"/>
      <c r="F109" s="197"/>
      <c r="G109" s="197"/>
      <c r="H109" s="197"/>
      <c r="I109" s="204"/>
      <c r="J109" s="118" t="s">
        <v>632</v>
      </c>
      <c r="K109" s="119"/>
      <c r="L109" s="119"/>
      <c r="M109" s="119"/>
      <c r="N109" s="119"/>
      <c r="O109" s="119"/>
      <c r="P109" s="119"/>
      <c r="Q109" s="119"/>
      <c r="R109" s="119"/>
      <c r="S109" s="119"/>
      <c r="T109" s="119"/>
      <c r="U109" s="119"/>
      <c r="V109" s="119"/>
      <c r="W109" s="119"/>
      <c r="X109" s="119"/>
      <c r="Y109" s="119"/>
      <c r="Z109" s="119"/>
      <c r="AA109" s="119"/>
      <c r="AB109" s="119"/>
      <c r="AC109" s="119"/>
      <c r="AD109" s="119"/>
      <c r="AE109" s="119"/>
      <c r="AF109" s="119"/>
      <c r="AG109" s="119"/>
      <c r="AH109" s="119"/>
      <c r="AI109" s="119"/>
      <c r="AJ109" s="119"/>
      <c r="AK109" s="119"/>
      <c r="AL109" s="119"/>
      <c r="AM109" s="120"/>
      <c r="BH109" s="26">
        <v>54</v>
      </c>
      <c r="BI109" s="13" t="str">
        <f>"ITEM"&amp;BH109&amp; BG109 &amp;"="&amp; IF(TRIM($J109)="","",$J109)</f>
        <v>ITEM54=・転入の届出の際に除票者中に同一データが存在するか住民票コード、氏名等を元に突合を行う。
・住基ネットの本人確認情報に誤りが無いか、住民票コード及び基本4情報を元に突合を行う。</v>
      </c>
    </row>
    <row r="110" spans="1:61" ht="9.75" customHeight="1" x14ac:dyDescent="0.15">
      <c r="A110" s="198"/>
      <c r="B110" s="199"/>
      <c r="C110" s="240"/>
      <c r="D110" s="198"/>
      <c r="E110" s="199"/>
      <c r="F110" s="199"/>
      <c r="G110" s="199"/>
      <c r="H110" s="199"/>
      <c r="I110" s="240"/>
      <c r="J110" s="121"/>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3"/>
      <c r="BH110" s="26" t="s">
        <v>432</v>
      </c>
    </row>
    <row r="111" spans="1:61" ht="9.75" customHeight="1" x14ac:dyDescent="0.15">
      <c r="A111" s="200"/>
      <c r="B111" s="201"/>
      <c r="C111" s="205"/>
      <c r="D111" s="200"/>
      <c r="E111" s="201"/>
      <c r="F111" s="201"/>
      <c r="G111" s="201"/>
      <c r="H111" s="201"/>
      <c r="I111" s="205"/>
      <c r="J111" s="121"/>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3"/>
      <c r="BH111" s="26" t="s">
        <v>432</v>
      </c>
    </row>
    <row r="112" spans="1:61" ht="9.75" customHeight="1" x14ac:dyDescent="0.15">
      <c r="A112" s="96" t="s">
        <v>104</v>
      </c>
      <c r="B112" s="97"/>
      <c r="C112" s="97"/>
      <c r="D112" s="97"/>
      <c r="E112" s="97"/>
      <c r="F112" s="97"/>
      <c r="G112" s="97"/>
      <c r="H112" s="97"/>
      <c r="I112" s="98"/>
      <c r="J112" s="241">
        <v>42156</v>
      </c>
      <c r="K112" s="242"/>
      <c r="L112" s="242"/>
      <c r="M112" s="242"/>
      <c r="N112" s="242"/>
      <c r="O112" s="242"/>
      <c r="P112" s="242"/>
      <c r="Q112" s="242"/>
      <c r="R112" s="242"/>
      <c r="S112" s="242"/>
      <c r="T112" s="242"/>
      <c r="U112" s="242"/>
      <c r="V112" s="242"/>
      <c r="W112" s="242"/>
      <c r="X112" s="242"/>
      <c r="Y112" s="242"/>
      <c r="Z112" s="242"/>
      <c r="AA112" s="242"/>
      <c r="AB112" s="242"/>
      <c r="AC112" s="242"/>
      <c r="AD112" s="242"/>
      <c r="AE112" s="242"/>
      <c r="AF112" s="242"/>
      <c r="AG112" s="242"/>
      <c r="AH112" s="242"/>
      <c r="AI112" s="242"/>
      <c r="AJ112" s="242"/>
      <c r="AK112" s="242"/>
      <c r="AL112" s="242"/>
      <c r="AM112" s="243"/>
      <c r="BH112" s="26">
        <v>55</v>
      </c>
      <c r="BI112" s="13" t="str">
        <f>"ITEM"&amp;BH112&amp; BG112 &amp;"="&amp;IF(TRIM($J112)="","",TEXT(J112,"yyyymmdd"))</f>
        <v>ITEM55=20150601</v>
      </c>
    </row>
    <row r="113" spans="1:61" ht="9.75" customHeight="1" x14ac:dyDescent="0.15">
      <c r="A113" s="106"/>
      <c r="B113" s="107"/>
      <c r="C113" s="107"/>
      <c r="D113" s="107"/>
      <c r="E113" s="107"/>
      <c r="F113" s="107"/>
      <c r="G113" s="107"/>
      <c r="H113" s="107"/>
      <c r="I113" s="108"/>
      <c r="J113" s="244"/>
      <c r="K113" s="245"/>
      <c r="L113" s="245"/>
      <c r="M113" s="245"/>
      <c r="N113" s="245"/>
      <c r="O113" s="245"/>
      <c r="P113" s="245"/>
      <c r="Q113" s="245"/>
      <c r="R113" s="245"/>
      <c r="S113" s="245"/>
      <c r="T113" s="245"/>
      <c r="U113" s="245"/>
      <c r="V113" s="245"/>
      <c r="W113" s="245"/>
      <c r="X113" s="245"/>
      <c r="Y113" s="245"/>
      <c r="Z113" s="245"/>
      <c r="AA113" s="245"/>
      <c r="AB113" s="245"/>
      <c r="AC113" s="245"/>
      <c r="AD113" s="245"/>
      <c r="AE113" s="245"/>
      <c r="AF113" s="245"/>
      <c r="AG113" s="245"/>
      <c r="AH113" s="245"/>
      <c r="AI113" s="245"/>
      <c r="AJ113" s="245"/>
      <c r="AK113" s="245"/>
      <c r="AL113" s="245"/>
      <c r="AM113" s="246"/>
      <c r="BH113" s="26" t="s">
        <v>432</v>
      </c>
    </row>
    <row r="114" spans="1:61" ht="9.75" customHeight="1" x14ac:dyDescent="0.15">
      <c r="A114" s="79" t="s">
        <v>91</v>
      </c>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1"/>
      <c r="BH114" s="26" t="s">
        <v>432</v>
      </c>
    </row>
    <row r="115" spans="1:61" ht="9.75" customHeight="1" x14ac:dyDescent="0.15">
      <c r="A115" s="82"/>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5"/>
      <c r="BH115" s="26" t="s">
        <v>432</v>
      </c>
    </row>
    <row r="116" spans="1:61" ht="9.75" customHeight="1" x14ac:dyDescent="0.15">
      <c r="A116" s="96" t="s">
        <v>105</v>
      </c>
      <c r="B116" s="97"/>
      <c r="C116" s="97"/>
      <c r="D116" s="97"/>
      <c r="E116" s="97"/>
      <c r="F116" s="97"/>
      <c r="G116" s="97"/>
      <c r="H116" s="97"/>
      <c r="I116" s="98"/>
      <c r="J116" s="230" t="s">
        <v>167</v>
      </c>
      <c r="K116" s="232" t="s">
        <v>148</v>
      </c>
      <c r="L116" s="232"/>
      <c r="M116" s="232"/>
      <c r="N116" s="232"/>
      <c r="O116" s="232"/>
      <c r="P116" s="232"/>
      <c r="Q116" s="232"/>
      <c r="R116" s="181" t="s">
        <v>168</v>
      </c>
      <c r="S116" s="181"/>
      <c r="T116" s="181"/>
      <c r="U116" s="170" t="s">
        <v>116</v>
      </c>
      <c r="V116" s="170"/>
      <c r="W116" s="170"/>
      <c r="X116" s="170"/>
      <c r="Y116" s="170"/>
      <c r="Z116" s="170"/>
      <c r="AA116" s="170"/>
      <c r="AB116" s="170"/>
      <c r="AC116" s="170"/>
      <c r="AD116" s="170"/>
      <c r="AE116" s="170"/>
      <c r="AF116" s="170"/>
      <c r="AG116" s="170"/>
      <c r="AH116" s="170"/>
      <c r="AI116" s="170"/>
      <c r="AJ116" s="170"/>
      <c r="AK116" s="170"/>
      <c r="AL116" s="170"/>
      <c r="AM116" s="171"/>
      <c r="BE116" s="13" t="str">
        <f ca="1">MID(CELL("address",$CF$2),2,2)</f>
        <v>CF</v>
      </c>
      <c r="BF116" s="13">
        <f>IF(TRIM($K116)="","",IF(ISERROR(MATCH($K116,$CF$3:$CF$4,0)),"INPUT_ERROR",MATCH($K116,$CF$3:$CF$4,0)))</f>
        <v>1</v>
      </c>
      <c r="BH116" s="26">
        <v>56</v>
      </c>
      <c r="BI116" s="13" t="str">
        <f>"ITEM"&amp; BH116&amp; BG116 &amp;"="&amp; $BF116</f>
        <v>ITEM56=1</v>
      </c>
    </row>
    <row r="117" spans="1:61" ht="9.75" customHeight="1" x14ac:dyDescent="0.15">
      <c r="A117" s="99"/>
      <c r="B117" s="100"/>
      <c r="C117" s="100"/>
      <c r="D117" s="100"/>
      <c r="E117" s="100"/>
      <c r="F117" s="100"/>
      <c r="G117" s="100"/>
      <c r="H117" s="100"/>
      <c r="I117" s="101"/>
      <c r="J117" s="231"/>
      <c r="K117" s="184"/>
      <c r="L117" s="184"/>
      <c r="M117" s="184"/>
      <c r="N117" s="184"/>
      <c r="O117" s="184"/>
      <c r="P117" s="184"/>
      <c r="Q117" s="184"/>
      <c r="R117" s="185"/>
      <c r="S117" s="185"/>
      <c r="T117" s="185"/>
      <c r="U117" s="187" t="s">
        <v>226</v>
      </c>
      <c r="V117" s="187"/>
      <c r="W117" s="187"/>
      <c r="X117" s="187"/>
      <c r="Y117" s="187"/>
      <c r="Z117" s="187" t="s">
        <v>227</v>
      </c>
      <c r="AA117" s="187"/>
      <c r="AB117" s="187"/>
      <c r="AC117" s="187"/>
      <c r="AD117" s="187"/>
      <c r="AE117" s="187"/>
      <c r="AF117" s="187"/>
      <c r="AG117" s="187"/>
      <c r="AH117" s="187"/>
      <c r="AI117" s="187"/>
      <c r="AJ117" s="187"/>
      <c r="AK117" s="187"/>
      <c r="AL117" s="187"/>
      <c r="AM117" s="188"/>
      <c r="BH117" s="13" t="s">
        <v>432</v>
      </c>
    </row>
    <row r="118" spans="1:61" ht="9.75" customHeight="1" x14ac:dyDescent="0.15">
      <c r="A118" s="99"/>
      <c r="B118" s="100"/>
      <c r="C118" s="100"/>
      <c r="D118" s="100"/>
      <c r="E118" s="100"/>
      <c r="F118" s="100"/>
      <c r="G118" s="100"/>
      <c r="H118" s="100"/>
      <c r="I118" s="101"/>
      <c r="J118" s="228" t="s">
        <v>162</v>
      </c>
      <c r="K118" s="231"/>
      <c r="L118" s="231"/>
      <c r="M118" s="235">
        <v>2</v>
      </c>
      <c r="N118" s="235"/>
      <c r="O118" s="235"/>
      <c r="P118" s="235"/>
      <c r="Q118" s="235"/>
      <c r="R118" s="185" t="s">
        <v>228</v>
      </c>
      <c r="S118" s="185"/>
      <c r="T118" s="185"/>
      <c r="U118" s="185"/>
      <c r="V118" s="185"/>
      <c r="W118" s="185"/>
      <c r="X118" s="185"/>
      <c r="Y118" s="185"/>
      <c r="Z118" s="185"/>
      <c r="AA118" s="185"/>
      <c r="AB118" s="185"/>
      <c r="AC118" s="185"/>
      <c r="AD118" s="185"/>
      <c r="AE118" s="185"/>
      <c r="AF118" s="185"/>
      <c r="AG118" s="185"/>
      <c r="AH118" s="185"/>
      <c r="AI118" s="185"/>
      <c r="AJ118" s="185"/>
      <c r="AK118" s="185"/>
      <c r="AL118" s="185"/>
      <c r="AM118" s="237"/>
      <c r="BH118" s="13">
        <v>57</v>
      </c>
      <c r="BI118" s="13" t="str">
        <f>"ITEM"&amp;BH118&amp; BG118 &amp;"=" &amp; $M118</f>
        <v>ITEM57=2</v>
      </c>
    </row>
    <row r="119" spans="1:61" ht="9.75" customHeight="1" thickBot="1" x14ac:dyDescent="0.2">
      <c r="A119" s="99"/>
      <c r="B119" s="100"/>
      <c r="C119" s="100"/>
      <c r="D119" s="100"/>
      <c r="E119" s="100"/>
      <c r="F119" s="100"/>
      <c r="G119" s="100"/>
      <c r="H119" s="100"/>
      <c r="I119" s="101"/>
      <c r="J119" s="233"/>
      <c r="K119" s="234"/>
      <c r="L119" s="234"/>
      <c r="M119" s="236"/>
      <c r="N119" s="236"/>
      <c r="O119" s="236"/>
      <c r="P119" s="236"/>
      <c r="Q119" s="236"/>
      <c r="R119" s="238"/>
      <c r="S119" s="238"/>
      <c r="T119" s="238"/>
      <c r="U119" s="238"/>
      <c r="V119" s="238"/>
      <c r="W119" s="238"/>
      <c r="X119" s="238"/>
      <c r="Y119" s="238"/>
      <c r="Z119" s="238"/>
      <c r="AA119" s="238"/>
      <c r="AB119" s="238"/>
      <c r="AC119" s="238"/>
      <c r="AD119" s="238"/>
      <c r="AE119" s="238"/>
      <c r="AF119" s="238"/>
      <c r="AG119" s="238"/>
      <c r="AH119" s="238"/>
      <c r="AI119" s="238"/>
      <c r="AJ119" s="238"/>
      <c r="AK119" s="238"/>
      <c r="AL119" s="238"/>
      <c r="AM119" s="239"/>
      <c r="BH119" s="13" t="s">
        <v>432</v>
      </c>
    </row>
    <row r="120" spans="1:61" ht="9.75" customHeight="1" x14ac:dyDescent="0.15">
      <c r="A120" s="251" t="s">
        <v>155</v>
      </c>
      <c r="B120" s="252"/>
      <c r="C120" s="252"/>
      <c r="D120" s="252"/>
      <c r="E120" s="252"/>
      <c r="F120" s="252"/>
      <c r="G120" s="252"/>
      <c r="H120" s="252"/>
      <c r="I120" s="253"/>
      <c r="J120" s="257" t="s">
        <v>633</v>
      </c>
      <c r="K120" s="258"/>
      <c r="L120" s="258"/>
      <c r="M120" s="258"/>
      <c r="N120" s="258"/>
      <c r="O120" s="258"/>
      <c r="P120" s="258"/>
      <c r="Q120" s="258"/>
      <c r="R120" s="258"/>
      <c r="S120" s="258"/>
      <c r="T120" s="258"/>
      <c r="U120" s="258"/>
      <c r="V120" s="258"/>
      <c r="W120" s="258"/>
      <c r="X120" s="258"/>
      <c r="Y120" s="258"/>
      <c r="Z120" s="258"/>
      <c r="AA120" s="258"/>
      <c r="AB120" s="258"/>
      <c r="AC120" s="258"/>
      <c r="AD120" s="258"/>
      <c r="AE120" s="258"/>
      <c r="AF120" s="258"/>
      <c r="AG120" s="258"/>
      <c r="AH120" s="258"/>
      <c r="AI120" s="258"/>
      <c r="AJ120" s="258"/>
      <c r="AK120" s="258"/>
      <c r="AL120" s="258"/>
      <c r="AM120" s="259"/>
      <c r="BG120" s="13" t="s">
        <v>464</v>
      </c>
      <c r="BH120" s="13">
        <v>58</v>
      </c>
      <c r="BI120" s="13" t="str">
        <f>"ITEM"&amp;BH120 &amp; BG120 &amp; "="&amp; IF(TRIM($J120)="","",$J120)</f>
        <v>ITEM58#KBN2_1=住民基本台帳に関する事務における特定個人情報ファイルの一部の取扱い</v>
      </c>
    </row>
    <row r="121" spans="1:61" ht="9.75" customHeight="1" thickBot="1" x14ac:dyDescent="0.2">
      <c r="A121" s="254"/>
      <c r="B121" s="255"/>
      <c r="C121" s="255"/>
      <c r="D121" s="255"/>
      <c r="E121" s="255"/>
      <c r="F121" s="255"/>
      <c r="G121" s="255"/>
      <c r="H121" s="255"/>
      <c r="I121" s="256"/>
      <c r="J121" s="260"/>
      <c r="K121" s="261"/>
      <c r="L121" s="261"/>
      <c r="M121" s="261"/>
      <c r="N121" s="261"/>
      <c r="O121" s="261"/>
      <c r="P121" s="261"/>
      <c r="Q121" s="261"/>
      <c r="R121" s="261"/>
      <c r="S121" s="261"/>
      <c r="T121" s="261"/>
      <c r="U121" s="261"/>
      <c r="V121" s="261"/>
      <c r="W121" s="261"/>
      <c r="X121" s="261"/>
      <c r="Y121" s="261"/>
      <c r="Z121" s="261"/>
      <c r="AA121" s="261"/>
      <c r="AB121" s="261"/>
      <c r="AC121" s="261"/>
      <c r="AD121" s="261"/>
      <c r="AE121" s="261"/>
      <c r="AF121" s="261"/>
      <c r="AG121" s="261"/>
      <c r="AH121" s="261"/>
      <c r="AI121" s="261"/>
      <c r="AJ121" s="261"/>
      <c r="AK121" s="261"/>
      <c r="AL121" s="261"/>
      <c r="AM121" s="262"/>
      <c r="BG121" s="13" t="s">
        <v>432</v>
      </c>
      <c r="BH121" s="13" t="s">
        <v>432</v>
      </c>
    </row>
    <row r="122" spans="1:61" ht="9.75" customHeight="1" x14ac:dyDescent="0.15">
      <c r="A122" s="263" t="s">
        <v>93</v>
      </c>
      <c r="B122" s="264"/>
      <c r="C122" s="264"/>
      <c r="D122" s="264"/>
      <c r="E122" s="264"/>
      <c r="F122" s="264"/>
      <c r="G122" s="264"/>
      <c r="H122" s="264"/>
      <c r="I122" s="265"/>
      <c r="J122" s="273" t="s">
        <v>634</v>
      </c>
      <c r="K122" s="274"/>
      <c r="L122" s="274"/>
      <c r="M122" s="274"/>
      <c r="N122" s="274"/>
      <c r="O122" s="274"/>
      <c r="P122" s="274"/>
      <c r="Q122" s="274"/>
      <c r="R122" s="274"/>
      <c r="S122" s="274"/>
      <c r="T122" s="274"/>
      <c r="U122" s="274"/>
      <c r="V122" s="274"/>
      <c r="W122" s="274"/>
      <c r="X122" s="274"/>
      <c r="Y122" s="274"/>
      <c r="Z122" s="274"/>
      <c r="AA122" s="274"/>
      <c r="AB122" s="274"/>
      <c r="AC122" s="274"/>
      <c r="AD122" s="274"/>
      <c r="AE122" s="274"/>
      <c r="AF122" s="274"/>
      <c r="AG122" s="274"/>
      <c r="AH122" s="274"/>
      <c r="AI122" s="274"/>
      <c r="AJ122" s="274"/>
      <c r="AK122" s="274"/>
      <c r="AL122" s="274"/>
      <c r="AM122" s="275"/>
      <c r="BG122" s="13" t="s">
        <v>464</v>
      </c>
      <c r="BH122" s="13">
        <v>59</v>
      </c>
      <c r="BI122" s="13" t="str">
        <f>"ITEM"&amp; BH122  &amp; BG122 &amp; "="&amp; IF(TRIM($J122)="","",$J122)</f>
        <v>ITEM59#KBN2_1=既存住基システムのシステム保守を行うために必要な範囲で特定個人情報ファイルの取り扱いを委託</v>
      </c>
    </row>
    <row r="123" spans="1:61" ht="9.75" customHeight="1" x14ac:dyDescent="0.15">
      <c r="A123" s="106"/>
      <c r="B123" s="107"/>
      <c r="C123" s="107"/>
      <c r="D123" s="107"/>
      <c r="E123" s="107"/>
      <c r="F123" s="107"/>
      <c r="G123" s="107"/>
      <c r="H123" s="107"/>
      <c r="I123" s="108"/>
      <c r="J123" s="112"/>
      <c r="K123" s="113"/>
      <c r="L123" s="113"/>
      <c r="M123" s="113"/>
      <c r="N123" s="113"/>
      <c r="O123" s="113"/>
      <c r="P123" s="113"/>
      <c r="Q123" s="113"/>
      <c r="R123" s="113"/>
      <c r="S123" s="113"/>
      <c r="T123" s="113"/>
      <c r="U123" s="113"/>
      <c r="V123" s="113"/>
      <c r="W123" s="113"/>
      <c r="X123" s="113"/>
      <c r="Y123" s="113"/>
      <c r="Z123" s="113"/>
      <c r="AA123" s="113"/>
      <c r="AB123" s="113"/>
      <c r="AC123" s="113"/>
      <c r="AD123" s="113"/>
      <c r="AE123" s="113"/>
      <c r="AF123" s="113"/>
      <c r="AG123" s="113"/>
      <c r="AH123" s="113"/>
      <c r="AI123" s="113"/>
      <c r="AJ123" s="113"/>
      <c r="AK123" s="113"/>
      <c r="AL123" s="113"/>
      <c r="AM123" s="114"/>
      <c r="BG123" s="13" t="s">
        <v>432</v>
      </c>
      <c r="BH123" s="13" t="s">
        <v>432</v>
      </c>
    </row>
    <row r="124" spans="1:61" ht="9.75" customHeight="1" x14ac:dyDescent="0.15">
      <c r="A124" s="96" t="s">
        <v>106</v>
      </c>
      <c r="B124" s="97"/>
      <c r="C124" s="97"/>
      <c r="D124" s="97"/>
      <c r="E124" s="97"/>
      <c r="F124" s="97"/>
      <c r="G124" s="97"/>
      <c r="H124" s="97"/>
      <c r="I124" s="98"/>
      <c r="J124" s="266"/>
      <c r="K124" s="170"/>
      <c r="L124" s="170"/>
      <c r="M124" s="170"/>
      <c r="N124" s="170"/>
      <c r="O124" s="170"/>
      <c r="P124" s="170"/>
      <c r="Q124" s="170"/>
      <c r="R124" s="170"/>
      <c r="S124" s="170"/>
      <c r="T124" s="170"/>
      <c r="U124" s="170"/>
      <c r="V124" s="170" t="s">
        <v>116</v>
      </c>
      <c r="W124" s="170"/>
      <c r="X124" s="170"/>
      <c r="Y124" s="170"/>
      <c r="Z124" s="170"/>
      <c r="AA124" s="170"/>
      <c r="AB124" s="170"/>
      <c r="AC124" s="170"/>
      <c r="AD124" s="170"/>
      <c r="AE124" s="170"/>
      <c r="AF124" s="170"/>
      <c r="AG124" s="170"/>
      <c r="AH124" s="170"/>
      <c r="AI124" s="170"/>
      <c r="AJ124" s="170"/>
      <c r="AK124" s="170"/>
      <c r="AL124" s="170"/>
      <c r="AM124" s="171"/>
      <c r="BE124" s="13" t="str">
        <f ca="1">MID(CELL("address",$CH$2),2,2)</f>
        <v>CH</v>
      </c>
      <c r="BF124" s="13">
        <f>IF(TRIM($K125)="","",IF(ISERROR(MATCH($K125,$CH$3:$CH$8,0)),"INPUT_ERROR",MATCH($K125,$CH$3:$CH$8,0)))</f>
        <v>1</v>
      </c>
      <c r="BG124" s="13" t="s">
        <v>464</v>
      </c>
      <c r="BH124" s="13">
        <v>60</v>
      </c>
      <c r="BI124" s="13" t="str">
        <f>"ITEM"&amp; BH124 &amp; BG124 &amp;  "="&amp; $BF124</f>
        <v>ITEM60#KBN2_1=1</v>
      </c>
    </row>
    <row r="125" spans="1:61" ht="9.75" customHeight="1" x14ac:dyDescent="0.15">
      <c r="A125" s="99"/>
      <c r="B125" s="100"/>
      <c r="C125" s="100"/>
      <c r="D125" s="100"/>
      <c r="E125" s="100"/>
      <c r="F125" s="100"/>
      <c r="G125" s="100"/>
      <c r="H125" s="100"/>
      <c r="I125" s="101"/>
      <c r="J125" s="130" t="s">
        <v>127</v>
      </c>
      <c r="K125" s="131" t="s">
        <v>143</v>
      </c>
      <c r="L125" s="131"/>
      <c r="M125" s="131"/>
      <c r="N125" s="131"/>
      <c r="O125" s="131"/>
      <c r="P125" s="131"/>
      <c r="Q125" s="131"/>
      <c r="R125" s="131"/>
      <c r="S125" s="131"/>
      <c r="T125" s="169" t="s">
        <v>443</v>
      </c>
      <c r="U125" s="169"/>
      <c r="V125" s="169" t="s">
        <v>230</v>
      </c>
      <c r="W125" s="169"/>
      <c r="X125" s="169"/>
      <c r="Y125" s="169"/>
      <c r="Z125" s="169"/>
      <c r="AA125" s="169"/>
      <c r="AB125" s="169"/>
      <c r="AC125" s="169"/>
      <c r="AD125" s="169"/>
      <c r="AE125" s="169" t="s">
        <v>231</v>
      </c>
      <c r="AF125" s="169"/>
      <c r="AG125" s="169"/>
      <c r="AH125" s="169"/>
      <c r="AI125" s="169"/>
      <c r="AJ125" s="169"/>
      <c r="AK125" s="169"/>
      <c r="AL125" s="169"/>
      <c r="AM125" s="172"/>
      <c r="BG125" s="13" t="s">
        <v>432</v>
      </c>
      <c r="BH125" s="13" t="s">
        <v>432</v>
      </c>
    </row>
    <row r="126" spans="1:61" ht="9.75" customHeight="1" x14ac:dyDescent="0.15">
      <c r="A126" s="99"/>
      <c r="B126" s="100"/>
      <c r="C126" s="100"/>
      <c r="D126" s="100"/>
      <c r="E126" s="100"/>
      <c r="F126" s="100"/>
      <c r="G126" s="100"/>
      <c r="H126" s="100"/>
      <c r="I126" s="101"/>
      <c r="J126" s="130"/>
      <c r="K126" s="131"/>
      <c r="L126" s="131"/>
      <c r="M126" s="131"/>
      <c r="N126" s="131"/>
      <c r="O126" s="131"/>
      <c r="P126" s="131"/>
      <c r="Q126" s="131"/>
      <c r="R126" s="131"/>
      <c r="S126" s="131"/>
      <c r="T126" s="169"/>
      <c r="U126" s="169"/>
      <c r="V126" s="169" t="s">
        <v>232</v>
      </c>
      <c r="W126" s="169"/>
      <c r="X126" s="169"/>
      <c r="Y126" s="169"/>
      <c r="Z126" s="169"/>
      <c r="AA126" s="169"/>
      <c r="AB126" s="169"/>
      <c r="AC126" s="169"/>
      <c r="AD126" s="169"/>
      <c r="AE126" s="169" t="s">
        <v>233</v>
      </c>
      <c r="AF126" s="169"/>
      <c r="AG126" s="169"/>
      <c r="AH126" s="169"/>
      <c r="AI126" s="169"/>
      <c r="AJ126" s="169"/>
      <c r="AK126" s="169"/>
      <c r="AL126" s="169"/>
      <c r="AM126" s="172"/>
      <c r="BG126" s="13" t="s">
        <v>432</v>
      </c>
      <c r="BH126" s="13" t="s">
        <v>432</v>
      </c>
    </row>
    <row r="127" spans="1:61" ht="9.75" customHeight="1" x14ac:dyDescent="0.15">
      <c r="A127" s="106"/>
      <c r="B127" s="107"/>
      <c r="C127" s="107"/>
      <c r="D127" s="107"/>
      <c r="E127" s="107"/>
      <c r="F127" s="107"/>
      <c r="G127" s="107"/>
      <c r="H127" s="107"/>
      <c r="I127" s="108"/>
      <c r="J127" s="168"/>
      <c r="K127" s="137"/>
      <c r="L127" s="137"/>
      <c r="M127" s="137"/>
      <c r="N127" s="137"/>
      <c r="O127" s="137"/>
      <c r="P127" s="137"/>
      <c r="Q127" s="137"/>
      <c r="R127" s="137"/>
      <c r="S127" s="137"/>
      <c r="T127" s="137"/>
      <c r="U127" s="137"/>
      <c r="V127" s="174" t="s">
        <v>223</v>
      </c>
      <c r="W127" s="174"/>
      <c r="X127" s="174"/>
      <c r="Y127" s="174"/>
      <c r="Z127" s="174"/>
      <c r="AA127" s="174"/>
      <c r="AB127" s="174"/>
      <c r="AC127" s="174"/>
      <c r="AD127" s="174"/>
      <c r="AE127" s="174" t="s">
        <v>224</v>
      </c>
      <c r="AF127" s="174"/>
      <c r="AG127" s="174"/>
      <c r="AH127" s="174"/>
      <c r="AI127" s="174"/>
      <c r="AJ127" s="174"/>
      <c r="AK127" s="174"/>
      <c r="AL127" s="174"/>
      <c r="AM127" s="175"/>
      <c r="BG127" s="13" t="s">
        <v>432</v>
      </c>
      <c r="BH127" s="13" t="s">
        <v>432</v>
      </c>
    </row>
    <row r="128" spans="1:61" ht="9.75" customHeight="1" x14ac:dyDescent="0.15">
      <c r="A128" s="96" t="s">
        <v>304</v>
      </c>
      <c r="B128" s="97"/>
      <c r="C128" s="97"/>
      <c r="D128" s="97"/>
      <c r="E128" s="97"/>
      <c r="F128" s="97"/>
      <c r="G128" s="97"/>
      <c r="H128" s="97"/>
      <c r="I128" s="98"/>
      <c r="J128" s="115" t="s">
        <v>635</v>
      </c>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7"/>
      <c r="BG128" s="13" t="s">
        <v>464</v>
      </c>
      <c r="BH128" s="13">
        <v>61</v>
      </c>
      <c r="BI128" s="13" t="str">
        <f>"ITEM"&amp; BH128 &amp; BG128 &amp; "="&amp; IF(TRIM($J128)="","",$J128)</f>
        <v>ITEM61#KBN2_1=株式会社日立システムズ</v>
      </c>
    </row>
    <row r="129" spans="1:61" ht="9.75" customHeight="1" x14ac:dyDescent="0.15">
      <c r="A129" s="99"/>
      <c r="B129" s="100"/>
      <c r="C129" s="100"/>
      <c r="D129" s="100"/>
      <c r="E129" s="100"/>
      <c r="F129" s="100"/>
      <c r="G129" s="100"/>
      <c r="H129" s="100"/>
      <c r="I129" s="101"/>
      <c r="J129" s="109"/>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0"/>
      <c r="AI129" s="110"/>
      <c r="AJ129" s="110"/>
      <c r="AK129" s="110"/>
      <c r="AL129" s="110"/>
      <c r="AM129" s="111"/>
      <c r="BG129" s="13" t="s">
        <v>432</v>
      </c>
      <c r="BH129" s="13" t="s">
        <v>432</v>
      </c>
    </row>
    <row r="130" spans="1:61" ht="9.75" customHeight="1" x14ac:dyDescent="0.15">
      <c r="A130" s="106"/>
      <c r="B130" s="107"/>
      <c r="C130" s="107"/>
      <c r="D130" s="107"/>
      <c r="E130" s="107"/>
      <c r="F130" s="107"/>
      <c r="G130" s="107"/>
      <c r="H130" s="107"/>
      <c r="I130" s="108"/>
      <c r="J130" s="112"/>
      <c r="K130" s="113"/>
      <c r="L130" s="113"/>
      <c r="M130" s="113"/>
      <c r="N130" s="113"/>
      <c r="O130" s="113"/>
      <c r="P130" s="113"/>
      <c r="Q130" s="113"/>
      <c r="R130" s="113"/>
      <c r="S130" s="113"/>
      <c r="T130" s="113"/>
      <c r="U130" s="113"/>
      <c r="V130" s="113"/>
      <c r="W130" s="113"/>
      <c r="X130" s="113"/>
      <c r="Y130" s="113"/>
      <c r="Z130" s="113"/>
      <c r="AA130" s="113"/>
      <c r="AB130" s="113"/>
      <c r="AC130" s="113"/>
      <c r="AD130" s="113"/>
      <c r="AE130" s="113"/>
      <c r="AF130" s="113"/>
      <c r="AG130" s="113"/>
      <c r="AH130" s="113"/>
      <c r="AI130" s="113"/>
      <c r="AJ130" s="113"/>
      <c r="AK130" s="113"/>
      <c r="AL130" s="113"/>
      <c r="AM130" s="114"/>
      <c r="BG130" s="13" t="s">
        <v>432</v>
      </c>
      <c r="BH130" s="13" t="s">
        <v>432</v>
      </c>
    </row>
    <row r="131" spans="1:61" ht="9.75" customHeight="1" x14ac:dyDescent="0.15">
      <c r="A131" s="267" t="s">
        <v>0</v>
      </c>
      <c r="B131" s="268"/>
      <c r="C131" s="96" t="s">
        <v>107</v>
      </c>
      <c r="D131" s="97"/>
      <c r="E131" s="97"/>
      <c r="F131" s="97"/>
      <c r="G131" s="97"/>
      <c r="H131" s="97"/>
      <c r="I131" s="98"/>
      <c r="J131" s="167"/>
      <c r="K131" s="162"/>
      <c r="L131" s="162"/>
      <c r="M131" s="162"/>
      <c r="N131" s="162"/>
      <c r="O131" s="162"/>
      <c r="P131" s="162"/>
      <c r="Q131" s="162"/>
      <c r="R131" s="162"/>
      <c r="S131" s="162"/>
      <c r="T131" s="162"/>
      <c r="U131" s="162"/>
      <c r="V131" s="170" t="s">
        <v>116</v>
      </c>
      <c r="W131" s="170"/>
      <c r="X131" s="170"/>
      <c r="Y131" s="170"/>
      <c r="Z131" s="170"/>
      <c r="AA131" s="170"/>
      <c r="AB131" s="170"/>
      <c r="AC131" s="170"/>
      <c r="AD131" s="170"/>
      <c r="AE131" s="170"/>
      <c r="AF131" s="170"/>
      <c r="AG131" s="170"/>
      <c r="AH131" s="170"/>
      <c r="AI131" s="170"/>
      <c r="AJ131" s="170"/>
      <c r="AK131" s="170"/>
      <c r="AL131" s="170"/>
      <c r="AM131" s="171"/>
      <c r="BE131" s="13" t="str">
        <f ca="1">MID(CELL("address",$CI$2),2,2)</f>
        <v>CI</v>
      </c>
      <c r="BF131" s="13">
        <f>IF(TRIM($K132)="","",IF(ISERROR(MATCH($K132,$CI$3:$CI$4,0)),"INPUT_ERROR",MATCH($K132,$CI$3:$CI$4,0)))</f>
        <v>2</v>
      </c>
      <c r="BG131" s="13" t="s">
        <v>464</v>
      </c>
      <c r="BH131" s="13">
        <v>62</v>
      </c>
      <c r="BI131" s="13" t="str">
        <f>"ITEM"&amp; BH131&amp; BG131 &amp; "="&amp; $BF131</f>
        <v>ITEM62#KBN2_1=2</v>
      </c>
    </row>
    <row r="132" spans="1:61" ht="9.75" customHeight="1" x14ac:dyDescent="0.15">
      <c r="A132" s="269"/>
      <c r="B132" s="270"/>
      <c r="C132" s="99"/>
      <c r="D132" s="100"/>
      <c r="E132" s="100"/>
      <c r="F132" s="100"/>
      <c r="G132" s="100"/>
      <c r="H132" s="100"/>
      <c r="I132" s="101"/>
      <c r="J132" s="130" t="s">
        <v>167</v>
      </c>
      <c r="K132" s="131" t="s">
        <v>153</v>
      </c>
      <c r="L132" s="131"/>
      <c r="M132" s="131"/>
      <c r="N132" s="131"/>
      <c r="O132" s="131"/>
      <c r="P132" s="131"/>
      <c r="Q132" s="131"/>
      <c r="R132" s="133" t="s">
        <v>168</v>
      </c>
      <c r="S132" s="133"/>
      <c r="T132" s="133"/>
      <c r="U132" s="133"/>
      <c r="V132" s="169" t="s">
        <v>234</v>
      </c>
      <c r="W132" s="169"/>
      <c r="X132" s="169"/>
      <c r="Y132" s="169"/>
      <c r="Z132" s="169"/>
      <c r="AA132" s="169" t="s">
        <v>235</v>
      </c>
      <c r="AB132" s="169"/>
      <c r="AC132" s="169"/>
      <c r="AD132" s="169"/>
      <c r="AE132" s="169"/>
      <c r="AF132" s="169"/>
      <c r="AG132" s="169"/>
      <c r="AH132" s="169"/>
      <c r="AI132" s="169"/>
      <c r="AJ132" s="169"/>
      <c r="AK132" s="169"/>
      <c r="AL132" s="169"/>
      <c r="AM132" s="172"/>
      <c r="BG132" s="13" t="s">
        <v>432</v>
      </c>
      <c r="BH132" s="13" t="s">
        <v>432</v>
      </c>
    </row>
    <row r="133" spans="1:61" ht="9.75" customHeight="1" x14ac:dyDescent="0.15">
      <c r="A133" s="269"/>
      <c r="B133" s="270"/>
      <c r="C133" s="99"/>
      <c r="D133" s="100"/>
      <c r="E133" s="100"/>
      <c r="F133" s="100"/>
      <c r="G133" s="100"/>
      <c r="H133" s="100"/>
      <c r="I133" s="101"/>
      <c r="J133" s="130"/>
      <c r="K133" s="131"/>
      <c r="L133" s="131"/>
      <c r="M133" s="131"/>
      <c r="N133" s="131"/>
      <c r="O133" s="131"/>
      <c r="P133" s="131"/>
      <c r="Q133" s="131"/>
      <c r="R133" s="133"/>
      <c r="S133" s="133"/>
      <c r="T133" s="133"/>
      <c r="U133" s="133"/>
      <c r="V133" s="169"/>
      <c r="W133" s="169"/>
      <c r="X133" s="169"/>
      <c r="Y133" s="169"/>
      <c r="Z133" s="169"/>
      <c r="AA133" s="169"/>
      <c r="AB133" s="169"/>
      <c r="AC133" s="169"/>
      <c r="AD133" s="169"/>
      <c r="AE133" s="169"/>
      <c r="AF133" s="169"/>
      <c r="AG133" s="169"/>
      <c r="AH133" s="169"/>
      <c r="AI133" s="169"/>
      <c r="AJ133" s="169"/>
      <c r="AK133" s="169"/>
      <c r="AL133" s="169"/>
      <c r="AM133" s="172"/>
      <c r="BG133" s="13" t="s">
        <v>432</v>
      </c>
      <c r="BH133" s="13" t="s">
        <v>432</v>
      </c>
    </row>
    <row r="134" spans="1:61" ht="9.75" customHeight="1" x14ac:dyDescent="0.15">
      <c r="A134" s="269"/>
      <c r="B134" s="270"/>
      <c r="C134" s="106"/>
      <c r="D134" s="107"/>
      <c r="E134" s="107"/>
      <c r="F134" s="107"/>
      <c r="G134" s="107"/>
      <c r="H134" s="107"/>
      <c r="I134" s="108"/>
      <c r="J134" s="173"/>
      <c r="K134" s="174"/>
      <c r="L134" s="174"/>
      <c r="M134" s="174"/>
      <c r="N134" s="174"/>
      <c r="O134" s="174"/>
      <c r="P134" s="174"/>
      <c r="Q134" s="174"/>
      <c r="R134" s="174"/>
      <c r="S134" s="174"/>
      <c r="T134" s="174"/>
      <c r="U134" s="174"/>
      <c r="V134" s="174"/>
      <c r="W134" s="174"/>
      <c r="X134" s="174"/>
      <c r="Y134" s="174"/>
      <c r="Z134" s="174"/>
      <c r="AA134" s="174"/>
      <c r="AB134" s="174"/>
      <c r="AC134" s="174"/>
      <c r="AD134" s="174"/>
      <c r="AE134" s="174"/>
      <c r="AF134" s="174"/>
      <c r="AG134" s="174"/>
      <c r="AH134" s="174"/>
      <c r="AI134" s="174"/>
      <c r="AJ134" s="174"/>
      <c r="AK134" s="174"/>
      <c r="AL134" s="174"/>
      <c r="AM134" s="175"/>
      <c r="BG134" s="13" t="s">
        <v>432</v>
      </c>
      <c r="BH134" s="13" t="s">
        <v>432</v>
      </c>
    </row>
    <row r="135" spans="1:61" ht="9.75" customHeight="1" x14ac:dyDescent="0.15">
      <c r="A135" s="269"/>
      <c r="B135" s="270"/>
      <c r="C135" s="96" t="s">
        <v>108</v>
      </c>
      <c r="D135" s="97"/>
      <c r="E135" s="97"/>
      <c r="F135" s="97"/>
      <c r="G135" s="97"/>
      <c r="H135" s="97"/>
      <c r="I135" s="98"/>
      <c r="J135" s="86"/>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c r="AH135" s="87"/>
      <c r="AI135" s="87"/>
      <c r="AJ135" s="87"/>
      <c r="AK135" s="87"/>
      <c r="AL135" s="87"/>
      <c r="AM135" s="88"/>
      <c r="BG135" s="13" t="s">
        <v>464</v>
      </c>
      <c r="BH135" s="13">
        <v>63</v>
      </c>
      <c r="BI135" s="13" t="str">
        <f>"ITEM" &amp; BH135 &amp; BG135 &amp; "="&amp; IF(TRIM($J135)="","",$J135)</f>
        <v>ITEM63#KBN2_1=</v>
      </c>
    </row>
    <row r="136" spans="1:61" ht="9.75" customHeight="1" x14ac:dyDescent="0.15">
      <c r="A136" s="269"/>
      <c r="B136" s="270"/>
      <c r="C136" s="99"/>
      <c r="D136" s="100"/>
      <c r="E136" s="100"/>
      <c r="F136" s="100"/>
      <c r="G136" s="100"/>
      <c r="H136" s="100"/>
      <c r="I136" s="101"/>
      <c r="J136" s="127"/>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9"/>
      <c r="BG136" s="13" t="s">
        <v>432</v>
      </c>
      <c r="BH136" s="13" t="s">
        <v>432</v>
      </c>
    </row>
    <row r="137" spans="1:61" ht="9.75" customHeight="1" x14ac:dyDescent="0.15">
      <c r="A137" s="269"/>
      <c r="B137" s="270"/>
      <c r="C137" s="106"/>
      <c r="D137" s="107"/>
      <c r="E137" s="107"/>
      <c r="F137" s="107"/>
      <c r="G137" s="107"/>
      <c r="H137" s="107"/>
      <c r="I137" s="108"/>
      <c r="J137" s="89"/>
      <c r="K137" s="90"/>
      <c r="L137" s="90"/>
      <c r="M137" s="90"/>
      <c r="N137" s="90"/>
      <c r="O137" s="90"/>
      <c r="P137" s="90"/>
      <c r="Q137" s="90"/>
      <c r="R137" s="90"/>
      <c r="S137" s="90"/>
      <c r="T137" s="90"/>
      <c r="U137" s="90"/>
      <c r="V137" s="90"/>
      <c r="W137" s="90"/>
      <c r="X137" s="90"/>
      <c r="Y137" s="90"/>
      <c r="Z137" s="90"/>
      <c r="AA137" s="90"/>
      <c r="AB137" s="90"/>
      <c r="AC137" s="90"/>
      <c r="AD137" s="90"/>
      <c r="AE137" s="90"/>
      <c r="AF137" s="90"/>
      <c r="AG137" s="90"/>
      <c r="AH137" s="90"/>
      <c r="AI137" s="90"/>
      <c r="AJ137" s="90"/>
      <c r="AK137" s="90"/>
      <c r="AL137" s="90"/>
      <c r="AM137" s="91"/>
      <c r="BG137" s="13" t="s">
        <v>432</v>
      </c>
      <c r="BH137" s="13" t="s">
        <v>432</v>
      </c>
    </row>
    <row r="138" spans="1:61" ht="9.75" customHeight="1" x14ac:dyDescent="0.15">
      <c r="A138" s="269"/>
      <c r="B138" s="270"/>
      <c r="C138" s="96" t="s">
        <v>109</v>
      </c>
      <c r="D138" s="97"/>
      <c r="E138" s="97"/>
      <c r="F138" s="97"/>
      <c r="G138" s="97"/>
      <c r="H138" s="97"/>
      <c r="I138" s="98"/>
      <c r="J138" s="86"/>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c r="AH138" s="87"/>
      <c r="AI138" s="87"/>
      <c r="AJ138" s="87"/>
      <c r="AK138" s="87"/>
      <c r="AL138" s="87"/>
      <c r="AM138" s="88"/>
      <c r="BG138" s="13" t="s">
        <v>464</v>
      </c>
      <c r="BH138" s="13">
        <v>64</v>
      </c>
      <c r="BI138" s="13" t="str">
        <f>"ITEM" &amp; BH138 &amp; BG138 &amp; "="&amp; IF(TRIM($J138)="","",$J138)</f>
        <v>ITEM64#KBN2_1=</v>
      </c>
    </row>
    <row r="139" spans="1:61" ht="9.75" customHeight="1" x14ac:dyDescent="0.15">
      <c r="A139" s="269"/>
      <c r="B139" s="270"/>
      <c r="C139" s="99"/>
      <c r="D139" s="100"/>
      <c r="E139" s="100"/>
      <c r="F139" s="100"/>
      <c r="G139" s="100"/>
      <c r="H139" s="100"/>
      <c r="I139" s="101"/>
      <c r="J139" s="127"/>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9"/>
      <c r="BG139" s="13" t="s">
        <v>432</v>
      </c>
      <c r="BH139" s="13" t="s">
        <v>432</v>
      </c>
    </row>
    <row r="140" spans="1:61" ht="9.75" customHeight="1" x14ac:dyDescent="0.15">
      <c r="A140" s="271"/>
      <c r="B140" s="272"/>
      <c r="C140" s="106"/>
      <c r="D140" s="107"/>
      <c r="E140" s="107"/>
      <c r="F140" s="107"/>
      <c r="G140" s="107"/>
      <c r="H140" s="107"/>
      <c r="I140" s="108"/>
      <c r="J140" s="89"/>
      <c r="K140" s="90"/>
      <c r="L140" s="90"/>
      <c r="M140" s="90"/>
      <c r="N140" s="90"/>
      <c r="O140" s="90"/>
      <c r="P140" s="90"/>
      <c r="Q140" s="90"/>
      <c r="R140" s="90"/>
      <c r="S140" s="90"/>
      <c r="T140" s="90"/>
      <c r="U140" s="90"/>
      <c r="V140" s="90"/>
      <c r="W140" s="90"/>
      <c r="X140" s="90"/>
      <c r="Y140" s="90"/>
      <c r="Z140" s="90"/>
      <c r="AA140" s="90"/>
      <c r="AB140" s="90"/>
      <c r="AC140" s="90"/>
      <c r="AD140" s="90"/>
      <c r="AE140" s="90"/>
      <c r="AF140" s="90"/>
      <c r="AG140" s="90"/>
      <c r="AH140" s="90"/>
      <c r="AI140" s="90"/>
      <c r="AJ140" s="90"/>
      <c r="AK140" s="90"/>
      <c r="AL140" s="90"/>
      <c r="AM140" s="91"/>
      <c r="BG140" s="13" t="s">
        <v>432</v>
      </c>
      <c r="BH140" s="13" t="s">
        <v>432</v>
      </c>
    </row>
    <row r="141" spans="1:61" ht="9.75" customHeight="1" x14ac:dyDescent="0.15">
      <c r="A141" s="141" t="s">
        <v>340</v>
      </c>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c r="AA141" s="142"/>
      <c r="AB141" s="142"/>
      <c r="AC141" s="142"/>
      <c r="AD141" s="142"/>
      <c r="AE141" s="142"/>
      <c r="AF141" s="142"/>
      <c r="AG141" s="142"/>
      <c r="AH141" s="142"/>
      <c r="AI141" s="142"/>
      <c r="AJ141" s="142"/>
      <c r="AK141" s="142"/>
      <c r="AL141" s="142"/>
      <c r="AM141" s="143"/>
      <c r="BG141" s="13" t="s">
        <v>432</v>
      </c>
      <c r="BH141" s="13" t="s">
        <v>432</v>
      </c>
    </row>
    <row r="142" spans="1:61" ht="12.75" customHeight="1" thickBot="1" x14ac:dyDescent="0.2">
      <c r="A142" s="164"/>
      <c r="B142" s="165"/>
      <c r="C142" s="165"/>
      <c r="D142" s="165"/>
      <c r="E142" s="165"/>
      <c r="F142" s="165"/>
      <c r="G142" s="165"/>
      <c r="H142" s="165"/>
      <c r="I142" s="165"/>
      <c r="J142" s="165"/>
      <c r="K142" s="165"/>
      <c r="L142" s="165"/>
      <c r="M142" s="165"/>
      <c r="N142" s="165"/>
      <c r="O142" s="165"/>
      <c r="P142" s="165"/>
      <c r="Q142" s="165"/>
      <c r="R142" s="165"/>
      <c r="S142" s="165"/>
      <c r="T142" s="165"/>
      <c r="U142" s="165"/>
      <c r="V142" s="165"/>
      <c r="W142" s="165"/>
      <c r="X142" s="165"/>
      <c r="Y142" s="165"/>
      <c r="Z142" s="165"/>
      <c r="AA142" s="165"/>
      <c r="AB142" s="165"/>
      <c r="AC142" s="165"/>
      <c r="AD142" s="165"/>
      <c r="AE142" s="165"/>
      <c r="AF142" s="165"/>
      <c r="AG142" s="165"/>
      <c r="AH142" s="165"/>
      <c r="AI142" s="165"/>
      <c r="AJ142" s="165"/>
      <c r="AK142" s="165"/>
      <c r="AL142" s="165"/>
      <c r="AM142" s="166"/>
      <c r="BG142" s="13" t="s">
        <v>432</v>
      </c>
      <c r="BH142" s="13" t="s">
        <v>432</v>
      </c>
    </row>
    <row r="143" spans="1:61" ht="9.75" customHeight="1" x14ac:dyDescent="0.15">
      <c r="A143" s="251" t="s">
        <v>341</v>
      </c>
      <c r="B143" s="252"/>
      <c r="C143" s="252"/>
      <c r="D143" s="252"/>
      <c r="E143" s="252"/>
      <c r="F143" s="252"/>
      <c r="G143" s="252"/>
      <c r="H143" s="252"/>
      <c r="I143" s="253"/>
      <c r="J143" s="257" t="s">
        <v>633</v>
      </c>
      <c r="K143" s="258"/>
      <c r="L143" s="258"/>
      <c r="M143" s="258"/>
      <c r="N143" s="258"/>
      <c r="O143" s="258"/>
      <c r="P143" s="258"/>
      <c r="Q143" s="258"/>
      <c r="R143" s="258"/>
      <c r="S143" s="258"/>
      <c r="T143" s="258"/>
      <c r="U143" s="258"/>
      <c r="V143" s="258"/>
      <c r="W143" s="258"/>
      <c r="X143" s="258"/>
      <c r="Y143" s="258"/>
      <c r="Z143" s="258"/>
      <c r="AA143" s="258"/>
      <c r="AB143" s="258"/>
      <c r="AC143" s="258"/>
      <c r="AD143" s="258"/>
      <c r="AE143" s="258"/>
      <c r="AF143" s="258"/>
      <c r="AG143" s="258"/>
      <c r="AH143" s="258"/>
      <c r="AI143" s="258"/>
      <c r="AJ143" s="258"/>
      <c r="AK143" s="258"/>
      <c r="AL143" s="258"/>
      <c r="AM143" s="259"/>
      <c r="BG143" s="13" t="s">
        <v>465</v>
      </c>
      <c r="BH143" s="13">
        <v>58</v>
      </c>
      <c r="BI143" s="13" t="str">
        <f>"ITEM"&amp;BH143 &amp; BG143 &amp; "="&amp; IF(TRIM($J143)="","",$J143)</f>
        <v>ITEM58#KBN2_2=住民基本台帳に関する事務における特定個人情報ファイルの一部の取扱い</v>
      </c>
    </row>
    <row r="144" spans="1:61" ht="9.75" customHeight="1" thickBot="1" x14ac:dyDescent="0.2">
      <c r="A144" s="254"/>
      <c r="B144" s="255"/>
      <c r="C144" s="255"/>
      <c r="D144" s="255"/>
      <c r="E144" s="255"/>
      <c r="F144" s="255"/>
      <c r="G144" s="255"/>
      <c r="H144" s="255"/>
      <c r="I144" s="256"/>
      <c r="J144" s="260"/>
      <c r="K144" s="261"/>
      <c r="L144" s="261"/>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c r="AJ144" s="261"/>
      <c r="AK144" s="261"/>
      <c r="AL144" s="261"/>
      <c r="AM144" s="262"/>
      <c r="BG144" s="13" t="s">
        <v>432</v>
      </c>
      <c r="BH144" s="13" t="s">
        <v>432</v>
      </c>
    </row>
    <row r="145" spans="1:61" ht="31.5" customHeight="1" x14ac:dyDescent="0.15">
      <c r="A145" s="263" t="s">
        <v>93</v>
      </c>
      <c r="B145" s="264"/>
      <c r="C145" s="264"/>
      <c r="D145" s="264"/>
      <c r="E145" s="264"/>
      <c r="F145" s="264"/>
      <c r="G145" s="264"/>
      <c r="H145" s="264"/>
      <c r="I145" s="265"/>
      <c r="J145" s="273" t="s">
        <v>636</v>
      </c>
      <c r="K145" s="274"/>
      <c r="L145" s="274"/>
      <c r="M145" s="274"/>
      <c r="N145" s="274"/>
      <c r="O145" s="274"/>
      <c r="P145" s="274"/>
      <c r="Q145" s="274"/>
      <c r="R145" s="274"/>
      <c r="S145" s="274"/>
      <c r="T145" s="274"/>
      <c r="U145" s="274"/>
      <c r="V145" s="274"/>
      <c r="W145" s="274"/>
      <c r="X145" s="274"/>
      <c r="Y145" s="274"/>
      <c r="Z145" s="274"/>
      <c r="AA145" s="274"/>
      <c r="AB145" s="274"/>
      <c r="AC145" s="274"/>
      <c r="AD145" s="274"/>
      <c r="AE145" s="274"/>
      <c r="AF145" s="274"/>
      <c r="AG145" s="274"/>
      <c r="AH145" s="274"/>
      <c r="AI145" s="274"/>
      <c r="AJ145" s="274"/>
      <c r="AK145" s="274"/>
      <c r="AL145" s="274"/>
      <c r="AM145" s="275"/>
      <c r="BG145" s="13" t="s">
        <v>465</v>
      </c>
      <c r="BH145" s="13">
        <v>59</v>
      </c>
      <c r="BI145" s="13" t="str">
        <f>"ITEM"&amp; BH145  &amp; BG145 &amp; "="&amp; IF(TRIM($J145)="","",$J145)</f>
        <v>ITEM59#KBN2_2=証明発行及び住基の届出等の窓口業務を行うために必要な範囲で特定個人情報ファイルの取り扱いを委託</v>
      </c>
    </row>
    <row r="146" spans="1:61" ht="9.75" customHeight="1" x14ac:dyDescent="0.15">
      <c r="A146" s="106"/>
      <c r="B146" s="107"/>
      <c r="C146" s="107"/>
      <c r="D146" s="107"/>
      <c r="E146" s="107"/>
      <c r="F146" s="107"/>
      <c r="G146" s="107"/>
      <c r="H146" s="107"/>
      <c r="I146" s="108"/>
      <c r="J146" s="112"/>
      <c r="K146" s="113"/>
      <c r="L146" s="113"/>
      <c r="M146" s="113"/>
      <c r="N146" s="113"/>
      <c r="O146" s="113"/>
      <c r="P146" s="113"/>
      <c r="Q146" s="113"/>
      <c r="R146" s="113"/>
      <c r="S146" s="113"/>
      <c r="T146" s="113"/>
      <c r="U146" s="113"/>
      <c r="V146" s="113"/>
      <c r="W146" s="113"/>
      <c r="X146" s="113"/>
      <c r="Y146" s="113"/>
      <c r="Z146" s="113"/>
      <c r="AA146" s="113"/>
      <c r="AB146" s="113"/>
      <c r="AC146" s="113"/>
      <c r="AD146" s="113"/>
      <c r="AE146" s="113"/>
      <c r="AF146" s="113"/>
      <c r="AG146" s="113"/>
      <c r="AH146" s="113"/>
      <c r="AI146" s="113"/>
      <c r="AJ146" s="113"/>
      <c r="AK146" s="113"/>
      <c r="AL146" s="113"/>
      <c r="AM146" s="114"/>
      <c r="BG146" s="13" t="s">
        <v>432</v>
      </c>
      <c r="BH146" s="13" t="s">
        <v>432</v>
      </c>
    </row>
    <row r="147" spans="1:61" ht="9.75" customHeight="1" x14ac:dyDescent="0.15">
      <c r="A147" s="96" t="s">
        <v>106</v>
      </c>
      <c r="B147" s="97"/>
      <c r="C147" s="97"/>
      <c r="D147" s="97"/>
      <c r="E147" s="97"/>
      <c r="F147" s="97"/>
      <c r="G147" s="97"/>
      <c r="H147" s="97"/>
      <c r="I147" s="98"/>
      <c r="J147" s="266"/>
      <c r="K147" s="170"/>
      <c r="L147" s="170"/>
      <c r="M147" s="170"/>
      <c r="N147" s="170"/>
      <c r="O147" s="170"/>
      <c r="P147" s="170"/>
      <c r="Q147" s="170"/>
      <c r="R147" s="170"/>
      <c r="S147" s="170"/>
      <c r="T147" s="170"/>
      <c r="U147" s="170"/>
      <c r="V147" s="170" t="s">
        <v>116</v>
      </c>
      <c r="W147" s="170"/>
      <c r="X147" s="170"/>
      <c r="Y147" s="170"/>
      <c r="Z147" s="170"/>
      <c r="AA147" s="170"/>
      <c r="AB147" s="170"/>
      <c r="AC147" s="170"/>
      <c r="AD147" s="170"/>
      <c r="AE147" s="170"/>
      <c r="AF147" s="170"/>
      <c r="AG147" s="170"/>
      <c r="AH147" s="170"/>
      <c r="AI147" s="170"/>
      <c r="AJ147" s="170"/>
      <c r="AK147" s="170"/>
      <c r="AL147" s="170"/>
      <c r="AM147" s="171"/>
      <c r="BE147" s="13" t="str">
        <f ca="1">MID(CELL("address",$CH$2),2,2)</f>
        <v>CH</v>
      </c>
      <c r="BF147" s="13">
        <f>IF(TRIM($K148)="","",IF(ISERROR(MATCH($K148,$CH$3:$CH$8,0)),"INPUT_ERROR",MATCH($K148,$CH$3:$CH$8,0)))</f>
        <v>2</v>
      </c>
      <c r="BG147" s="13" t="s">
        <v>465</v>
      </c>
      <c r="BH147" s="13">
        <v>60</v>
      </c>
      <c r="BI147" s="13" t="str">
        <f>"ITEM"&amp; BH147 &amp; BG147 &amp;  "="&amp; $BF147</f>
        <v>ITEM60#KBN2_2=2</v>
      </c>
    </row>
    <row r="148" spans="1:61" ht="9.75" customHeight="1" x14ac:dyDescent="0.15">
      <c r="A148" s="99"/>
      <c r="B148" s="100"/>
      <c r="C148" s="100"/>
      <c r="D148" s="100"/>
      <c r="E148" s="100"/>
      <c r="F148" s="100"/>
      <c r="G148" s="100"/>
      <c r="H148" s="100"/>
      <c r="I148" s="101"/>
      <c r="J148" s="130" t="s">
        <v>127</v>
      </c>
      <c r="K148" s="131" t="s">
        <v>630</v>
      </c>
      <c r="L148" s="131"/>
      <c r="M148" s="131"/>
      <c r="N148" s="131"/>
      <c r="O148" s="131"/>
      <c r="P148" s="131"/>
      <c r="Q148" s="131"/>
      <c r="R148" s="131"/>
      <c r="S148" s="131"/>
      <c r="T148" s="169" t="s">
        <v>443</v>
      </c>
      <c r="U148" s="169"/>
      <c r="V148" s="169" t="s">
        <v>230</v>
      </c>
      <c r="W148" s="169"/>
      <c r="X148" s="169"/>
      <c r="Y148" s="169"/>
      <c r="Z148" s="169"/>
      <c r="AA148" s="169"/>
      <c r="AB148" s="169"/>
      <c r="AC148" s="169"/>
      <c r="AD148" s="169"/>
      <c r="AE148" s="169" t="s">
        <v>231</v>
      </c>
      <c r="AF148" s="169"/>
      <c r="AG148" s="169"/>
      <c r="AH148" s="169"/>
      <c r="AI148" s="169"/>
      <c r="AJ148" s="169"/>
      <c r="AK148" s="169"/>
      <c r="AL148" s="169"/>
      <c r="AM148" s="172"/>
      <c r="BG148" s="13" t="s">
        <v>432</v>
      </c>
      <c r="BH148" s="13" t="s">
        <v>432</v>
      </c>
    </row>
    <row r="149" spans="1:61" ht="9.75" customHeight="1" x14ac:dyDescent="0.15">
      <c r="A149" s="99"/>
      <c r="B149" s="100"/>
      <c r="C149" s="100"/>
      <c r="D149" s="100"/>
      <c r="E149" s="100"/>
      <c r="F149" s="100"/>
      <c r="G149" s="100"/>
      <c r="H149" s="100"/>
      <c r="I149" s="101"/>
      <c r="J149" s="130"/>
      <c r="K149" s="131"/>
      <c r="L149" s="131"/>
      <c r="M149" s="131"/>
      <c r="N149" s="131"/>
      <c r="O149" s="131"/>
      <c r="P149" s="131"/>
      <c r="Q149" s="131"/>
      <c r="R149" s="131"/>
      <c r="S149" s="131"/>
      <c r="T149" s="169"/>
      <c r="U149" s="169"/>
      <c r="V149" s="169" t="s">
        <v>232</v>
      </c>
      <c r="W149" s="169"/>
      <c r="X149" s="169"/>
      <c r="Y149" s="169"/>
      <c r="Z149" s="169"/>
      <c r="AA149" s="169"/>
      <c r="AB149" s="169"/>
      <c r="AC149" s="169"/>
      <c r="AD149" s="169"/>
      <c r="AE149" s="169" t="s">
        <v>233</v>
      </c>
      <c r="AF149" s="169"/>
      <c r="AG149" s="169"/>
      <c r="AH149" s="169"/>
      <c r="AI149" s="169"/>
      <c r="AJ149" s="169"/>
      <c r="AK149" s="169"/>
      <c r="AL149" s="169"/>
      <c r="AM149" s="172"/>
      <c r="BG149" s="13" t="s">
        <v>432</v>
      </c>
      <c r="BH149" s="13" t="s">
        <v>432</v>
      </c>
    </row>
    <row r="150" spans="1:61" ht="9.75" customHeight="1" x14ac:dyDescent="0.15">
      <c r="A150" s="106"/>
      <c r="B150" s="107"/>
      <c r="C150" s="107"/>
      <c r="D150" s="107"/>
      <c r="E150" s="107"/>
      <c r="F150" s="107"/>
      <c r="G150" s="107"/>
      <c r="H150" s="107"/>
      <c r="I150" s="108"/>
      <c r="J150" s="168"/>
      <c r="K150" s="137"/>
      <c r="L150" s="137"/>
      <c r="M150" s="137"/>
      <c r="N150" s="137"/>
      <c r="O150" s="137"/>
      <c r="P150" s="137"/>
      <c r="Q150" s="137"/>
      <c r="R150" s="137"/>
      <c r="S150" s="137"/>
      <c r="T150" s="137"/>
      <c r="U150" s="137"/>
      <c r="V150" s="174" t="s">
        <v>223</v>
      </c>
      <c r="W150" s="174"/>
      <c r="X150" s="174"/>
      <c r="Y150" s="174"/>
      <c r="Z150" s="174"/>
      <c r="AA150" s="174"/>
      <c r="AB150" s="174"/>
      <c r="AC150" s="174"/>
      <c r="AD150" s="174"/>
      <c r="AE150" s="174" t="s">
        <v>224</v>
      </c>
      <c r="AF150" s="174"/>
      <c r="AG150" s="174"/>
      <c r="AH150" s="174"/>
      <c r="AI150" s="174"/>
      <c r="AJ150" s="174"/>
      <c r="AK150" s="174"/>
      <c r="AL150" s="174"/>
      <c r="AM150" s="175"/>
      <c r="BG150" s="13" t="s">
        <v>432</v>
      </c>
      <c r="BH150" s="13" t="s">
        <v>432</v>
      </c>
    </row>
    <row r="151" spans="1:61" ht="9.75" customHeight="1" x14ac:dyDescent="0.15">
      <c r="A151" s="96" t="s">
        <v>304</v>
      </c>
      <c r="B151" s="97"/>
      <c r="C151" s="97"/>
      <c r="D151" s="97"/>
      <c r="E151" s="97"/>
      <c r="F151" s="97"/>
      <c r="G151" s="97"/>
      <c r="H151" s="97"/>
      <c r="I151" s="98"/>
      <c r="J151" s="115" t="s">
        <v>759</v>
      </c>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7"/>
      <c r="BG151" s="13" t="s">
        <v>465</v>
      </c>
      <c r="BH151" s="13">
        <v>61</v>
      </c>
      <c r="BI151" s="13" t="str">
        <f>"ITEM"&amp; BH151 &amp; BG151 &amp; "="&amp; IF(TRIM($J151)="","",$J151)</f>
        <v>ITEM61#KBN2_2=株式会社エイジェック</v>
      </c>
    </row>
    <row r="152" spans="1:61" ht="9.75" customHeight="1" x14ac:dyDescent="0.15">
      <c r="A152" s="99"/>
      <c r="B152" s="100"/>
      <c r="C152" s="100"/>
      <c r="D152" s="100"/>
      <c r="E152" s="100"/>
      <c r="F152" s="100"/>
      <c r="G152" s="100"/>
      <c r="H152" s="100"/>
      <c r="I152" s="101"/>
      <c r="J152" s="109"/>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1"/>
      <c r="BG152" s="13" t="s">
        <v>432</v>
      </c>
      <c r="BH152" s="13" t="s">
        <v>432</v>
      </c>
    </row>
    <row r="153" spans="1:61" ht="9.75" customHeight="1" x14ac:dyDescent="0.15">
      <c r="A153" s="106"/>
      <c r="B153" s="107"/>
      <c r="C153" s="107"/>
      <c r="D153" s="107"/>
      <c r="E153" s="107"/>
      <c r="F153" s="107"/>
      <c r="G153" s="107"/>
      <c r="H153" s="107"/>
      <c r="I153" s="108"/>
      <c r="J153" s="112"/>
      <c r="K153" s="113"/>
      <c r="L153" s="113"/>
      <c r="M153" s="113"/>
      <c r="N153" s="113"/>
      <c r="O153" s="113"/>
      <c r="P153" s="113"/>
      <c r="Q153" s="113"/>
      <c r="R153" s="113"/>
      <c r="S153" s="113"/>
      <c r="T153" s="113"/>
      <c r="U153" s="113"/>
      <c r="V153" s="113"/>
      <c r="W153" s="113"/>
      <c r="X153" s="113"/>
      <c r="Y153" s="113"/>
      <c r="Z153" s="113"/>
      <c r="AA153" s="113"/>
      <c r="AB153" s="113"/>
      <c r="AC153" s="113"/>
      <c r="AD153" s="113"/>
      <c r="AE153" s="113"/>
      <c r="AF153" s="113"/>
      <c r="AG153" s="113"/>
      <c r="AH153" s="113"/>
      <c r="AI153" s="113"/>
      <c r="AJ153" s="113"/>
      <c r="AK153" s="113"/>
      <c r="AL153" s="113"/>
      <c r="AM153" s="114"/>
      <c r="BG153" s="13" t="s">
        <v>432</v>
      </c>
      <c r="BH153" s="13" t="s">
        <v>432</v>
      </c>
    </row>
    <row r="154" spans="1:61" ht="9.75" customHeight="1" x14ac:dyDescent="0.15">
      <c r="A154" s="267" t="s">
        <v>0</v>
      </c>
      <c r="B154" s="268"/>
      <c r="C154" s="96" t="s">
        <v>107</v>
      </c>
      <c r="D154" s="97"/>
      <c r="E154" s="97"/>
      <c r="F154" s="97"/>
      <c r="G154" s="97"/>
      <c r="H154" s="97"/>
      <c r="I154" s="98"/>
      <c r="J154" s="167"/>
      <c r="K154" s="162"/>
      <c r="L154" s="162"/>
      <c r="M154" s="162"/>
      <c r="N154" s="162"/>
      <c r="O154" s="162"/>
      <c r="P154" s="162"/>
      <c r="Q154" s="162"/>
      <c r="R154" s="162"/>
      <c r="S154" s="162"/>
      <c r="T154" s="162"/>
      <c r="U154" s="162"/>
      <c r="V154" s="170" t="s">
        <v>116</v>
      </c>
      <c r="W154" s="170"/>
      <c r="X154" s="170"/>
      <c r="Y154" s="170"/>
      <c r="Z154" s="170"/>
      <c r="AA154" s="170"/>
      <c r="AB154" s="170"/>
      <c r="AC154" s="170"/>
      <c r="AD154" s="170"/>
      <c r="AE154" s="170"/>
      <c r="AF154" s="170"/>
      <c r="AG154" s="170"/>
      <c r="AH154" s="170"/>
      <c r="AI154" s="170"/>
      <c r="AJ154" s="170"/>
      <c r="AK154" s="170"/>
      <c r="AL154" s="170"/>
      <c r="AM154" s="171"/>
      <c r="BE154" s="13" t="str">
        <f ca="1">MID(CELL("address",$CI$2),2,2)</f>
        <v>CI</v>
      </c>
      <c r="BF154" s="13">
        <f>IF(TRIM($K155)="","",IF(ISERROR(MATCH($K155,$CI$3:$CI$4,0)),"INPUT_ERROR",MATCH($K155,$CI$3:$CI$4,0)))</f>
        <v>2</v>
      </c>
      <c r="BG154" s="13" t="s">
        <v>465</v>
      </c>
      <c r="BH154" s="13">
        <v>62</v>
      </c>
      <c r="BI154" s="13" t="str">
        <f>"ITEM"&amp; BH154&amp; BG154 &amp; "="&amp; $BF154</f>
        <v>ITEM62#KBN2_2=2</v>
      </c>
    </row>
    <row r="155" spans="1:61" ht="9.75" customHeight="1" x14ac:dyDescent="0.15">
      <c r="A155" s="269"/>
      <c r="B155" s="270"/>
      <c r="C155" s="99"/>
      <c r="D155" s="100"/>
      <c r="E155" s="100"/>
      <c r="F155" s="100"/>
      <c r="G155" s="100"/>
      <c r="H155" s="100"/>
      <c r="I155" s="101"/>
      <c r="J155" s="130" t="s">
        <v>167</v>
      </c>
      <c r="K155" s="131" t="s">
        <v>153</v>
      </c>
      <c r="L155" s="131"/>
      <c r="M155" s="131"/>
      <c r="N155" s="131"/>
      <c r="O155" s="131"/>
      <c r="P155" s="131"/>
      <c r="Q155" s="131"/>
      <c r="R155" s="133" t="s">
        <v>168</v>
      </c>
      <c r="S155" s="133"/>
      <c r="T155" s="133"/>
      <c r="U155" s="133"/>
      <c r="V155" s="169" t="s">
        <v>234</v>
      </c>
      <c r="W155" s="169"/>
      <c r="X155" s="169"/>
      <c r="Y155" s="169"/>
      <c r="Z155" s="169"/>
      <c r="AA155" s="169" t="s">
        <v>235</v>
      </c>
      <c r="AB155" s="169"/>
      <c r="AC155" s="169"/>
      <c r="AD155" s="169"/>
      <c r="AE155" s="169"/>
      <c r="AF155" s="169"/>
      <c r="AG155" s="169"/>
      <c r="AH155" s="169"/>
      <c r="AI155" s="169"/>
      <c r="AJ155" s="169"/>
      <c r="AK155" s="169"/>
      <c r="AL155" s="169"/>
      <c r="AM155" s="172"/>
      <c r="BG155" s="13" t="s">
        <v>432</v>
      </c>
      <c r="BH155" s="13" t="s">
        <v>432</v>
      </c>
    </row>
    <row r="156" spans="1:61" ht="9.75" customHeight="1" x14ac:dyDescent="0.15">
      <c r="A156" s="269"/>
      <c r="B156" s="270"/>
      <c r="C156" s="99"/>
      <c r="D156" s="100"/>
      <c r="E156" s="100"/>
      <c r="F156" s="100"/>
      <c r="G156" s="100"/>
      <c r="H156" s="100"/>
      <c r="I156" s="101"/>
      <c r="J156" s="130"/>
      <c r="K156" s="131"/>
      <c r="L156" s="131"/>
      <c r="M156" s="131"/>
      <c r="N156" s="131"/>
      <c r="O156" s="131"/>
      <c r="P156" s="131"/>
      <c r="Q156" s="131"/>
      <c r="R156" s="133"/>
      <c r="S156" s="133"/>
      <c r="T156" s="133"/>
      <c r="U156" s="133"/>
      <c r="V156" s="169"/>
      <c r="W156" s="169"/>
      <c r="X156" s="169"/>
      <c r="Y156" s="169"/>
      <c r="Z156" s="169"/>
      <c r="AA156" s="169"/>
      <c r="AB156" s="169"/>
      <c r="AC156" s="169"/>
      <c r="AD156" s="169"/>
      <c r="AE156" s="169"/>
      <c r="AF156" s="169"/>
      <c r="AG156" s="169"/>
      <c r="AH156" s="169"/>
      <c r="AI156" s="169"/>
      <c r="AJ156" s="169"/>
      <c r="AK156" s="169"/>
      <c r="AL156" s="169"/>
      <c r="AM156" s="172"/>
      <c r="BG156" s="13" t="s">
        <v>432</v>
      </c>
      <c r="BH156" s="13" t="s">
        <v>432</v>
      </c>
    </row>
    <row r="157" spans="1:61" ht="9.75" customHeight="1" x14ac:dyDescent="0.15">
      <c r="A157" s="269"/>
      <c r="B157" s="270"/>
      <c r="C157" s="106"/>
      <c r="D157" s="107"/>
      <c r="E157" s="107"/>
      <c r="F157" s="107"/>
      <c r="G157" s="107"/>
      <c r="H157" s="107"/>
      <c r="I157" s="108"/>
      <c r="J157" s="173"/>
      <c r="K157" s="174"/>
      <c r="L157" s="174"/>
      <c r="M157" s="174"/>
      <c r="N157" s="174"/>
      <c r="O157" s="174"/>
      <c r="P157" s="174"/>
      <c r="Q157" s="174"/>
      <c r="R157" s="174"/>
      <c r="S157" s="174"/>
      <c r="T157" s="174"/>
      <c r="U157" s="174"/>
      <c r="V157" s="174"/>
      <c r="W157" s="174"/>
      <c r="X157" s="174"/>
      <c r="Y157" s="174"/>
      <c r="Z157" s="174"/>
      <c r="AA157" s="174"/>
      <c r="AB157" s="174"/>
      <c r="AC157" s="174"/>
      <c r="AD157" s="174"/>
      <c r="AE157" s="174"/>
      <c r="AF157" s="174"/>
      <c r="AG157" s="174"/>
      <c r="AH157" s="174"/>
      <c r="AI157" s="174"/>
      <c r="AJ157" s="174"/>
      <c r="AK157" s="174"/>
      <c r="AL157" s="174"/>
      <c r="AM157" s="175"/>
      <c r="BG157" s="13" t="s">
        <v>432</v>
      </c>
      <c r="BH157" s="13" t="s">
        <v>432</v>
      </c>
    </row>
    <row r="158" spans="1:61" ht="9.75" customHeight="1" x14ac:dyDescent="0.15">
      <c r="A158" s="269"/>
      <c r="B158" s="270"/>
      <c r="C158" s="96" t="s">
        <v>108</v>
      </c>
      <c r="D158" s="97"/>
      <c r="E158" s="97"/>
      <c r="F158" s="97"/>
      <c r="G158" s="97"/>
      <c r="H158" s="97"/>
      <c r="I158" s="98"/>
      <c r="J158" s="86"/>
      <c r="K158" s="87"/>
      <c r="L158" s="87"/>
      <c r="M158" s="87"/>
      <c r="N158" s="87"/>
      <c r="O158" s="87"/>
      <c r="P158" s="87"/>
      <c r="Q158" s="87"/>
      <c r="R158" s="87"/>
      <c r="S158" s="87"/>
      <c r="T158" s="87"/>
      <c r="U158" s="87"/>
      <c r="V158" s="87"/>
      <c r="W158" s="87"/>
      <c r="X158" s="87"/>
      <c r="Y158" s="87"/>
      <c r="Z158" s="87"/>
      <c r="AA158" s="87"/>
      <c r="AB158" s="87"/>
      <c r="AC158" s="87"/>
      <c r="AD158" s="87"/>
      <c r="AE158" s="87"/>
      <c r="AF158" s="87"/>
      <c r="AG158" s="87"/>
      <c r="AH158" s="87"/>
      <c r="AI158" s="87"/>
      <c r="AJ158" s="87"/>
      <c r="AK158" s="87"/>
      <c r="AL158" s="87"/>
      <c r="AM158" s="88"/>
      <c r="BG158" s="13" t="s">
        <v>465</v>
      </c>
      <c r="BH158" s="13">
        <v>63</v>
      </c>
      <c r="BI158" s="13" t="str">
        <f>"ITEM" &amp; BH158 &amp; BG158 &amp; "="&amp; IF(TRIM($J158)="","",$J158)</f>
        <v>ITEM63#KBN2_2=</v>
      </c>
    </row>
    <row r="159" spans="1:61" ht="9.75" customHeight="1" x14ac:dyDescent="0.15">
      <c r="A159" s="269"/>
      <c r="B159" s="270"/>
      <c r="C159" s="99"/>
      <c r="D159" s="100"/>
      <c r="E159" s="100"/>
      <c r="F159" s="100"/>
      <c r="G159" s="100"/>
      <c r="H159" s="100"/>
      <c r="I159" s="101"/>
      <c r="J159" s="127"/>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9"/>
      <c r="BG159" s="13" t="s">
        <v>432</v>
      </c>
      <c r="BH159" s="13" t="s">
        <v>432</v>
      </c>
    </row>
    <row r="160" spans="1:61" ht="9.75" customHeight="1" x14ac:dyDescent="0.15">
      <c r="A160" s="269"/>
      <c r="B160" s="270"/>
      <c r="C160" s="106"/>
      <c r="D160" s="107"/>
      <c r="E160" s="107"/>
      <c r="F160" s="107"/>
      <c r="G160" s="107"/>
      <c r="H160" s="107"/>
      <c r="I160" s="108"/>
      <c r="J160" s="89"/>
      <c r="K160" s="90"/>
      <c r="L160" s="90"/>
      <c r="M160" s="90"/>
      <c r="N160" s="90"/>
      <c r="O160" s="90"/>
      <c r="P160" s="90"/>
      <c r="Q160" s="90"/>
      <c r="R160" s="90"/>
      <c r="S160" s="90"/>
      <c r="T160" s="90"/>
      <c r="U160" s="90"/>
      <c r="V160" s="90"/>
      <c r="W160" s="90"/>
      <c r="X160" s="90"/>
      <c r="Y160" s="90"/>
      <c r="Z160" s="90"/>
      <c r="AA160" s="90"/>
      <c r="AB160" s="90"/>
      <c r="AC160" s="90"/>
      <c r="AD160" s="90"/>
      <c r="AE160" s="90"/>
      <c r="AF160" s="90"/>
      <c r="AG160" s="90"/>
      <c r="AH160" s="90"/>
      <c r="AI160" s="90"/>
      <c r="AJ160" s="90"/>
      <c r="AK160" s="90"/>
      <c r="AL160" s="90"/>
      <c r="AM160" s="91"/>
      <c r="BG160" s="13" t="s">
        <v>432</v>
      </c>
      <c r="BH160" s="13" t="s">
        <v>432</v>
      </c>
    </row>
    <row r="161" spans="1:61" ht="9.75" customHeight="1" x14ac:dyDescent="0.15">
      <c r="A161" s="269"/>
      <c r="B161" s="270"/>
      <c r="C161" s="96" t="s">
        <v>109</v>
      </c>
      <c r="D161" s="97"/>
      <c r="E161" s="97"/>
      <c r="F161" s="97"/>
      <c r="G161" s="97"/>
      <c r="H161" s="97"/>
      <c r="I161" s="98"/>
      <c r="J161" s="86"/>
      <c r="K161" s="87"/>
      <c r="L161" s="87"/>
      <c r="M161" s="87"/>
      <c r="N161" s="87"/>
      <c r="O161" s="87"/>
      <c r="P161" s="87"/>
      <c r="Q161" s="87"/>
      <c r="R161" s="87"/>
      <c r="S161" s="87"/>
      <c r="T161" s="87"/>
      <c r="U161" s="87"/>
      <c r="V161" s="87"/>
      <c r="W161" s="87"/>
      <c r="X161" s="87"/>
      <c r="Y161" s="87"/>
      <c r="Z161" s="87"/>
      <c r="AA161" s="87"/>
      <c r="AB161" s="87"/>
      <c r="AC161" s="87"/>
      <c r="AD161" s="87"/>
      <c r="AE161" s="87"/>
      <c r="AF161" s="87"/>
      <c r="AG161" s="87"/>
      <c r="AH161" s="87"/>
      <c r="AI161" s="87"/>
      <c r="AJ161" s="87"/>
      <c r="AK161" s="87"/>
      <c r="AL161" s="87"/>
      <c r="AM161" s="88"/>
      <c r="BG161" s="13" t="s">
        <v>465</v>
      </c>
      <c r="BH161" s="13">
        <v>64</v>
      </c>
      <c r="BI161" s="13" t="str">
        <f>"ITEM" &amp; BH161 &amp; BG161 &amp; "="&amp; IF(TRIM($J161)="","",$J161)</f>
        <v>ITEM64#KBN2_2=</v>
      </c>
    </row>
    <row r="162" spans="1:61" ht="9.75" customHeight="1" x14ac:dyDescent="0.15">
      <c r="A162" s="269"/>
      <c r="B162" s="270"/>
      <c r="C162" s="99"/>
      <c r="D162" s="100"/>
      <c r="E162" s="100"/>
      <c r="F162" s="100"/>
      <c r="G162" s="100"/>
      <c r="H162" s="100"/>
      <c r="I162" s="101"/>
      <c r="J162" s="127"/>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9"/>
      <c r="BG162" s="13" t="s">
        <v>432</v>
      </c>
      <c r="BH162" s="13" t="s">
        <v>432</v>
      </c>
    </row>
    <row r="163" spans="1:61" ht="9.75" customHeight="1" x14ac:dyDescent="0.15">
      <c r="A163" s="271"/>
      <c r="B163" s="272"/>
      <c r="C163" s="106"/>
      <c r="D163" s="107"/>
      <c r="E163" s="107"/>
      <c r="F163" s="107"/>
      <c r="G163" s="107"/>
      <c r="H163" s="107"/>
      <c r="I163" s="108"/>
      <c r="J163" s="89"/>
      <c r="K163" s="90"/>
      <c r="L163" s="90"/>
      <c r="M163" s="90"/>
      <c r="N163" s="90"/>
      <c r="O163" s="90"/>
      <c r="P163" s="90"/>
      <c r="Q163" s="90"/>
      <c r="R163" s="90"/>
      <c r="S163" s="90"/>
      <c r="T163" s="90"/>
      <c r="U163" s="90"/>
      <c r="V163" s="90"/>
      <c r="W163" s="90"/>
      <c r="X163" s="90"/>
      <c r="Y163" s="90"/>
      <c r="Z163" s="90"/>
      <c r="AA163" s="90"/>
      <c r="AB163" s="90"/>
      <c r="AC163" s="90"/>
      <c r="AD163" s="90"/>
      <c r="AE163" s="90"/>
      <c r="AF163" s="90"/>
      <c r="AG163" s="90"/>
      <c r="AH163" s="90"/>
      <c r="AI163" s="90"/>
      <c r="AJ163" s="90"/>
      <c r="AK163" s="90"/>
      <c r="AL163" s="90"/>
      <c r="AM163" s="91"/>
      <c r="BG163" s="13" t="s">
        <v>432</v>
      </c>
      <c r="BH163" s="13" t="s">
        <v>432</v>
      </c>
    </row>
    <row r="164" spans="1:61" ht="9.75" hidden="1" customHeight="1" x14ac:dyDescent="0.15">
      <c r="A164" s="251" t="s">
        <v>342</v>
      </c>
      <c r="B164" s="252"/>
      <c r="C164" s="252"/>
      <c r="D164" s="252"/>
      <c r="E164" s="252"/>
      <c r="F164" s="252"/>
      <c r="G164" s="252"/>
      <c r="H164" s="252"/>
      <c r="I164" s="253"/>
      <c r="J164" s="276"/>
      <c r="K164" s="277"/>
      <c r="L164" s="277"/>
      <c r="M164" s="277"/>
      <c r="N164" s="277"/>
      <c r="O164" s="277"/>
      <c r="P164" s="277"/>
      <c r="Q164" s="277"/>
      <c r="R164" s="277"/>
      <c r="S164" s="277"/>
      <c r="T164" s="277"/>
      <c r="U164" s="277"/>
      <c r="V164" s="277"/>
      <c r="W164" s="277"/>
      <c r="X164" s="277"/>
      <c r="Y164" s="277"/>
      <c r="Z164" s="277"/>
      <c r="AA164" s="277"/>
      <c r="AB164" s="277"/>
      <c r="AC164" s="277"/>
      <c r="AD164" s="277"/>
      <c r="AE164" s="277"/>
      <c r="AF164" s="277"/>
      <c r="AG164" s="277"/>
      <c r="AH164" s="277"/>
      <c r="AI164" s="277"/>
      <c r="AJ164" s="277"/>
      <c r="AK164" s="277"/>
      <c r="AL164" s="277"/>
      <c r="AM164" s="278"/>
      <c r="BG164" s="13" t="s">
        <v>466</v>
      </c>
      <c r="BH164" s="13">
        <v>58</v>
      </c>
      <c r="BI164" s="13" t="str">
        <f>"ITEM"&amp;BH164 &amp; BG164 &amp; "="&amp; IF(TRIM($J164)="","",$J164)</f>
        <v>ITEM58#KBN2_3=</v>
      </c>
    </row>
    <row r="165" spans="1:61" ht="9.75" hidden="1" customHeight="1" thickBot="1" x14ac:dyDescent="0.2">
      <c r="A165" s="254"/>
      <c r="B165" s="255"/>
      <c r="C165" s="255"/>
      <c r="D165" s="255"/>
      <c r="E165" s="255"/>
      <c r="F165" s="255"/>
      <c r="G165" s="255"/>
      <c r="H165" s="255"/>
      <c r="I165" s="256"/>
      <c r="J165" s="279"/>
      <c r="K165" s="280"/>
      <c r="L165" s="280"/>
      <c r="M165" s="280"/>
      <c r="N165" s="280"/>
      <c r="O165" s="280"/>
      <c r="P165" s="280"/>
      <c r="Q165" s="280"/>
      <c r="R165" s="280"/>
      <c r="S165" s="280"/>
      <c r="T165" s="280"/>
      <c r="U165" s="280"/>
      <c r="V165" s="280"/>
      <c r="W165" s="280"/>
      <c r="X165" s="280"/>
      <c r="Y165" s="280"/>
      <c r="Z165" s="280"/>
      <c r="AA165" s="280"/>
      <c r="AB165" s="280"/>
      <c r="AC165" s="280"/>
      <c r="AD165" s="280"/>
      <c r="AE165" s="280"/>
      <c r="AF165" s="280"/>
      <c r="AG165" s="280"/>
      <c r="AH165" s="280"/>
      <c r="AI165" s="280"/>
      <c r="AJ165" s="280"/>
      <c r="AK165" s="280"/>
      <c r="AL165" s="280"/>
      <c r="AM165" s="281"/>
      <c r="BG165" s="13" t="s">
        <v>432</v>
      </c>
      <c r="BH165" s="13" t="s">
        <v>432</v>
      </c>
    </row>
    <row r="166" spans="1:61" ht="9.75" hidden="1" customHeight="1" x14ac:dyDescent="0.15">
      <c r="A166" s="263" t="s">
        <v>93</v>
      </c>
      <c r="B166" s="264"/>
      <c r="C166" s="264"/>
      <c r="D166" s="264"/>
      <c r="E166" s="264"/>
      <c r="F166" s="264"/>
      <c r="G166" s="264"/>
      <c r="H166" s="264"/>
      <c r="I166" s="265"/>
      <c r="J166" s="282"/>
      <c r="K166" s="283"/>
      <c r="L166" s="283"/>
      <c r="M166" s="283"/>
      <c r="N166" s="283"/>
      <c r="O166" s="283"/>
      <c r="P166" s="283"/>
      <c r="Q166" s="283"/>
      <c r="R166" s="283"/>
      <c r="S166" s="283"/>
      <c r="T166" s="283"/>
      <c r="U166" s="283"/>
      <c r="V166" s="283"/>
      <c r="W166" s="283"/>
      <c r="X166" s="283"/>
      <c r="Y166" s="283"/>
      <c r="Z166" s="283"/>
      <c r="AA166" s="283"/>
      <c r="AB166" s="283"/>
      <c r="AC166" s="283"/>
      <c r="AD166" s="283"/>
      <c r="AE166" s="283"/>
      <c r="AF166" s="283"/>
      <c r="AG166" s="283"/>
      <c r="AH166" s="283"/>
      <c r="AI166" s="283"/>
      <c r="AJ166" s="283"/>
      <c r="AK166" s="283"/>
      <c r="AL166" s="283"/>
      <c r="AM166" s="284"/>
      <c r="BG166" s="13" t="s">
        <v>466</v>
      </c>
      <c r="BH166" s="13">
        <v>59</v>
      </c>
      <c r="BI166" s="13" t="str">
        <f>"ITEM"&amp; BH166  &amp; BG166 &amp; "="&amp; IF(TRIM($J166)="","",$J166)</f>
        <v>ITEM59#KBN2_3=</v>
      </c>
    </row>
    <row r="167" spans="1:61" ht="9.75" hidden="1" customHeight="1" x14ac:dyDescent="0.15">
      <c r="A167" s="106"/>
      <c r="B167" s="107"/>
      <c r="C167" s="107"/>
      <c r="D167" s="107"/>
      <c r="E167" s="107"/>
      <c r="F167" s="107"/>
      <c r="G167" s="107"/>
      <c r="H167" s="107"/>
      <c r="I167" s="108"/>
      <c r="J167" s="89"/>
      <c r="K167" s="90"/>
      <c r="L167" s="90"/>
      <c r="M167" s="90"/>
      <c r="N167" s="90"/>
      <c r="O167" s="90"/>
      <c r="P167" s="90"/>
      <c r="Q167" s="90"/>
      <c r="R167" s="90"/>
      <c r="S167" s="90"/>
      <c r="T167" s="90"/>
      <c r="U167" s="90"/>
      <c r="V167" s="90"/>
      <c r="W167" s="90"/>
      <c r="X167" s="90"/>
      <c r="Y167" s="90"/>
      <c r="Z167" s="90"/>
      <c r="AA167" s="90"/>
      <c r="AB167" s="90"/>
      <c r="AC167" s="90"/>
      <c r="AD167" s="90"/>
      <c r="AE167" s="90"/>
      <c r="AF167" s="90"/>
      <c r="AG167" s="90"/>
      <c r="AH167" s="90"/>
      <c r="AI167" s="90"/>
      <c r="AJ167" s="90"/>
      <c r="AK167" s="90"/>
      <c r="AL167" s="90"/>
      <c r="AM167" s="91"/>
      <c r="BG167" s="13" t="s">
        <v>432</v>
      </c>
      <c r="BH167" s="13" t="s">
        <v>432</v>
      </c>
    </row>
    <row r="168" spans="1:61" ht="9.75" hidden="1" customHeight="1" x14ac:dyDescent="0.15">
      <c r="A168" s="96" t="s">
        <v>106</v>
      </c>
      <c r="B168" s="97"/>
      <c r="C168" s="97"/>
      <c r="D168" s="97"/>
      <c r="E168" s="97"/>
      <c r="F168" s="97"/>
      <c r="G168" s="97"/>
      <c r="H168" s="97"/>
      <c r="I168" s="98"/>
      <c r="J168" s="266"/>
      <c r="K168" s="170"/>
      <c r="L168" s="170"/>
      <c r="M168" s="170"/>
      <c r="N168" s="170"/>
      <c r="O168" s="170"/>
      <c r="P168" s="170"/>
      <c r="Q168" s="170"/>
      <c r="R168" s="170"/>
      <c r="S168" s="170"/>
      <c r="T168" s="170"/>
      <c r="U168" s="170"/>
      <c r="V168" s="170" t="s">
        <v>116</v>
      </c>
      <c r="W168" s="170"/>
      <c r="X168" s="170"/>
      <c r="Y168" s="170"/>
      <c r="Z168" s="170"/>
      <c r="AA168" s="170"/>
      <c r="AB168" s="170"/>
      <c r="AC168" s="170"/>
      <c r="AD168" s="170"/>
      <c r="AE168" s="170"/>
      <c r="AF168" s="170"/>
      <c r="AG168" s="170"/>
      <c r="AH168" s="170"/>
      <c r="AI168" s="170"/>
      <c r="AJ168" s="170"/>
      <c r="AK168" s="170"/>
      <c r="AL168" s="170"/>
      <c r="AM168" s="171"/>
      <c r="BE168" s="13" t="str">
        <f ca="1">MID(CELL("address",$CH$2),2,2)</f>
        <v>CH</v>
      </c>
      <c r="BF168" s="13" t="str">
        <f>IF(TRIM($K169)="","",IF(ISERROR(MATCH($K169,$CH$3:$CH$8,0)),"INPUT_ERROR",MATCH($K169,$CH$3:$CH$8,0)))</f>
        <v/>
      </c>
      <c r="BG168" s="13" t="s">
        <v>466</v>
      </c>
      <c r="BH168" s="13">
        <v>60</v>
      </c>
      <c r="BI168" s="13" t="str">
        <f>"ITEM"&amp; BH168 &amp; BG168 &amp;  "="&amp; $BF168</f>
        <v>ITEM60#KBN2_3=</v>
      </c>
    </row>
    <row r="169" spans="1:61" ht="9.75" hidden="1" customHeight="1" x14ac:dyDescent="0.15">
      <c r="A169" s="99"/>
      <c r="B169" s="100"/>
      <c r="C169" s="100"/>
      <c r="D169" s="100"/>
      <c r="E169" s="100"/>
      <c r="F169" s="100"/>
      <c r="G169" s="100"/>
      <c r="H169" s="100"/>
      <c r="I169" s="101"/>
      <c r="J169" s="130" t="s">
        <v>127</v>
      </c>
      <c r="K169" s="131"/>
      <c r="L169" s="131"/>
      <c r="M169" s="131"/>
      <c r="N169" s="131"/>
      <c r="O169" s="131"/>
      <c r="P169" s="131"/>
      <c r="Q169" s="131"/>
      <c r="R169" s="131"/>
      <c r="S169" s="131"/>
      <c r="T169" s="169" t="s">
        <v>443</v>
      </c>
      <c r="U169" s="169"/>
      <c r="V169" s="169" t="s">
        <v>230</v>
      </c>
      <c r="W169" s="169"/>
      <c r="X169" s="169"/>
      <c r="Y169" s="169"/>
      <c r="Z169" s="169"/>
      <c r="AA169" s="169"/>
      <c r="AB169" s="169"/>
      <c r="AC169" s="169"/>
      <c r="AD169" s="169"/>
      <c r="AE169" s="169" t="s">
        <v>231</v>
      </c>
      <c r="AF169" s="169"/>
      <c r="AG169" s="169"/>
      <c r="AH169" s="169"/>
      <c r="AI169" s="169"/>
      <c r="AJ169" s="169"/>
      <c r="AK169" s="169"/>
      <c r="AL169" s="169"/>
      <c r="AM169" s="172"/>
      <c r="BG169" s="13" t="s">
        <v>432</v>
      </c>
      <c r="BH169" s="13" t="s">
        <v>432</v>
      </c>
    </row>
    <row r="170" spans="1:61" ht="9.75" hidden="1" customHeight="1" x14ac:dyDescent="0.15">
      <c r="A170" s="99"/>
      <c r="B170" s="100"/>
      <c r="C170" s="100"/>
      <c r="D170" s="100"/>
      <c r="E170" s="100"/>
      <c r="F170" s="100"/>
      <c r="G170" s="100"/>
      <c r="H170" s="100"/>
      <c r="I170" s="101"/>
      <c r="J170" s="130"/>
      <c r="K170" s="131"/>
      <c r="L170" s="131"/>
      <c r="M170" s="131"/>
      <c r="N170" s="131"/>
      <c r="O170" s="131"/>
      <c r="P170" s="131"/>
      <c r="Q170" s="131"/>
      <c r="R170" s="131"/>
      <c r="S170" s="131"/>
      <c r="T170" s="169"/>
      <c r="U170" s="169"/>
      <c r="V170" s="169" t="s">
        <v>232</v>
      </c>
      <c r="W170" s="169"/>
      <c r="X170" s="169"/>
      <c r="Y170" s="169"/>
      <c r="Z170" s="169"/>
      <c r="AA170" s="169"/>
      <c r="AB170" s="169"/>
      <c r="AC170" s="169"/>
      <c r="AD170" s="169"/>
      <c r="AE170" s="169" t="s">
        <v>233</v>
      </c>
      <c r="AF170" s="169"/>
      <c r="AG170" s="169"/>
      <c r="AH170" s="169"/>
      <c r="AI170" s="169"/>
      <c r="AJ170" s="169"/>
      <c r="AK170" s="169"/>
      <c r="AL170" s="169"/>
      <c r="AM170" s="172"/>
      <c r="BG170" s="13" t="s">
        <v>432</v>
      </c>
      <c r="BH170" s="13" t="s">
        <v>432</v>
      </c>
    </row>
    <row r="171" spans="1:61" ht="9.75" hidden="1" customHeight="1" x14ac:dyDescent="0.15">
      <c r="A171" s="106"/>
      <c r="B171" s="107"/>
      <c r="C171" s="107"/>
      <c r="D171" s="107"/>
      <c r="E171" s="107"/>
      <c r="F171" s="107"/>
      <c r="G171" s="107"/>
      <c r="H171" s="107"/>
      <c r="I171" s="108"/>
      <c r="J171" s="168"/>
      <c r="K171" s="137"/>
      <c r="L171" s="137"/>
      <c r="M171" s="137"/>
      <c r="N171" s="137"/>
      <c r="O171" s="137"/>
      <c r="P171" s="137"/>
      <c r="Q171" s="137"/>
      <c r="R171" s="137"/>
      <c r="S171" s="137"/>
      <c r="T171" s="137"/>
      <c r="U171" s="137"/>
      <c r="V171" s="174" t="s">
        <v>223</v>
      </c>
      <c r="W171" s="174"/>
      <c r="X171" s="174"/>
      <c r="Y171" s="174"/>
      <c r="Z171" s="174"/>
      <c r="AA171" s="174"/>
      <c r="AB171" s="174"/>
      <c r="AC171" s="174"/>
      <c r="AD171" s="174"/>
      <c r="AE171" s="174" t="s">
        <v>224</v>
      </c>
      <c r="AF171" s="174"/>
      <c r="AG171" s="174"/>
      <c r="AH171" s="174"/>
      <c r="AI171" s="174"/>
      <c r="AJ171" s="174"/>
      <c r="AK171" s="174"/>
      <c r="AL171" s="174"/>
      <c r="AM171" s="175"/>
      <c r="BG171" s="13" t="s">
        <v>432</v>
      </c>
      <c r="BH171" s="13" t="s">
        <v>432</v>
      </c>
    </row>
    <row r="172" spans="1:61" ht="9.75" hidden="1" customHeight="1" x14ac:dyDescent="0.15">
      <c r="A172" s="96" t="s">
        <v>304</v>
      </c>
      <c r="B172" s="97"/>
      <c r="C172" s="97"/>
      <c r="D172" s="97"/>
      <c r="E172" s="97"/>
      <c r="F172" s="97"/>
      <c r="G172" s="97"/>
      <c r="H172" s="97"/>
      <c r="I172" s="98"/>
      <c r="J172" s="86"/>
      <c r="K172" s="87"/>
      <c r="L172" s="87"/>
      <c r="M172" s="87"/>
      <c r="N172" s="87"/>
      <c r="O172" s="87"/>
      <c r="P172" s="87"/>
      <c r="Q172" s="87"/>
      <c r="R172" s="87"/>
      <c r="S172" s="87"/>
      <c r="T172" s="87"/>
      <c r="U172" s="87"/>
      <c r="V172" s="87"/>
      <c r="W172" s="87"/>
      <c r="X172" s="87"/>
      <c r="Y172" s="87"/>
      <c r="Z172" s="87"/>
      <c r="AA172" s="87"/>
      <c r="AB172" s="87"/>
      <c r="AC172" s="87"/>
      <c r="AD172" s="87"/>
      <c r="AE172" s="87"/>
      <c r="AF172" s="87"/>
      <c r="AG172" s="87"/>
      <c r="AH172" s="87"/>
      <c r="AI172" s="87"/>
      <c r="AJ172" s="87"/>
      <c r="AK172" s="87"/>
      <c r="AL172" s="87"/>
      <c r="AM172" s="88"/>
      <c r="BG172" s="13" t="s">
        <v>466</v>
      </c>
      <c r="BH172" s="13">
        <v>61</v>
      </c>
      <c r="BI172" s="13" t="str">
        <f>"ITEM"&amp; BH172 &amp; BG172 &amp; "="&amp; IF(TRIM($J172)="","",$J172)</f>
        <v>ITEM61#KBN2_3=</v>
      </c>
    </row>
    <row r="173" spans="1:61" ht="9.75" hidden="1" customHeight="1" x14ac:dyDescent="0.15">
      <c r="A173" s="99"/>
      <c r="B173" s="100"/>
      <c r="C173" s="100"/>
      <c r="D173" s="100"/>
      <c r="E173" s="100"/>
      <c r="F173" s="100"/>
      <c r="G173" s="100"/>
      <c r="H173" s="100"/>
      <c r="I173" s="101"/>
      <c r="J173" s="127"/>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9"/>
      <c r="BG173" s="13" t="s">
        <v>432</v>
      </c>
      <c r="BH173" s="13" t="s">
        <v>432</v>
      </c>
    </row>
    <row r="174" spans="1:61" ht="9.75" hidden="1" customHeight="1" x14ac:dyDescent="0.15">
      <c r="A174" s="106"/>
      <c r="B174" s="107"/>
      <c r="C174" s="107"/>
      <c r="D174" s="107"/>
      <c r="E174" s="107"/>
      <c r="F174" s="107"/>
      <c r="G174" s="107"/>
      <c r="H174" s="107"/>
      <c r="I174" s="108"/>
      <c r="J174" s="89"/>
      <c r="K174" s="90"/>
      <c r="L174" s="90"/>
      <c r="M174" s="90"/>
      <c r="N174" s="90"/>
      <c r="O174" s="90"/>
      <c r="P174" s="90"/>
      <c r="Q174" s="90"/>
      <c r="R174" s="90"/>
      <c r="S174" s="90"/>
      <c r="T174" s="90"/>
      <c r="U174" s="90"/>
      <c r="V174" s="90"/>
      <c r="W174" s="90"/>
      <c r="X174" s="90"/>
      <c r="Y174" s="90"/>
      <c r="Z174" s="90"/>
      <c r="AA174" s="90"/>
      <c r="AB174" s="90"/>
      <c r="AC174" s="90"/>
      <c r="AD174" s="90"/>
      <c r="AE174" s="90"/>
      <c r="AF174" s="90"/>
      <c r="AG174" s="90"/>
      <c r="AH174" s="90"/>
      <c r="AI174" s="90"/>
      <c r="AJ174" s="90"/>
      <c r="AK174" s="90"/>
      <c r="AL174" s="90"/>
      <c r="AM174" s="91"/>
      <c r="BG174" s="13" t="s">
        <v>432</v>
      </c>
      <c r="BH174" s="13" t="s">
        <v>432</v>
      </c>
    </row>
    <row r="175" spans="1:61" ht="9.75" hidden="1" customHeight="1" x14ac:dyDescent="0.15">
      <c r="A175" s="267" t="s">
        <v>0</v>
      </c>
      <c r="B175" s="268"/>
      <c r="C175" s="96" t="s">
        <v>107</v>
      </c>
      <c r="D175" s="97"/>
      <c r="E175" s="97"/>
      <c r="F175" s="97"/>
      <c r="G175" s="97"/>
      <c r="H175" s="97"/>
      <c r="I175" s="98"/>
      <c r="J175" s="167"/>
      <c r="K175" s="162"/>
      <c r="L175" s="162"/>
      <c r="M175" s="162"/>
      <c r="N175" s="162"/>
      <c r="O175" s="162"/>
      <c r="P175" s="162"/>
      <c r="Q175" s="162"/>
      <c r="R175" s="162"/>
      <c r="S175" s="162"/>
      <c r="T175" s="162"/>
      <c r="U175" s="162"/>
      <c r="V175" s="170" t="s">
        <v>116</v>
      </c>
      <c r="W175" s="170"/>
      <c r="X175" s="170"/>
      <c r="Y175" s="170"/>
      <c r="Z175" s="170"/>
      <c r="AA175" s="170"/>
      <c r="AB175" s="170"/>
      <c r="AC175" s="170"/>
      <c r="AD175" s="170"/>
      <c r="AE175" s="170"/>
      <c r="AF175" s="170"/>
      <c r="AG175" s="170"/>
      <c r="AH175" s="170"/>
      <c r="AI175" s="170"/>
      <c r="AJ175" s="170"/>
      <c r="AK175" s="170"/>
      <c r="AL175" s="170"/>
      <c r="AM175" s="171"/>
      <c r="BE175" s="13" t="str">
        <f ca="1">MID(CELL("address",$CI$2),2,2)</f>
        <v>CI</v>
      </c>
      <c r="BF175" s="13" t="str">
        <f>IF(TRIM($K176)="","",IF(ISERROR(MATCH($K176,$CI$3:$CI$4,0)),"INPUT_ERROR",MATCH($K176,$CI$3:$CI$4,0)))</f>
        <v/>
      </c>
      <c r="BG175" s="13" t="s">
        <v>466</v>
      </c>
      <c r="BH175" s="13">
        <v>62</v>
      </c>
      <c r="BI175" s="13" t="str">
        <f>"ITEM"&amp; BH175&amp; BG175 &amp; "="&amp; $BF175</f>
        <v>ITEM62#KBN2_3=</v>
      </c>
    </row>
    <row r="176" spans="1:61" ht="9.75" hidden="1" customHeight="1" x14ac:dyDescent="0.15">
      <c r="A176" s="269"/>
      <c r="B176" s="270"/>
      <c r="C176" s="99"/>
      <c r="D176" s="100"/>
      <c r="E176" s="100"/>
      <c r="F176" s="100"/>
      <c r="G176" s="100"/>
      <c r="H176" s="100"/>
      <c r="I176" s="101"/>
      <c r="J176" s="130" t="s">
        <v>167</v>
      </c>
      <c r="K176" s="131"/>
      <c r="L176" s="131"/>
      <c r="M176" s="131"/>
      <c r="N176" s="131"/>
      <c r="O176" s="131"/>
      <c r="P176" s="131"/>
      <c r="Q176" s="131"/>
      <c r="R176" s="133" t="s">
        <v>168</v>
      </c>
      <c r="S176" s="133"/>
      <c r="T176" s="133"/>
      <c r="U176" s="133"/>
      <c r="V176" s="169" t="s">
        <v>234</v>
      </c>
      <c r="W176" s="169"/>
      <c r="X176" s="169"/>
      <c r="Y176" s="169"/>
      <c r="Z176" s="169"/>
      <c r="AA176" s="169" t="s">
        <v>235</v>
      </c>
      <c r="AB176" s="169"/>
      <c r="AC176" s="169"/>
      <c r="AD176" s="169"/>
      <c r="AE176" s="169"/>
      <c r="AF176" s="169"/>
      <c r="AG176" s="169"/>
      <c r="AH176" s="169"/>
      <c r="AI176" s="169"/>
      <c r="AJ176" s="169"/>
      <c r="AK176" s="169"/>
      <c r="AL176" s="169"/>
      <c r="AM176" s="172"/>
      <c r="BG176" s="13" t="s">
        <v>432</v>
      </c>
      <c r="BH176" s="13" t="s">
        <v>432</v>
      </c>
    </row>
    <row r="177" spans="1:61" ht="9.75" hidden="1" customHeight="1" x14ac:dyDescent="0.15">
      <c r="A177" s="269"/>
      <c r="B177" s="270"/>
      <c r="C177" s="99"/>
      <c r="D177" s="100"/>
      <c r="E177" s="100"/>
      <c r="F177" s="100"/>
      <c r="G177" s="100"/>
      <c r="H177" s="100"/>
      <c r="I177" s="101"/>
      <c r="J177" s="130"/>
      <c r="K177" s="131"/>
      <c r="L177" s="131"/>
      <c r="M177" s="131"/>
      <c r="N177" s="131"/>
      <c r="O177" s="131"/>
      <c r="P177" s="131"/>
      <c r="Q177" s="131"/>
      <c r="R177" s="133"/>
      <c r="S177" s="133"/>
      <c r="T177" s="133"/>
      <c r="U177" s="133"/>
      <c r="V177" s="169"/>
      <c r="W177" s="169"/>
      <c r="X177" s="169"/>
      <c r="Y177" s="169"/>
      <c r="Z177" s="169"/>
      <c r="AA177" s="169"/>
      <c r="AB177" s="169"/>
      <c r="AC177" s="169"/>
      <c r="AD177" s="169"/>
      <c r="AE177" s="169"/>
      <c r="AF177" s="169"/>
      <c r="AG177" s="169"/>
      <c r="AH177" s="169"/>
      <c r="AI177" s="169"/>
      <c r="AJ177" s="169"/>
      <c r="AK177" s="169"/>
      <c r="AL177" s="169"/>
      <c r="AM177" s="172"/>
      <c r="BG177" s="13" t="s">
        <v>432</v>
      </c>
      <c r="BH177" s="13" t="s">
        <v>432</v>
      </c>
    </row>
    <row r="178" spans="1:61" ht="9.75" hidden="1" customHeight="1" x14ac:dyDescent="0.15">
      <c r="A178" s="269"/>
      <c r="B178" s="270"/>
      <c r="C178" s="106"/>
      <c r="D178" s="107"/>
      <c r="E178" s="107"/>
      <c r="F178" s="107"/>
      <c r="G178" s="107"/>
      <c r="H178" s="107"/>
      <c r="I178" s="108"/>
      <c r="J178" s="173"/>
      <c r="K178" s="174"/>
      <c r="L178" s="174"/>
      <c r="M178" s="174"/>
      <c r="N178" s="174"/>
      <c r="O178" s="174"/>
      <c r="P178" s="174"/>
      <c r="Q178" s="174"/>
      <c r="R178" s="174"/>
      <c r="S178" s="174"/>
      <c r="T178" s="174"/>
      <c r="U178" s="174"/>
      <c r="V178" s="174"/>
      <c r="W178" s="174"/>
      <c r="X178" s="174"/>
      <c r="Y178" s="174"/>
      <c r="Z178" s="174"/>
      <c r="AA178" s="174"/>
      <c r="AB178" s="174"/>
      <c r="AC178" s="174"/>
      <c r="AD178" s="174"/>
      <c r="AE178" s="174"/>
      <c r="AF178" s="174"/>
      <c r="AG178" s="174"/>
      <c r="AH178" s="174"/>
      <c r="AI178" s="174"/>
      <c r="AJ178" s="174"/>
      <c r="AK178" s="174"/>
      <c r="AL178" s="174"/>
      <c r="AM178" s="175"/>
      <c r="BG178" s="13" t="s">
        <v>432</v>
      </c>
      <c r="BH178" s="13" t="s">
        <v>432</v>
      </c>
    </row>
    <row r="179" spans="1:61" ht="9.75" hidden="1" customHeight="1" x14ac:dyDescent="0.15">
      <c r="A179" s="269"/>
      <c r="B179" s="270"/>
      <c r="C179" s="96" t="s">
        <v>108</v>
      </c>
      <c r="D179" s="97"/>
      <c r="E179" s="97"/>
      <c r="F179" s="97"/>
      <c r="G179" s="97"/>
      <c r="H179" s="97"/>
      <c r="I179" s="98"/>
      <c r="J179" s="86"/>
      <c r="K179" s="87"/>
      <c r="L179" s="87"/>
      <c r="M179" s="87"/>
      <c r="N179" s="87"/>
      <c r="O179" s="87"/>
      <c r="P179" s="87"/>
      <c r="Q179" s="87"/>
      <c r="R179" s="87"/>
      <c r="S179" s="87"/>
      <c r="T179" s="87"/>
      <c r="U179" s="87"/>
      <c r="V179" s="87"/>
      <c r="W179" s="87"/>
      <c r="X179" s="87"/>
      <c r="Y179" s="87"/>
      <c r="Z179" s="87"/>
      <c r="AA179" s="87"/>
      <c r="AB179" s="87"/>
      <c r="AC179" s="87"/>
      <c r="AD179" s="87"/>
      <c r="AE179" s="87"/>
      <c r="AF179" s="87"/>
      <c r="AG179" s="87"/>
      <c r="AH179" s="87"/>
      <c r="AI179" s="87"/>
      <c r="AJ179" s="87"/>
      <c r="AK179" s="87"/>
      <c r="AL179" s="87"/>
      <c r="AM179" s="88"/>
      <c r="BG179" s="13" t="s">
        <v>466</v>
      </c>
      <c r="BH179" s="13">
        <v>63</v>
      </c>
      <c r="BI179" s="13" t="str">
        <f>"ITEM" &amp; BH179 &amp; BG179 &amp; "="&amp; IF(TRIM($J179)="","",$J179)</f>
        <v>ITEM63#KBN2_3=</v>
      </c>
    </row>
    <row r="180" spans="1:61" ht="9.75" hidden="1" customHeight="1" x14ac:dyDescent="0.15">
      <c r="A180" s="269"/>
      <c r="B180" s="270"/>
      <c r="C180" s="99"/>
      <c r="D180" s="100"/>
      <c r="E180" s="100"/>
      <c r="F180" s="100"/>
      <c r="G180" s="100"/>
      <c r="H180" s="100"/>
      <c r="I180" s="101"/>
      <c r="J180" s="127"/>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9"/>
      <c r="BG180" s="13" t="s">
        <v>432</v>
      </c>
      <c r="BH180" s="13" t="s">
        <v>432</v>
      </c>
    </row>
    <row r="181" spans="1:61" ht="9.75" hidden="1" customHeight="1" x14ac:dyDescent="0.15">
      <c r="A181" s="269"/>
      <c r="B181" s="270"/>
      <c r="C181" s="106"/>
      <c r="D181" s="107"/>
      <c r="E181" s="107"/>
      <c r="F181" s="107"/>
      <c r="G181" s="107"/>
      <c r="H181" s="107"/>
      <c r="I181" s="108"/>
      <c r="J181" s="89"/>
      <c r="K181" s="90"/>
      <c r="L181" s="90"/>
      <c r="M181" s="90"/>
      <c r="N181" s="90"/>
      <c r="O181" s="90"/>
      <c r="P181" s="90"/>
      <c r="Q181" s="90"/>
      <c r="R181" s="90"/>
      <c r="S181" s="90"/>
      <c r="T181" s="90"/>
      <c r="U181" s="90"/>
      <c r="V181" s="90"/>
      <c r="W181" s="90"/>
      <c r="X181" s="90"/>
      <c r="Y181" s="90"/>
      <c r="Z181" s="90"/>
      <c r="AA181" s="90"/>
      <c r="AB181" s="90"/>
      <c r="AC181" s="90"/>
      <c r="AD181" s="90"/>
      <c r="AE181" s="90"/>
      <c r="AF181" s="90"/>
      <c r="AG181" s="90"/>
      <c r="AH181" s="90"/>
      <c r="AI181" s="90"/>
      <c r="AJ181" s="90"/>
      <c r="AK181" s="90"/>
      <c r="AL181" s="90"/>
      <c r="AM181" s="91"/>
      <c r="BG181" s="13" t="s">
        <v>432</v>
      </c>
      <c r="BH181" s="13" t="s">
        <v>432</v>
      </c>
    </row>
    <row r="182" spans="1:61" ht="9.75" hidden="1" customHeight="1" x14ac:dyDescent="0.15">
      <c r="A182" s="269"/>
      <c r="B182" s="270"/>
      <c r="C182" s="96" t="s">
        <v>109</v>
      </c>
      <c r="D182" s="97"/>
      <c r="E182" s="97"/>
      <c r="F182" s="97"/>
      <c r="G182" s="97"/>
      <c r="H182" s="97"/>
      <c r="I182" s="98"/>
      <c r="J182" s="86"/>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8"/>
      <c r="BG182" s="13" t="s">
        <v>466</v>
      </c>
      <c r="BH182" s="13">
        <v>64</v>
      </c>
      <c r="BI182" s="13" t="str">
        <f>"ITEM" &amp; BH182 &amp; BG182 &amp; "="&amp; IF(TRIM($J182)="","",$J182)</f>
        <v>ITEM64#KBN2_3=</v>
      </c>
    </row>
    <row r="183" spans="1:61" ht="9.75" hidden="1" customHeight="1" x14ac:dyDescent="0.15">
      <c r="A183" s="269"/>
      <c r="B183" s="270"/>
      <c r="C183" s="99"/>
      <c r="D183" s="100"/>
      <c r="E183" s="100"/>
      <c r="F183" s="100"/>
      <c r="G183" s="100"/>
      <c r="H183" s="100"/>
      <c r="I183" s="101"/>
      <c r="J183" s="127"/>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9"/>
      <c r="BG183" s="13" t="s">
        <v>432</v>
      </c>
      <c r="BH183" s="13" t="s">
        <v>432</v>
      </c>
    </row>
    <row r="184" spans="1:61" ht="9.75" hidden="1" customHeight="1" thickBot="1" x14ac:dyDescent="0.2">
      <c r="A184" s="271"/>
      <c r="B184" s="272"/>
      <c r="C184" s="106"/>
      <c r="D184" s="107"/>
      <c r="E184" s="107"/>
      <c r="F184" s="107"/>
      <c r="G184" s="107"/>
      <c r="H184" s="107"/>
      <c r="I184" s="108"/>
      <c r="J184" s="89"/>
      <c r="K184" s="90"/>
      <c r="L184" s="90"/>
      <c r="M184" s="90"/>
      <c r="N184" s="90"/>
      <c r="O184" s="90"/>
      <c r="P184" s="90"/>
      <c r="Q184" s="90"/>
      <c r="R184" s="90"/>
      <c r="S184" s="90"/>
      <c r="T184" s="90"/>
      <c r="U184" s="90"/>
      <c r="V184" s="90"/>
      <c r="W184" s="90"/>
      <c r="X184" s="90"/>
      <c r="Y184" s="90"/>
      <c r="Z184" s="90"/>
      <c r="AA184" s="90"/>
      <c r="AB184" s="90"/>
      <c r="AC184" s="90"/>
      <c r="AD184" s="90"/>
      <c r="AE184" s="90"/>
      <c r="AF184" s="90"/>
      <c r="AG184" s="90"/>
      <c r="AH184" s="90"/>
      <c r="AI184" s="90"/>
      <c r="AJ184" s="90"/>
      <c r="AK184" s="90"/>
      <c r="AL184" s="90"/>
      <c r="AM184" s="91"/>
      <c r="BG184" s="13" t="s">
        <v>432</v>
      </c>
      <c r="BH184" s="13" t="s">
        <v>432</v>
      </c>
    </row>
    <row r="185" spans="1:61" ht="9.75" hidden="1" customHeight="1" x14ac:dyDescent="0.15">
      <c r="A185" s="251" t="s">
        <v>343</v>
      </c>
      <c r="B185" s="252"/>
      <c r="C185" s="252"/>
      <c r="D185" s="252"/>
      <c r="E185" s="252"/>
      <c r="F185" s="252"/>
      <c r="G185" s="252"/>
      <c r="H185" s="252"/>
      <c r="I185" s="253"/>
      <c r="J185" s="276"/>
      <c r="K185" s="277"/>
      <c r="L185" s="277"/>
      <c r="M185" s="277"/>
      <c r="N185" s="277"/>
      <c r="O185" s="277"/>
      <c r="P185" s="277"/>
      <c r="Q185" s="277"/>
      <c r="R185" s="277"/>
      <c r="S185" s="277"/>
      <c r="T185" s="277"/>
      <c r="U185" s="277"/>
      <c r="V185" s="277"/>
      <c r="W185" s="277"/>
      <c r="X185" s="277"/>
      <c r="Y185" s="277"/>
      <c r="Z185" s="277"/>
      <c r="AA185" s="277"/>
      <c r="AB185" s="277"/>
      <c r="AC185" s="277"/>
      <c r="AD185" s="277"/>
      <c r="AE185" s="277"/>
      <c r="AF185" s="277"/>
      <c r="AG185" s="277"/>
      <c r="AH185" s="277"/>
      <c r="AI185" s="277"/>
      <c r="AJ185" s="277"/>
      <c r="AK185" s="277"/>
      <c r="AL185" s="277"/>
      <c r="AM185" s="278"/>
      <c r="BG185" s="13" t="s">
        <v>467</v>
      </c>
      <c r="BH185" s="13">
        <v>58</v>
      </c>
      <c r="BI185" s="13" t="str">
        <f>"ITEM"&amp;BH185 &amp; BG185 &amp; "="&amp; IF(TRIM($J185)="","",$J185)</f>
        <v>ITEM58#KBN2_4=</v>
      </c>
    </row>
    <row r="186" spans="1:61" ht="9.75" hidden="1" customHeight="1" thickBot="1" x14ac:dyDescent="0.2">
      <c r="A186" s="254"/>
      <c r="B186" s="255"/>
      <c r="C186" s="255"/>
      <c r="D186" s="255"/>
      <c r="E186" s="255"/>
      <c r="F186" s="255"/>
      <c r="G186" s="255"/>
      <c r="H186" s="255"/>
      <c r="I186" s="256"/>
      <c r="J186" s="279"/>
      <c r="K186" s="280"/>
      <c r="L186" s="280"/>
      <c r="M186" s="280"/>
      <c r="N186" s="280"/>
      <c r="O186" s="280"/>
      <c r="P186" s="280"/>
      <c r="Q186" s="280"/>
      <c r="R186" s="280"/>
      <c r="S186" s="280"/>
      <c r="T186" s="280"/>
      <c r="U186" s="280"/>
      <c r="V186" s="280"/>
      <c r="W186" s="280"/>
      <c r="X186" s="280"/>
      <c r="Y186" s="280"/>
      <c r="Z186" s="280"/>
      <c r="AA186" s="280"/>
      <c r="AB186" s="280"/>
      <c r="AC186" s="280"/>
      <c r="AD186" s="280"/>
      <c r="AE186" s="280"/>
      <c r="AF186" s="280"/>
      <c r="AG186" s="280"/>
      <c r="AH186" s="280"/>
      <c r="AI186" s="280"/>
      <c r="AJ186" s="280"/>
      <c r="AK186" s="280"/>
      <c r="AL186" s="280"/>
      <c r="AM186" s="281"/>
      <c r="BG186" s="13" t="s">
        <v>432</v>
      </c>
      <c r="BH186" s="13" t="s">
        <v>432</v>
      </c>
    </row>
    <row r="187" spans="1:61" ht="9.75" hidden="1" customHeight="1" x14ac:dyDescent="0.15">
      <c r="A187" s="263" t="s">
        <v>93</v>
      </c>
      <c r="B187" s="264"/>
      <c r="C187" s="264"/>
      <c r="D187" s="264"/>
      <c r="E187" s="264"/>
      <c r="F187" s="264"/>
      <c r="G187" s="264"/>
      <c r="H187" s="264"/>
      <c r="I187" s="265"/>
      <c r="J187" s="282"/>
      <c r="K187" s="283"/>
      <c r="L187" s="283"/>
      <c r="M187" s="283"/>
      <c r="N187" s="283"/>
      <c r="O187" s="283"/>
      <c r="P187" s="283"/>
      <c r="Q187" s="283"/>
      <c r="R187" s="283"/>
      <c r="S187" s="283"/>
      <c r="T187" s="283"/>
      <c r="U187" s="283"/>
      <c r="V187" s="283"/>
      <c r="W187" s="283"/>
      <c r="X187" s="283"/>
      <c r="Y187" s="283"/>
      <c r="Z187" s="283"/>
      <c r="AA187" s="283"/>
      <c r="AB187" s="283"/>
      <c r="AC187" s="283"/>
      <c r="AD187" s="283"/>
      <c r="AE187" s="283"/>
      <c r="AF187" s="283"/>
      <c r="AG187" s="283"/>
      <c r="AH187" s="283"/>
      <c r="AI187" s="283"/>
      <c r="AJ187" s="283"/>
      <c r="AK187" s="283"/>
      <c r="AL187" s="283"/>
      <c r="AM187" s="284"/>
      <c r="BG187" s="13" t="s">
        <v>467</v>
      </c>
      <c r="BH187" s="13">
        <v>59</v>
      </c>
      <c r="BI187" s="13" t="str">
        <f>"ITEM"&amp; BH187  &amp; BG187 &amp; "="&amp; IF(TRIM($J187)="","",$J187)</f>
        <v>ITEM59#KBN2_4=</v>
      </c>
    </row>
    <row r="188" spans="1:61" ht="9.75" hidden="1" customHeight="1" x14ac:dyDescent="0.15">
      <c r="A188" s="106"/>
      <c r="B188" s="107"/>
      <c r="C188" s="107"/>
      <c r="D188" s="107"/>
      <c r="E188" s="107"/>
      <c r="F188" s="107"/>
      <c r="G188" s="107"/>
      <c r="H188" s="107"/>
      <c r="I188" s="108"/>
      <c r="J188" s="89"/>
      <c r="K188" s="90"/>
      <c r="L188" s="90"/>
      <c r="M188" s="90"/>
      <c r="N188" s="90"/>
      <c r="O188" s="90"/>
      <c r="P188" s="90"/>
      <c r="Q188" s="90"/>
      <c r="R188" s="90"/>
      <c r="S188" s="90"/>
      <c r="T188" s="90"/>
      <c r="U188" s="90"/>
      <c r="V188" s="90"/>
      <c r="W188" s="90"/>
      <c r="X188" s="90"/>
      <c r="Y188" s="90"/>
      <c r="Z188" s="90"/>
      <c r="AA188" s="90"/>
      <c r="AB188" s="90"/>
      <c r="AC188" s="90"/>
      <c r="AD188" s="90"/>
      <c r="AE188" s="90"/>
      <c r="AF188" s="90"/>
      <c r="AG188" s="90"/>
      <c r="AH188" s="90"/>
      <c r="AI188" s="90"/>
      <c r="AJ188" s="90"/>
      <c r="AK188" s="90"/>
      <c r="AL188" s="90"/>
      <c r="AM188" s="91"/>
      <c r="BG188" s="13" t="s">
        <v>432</v>
      </c>
      <c r="BH188" s="13" t="s">
        <v>432</v>
      </c>
    </row>
    <row r="189" spans="1:61" ht="9.75" hidden="1" customHeight="1" x14ac:dyDescent="0.15">
      <c r="A189" s="96" t="s">
        <v>106</v>
      </c>
      <c r="B189" s="97"/>
      <c r="C189" s="97"/>
      <c r="D189" s="97"/>
      <c r="E189" s="97"/>
      <c r="F189" s="97"/>
      <c r="G189" s="97"/>
      <c r="H189" s="97"/>
      <c r="I189" s="98"/>
      <c r="J189" s="266"/>
      <c r="K189" s="170"/>
      <c r="L189" s="170"/>
      <c r="M189" s="170"/>
      <c r="N189" s="170"/>
      <c r="O189" s="170"/>
      <c r="P189" s="170"/>
      <c r="Q189" s="170"/>
      <c r="R189" s="170"/>
      <c r="S189" s="170"/>
      <c r="T189" s="170"/>
      <c r="U189" s="170"/>
      <c r="V189" s="170" t="s">
        <v>116</v>
      </c>
      <c r="W189" s="170"/>
      <c r="X189" s="170"/>
      <c r="Y189" s="170"/>
      <c r="Z189" s="170"/>
      <c r="AA189" s="170"/>
      <c r="AB189" s="170"/>
      <c r="AC189" s="170"/>
      <c r="AD189" s="170"/>
      <c r="AE189" s="170"/>
      <c r="AF189" s="170"/>
      <c r="AG189" s="170"/>
      <c r="AH189" s="170"/>
      <c r="AI189" s="170"/>
      <c r="AJ189" s="170"/>
      <c r="AK189" s="170"/>
      <c r="AL189" s="170"/>
      <c r="AM189" s="171"/>
      <c r="BE189" s="13" t="str">
        <f ca="1">MID(CELL("address",$CH$2),2,2)</f>
        <v>CH</v>
      </c>
      <c r="BF189" s="13" t="str">
        <f>IF(TRIM($K190)="","",IF(ISERROR(MATCH($K190,$CH$3:$CH$8,0)),"INPUT_ERROR",MATCH($K190,$CH$3:$CH$8,0)))</f>
        <v/>
      </c>
      <c r="BG189" s="13" t="s">
        <v>467</v>
      </c>
      <c r="BH189" s="13">
        <v>60</v>
      </c>
      <c r="BI189" s="13" t="str">
        <f>"ITEM"&amp; BH189 &amp; BG189 &amp;  "="&amp; $BF189</f>
        <v>ITEM60#KBN2_4=</v>
      </c>
    </row>
    <row r="190" spans="1:61" ht="9.75" hidden="1" customHeight="1" x14ac:dyDescent="0.15">
      <c r="A190" s="99"/>
      <c r="B190" s="100"/>
      <c r="C190" s="100"/>
      <c r="D190" s="100"/>
      <c r="E190" s="100"/>
      <c r="F190" s="100"/>
      <c r="G190" s="100"/>
      <c r="H190" s="100"/>
      <c r="I190" s="101"/>
      <c r="J190" s="130" t="s">
        <v>127</v>
      </c>
      <c r="K190" s="131"/>
      <c r="L190" s="131"/>
      <c r="M190" s="131"/>
      <c r="N190" s="131"/>
      <c r="O190" s="131"/>
      <c r="P190" s="131"/>
      <c r="Q190" s="131"/>
      <c r="R190" s="131"/>
      <c r="S190" s="131"/>
      <c r="T190" s="169" t="s">
        <v>443</v>
      </c>
      <c r="U190" s="169"/>
      <c r="V190" s="169" t="s">
        <v>230</v>
      </c>
      <c r="W190" s="169"/>
      <c r="X190" s="169"/>
      <c r="Y190" s="169"/>
      <c r="Z190" s="169"/>
      <c r="AA190" s="169"/>
      <c r="AB190" s="169"/>
      <c r="AC190" s="169"/>
      <c r="AD190" s="169"/>
      <c r="AE190" s="169" t="s">
        <v>231</v>
      </c>
      <c r="AF190" s="169"/>
      <c r="AG190" s="169"/>
      <c r="AH190" s="169"/>
      <c r="AI190" s="169"/>
      <c r="AJ190" s="169"/>
      <c r="AK190" s="169"/>
      <c r="AL190" s="169"/>
      <c r="AM190" s="172"/>
      <c r="BG190" s="13" t="s">
        <v>432</v>
      </c>
      <c r="BH190" s="13" t="s">
        <v>432</v>
      </c>
    </row>
    <row r="191" spans="1:61" ht="9.75" hidden="1" customHeight="1" x14ac:dyDescent="0.15">
      <c r="A191" s="99"/>
      <c r="B191" s="100"/>
      <c r="C191" s="100"/>
      <c r="D191" s="100"/>
      <c r="E191" s="100"/>
      <c r="F191" s="100"/>
      <c r="G191" s="100"/>
      <c r="H191" s="100"/>
      <c r="I191" s="101"/>
      <c r="J191" s="130"/>
      <c r="K191" s="131"/>
      <c r="L191" s="131"/>
      <c r="M191" s="131"/>
      <c r="N191" s="131"/>
      <c r="O191" s="131"/>
      <c r="P191" s="131"/>
      <c r="Q191" s="131"/>
      <c r="R191" s="131"/>
      <c r="S191" s="131"/>
      <c r="T191" s="169"/>
      <c r="U191" s="169"/>
      <c r="V191" s="169" t="s">
        <v>232</v>
      </c>
      <c r="W191" s="169"/>
      <c r="X191" s="169"/>
      <c r="Y191" s="169"/>
      <c r="Z191" s="169"/>
      <c r="AA191" s="169"/>
      <c r="AB191" s="169"/>
      <c r="AC191" s="169"/>
      <c r="AD191" s="169"/>
      <c r="AE191" s="169" t="s">
        <v>233</v>
      </c>
      <c r="AF191" s="169"/>
      <c r="AG191" s="169"/>
      <c r="AH191" s="169"/>
      <c r="AI191" s="169"/>
      <c r="AJ191" s="169"/>
      <c r="AK191" s="169"/>
      <c r="AL191" s="169"/>
      <c r="AM191" s="172"/>
      <c r="BG191" s="13" t="s">
        <v>432</v>
      </c>
      <c r="BH191" s="13" t="s">
        <v>432</v>
      </c>
    </row>
    <row r="192" spans="1:61" ht="9.75" hidden="1" customHeight="1" x14ac:dyDescent="0.15">
      <c r="A192" s="106"/>
      <c r="B192" s="107"/>
      <c r="C192" s="107"/>
      <c r="D192" s="107"/>
      <c r="E192" s="107"/>
      <c r="F192" s="107"/>
      <c r="G192" s="107"/>
      <c r="H192" s="107"/>
      <c r="I192" s="108"/>
      <c r="J192" s="168"/>
      <c r="K192" s="137"/>
      <c r="L192" s="137"/>
      <c r="M192" s="137"/>
      <c r="N192" s="137"/>
      <c r="O192" s="137"/>
      <c r="P192" s="137"/>
      <c r="Q192" s="137"/>
      <c r="R192" s="137"/>
      <c r="S192" s="137"/>
      <c r="T192" s="137"/>
      <c r="U192" s="137"/>
      <c r="V192" s="174" t="s">
        <v>223</v>
      </c>
      <c r="W192" s="174"/>
      <c r="X192" s="174"/>
      <c r="Y192" s="174"/>
      <c r="Z192" s="174"/>
      <c r="AA192" s="174"/>
      <c r="AB192" s="174"/>
      <c r="AC192" s="174"/>
      <c r="AD192" s="174"/>
      <c r="AE192" s="174" t="s">
        <v>224</v>
      </c>
      <c r="AF192" s="174"/>
      <c r="AG192" s="174"/>
      <c r="AH192" s="174"/>
      <c r="AI192" s="174"/>
      <c r="AJ192" s="174"/>
      <c r="AK192" s="174"/>
      <c r="AL192" s="174"/>
      <c r="AM192" s="175"/>
      <c r="BG192" s="13" t="s">
        <v>432</v>
      </c>
      <c r="BH192" s="13" t="s">
        <v>432</v>
      </c>
    </row>
    <row r="193" spans="1:61" ht="9.75" hidden="1" customHeight="1" x14ac:dyDescent="0.15">
      <c r="A193" s="96" t="s">
        <v>304</v>
      </c>
      <c r="B193" s="97"/>
      <c r="C193" s="97"/>
      <c r="D193" s="97"/>
      <c r="E193" s="97"/>
      <c r="F193" s="97"/>
      <c r="G193" s="97"/>
      <c r="H193" s="97"/>
      <c r="I193" s="98"/>
      <c r="J193" s="86"/>
      <c r="K193" s="87"/>
      <c r="L193" s="87"/>
      <c r="M193" s="87"/>
      <c r="N193" s="87"/>
      <c r="O193" s="87"/>
      <c r="P193" s="87"/>
      <c r="Q193" s="87"/>
      <c r="R193" s="87"/>
      <c r="S193" s="87"/>
      <c r="T193" s="87"/>
      <c r="U193" s="87"/>
      <c r="V193" s="87"/>
      <c r="W193" s="87"/>
      <c r="X193" s="87"/>
      <c r="Y193" s="87"/>
      <c r="Z193" s="87"/>
      <c r="AA193" s="87"/>
      <c r="AB193" s="87"/>
      <c r="AC193" s="87"/>
      <c r="AD193" s="87"/>
      <c r="AE193" s="87"/>
      <c r="AF193" s="87"/>
      <c r="AG193" s="87"/>
      <c r="AH193" s="87"/>
      <c r="AI193" s="87"/>
      <c r="AJ193" s="87"/>
      <c r="AK193" s="87"/>
      <c r="AL193" s="87"/>
      <c r="AM193" s="88"/>
      <c r="BG193" s="13" t="s">
        <v>467</v>
      </c>
      <c r="BH193" s="13">
        <v>61</v>
      </c>
      <c r="BI193" s="13" t="str">
        <f>"ITEM"&amp; BH193 &amp; BG193 &amp; "="&amp; IF(TRIM($J193)="","",$J193)</f>
        <v>ITEM61#KBN2_4=</v>
      </c>
    </row>
    <row r="194" spans="1:61" ht="9.75" hidden="1" customHeight="1" x14ac:dyDescent="0.15">
      <c r="A194" s="99"/>
      <c r="B194" s="100"/>
      <c r="C194" s="100"/>
      <c r="D194" s="100"/>
      <c r="E194" s="100"/>
      <c r="F194" s="100"/>
      <c r="G194" s="100"/>
      <c r="H194" s="100"/>
      <c r="I194" s="101"/>
      <c r="J194" s="127"/>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9"/>
      <c r="BG194" s="13" t="s">
        <v>432</v>
      </c>
      <c r="BH194" s="13" t="s">
        <v>432</v>
      </c>
    </row>
    <row r="195" spans="1:61" ht="9.75" hidden="1" customHeight="1" x14ac:dyDescent="0.15">
      <c r="A195" s="106"/>
      <c r="B195" s="107"/>
      <c r="C195" s="107"/>
      <c r="D195" s="107"/>
      <c r="E195" s="107"/>
      <c r="F195" s="107"/>
      <c r="G195" s="107"/>
      <c r="H195" s="107"/>
      <c r="I195" s="108"/>
      <c r="J195" s="89"/>
      <c r="K195" s="90"/>
      <c r="L195" s="90"/>
      <c r="M195" s="90"/>
      <c r="N195" s="90"/>
      <c r="O195" s="90"/>
      <c r="P195" s="90"/>
      <c r="Q195" s="90"/>
      <c r="R195" s="90"/>
      <c r="S195" s="90"/>
      <c r="T195" s="90"/>
      <c r="U195" s="90"/>
      <c r="V195" s="90"/>
      <c r="W195" s="90"/>
      <c r="X195" s="90"/>
      <c r="Y195" s="90"/>
      <c r="Z195" s="90"/>
      <c r="AA195" s="90"/>
      <c r="AB195" s="90"/>
      <c r="AC195" s="90"/>
      <c r="AD195" s="90"/>
      <c r="AE195" s="90"/>
      <c r="AF195" s="90"/>
      <c r="AG195" s="90"/>
      <c r="AH195" s="90"/>
      <c r="AI195" s="90"/>
      <c r="AJ195" s="90"/>
      <c r="AK195" s="90"/>
      <c r="AL195" s="90"/>
      <c r="AM195" s="91"/>
      <c r="BG195" s="13" t="s">
        <v>432</v>
      </c>
      <c r="BH195" s="13" t="s">
        <v>432</v>
      </c>
    </row>
    <row r="196" spans="1:61" ht="9.75" hidden="1" customHeight="1" x14ac:dyDescent="0.15">
      <c r="A196" s="267" t="s">
        <v>0</v>
      </c>
      <c r="B196" s="268"/>
      <c r="C196" s="96" t="s">
        <v>107</v>
      </c>
      <c r="D196" s="97"/>
      <c r="E196" s="97"/>
      <c r="F196" s="97"/>
      <c r="G196" s="97"/>
      <c r="H196" s="97"/>
      <c r="I196" s="98"/>
      <c r="J196" s="167"/>
      <c r="K196" s="162"/>
      <c r="L196" s="162"/>
      <c r="M196" s="162"/>
      <c r="N196" s="162"/>
      <c r="O196" s="162"/>
      <c r="P196" s="162"/>
      <c r="Q196" s="162"/>
      <c r="R196" s="162"/>
      <c r="S196" s="162"/>
      <c r="T196" s="162"/>
      <c r="U196" s="162"/>
      <c r="V196" s="170" t="s">
        <v>116</v>
      </c>
      <c r="W196" s="170"/>
      <c r="X196" s="170"/>
      <c r="Y196" s="170"/>
      <c r="Z196" s="170"/>
      <c r="AA196" s="170"/>
      <c r="AB196" s="170"/>
      <c r="AC196" s="170"/>
      <c r="AD196" s="170"/>
      <c r="AE196" s="170"/>
      <c r="AF196" s="170"/>
      <c r="AG196" s="170"/>
      <c r="AH196" s="170"/>
      <c r="AI196" s="170"/>
      <c r="AJ196" s="170"/>
      <c r="AK196" s="170"/>
      <c r="AL196" s="170"/>
      <c r="AM196" s="171"/>
      <c r="BE196" s="13" t="str">
        <f ca="1">MID(CELL("address",$CI$2),2,2)</f>
        <v>CI</v>
      </c>
      <c r="BF196" s="13" t="str">
        <f>IF(TRIM($K197)="","",IF(ISERROR(MATCH($K197,$CI$3:$CI$4,0)),"INPUT_ERROR",MATCH($K197,$CI$3:$CI$4,0)))</f>
        <v/>
      </c>
      <c r="BG196" s="13" t="s">
        <v>467</v>
      </c>
      <c r="BH196" s="13">
        <v>62</v>
      </c>
      <c r="BI196" s="13" t="str">
        <f>"ITEM"&amp; BH196&amp; BG196 &amp; "="&amp; $BF196</f>
        <v>ITEM62#KBN2_4=</v>
      </c>
    </row>
    <row r="197" spans="1:61" ht="9.75" hidden="1" customHeight="1" x14ac:dyDescent="0.15">
      <c r="A197" s="269"/>
      <c r="B197" s="270"/>
      <c r="C197" s="99"/>
      <c r="D197" s="100"/>
      <c r="E197" s="100"/>
      <c r="F197" s="100"/>
      <c r="G197" s="100"/>
      <c r="H197" s="100"/>
      <c r="I197" s="101"/>
      <c r="J197" s="130" t="s">
        <v>167</v>
      </c>
      <c r="K197" s="131"/>
      <c r="L197" s="131"/>
      <c r="M197" s="131"/>
      <c r="N197" s="131"/>
      <c r="O197" s="131"/>
      <c r="P197" s="131"/>
      <c r="Q197" s="131"/>
      <c r="R197" s="133" t="s">
        <v>168</v>
      </c>
      <c r="S197" s="133"/>
      <c r="T197" s="133"/>
      <c r="U197" s="133"/>
      <c r="V197" s="169" t="s">
        <v>234</v>
      </c>
      <c r="W197" s="169"/>
      <c r="X197" s="169"/>
      <c r="Y197" s="169"/>
      <c r="Z197" s="169"/>
      <c r="AA197" s="169" t="s">
        <v>235</v>
      </c>
      <c r="AB197" s="169"/>
      <c r="AC197" s="169"/>
      <c r="AD197" s="169"/>
      <c r="AE197" s="169"/>
      <c r="AF197" s="169"/>
      <c r="AG197" s="169"/>
      <c r="AH197" s="169"/>
      <c r="AI197" s="169"/>
      <c r="AJ197" s="169"/>
      <c r="AK197" s="169"/>
      <c r="AL197" s="169"/>
      <c r="AM197" s="172"/>
      <c r="BG197" s="13" t="s">
        <v>432</v>
      </c>
      <c r="BH197" s="13" t="s">
        <v>432</v>
      </c>
    </row>
    <row r="198" spans="1:61" ht="9.75" hidden="1" customHeight="1" x14ac:dyDescent="0.15">
      <c r="A198" s="269"/>
      <c r="B198" s="270"/>
      <c r="C198" s="99"/>
      <c r="D198" s="100"/>
      <c r="E198" s="100"/>
      <c r="F198" s="100"/>
      <c r="G198" s="100"/>
      <c r="H198" s="100"/>
      <c r="I198" s="101"/>
      <c r="J198" s="130"/>
      <c r="K198" s="131"/>
      <c r="L198" s="131"/>
      <c r="M198" s="131"/>
      <c r="N198" s="131"/>
      <c r="O198" s="131"/>
      <c r="P198" s="131"/>
      <c r="Q198" s="131"/>
      <c r="R198" s="133"/>
      <c r="S198" s="133"/>
      <c r="T198" s="133"/>
      <c r="U198" s="133"/>
      <c r="V198" s="169"/>
      <c r="W198" s="169"/>
      <c r="X198" s="169"/>
      <c r="Y198" s="169"/>
      <c r="Z198" s="169"/>
      <c r="AA198" s="169"/>
      <c r="AB198" s="169"/>
      <c r="AC198" s="169"/>
      <c r="AD198" s="169"/>
      <c r="AE198" s="169"/>
      <c r="AF198" s="169"/>
      <c r="AG198" s="169"/>
      <c r="AH198" s="169"/>
      <c r="AI198" s="169"/>
      <c r="AJ198" s="169"/>
      <c r="AK198" s="169"/>
      <c r="AL198" s="169"/>
      <c r="AM198" s="172"/>
      <c r="BG198" s="13" t="s">
        <v>432</v>
      </c>
      <c r="BH198" s="13" t="s">
        <v>432</v>
      </c>
    </row>
    <row r="199" spans="1:61" ht="9.75" hidden="1" customHeight="1" x14ac:dyDescent="0.15">
      <c r="A199" s="269"/>
      <c r="B199" s="270"/>
      <c r="C199" s="106"/>
      <c r="D199" s="107"/>
      <c r="E199" s="107"/>
      <c r="F199" s="107"/>
      <c r="G199" s="107"/>
      <c r="H199" s="107"/>
      <c r="I199" s="108"/>
      <c r="J199" s="173"/>
      <c r="K199" s="174"/>
      <c r="L199" s="174"/>
      <c r="M199" s="174"/>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c r="AL199" s="174"/>
      <c r="AM199" s="175"/>
      <c r="BG199" s="13" t="s">
        <v>432</v>
      </c>
      <c r="BH199" s="13" t="s">
        <v>432</v>
      </c>
    </row>
    <row r="200" spans="1:61" ht="9.75" hidden="1" customHeight="1" x14ac:dyDescent="0.15">
      <c r="A200" s="269"/>
      <c r="B200" s="270"/>
      <c r="C200" s="96" t="s">
        <v>108</v>
      </c>
      <c r="D200" s="97"/>
      <c r="E200" s="97"/>
      <c r="F200" s="97"/>
      <c r="G200" s="97"/>
      <c r="H200" s="97"/>
      <c r="I200" s="98"/>
      <c r="J200" s="86"/>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8"/>
      <c r="BG200" s="13" t="s">
        <v>467</v>
      </c>
      <c r="BH200" s="13">
        <v>63</v>
      </c>
      <c r="BI200" s="13" t="str">
        <f>"ITEM" &amp; BH200 &amp; BG200 &amp; "="&amp; IF(TRIM($J200)="","",$J200)</f>
        <v>ITEM63#KBN2_4=</v>
      </c>
    </row>
    <row r="201" spans="1:61" ht="9.75" hidden="1" customHeight="1" x14ac:dyDescent="0.15">
      <c r="A201" s="269"/>
      <c r="B201" s="270"/>
      <c r="C201" s="99"/>
      <c r="D201" s="100"/>
      <c r="E201" s="100"/>
      <c r="F201" s="100"/>
      <c r="G201" s="100"/>
      <c r="H201" s="100"/>
      <c r="I201" s="101"/>
      <c r="J201" s="127"/>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9"/>
      <c r="BG201" s="13" t="s">
        <v>432</v>
      </c>
      <c r="BH201" s="13" t="s">
        <v>432</v>
      </c>
    </row>
    <row r="202" spans="1:61" ht="9.75" hidden="1" customHeight="1" x14ac:dyDescent="0.15">
      <c r="A202" s="269"/>
      <c r="B202" s="270"/>
      <c r="C202" s="106"/>
      <c r="D202" s="107"/>
      <c r="E202" s="107"/>
      <c r="F202" s="107"/>
      <c r="G202" s="107"/>
      <c r="H202" s="107"/>
      <c r="I202" s="108"/>
      <c r="J202" s="89"/>
      <c r="K202" s="90"/>
      <c r="L202" s="90"/>
      <c r="M202" s="90"/>
      <c r="N202" s="90"/>
      <c r="O202" s="90"/>
      <c r="P202" s="90"/>
      <c r="Q202" s="90"/>
      <c r="R202" s="90"/>
      <c r="S202" s="90"/>
      <c r="T202" s="90"/>
      <c r="U202" s="90"/>
      <c r="V202" s="90"/>
      <c r="W202" s="90"/>
      <c r="X202" s="90"/>
      <c r="Y202" s="90"/>
      <c r="Z202" s="90"/>
      <c r="AA202" s="90"/>
      <c r="AB202" s="90"/>
      <c r="AC202" s="90"/>
      <c r="AD202" s="90"/>
      <c r="AE202" s="90"/>
      <c r="AF202" s="90"/>
      <c r="AG202" s="90"/>
      <c r="AH202" s="90"/>
      <c r="AI202" s="90"/>
      <c r="AJ202" s="90"/>
      <c r="AK202" s="90"/>
      <c r="AL202" s="90"/>
      <c r="AM202" s="91"/>
      <c r="BG202" s="13" t="s">
        <v>432</v>
      </c>
      <c r="BH202" s="13" t="s">
        <v>432</v>
      </c>
    </row>
    <row r="203" spans="1:61" ht="9.75" hidden="1" customHeight="1" x14ac:dyDescent="0.15">
      <c r="A203" s="269"/>
      <c r="B203" s="270"/>
      <c r="C203" s="96" t="s">
        <v>109</v>
      </c>
      <c r="D203" s="97"/>
      <c r="E203" s="97"/>
      <c r="F203" s="97"/>
      <c r="G203" s="97"/>
      <c r="H203" s="97"/>
      <c r="I203" s="98"/>
      <c r="J203" s="86"/>
      <c r="K203" s="87"/>
      <c r="L203" s="87"/>
      <c r="M203" s="87"/>
      <c r="N203" s="87"/>
      <c r="O203" s="87"/>
      <c r="P203" s="87"/>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8"/>
      <c r="BG203" s="13" t="s">
        <v>467</v>
      </c>
      <c r="BH203" s="13">
        <v>64</v>
      </c>
      <c r="BI203" s="13" t="str">
        <f>"ITEM" &amp; BH203 &amp; BG203 &amp; "="&amp; IF(TRIM($J203)="","",$J203)</f>
        <v>ITEM64#KBN2_4=</v>
      </c>
    </row>
    <row r="204" spans="1:61" ht="9.75" hidden="1" customHeight="1" x14ac:dyDescent="0.15">
      <c r="A204" s="269"/>
      <c r="B204" s="270"/>
      <c r="C204" s="99"/>
      <c r="D204" s="100"/>
      <c r="E204" s="100"/>
      <c r="F204" s="100"/>
      <c r="G204" s="100"/>
      <c r="H204" s="100"/>
      <c r="I204" s="101"/>
      <c r="J204" s="127"/>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9"/>
      <c r="BG204" s="13" t="s">
        <v>432</v>
      </c>
      <c r="BH204" s="13" t="s">
        <v>432</v>
      </c>
    </row>
    <row r="205" spans="1:61" ht="9.75" hidden="1" customHeight="1" thickBot="1" x14ac:dyDescent="0.2">
      <c r="A205" s="271"/>
      <c r="B205" s="272"/>
      <c r="C205" s="106"/>
      <c r="D205" s="107"/>
      <c r="E205" s="107"/>
      <c r="F205" s="107"/>
      <c r="G205" s="107"/>
      <c r="H205" s="107"/>
      <c r="I205" s="108"/>
      <c r="J205" s="89"/>
      <c r="K205" s="90"/>
      <c r="L205" s="90"/>
      <c r="M205" s="90"/>
      <c r="N205" s="90"/>
      <c r="O205" s="90"/>
      <c r="P205" s="90"/>
      <c r="Q205" s="90"/>
      <c r="R205" s="90"/>
      <c r="S205" s="90"/>
      <c r="T205" s="90"/>
      <c r="U205" s="90"/>
      <c r="V205" s="90"/>
      <c r="W205" s="90"/>
      <c r="X205" s="90"/>
      <c r="Y205" s="90"/>
      <c r="Z205" s="90"/>
      <c r="AA205" s="90"/>
      <c r="AB205" s="90"/>
      <c r="AC205" s="90"/>
      <c r="AD205" s="90"/>
      <c r="AE205" s="90"/>
      <c r="AF205" s="90"/>
      <c r="AG205" s="90"/>
      <c r="AH205" s="90"/>
      <c r="AI205" s="90"/>
      <c r="AJ205" s="90"/>
      <c r="AK205" s="90"/>
      <c r="AL205" s="90"/>
      <c r="AM205" s="91"/>
      <c r="BG205" s="13" t="s">
        <v>432</v>
      </c>
      <c r="BH205" s="13" t="s">
        <v>432</v>
      </c>
    </row>
    <row r="206" spans="1:61" ht="9.75" hidden="1" customHeight="1" x14ac:dyDescent="0.15">
      <c r="A206" s="251" t="s">
        <v>344</v>
      </c>
      <c r="B206" s="252"/>
      <c r="C206" s="252"/>
      <c r="D206" s="252"/>
      <c r="E206" s="252"/>
      <c r="F206" s="252"/>
      <c r="G206" s="252"/>
      <c r="H206" s="252"/>
      <c r="I206" s="253"/>
      <c r="J206" s="276"/>
      <c r="K206" s="277"/>
      <c r="L206" s="277"/>
      <c r="M206" s="277"/>
      <c r="N206" s="277"/>
      <c r="O206" s="277"/>
      <c r="P206" s="277"/>
      <c r="Q206" s="277"/>
      <c r="R206" s="277"/>
      <c r="S206" s="277"/>
      <c r="T206" s="277"/>
      <c r="U206" s="277"/>
      <c r="V206" s="277"/>
      <c r="W206" s="277"/>
      <c r="X206" s="277"/>
      <c r="Y206" s="277"/>
      <c r="Z206" s="277"/>
      <c r="AA206" s="277"/>
      <c r="AB206" s="277"/>
      <c r="AC206" s="277"/>
      <c r="AD206" s="277"/>
      <c r="AE206" s="277"/>
      <c r="AF206" s="277"/>
      <c r="AG206" s="277"/>
      <c r="AH206" s="277"/>
      <c r="AI206" s="277"/>
      <c r="AJ206" s="277"/>
      <c r="AK206" s="277"/>
      <c r="AL206" s="277"/>
      <c r="AM206" s="278"/>
      <c r="BG206" s="13" t="s">
        <v>468</v>
      </c>
      <c r="BH206" s="13">
        <v>58</v>
      </c>
      <c r="BI206" s="13" t="str">
        <f>"ITEM"&amp;BH206 &amp; BG206 &amp; "="&amp; IF(TRIM($J206)="","",$J206)</f>
        <v>ITEM58#KBN2_5=</v>
      </c>
    </row>
    <row r="207" spans="1:61" ht="9.75" hidden="1" customHeight="1" thickBot="1" x14ac:dyDescent="0.2">
      <c r="A207" s="254"/>
      <c r="B207" s="255"/>
      <c r="C207" s="255"/>
      <c r="D207" s="255"/>
      <c r="E207" s="255"/>
      <c r="F207" s="255"/>
      <c r="G207" s="255"/>
      <c r="H207" s="255"/>
      <c r="I207" s="256"/>
      <c r="J207" s="279"/>
      <c r="K207" s="280"/>
      <c r="L207" s="280"/>
      <c r="M207" s="280"/>
      <c r="N207" s="280"/>
      <c r="O207" s="280"/>
      <c r="P207" s="280"/>
      <c r="Q207" s="280"/>
      <c r="R207" s="280"/>
      <c r="S207" s="280"/>
      <c r="T207" s="280"/>
      <c r="U207" s="280"/>
      <c r="V207" s="280"/>
      <c r="W207" s="280"/>
      <c r="X207" s="280"/>
      <c r="Y207" s="280"/>
      <c r="Z207" s="280"/>
      <c r="AA207" s="280"/>
      <c r="AB207" s="280"/>
      <c r="AC207" s="280"/>
      <c r="AD207" s="280"/>
      <c r="AE207" s="280"/>
      <c r="AF207" s="280"/>
      <c r="AG207" s="280"/>
      <c r="AH207" s="280"/>
      <c r="AI207" s="280"/>
      <c r="AJ207" s="280"/>
      <c r="AK207" s="280"/>
      <c r="AL207" s="280"/>
      <c r="AM207" s="281"/>
      <c r="BG207" s="13" t="s">
        <v>432</v>
      </c>
      <c r="BH207" s="13" t="s">
        <v>432</v>
      </c>
    </row>
    <row r="208" spans="1:61" ht="9.75" hidden="1" customHeight="1" x14ac:dyDescent="0.15">
      <c r="A208" s="263" t="s">
        <v>93</v>
      </c>
      <c r="B208" s="264"/>
      <c r="C208" s="264"/>
      <c r="D208" s="264"/>
      <c r="E208" s="264"/>
      <c r="F208" s="264"/>
      <c r="G208" s="264"/>
      <c r="H208" s="264"/>
      <c r="I208" s="265"/>
      <c r="J208" s="282"/>
      <c r="K208" s="283"/>
      <c r="L208" s="283"/>
      <c r="M208" s="283"/>
      <c r="N208" s="283"/>
      <c r="O208" s="283"/>
      <c r="P208" s="283"/>
      <c r="Q208" s="283"/>
      <c r="R208" s="283"/>
      <c r="S208" s="283"/>
      <c r="T208" s="283"/>
      <c r="U208" s="283"/>
      <c r="V208" s="283"/>
      <c r="W208" s="283"/>
      <c r="X208" s="283"/>
      <c r="Y208" s="283"/>
      <c r="Z208" s="283"/>
      <c r="AA208" s="283"/>
      <c r="AB208" s="283"/>
      <c r="AC208" s="283"/>
      <c r="AD208" s="283"/>
      <c r="AE208" s="283"/>
      <c r="AF208" s="283"/>
      <c r="AG208" s="283"/>
      <c r="AH208" s="283"/>
      <c r="AI208" s="283"/>
      <c r="AJ208" s="283"/>
      <c r="AK208" s="283"/>
      <c r="AL208" s="283"/>
      <c r="AM208" s="284"/>
      <c r="BG208" s="13" t="s">
        <v>468</v>
      </c>
      <c r="BH208" s="13">
        <v>59</v>
      </c>
      <c r="BI208" s="13" t="str">
        <f>"ITEM"&amp; BH208  &amp; BG208 &amp; "="&amp; IF(TRIM($J208)="","",$J208)</f>
        <v>ITEM59#KBN2_5=</v>
      </c>
    </row>
    <row r="209" spans="1:61" ht="9.75" hidden="1" customHeight="1" x14ac:dyDescent="0.15">
      <c r="A209" s="106"/>
      <c r="B209" s="107"/>
      <c r="C209" s="107"/>
      <c r="D209" s="107"/>
      <c r="E209" s="107"/>
      <c r="F209" s="107"/>
      <c r="G209" s="107"/>
      <c r="H209" s="107"/>
      <c r="I209" s="108"/>
      <c r="J209" s="89"/>
      <c r="K209" s="90"/>
      <c r="L209" s="90"/>
      <c r="M209" s="90"/>
      <c r="N209" s="90"/>
      <c r="O209" s="90"/>
      <c r="P209" s="90"/>
      <c r="Q209" s="90"/>
      <c r="R209" s="90"/>
      <c r="S209" s="90"/>
      <c r="T209" s="90"/>
      <c r="U209" s="90"/>
      <c r="V209" s="90"/>
      <c r="W209" s="90"/>
      <c r="X209" s="90"/>
      <c r="Y209" s="90"/>
      <c r="Z209" s="90"/>
      <c r="AA209" s="90"/>
      <c r="AB209" s="90"/>
      <c r="AC209" s="90"/>
      <c r="AD209" s="90"/>
      <c r="AE209" s="90"/>
      <c r="AF209" s="90"/>
      <c r="AG209" s="90"/>
      <c r="AH209" s="90"/>
      <c r="AI209" s="90"/>
      <c r="AJ209" s="90"/>
      <c r="AK209" s="90"/>
      <c r="AL209" s="90"/>
      <c r="AM209" s="91"/>
      <c r="BG209" s="13" t="s">
        <v>432</v>
      </c>
      <c r="BH209" s="13" t="s">
        <v>432</v>
      </c>
    </row>
    <row r="210" spans="1:61" ht="9.75" hidden="1" customHeight="1" x14ac:dyDescent="0.15">
      <c r="A210" s="96" t="s">
        <v>106</v>
      </c>
      <c r="B210" s="97"/>
      <c r="C210" s="97"/>
      <c r="D210" s="97"/>
      <c r="E210" s="97"/>
      <c r="F210" s="97"/>
      <c r="G210" s="97"/>
      <c r="H210" s="97"/>
      <c r="I210" s="98"/>
      <c r="J210" s="266"/>
      <c r="K210" s="170"/>
      <c r="L210" s="170"/>
      <c r="M210" s="170"/>
      <c r="N210" s="170"/>
      <c r="O210" s="170"/>
      <c r="P210" s="170"/>
      <c r="Q210" s="170"/>
      <c r="R210" s="170"/>
      <c r="S210" s="170"/>
      <c r="T210" s="170"/>
      <c r="U210" s="170"/>
      <c r="V210" s="170" t="s">
        <v>116</v>
      </c>
      <c r="W210" s="170"/>
      <c r="X210" s="170"/>
      <c r="Y210" s="170"/>
      <c r="Z210" s="170"/>
      <c r="AA210" s="170"/>
      <c r="AB210" s="170"/>
      <c r="AC210" s="170"/>
      <c r="AD210" s="170"/>
      <c r="AE210" s="170"/>
      <c r="AF210" s="170"/>
      <c r="AG210" s="170"/>
      <c r="AH210" s="170"/>
      <c r="AI210" s="170"/>
      <c r="AJ210" s="170"/>
      <c r="AK210" s="170"/>
      <c r="AL210" s="170"/>
      <c r="AM210" s="171"/>
      <c r="BE210" s="13" t="str">
        <f ca="1">MID(CELL("address",$CH$2),2,2)</f>
        <v>CH</v>
      </c>
      <c r="BF210" s="13" t="str">
        <f>IF(TRIM($K211)="","",IF(ISERROR(MATCH($K211,$CH$3:$CH$8,0)),"INPUT_ERROR",MATCH($K211,$CH$3:$CH$8,0)))</f>
        <v/>
      </c>
      <c r="BG210" s="13" t="s">
        <v>468</v>
      </c>
      <c r="BH210" s="13">
        <v>60</v>
      </c>
      <c r="BI210" s="13" t="str">
        <f>"ITEM"&amp; BH210 &amp; BG210 &amp;  "="&amp; $BF210</f>
        <v>ITEM60#KBN2_5=</v>
      </c>
    </row>
    <row r="211" spans="1:61" ht="9.75" hidden="1" customHeight="1" x14ac:dyDescent="0.15">
      <c r="A211" s="99"/>
      <c r="B211" s="100"/>
      <c r="C211" s="100"/>
      <c r="D211" s="100"/>
      <c r="E211" s="100"/>
      <c r="F211" s="100"/>
      <c r="G211" s="100"/>
      <c r="H211" s="100"/>
      <c r="I211" s="101"/>
      <c r="J211" s="130" t="s">
        <v>127</v>
      </c>
      <c r="K211" s="131"/>
      <c r="L211" s="131"/>
      <c r="M211" s="131"/>
      <c r="N211" s="131"/>
      <c r="O211" s="131"/>
      <c r="P211" s="131"/>
      <c r="Q211" s="131"/>
      <c r="R211" s="131"/>
      <c r="S211" s="131"/>
      <c r="T211" s="169" t="s">
        <v>443</v>
      </c>
      <c r="U211" s="169"/>
      <c r="V211" s="169" t="s">
        <v>230</v>
      </c>
      <c r="W211" s="169"/>
      <c r="X211" s="169"/>
      <c r="Y211" s="169"/>
      <c r="Z211" s="169"/>
      <c r="AA211" s="169"/>
      <c r="AB211" s="169"/>
      <c r="AC211" s="169"/>
      <c r="AD211" s="169"/>
      <c r="AE211" s="169" t="s">
        <v>231</v>
      </c>
      <c r="AF211" s="169"/>
      <c r="AG211" s="169"/>
      <c r="AH211" s="169"/>
      <c r="AI211" s="169"/>
      <c r="AJ211" s="169"/>
      <c r="AK211" s="169"/>
      <c r="AL211" s="169"/>
      <c r="AM211" s="172"/>
      <c r="BG211" s="13" t="s">
        <v>432</v>
      </c>
      <c r="BH211" s="13" t="s">
        <v>432</v>
      </c>
    </row>
    <row r="212" spans="1:61" ht="9.75" hidden="1" customHeight="1" x14ac:dyDescent="0.15">
      <c r="A212" s="99"/>
      <c r="B212" s="100"/>
      <c r="C212" s="100"/>
      <c r="D212" s="100"/>
      <c r="E212" s="100"/>
      <c r="F212" s="100"/>
      <c r="G212" s="100"/>
      <c r="H212" s="100"/>
      <c r="I212" s="101"/>
      <c r="J212" s="130"/>
      <c r="K212" s="131"/>
      <c r="L212" s="131"/>
      <c r="M212" s="131"/>
      <c r="N212" s="131"/>
      <c r="O212" s="131"/>
      <c r="P212" s="131"/>
      <c r="Q212" s="131"/>
      <c r="R212" s="131"/>
      <c r="S212" s="131"/>
      <c r="T212" s="169"/>
      <c r="U212" s="169"/>
      <c r="V212" s="169" t="s">
        <v>232</v>
      </c>
      <c r="W212" s="169"/>
      <c r="X212" s="169"/>
      <c r="Y212" s="169"/>
      <c r="Z212" s="169"/>
      <c r="AA212" s="169"/>
      <c r="AB212" s="169"/>
      <c r="AC212" s="169"/>
      <c r="AD212" s="169"/>
      <c r="AE212" s="169" t="s">
        <v>233</v>
      </c>
      <c r="AF212" s="169"/>
      <c r="AG212" s="169"/>
      <c r="AH212" s="169"/>
      <c r="AI212" s="169"/>
      <c r="AJ212" s="169"/>
      <c r="AK212" s="169"/>
      <c r="AL212" s="169"/>
      <c r="AM212" s="172"/>
      <c r="BG212" s="13" t="s">
        <v>432</v>
      </c>
      <c r="BH212" s="13" t="s">
        <v>432</v>
      </c>
    </row>
    <row r="213" spans="1:61" ht="9.75" hidden="1" customHeight="1" x14ac:dyDescent="0.15">
      <c r="A213" s="106"/>
      <c r="B213" s="107"/>
      <c r="C213" s="107"/>
      <c r="D213" s="107"/>
      <c r="E213" s="107"/>
      <c r="F213" s="107"/>
      <c r="G213" s="107"/>
      <c r="H213" s="107"/>
      <c r="I213" s="108"/>
      <c r="J213" s="168"/>
      <c r="K213" s="137"/>
      <c r="L213" s="137"/>
      <c r="M213" s="137"/>
      <c r="N213" s="137"/>
      <c r="O213" s="137"/>
      <c r="P213" s="137"/>
      <c r="Q213" s="137"/>
      <c r="R213" s="137"/>
      <c r="S213" s="137"/>
      <c r="T213" s="137"/>
      <c r="U213" s="137"/>
      <c r="V213" s="174" t="s">
        <v>223</v>
      </c>
      <c r="W213" s="174"/>
      <c r="X213" s="174"/>
      <c r="Y213" s="174"/>
      <c r="Z213" s="174"/>
      <c r="AA213" s="174"/>
      <c r="AB213" s="174"/>
      <c r="AC213" s="174"/>
      <c r="AD213" s="174"/>
      <c r="AE213" s="174" t="s">
        <v>224</v>
      </c>
      <c r="AF213" s="174"/>
      <c r="AG213" s="174"/>
      <c r="AH213" s="174"/>
      <c r="AI213" s="174"/>
      <c r="AJ213" s="174"/>
      <c r="AK213" s="174"/>
      <c r="AL213" s="174"/>
      <c r="AM213" s="175"/>
      <c r="BG213" s="13" t="s">
        <v>432</v>
      </c>
      <c r="BH213" s="13" t="s">
        <v>432</v>
      </c>
    </row>
    <row r="214" spans="1:61" ht="9.75" hidden="1" customHeight="1" x14ac:dyDescent="0.15">
      <c r="A214" s="96" t="s">
        <v>304</v>
      </c>
      <c r="B214" s="97"/>
      <c r="C214" s="97"/>
      <c r="D214" s="97"/>
      <c r="E214" s="97"/>
      <c r="F214" s="97"/>
      <c r="G214" s="97"/>
      <c r="H214" s="97"/>
      <c r="I214" s="98"/>
      <c r="J214" s="86"/>
      <c r="K214" s="87"/>
      <c r="L214" s="87"/>
      <c r="M214" s="87"/>
      <c r="N214" s="87"/>
      <c r="O214" s="87"/>
      <c r="P214" s="87"/>
      <c r="Q214" s="87"/>
      <c r="R214" s="87"/>
      <c r="S214" s="87"/>
      <c r="T214" s="87"/>
      <c r="U214" s="87"/>
      <c r="V214" s="87"/>
      <c r="W214" s="87"/>
      <c r="X214" s="87"/>
      <c r="Y214" s="87"/>
      <c r="Z214" s="87"/>
      <c r="AA214" s="87"/>
      <c r="AB214" s="87"/>
      <c r="AC214" s="87"/>
      <c r="AD214" s="87"/>
      <c r="AE214" s="87"/>
      <c r="AF214" s="87"/>
      <c r="AG214" s="87"/>
      <c r="AH214" s="87"/>
      <c r="AI214" s="87"/>
      <c r="AJ214" s="87"/>
      <c r="AK214" s="87"/>
      <c r="AL214" s="87"/>
      <c r="AM214" s="88"/>
      <c r="BG214" s="13" t="s">
        <v>468</v>
      </c>
      <c r="BH214" s="13">
        <v>61</v>
      </c>
      <c r="BI214" s="13" t="str">
        <f>"ITEM"&amp; BH214 &amp; BG214 &amp; "="&amp; IF(TRIM($J214)="","",$J214)</f>
        <v>ITEM61#KBN2_5=</v>
      </c>
    </row>
    <row r="215" spans="1:61" ht="9.75" hidden="1" customHeight="1" x14ac:dyDescent="0.15">
      <c r="A215" s="99"/>
      <c r="B215" s="100"/>
      <c r="C215" s="100"/>
      <c r="D215" s="100"/>
      <c r="E215" s="100"/>
      <c r="F215" s="100"/>
      <c r="G215" s="100"/>
      <c r="H215" s="100"/>
      <c r="I215" s="101"/>
      <c r="J215" s="127"/>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128"/>
      <c r="AM215" s="129"/>
      <c r="BG215" s="13" t="s">
        <v>432</v>
      </c>
      <c r="BH215" s="13" t="s">
        <v>432</v>
      </c>
    </row>
    <row r="216" spans="1:61" ht="9.75" hidden="1" customHeight="1" x14ac:dyDescent="0.15">
      <c r="A216" s="106"/>
      <c r="B216" s="107"/>
      <c r="C216" s="107"/>
      <c r="D216" s="107"/>
      <c r="E216" s="107"/>
      <c r="F216" s="107"/>
      <c r="G216" s="107"/>
      <c r="H216" s="107"/>
      <c r="I216" s="108"/>
      <c r="J216" s="89"/>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90"/>
      <c r="AK216" s="90"/>
      <c r="AL216" s="90"/>
      <c r="AM216" s="91"/>
      <c r="BG216" s="13" t="s">
        <v>432</v>
      </c>
      <c r="BH216" s="13" t="s">
        <v>432</v>
      </c>
    </row>
    <row r="217" spans="1:61" ht="9.75" hidden="1" customHeight="1" x14ac:dyDescent="0.15">
      <c r="A217" s="267" t="s">
        <v>0</v>
      </c>
      <c r="B217" s="268"/>
      <c r="C217" s="96" t="s">
        <v>107</v>
      </c>
      <c r="D217" s="97"/>
      <c r="E217" s="97"/>
      <c r="F217" s="97"/>
      <c r="G217" s="97"/>
      <c r="H217" s="97"/>
      <c r="I217" s="98"/>
      <c r="J217" s="167"/>
      <c r="K217" s="162"/>
      <c r="L217" s="162"/>
      <c r="M217" s="162"/>
      <c r="N217" s="162"/>
      <c r="O217" s="162"/>
      <c r="P217" s="162"/>
      <c r="Q217" s="162"/>
      <c r="R217" s="162"/>
      <c r="S217" s="162"/>
      <c r="T217" s="162"/>
      <c r="U217" s="162"/>
      <c r="V217" s="170" t="s">
        <v>116</v>
      </c>
      <c r="W217" s="170"/>
      <c r="X217" s="170"/>
      <c r="Y217" s="170"/>
      <c r="Z217" s="170"/>
      <c r="AA217" s="170"/>
      <c r="AB217" s="170"/>
      <c r="AC217" s="170"/>
      <c r="AD217" s="170"/>
      <c r="AE217" s="170"/>
      <c r="AF217" s="170"/>
      <c r="AG217" s="170"/>
      <c r="AH217" s="170"/>
      <c r="AI217" s="170"/>
      <c r="AJ217" s="170"/>
      <c r="AK217" s="170"/>
      <c r="AL217" s="170"/>
      <c r="AM217" s="171"/>
      <c r="BE217" s="13" t="str">
        <f ca="1">MID(CELL("address",$CI$2),2,2)</f>
        <v>CI</v>
      </c>
      <c r="BF217" s="13" t="str">
        <f>IF(TRIM($K218)="","",IF(ISERROR(MATCH($K218,$CI$3:$CI$4,0)),"INPUT_ERROR",MATCH($K218,$CI$3:$CI$4,0)))</f>
        <v/>
      </c>
      <c r="BG217" s="13" t="s">
        <v>468</v>
      </c>
      <c r="BH217" s="13">
        <v>62</v>
      </c>
      <c r="BI217" s="13" t="str">
        <f>"ITEM"&amp; BH217&amp; BG217 &amp; "="&amp; $BF217</f>
        <v>ITEM62#KBN2_5=</v>
      </c>
    </row>
    <row r="218" spans="1:61" ht="9.75" hidden="1" customHeight="1" x14ac:dyDescent="0.15">
      <c r="A218" s="269"/>
      <c r="B218" s="270"/>
      <c r="C218" s="99"/>
      <c r="D218" s="100"/>
      <c r="E218" s="100"/>
      <c r="F218" s="100"/>
      <c r="G218" s="100"/>
      <c r="H218" s="100"/>
      <c r="I218" s="101"/>
      <c r="J218" s="130" t="s">
        <v>167</v>
      </c>
      <c r="K218" s="131"/>
      <c r="L218" s="131"/>
      <c r="M218" s="131"/>
      <c r="N218" s="131"/>
      <c r="O218" s="131"/>
      <c r="P218" s="131"/>
      <c r="Q218" s="131"/>
      <c r="R218" s="133" t="s">
        <v>168</v>
      </c>
      <c r="S218" s="133"/>
      <c r="T218" s="133"/>
      <c r="U218" s="133"/>
      <c r="V218" s="169" t="s">
        <v>234</v>
      </c>
      <c r="W218" s="169"/>
      <c r="X218" s="169"/>
      <c r="Y218" s="169"/>
      <c r="Z218" s="169"/>
      <c r="AA218" s="169" t="s">
        <v>235</v>
      </c>
      <c r="AB218" s="169"/>
      <c r="AC218" s="169"/>
      <c r="AD218" s="169"/>
      <c r="AE218" s="169"/>
      <c r="AF218" s="169"/>
      <c r="AG218" s="169"/>
      <c r="AH218" s="169"/>
      <c r="AI218" s="169"/>
      <c r="AJ218" s="169"/>
      <c r="AK218" s="169"/>
      <c r="AL218" s="169"/>
      <c r="AM218" s="172"/>
      <c r="BG218" s="13" t="s">
        <v>432</v>
      </c>
      <c r="BH218" s="13" t="s">
        <v>432</v>
      </c>
    </row>
    <row r="219" spans="1:61" ht="9.75" hidden="1" customHeight="1" x14ac:dyDescent="0.15">
      <c r="A219" s="269"/>
      <c r="B219" s="270"/>
      <c r="C219" s="99"/>
      <c r="D219" s="100"/>
      <c r="E219" s="100"/>
      <c r="F219" s="100"/>
      <c r="G219" s="100"/>
      <c r="H219" s="100"/>
      <c r="I219" s="101"/>
      <c r="J219" s="130"/>
      <c r="K219" s="131"/>
      <c r="L219" s="131"/>
      <c r="M219" s="131"/>
      <c r="N219" s="131"/>
      <c r="O219" s="131"/>
      <c r="P219" s="131"/>
      <c r="Q219" s="131"/>
      <c r="R219" s="133"/>
      <c r="S219" s="133"/>
      <c r="T219" s="133"/>
      <c r="U219" s="133"/>
      <c r="V219" s="169"/>
      <c r="W219" s="169"/>
      <c r="X219" s="169"/>
      <c r="Y219" s="169"/>
      <c r="Z219" s="169"/>
      <c r="AA219" s="169"/>
      <c r="AB219" s="169"/>
      <c r="AC219" s="169"/>
      <c r="AD219" s="169"/>
      <c r="AE219" s="169"/>
      <c r="AF219" s="169"/>
      <c r="AG219" s="169"/>
      <c r="AH219" s="169"/>
      <c r="AI219" s="169"/>
      <c r="AJ219" s="169"/>
      <c r="AK219" s="169"/>
      <c r="AL219" s="169"/>
      <c r="AM219" s="172"/>
      <c r="BG219" s="13" t="s">
        <v>432</v>
      </c>
      <c r="BH219" s="13" t="s">
        <v>432</v>
      </c>
    </row>
    <row r="220" spans="1:61" ht="9.75" hidden="1" customHeight="1" x14ac:dyDescent="0.15">
      <c r="A220" s="269"/>
      <c r="B220" s="270"/>
      <c r="C220" s="106"/>
      <c r="D220" s="107"/>
      <c r="E220" s="107"/>
      <c r="F220" s="107"/>
      <c r="G220" s="107"/>
      <c r="H220" s="107"/>
      <c r="I220" s="108"/>
      <c r="J220" s="173"/>
      <c r="K220" s="174"/>
      <c r="L220" s="174"/>
      <c r="M220" s="174"/>
      <c r="N220" s="174"/>
      <c r="O220" s="174"/>
      <c r="P220" s="174"/>
      <c r="Q220" s="174"/>
      <c r="R220" s="174"/>
      <c r="S220" s="174"/>
      <c r="T220" s="174"/>
      <c r="U220" s="174"/>
      <c r="V220" s="174"/>
      <c r="W220" s="174"/>
      <c r="X220" s="174"/>
      <c r="Y220" s="174"/>
      <c r="Z220" s="174"/>
      <c r="AA220" s="174"/>
      <c r="AB220" s="174"/>
      <c r="AC220" s="174"/>
      <c r="AD220" s="174"/>
      <c r="AE220" s="174"/>
      <c r="AF220" s="174"/>
      <c r="AG220" s="174"/>
      <c r="AH220" s="174"/>
      <c r="AI220" s="174"/>
      <c r="AJ220" s="174"/>
      <c r="AK220" s="174"/>
      <c r="AL220" s="174"/>
      <c r="AM220" s="175"/>
      <c r="BG220" s="13" t="s">
        <v>432</v>
      </c>
      <c r="BH220" s="13" t="s">
        <v>432</v>
      </c>
    </row>
    <row r="221" spans="1:61" ht="9.75" hidden="1" customHeight="1" x14ac:dyDescent="0.15">
      <c r="A221" s="269"/>
      <c r="B221" s="270"/>
      <c r="C221" s="96" t="s">
        <v>108</v>
      </c>
      <c r="D221" s="97"/>
      <c r="E221" s="97"/>
      <c r="F221" s="97"/>
      <c r="G221" s="97"/>
      <c r="H221" s="97"/>
      <c r="I221" s="98"/>
      <c r="J221" s="86"/>
      <c r="K221" s="87"/>
      <c r="L221" s="87"/>
      <c r="M221" s="87"/>
      <c r="N221" s="87"/>
      <c r="O221" s="87"/>
      <c r="P221" s="87"/>
      <c r="Q221" s="87"/>
      <c r="R221" s="87"/>
      <c r="S221" s="87"/>
      <c r="T221" s="87"/>
      <c r="U221" s="87"/>
      <c r="V221" s="87"/>
      <c r="W221" s="87"/>
      <c r="X221" s="87"/>
      <c r="Y221" s="87"/>
      <c r="Z221" s="87"/>
      <c r="AA221" s="87"/>
      <c r="AB221" s="87"/>
      <c r="AC221" s="87"/>
      <c r="AD221" s="87"/>
      <c r="AE221" s="87"/>
      <c r="AF221" s="87"/>
      <c r="AG221" s="87"/>
      <c r="AH221" s="87"/>
      <c r="AI221" s="87"/>
      <c r="AJ221" s="87"/>
      <c r="AK221" s="87"/>
      <c r="AL221" s="87"/>
      <c r="AM221" s="88"/>
      <c r="BG221" s="13" t="s">
        <v>468</v>
      </c>
      <c r="BH221" s="13">
        <v>63</v>
      </c>
      <c r="BI221" s="13" t="str">
        <f>"ITEM" &amp; BH221 &amp; BG221 &amp; "="&amp; IF(TRIM($J221)="","",$J221)</f>
        <v>ITEM63#KBN2_5=</v>
      </c>
    </row>
    <row r="222" spans="1:61" ht="9.75" hidden="1" customHeight="1" x14ac:dyDescent="0.15">
      <c r="A222" s="269"/>
      <c r="B222" s="270"/>
      <c r="C222" s="99"/>
      <c r="D222" s="100"/>
      <c r="E222" s="100"/>
      <c r="F222" s="100"/>
      <c r="G222" s="100"/>
      <c r="H222" s="100"/>
      <c r="I222" s="101"/>
      <c r="J222" s="127"/>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9"/>
      <c r="BG222" s="13" t="s">
        <v>432</v>
      </c>
      <c r="BH222" s="13" t="s">
        <v>432</v>
      </c>
    </row>
    <row r="223" spans="1:61" ht="9.75" hidden="1" customHeight="1" x14ac:dyDescent="0.15">
      <c r="A223" s="269"/>
      <c r="B223" s="270"/>
      <c r="C223" s="106"/>
      <c r="D223" s="107"/>
      <c r="E223" s="107"/>
      <c r="F223" s="107"/>
      <c r="G223" s="107"/>
      <c r="H223" s="107"/>
      <c r="I223" s="108"/>
      <c r="J223" s="89"/>
      <c r="K223" s="90"/>
      <c r="L223" s="90"/>
      <c r="M223" s="90"/>
      <c r="N223" s="90"/>
      <c r="O223" s="90"/>
      <c r="P223" s="90"/>
      <c r="Q223" s="90"/>
      <c r="R223" s="90"/>
      <c r="S223" s="90"/>
      <c r="T223" s="90"/>
      <c r="U223" s="90"/>
      <c r="V223" s="90"/>
      <c r="W223" s="90"/>
      <c r="X223" s="90"/>
      <c r="Y223" s="90"/>
      <c r="Z223" s="90"/>
      <c r="AA223" s="90"/>
      <c r="AB223" s="90"/>
      <c r="AC223" s="90"/>
      <c r="AD223" s="90"/>
      <c r="AE223" s="90"/>
      <c r="AF223" s="90"/>
      <c r="AG223" s="90"/>
      <c r="AH223" s="90"/>
      <c r="AI223" s="90"/>
      <c r="AJ223" s="90"/>
      <c r="AK223" s="90"/>
      <c r="AL223" s="90"/>
      <c r="AM223" s="91"/>
      <c r="BG223" s="13" t="s">
        <v>432</v>
      </c>
      <c r="BH223" s="13" t="s">
        <v>432</v>
      </c>
    </row>
    <row r="224" spans="1:61" ht="9.75" hidden="1" customHeight="1" x14ac:dyDescent="0.15">
      <c r="A224" s="269"/>
      <c r="B224" s="270"/>
      <c r="C224" s="96" t="s">
        <v>109</v>
      </c>
      <c r="D224" s="97"/>
      <c r="E224" s="97"/>
      <c r="F224" s="97"/>
      <c r="G224" s="97"/>
      <c r="H224" s="97"/>
      <c r="I224" s="98"/>
      <c r="J224" s="86"/>
      <c r="K224" s="87"/>
      <c r="L224" s="87"/>
      <c r="M224" s="87"/>
      <c r="N224" s="87"/>
      <c r="O224" s="87"/>
      <c r="P224" s="87"/>
      <c r="Q224" s="87"/>
      <c r="R224" s="87"/>
      <c r="S224" s="87"/>
      <c r="T224" s="87"/>
      <c r="U224" s="87"/>
      <c r="V224" s="87"/>
      <c r="W224" s="87"/>
      <c r="X224" s="87"/>
      <c r="Y224" s="87"/>
      <c r="Z224" s="87"/>
      <c r="AA224" s="87"/>
      <c r="AB224" s="87"/>
      <c r="AC224" s="87"/>
      <c r="AD224" s="87"/>
      <c r="AE224" s="87"/>
      <c r="AF224" s="87"/>
      <c r="AG224" s="87"/>
      <c r="AH224" s="87"/>
      <c r="AI224" s="87"/>
      <c r="AJ224" s="87"/>
      <c r="AK224" s="87"/>
      <c r="AL224" s="87"/>
      <c r="AM224" s="88"/>
      <c r="BG224" s="13" t="s">
        <v>468</v>
      </c>
      <c r="BH224" s="13">
        <v>64</v>
      </c>
      <c r="BI224" s="13" t="str">
        <f>"ITEM" &amp; BH224 &amp; BG224 &amp; "="&amp; IF(TRIM($J224)="","",$J224)</f>
        <v>ITEM64#KBN2_5=</v>
      </c>
    </row>
    <row r="225" spans="1:61" ht="9.75" hidden="1" customHeight="1" x14ac:dyDescent="0.15">
      <c r="A225" s="269"/>
      <c r="B225" s="270"/>
      <c r="C225" s="99"/>
      <c r="D225" s="100"/>
      <c r="E225" s="100"/>
      <c r="F225" s="100"/>
      <c r="G225" s="100"/>
      <c r="H225" s="100"/>
      <c r="I225" s="101"/>
      <c r="J225" s="127"/>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9"/>
      <c r="BG225" s="13" t="s">
        <v>432</v>
      </c>
      <c r="BH225" s="13" t="s">
        <v>432</v>
      </c>
    </row>
    <row r="226" spans="1:61" ht="15" hidden="1" customHeight="1" x14ac:dyDescent="0.15">
      <c r="A226" s="271"/>
      <c r="B226" s="272"/>
      <c r="C226" s="106"/>
      <c r="D226" s="107"/>
      <c r="E226" s="107"/>
      <c r="F226" s="107"/>
      <c r="G226" s="107"/>
      <c r="H226" s="107"/>
      <c r="I226" s="108"/>
      <c r="J226" s="89"/>
      <c r="K226" s="90"/>
      <c r="L226" s="90"/>
      <c r="M226" s="90"/>
      <c r="N226" s="90"/>
      <c r="O226" s="90"/>
      <c r="P226" s="90"/>
      <c r="Q226" s="90"/>
      <c r="R226" s="90"/>
      <c r="S226" s="90"/>
      <c r="T226" s="90"/>
      <c r="U226" s="90"/>
      <c r="V226" s="90"/>
      <c r="W226" s="90"/>
      <c r="X226" s="90"/>
      <c r="Y226" s="90"/>
      <c r="Z226" s="90"/>
      <c r="AA226" s="90"/>
      <c r="AB226" s="90"/>
      <c r="AC226" s="90"/>
      <c r="AD226" s="90"/>
      <c r="AE226" s="90"/>
      <c r="AF226" s="90"/>
      <c r="AG226" s="90"/>
      <c r="AH226" s="90"/>
      <c r="AI226" s="90"/>
      <c r="AJ226" s="90"/>
      <c r="AK226" s="90"/>
      <c r="AL226" s="90"/>
      <c r="AM226" s="91"/>
      <c r="BG226" s="13" t="s">
        <v>432</v>
      </c>
      <c r="BH226" s="13" t="s">
        <v>432</v>
      </c>
    </row>
    <row r="227" spans="1:61" ht="9.75" customHeight="1" x14ac:dyDescent="0.15">
      <c r="A227" s="141" t="s">
        <v>345</v>
      </c>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c r="AA227" s="142"/>
      <c r="AB227" s="142"/>
      <c r="AC227" s="142"/>
      <c r="AD227" s="142"/>
      <c r="AE227" s="142"/>
      <c r="AF227" s="142"/>
      <c r="AG227" s="142"/>
      <c r="AH227" s="142"/>
      <c r="AI227" s="142"/>
      <c r="AJ227" s="142"/>
      <c r="AK227" s="142"/>
      <c r="AL227" s="142"/>
      <c r="AM227" s="143"/>
      <c r="BG227" s="13" t="s">
        <v>432</v>
      </c>
      <c r="BH227" s="13" t="s">
        <v>432</v>
      </c>
    </row>
    <row r="228" spans="1:61" ht="9.75" customHeight="1" x14ac:dyDescent="0.15">
      <c r="A228" s="164"/>
      <c r="B228" s="165"/>
      <c r="C228" s="165"/>
      <c r="D228" s="165"/>
      <c r="E228" s="165"/>
      <c r="F228" s="165"/>
      <c r="G228" s="165"/>
      <c r="H228" s="165"/>
      <c r="I228" s="165"/>
      <c r="J228" s="165"/>
      <c r="K228" s="165"/>
      <c r="L228" s="165"/>
      <c r="M228" s="165"/>
      <c r="N228" s="165"/>
      <c r="O228" s="165"/>
      <c r="P228" s="165"/>
      <c r="Q228" s="165"/>
      <c r="R228" s="165"/>
      <c r="S228" s="165"/>
      <c r="T228" s="165"/>
      <c r="U228" s="165"/>
      <c r="V228" s="165"/>
      <c r="W228" s="165"/>
      <c r="X228" s="165"/>
      <c r="Y228" s="165"/>
      <c r="Z228" s="165"/>
      <c r="AA228" s="165"/>
      <c r="AB228" s="165"/>
      <c r="AC228" s="165"/>
      <c r="AD228" s="165"/>
      <c r="AE228" s="165"/>
      <c r="AF228" s="165"/>
      <c r="AG228" s="165"/>
      <c r="AH228" s="165"/>
      <c r="AI228" s="165"/>
      <c r="AJ228" s="165"/>
      <c r="AK228" s="165"/>
      <c r="AL228" s="165"/>
      <c r="AM228" s="166"/>
      <c r="BG228" s="13" t="s">
        <v>432</v>
      </c>
      <c r="BH228" s="13" t="s">
        <v>432</v>
      </c>
    </row>
    <row r="229" spans="1:61" ht="9.75" hidden="1" customHeight="1" x14ac:dyDescent="0.15">
      <c r="A229" s="251" t="s">
        <v>346</v>
      </c>
      <c r="B229" s="252"/>
      <c r="C229" s="252"/>
      <c r="D229" s="252"/>
      <c r="E229" s="252"/>
      <c r="F229" s="252"/>
      <c r="G229" s="252"/>
      <c r="H229" s="252"/>
      <c r="I229" s="253"/>
      <c r="J229" s="276"/>
      <c r="K229" s="277"/>
      <c r="L229" s="277"/>
      <c r="M229" s="277"/>
      <c r="N229" s="277"/>
      <c r="O229" s="277"/>
      <c r="P229" s="277"/>
      <c r="Q229" s="277"/>
      <c r="R229" s="277"/>
      <c r="S229" s="277"/>
      <c r="T229" s="277"/>
      <c r="U229" s="277"/>
      <c r="V229" s="277"/>
      <c r="W229" s="277"/>
      <c r="X229" s="277"/>
      <c r="Y229" s="277"/>
      <c r="Z229" s="277"/>
      <c r="AA229" s="277"/>
      <c r="AB229" s="277"/>
      <c r="AC229" s="277"/>
      <c r="AD229" s="277"/>
      <c r="AE229" s="277"/>
      <c r="AF229" s="277"/>
      <c r="AG229" s="277"/>
      <c r="AH229" s="277"/>
      <c r="AI229" s="277"/>
      <c r="AJ229" s="277"/>
      <c r="AK229" s="277"/>
      <c r="AL229" s="277"/>
      <c r="AM229" s="278"/>
      <c r="BG229" s="13" t="s">
        <v>469</v>
      </c>
      <c r="BH229" s="13">
        <v>58</v>
      </c>
      <c r="BI229" s="13" t="str">
        <f>"ITEM"&amp;BH229 &amp; BG229 &amp; "="&amp; IF(TRIM($J229)="","",$J229)</f>
        <v>ITEM58#KBN2_6=</v>
      </c>
    </row>
    <row r="230" spans="1:61" ht="9.75" hidden="1" customHeight="1" thickBot="1" x14ac:dyDescent="0.2">
      <c r="A230" s="254"/>
      <c r="B230" s="255"/>
      <c r="C230" s="255"/>
      <c r="D230" s="255"/>
      <c r="E230" s="255"/>
      <c r="F230" s="255"/>
      <c r="G230" s="255"/>
      <c r="H230" s="255"/>
      <c r="I230" s="256"/>
      <c r="J230" s="279"/>
      <c r="K230" s="280"/>
      <c r="L230" s="280"/>
      <c r="M230" s="280"/>
      <c r="N230" s="280"/>
      <c r="O230" s="280"/>
      <c r="P230" s="280"/>
      <c r="Q230" s="280"/>
      <c r="R230" s="280"/>
      <c r="S230" s="280"/>
      <c r="T230" s="280"/>
      <c r="U230" s="280"/>
      <c r="V230" s="280"/>
      <c r="W230" s="280"/>
      <c r="X230" s="280"/>
      <c r="Y230" s="280"/>
      <c r="Z230" s="280"/>
      <c r="AA230" s="280"/>
      <c r="AB230" s="280"/>
      <c r="AC230" s="280"/>
      <c r="AD230" s="280"/>
      <c r="AE230" s="280"/>
      <c r="AF230" s="280"/>
      <c r="AG230" s="280"/>
      <c r="AH230" s="280"/>
      <c r="AI230" s="280"/>
      <c r="AJ230" s="280"/>
      <c r="AK230" s="280"/>
      <c r="AL230" s="280"/>
      <c r="AM230" s="281"/>
      <c r="BG230" s="13" t="s">
        <v>432</v>
      </c>
      <c r="BH230" s="13" t="s">
        <v>432</v>
      </c>
    </row>
    <row r="231" spans="1:61" ht="9.75" hidden="1" customHeight="1" x14ac:dyDescent="0.15">
      <c r="A231" s="263" t="s">
        <v>93</v>
      </c>
      <c r="B231" s="264"/>
      <c r="C231" s="264"/>
      <c r="D231" s="264"/>
      <c r="E231" s="264"/>
      <c r="F231" s="264"/>
      <c r="G231" s="264"/>
      <c r="H231" s="264"/>
      <c r="I231" s="265"/>
      <c r="J231" s="282"/>
      <c r="K231" s="283"/>
      <c r="L231" s="283"/>
      <c r="M231" s="283"/>
      <c r="N231" s="283"/>
      <c r="O231" s="283"/>
      <c r="P231" s="283"/>
      <c r="Q231" s="283"/>
      <c r="R231" s="283"/>
      <c r="S231" s="283"/>
      <c r="T231" s="283"/>
      <c r="U231" s="283"/>
      <c r="V231" s="283"/>
      <c r="W231" s="283"/>
      <c r="X231" s="283"/>
      <c r="Y231" s="283"/>
      <c r="Z231" s="283"/>
      <c r="AA231" s="283"/>
      <c r="AB231" s="283"/>
      <c r="AC231" s="283"/>
      <c r="AD231" s="283"/>
      <c r="AE231" s="283"/>
      <c r="AF231" s="283"/>
      <c r="AG231" s="283"/>
      <c r="AH231" s="283"/>
      <c r="AI231" s="283"/>
      <c r="AJ231" s="283"/>
      <c r="AK231" s="283"/>
      <c r="AL231" s="283"/>
      <c r="AM231" s="284"/>
      <c r="BG231" s="13" t="s">
        <v>469</v>
      </c>
      <c r="BH231" s="13">
        <v>59</v>
      </c>
      <c r="BI231" s="13" t="str">
        <f>"ITEM"&amp; BH231  &amp; BG231 &amp; "="&amp; IF(TRIM($J231)="","",$J231)</f>
        <v>ITEM59#KBN2_6=</v>
      </c>
    </row>
    <row r="232" spans="1:61" ht="9.75" hidden="1" customHeight="1" x14ac:dyDescent="0.15">
      <c r="A232" s="106"/>
      <c r="B232" s="107"/>
      <c r="C232" s="107"/>
      <c r="D232" s="107"/>
      <c r="E232" s="107"/>
      <c r="F232" s="107"/>
      <c r="G232" s="107"/>
      <c r="H232" s="107"/>
      <c r="I232" s="108"/>
      <c r="J232" s="89"/>
      <c r="K232" s="90"/>
      <c r="L232" s="90"/>
      <c r="M232" s="90"/>
      <c r="N232" s="90"/>
      <c r="O232" s="90"/>
      <c r="P232" s="90"/>
      <c r="Q232" s="90"/>
      <c r="R232" s="90"/>
      <c r="S232" s="90"/>
      <c r="T232" s="90"/>
      <c r="U232" s="90"/>
      <c r="V232" s="90"/>
      <c r="W232" s="90"/>
      <c r="X232" s="90"/>
      <c r="Y232" s="90"/>
      <c r="Z232" s="90"/>
      <c r="AA232" s="90"/>
      <c r="AB232" s="90"/>
      <c r="AC232" s="90"/>
      <c r="AD232" s="90"/>
      <c r="AE232" s="90"/>
      <c r="AF232" s="90"/>
      <c r="AG232" s="90"/>
      <c r="AH232" s="90"/>
      <c r="AI232" s="90"/>
      <c r="AJ232" s="90"/>
      <c r="AK232" s="90"/>
      <c r="AL232" s="90"/>
      <c r="AM232" s="91"/>
      <c r="BG232" s="13" t="s">
        <v>432</v>
      </c>
      <c r="BH232" s="13" t="s">
        <v>432</v>
      </c>
    </row>
    <row r="233" spans="1:61" ht="9.75" hidden="1" customHeight="1" x14ac:dyDescent="0.15">
      <c r="A233" s="96" t="s">
        <v>106</v>
      </c>
      <c r="B233" s="97"/>
      <c r="C233" s="97"/>
      <c r="D233" s="97"/>
      <c r="E233" s="97"/>
      <c r="F233" s="97"/>
      <c r="G233" s="97"/>
      <c r="H233" s="97"/>
      <c r="I233" s="98"/>
      <c r="J233" s="266"/>
      <c r="K233" s="170"/>
      <c r="L233" s="170"/>
      <c r="M233" s="170"/>
      <c r="N233" s="170"/>
      <c r="O233" s="170"/>
      <c r="P233" s="170"/>
      <c r="Q233" s="170"/>
      <c r="R233" s="170"/>
      <c r="S233" s="170"/>
      <c r="T233" s="170"/>
      <c r="U233" s="170"/>
      <c r="V233" s="170" t="s">
        <v>116</v>
      </c>
      <c r="W233" s="170"/>
      <c r="X233" s="170"/>
      <c r="Y233" s="170"/>
      <c r="Z233" s="170"/>
      <c r="AA233" s="170"/>
      <c r="AB233" s="170"/>
      <c r="AC233" s="170"/>
      <c r="AD233" s="170"/>
      <c r="AE233" s="170"/>
      <c r="AF233" s="170"/>
      <c r="AG233" s="170"/>
      <c r="AH233" s="170"/>
      <c r="AI233" s="170"/>
      <c r="AJ233" s="170"/>
      <c r="AK233" s="170"/>
      <c r="AL233" s="170"/>
      <c r="AM233" s="171"/>
      <c r="BE233" s="13" t="str">
        <f ca="1">MID(CELL("address",$CH$2),2,2)</f>
        <v>CH</v>
      </c>
      <c r="BF233" s="13" t="str">
        <f>IF(TRIM($K234)="","",IF(ISERROR(MATCH($K234,$CH$3:$CH$8,0)),"INPUT_ERROR",MATCH($K234,$CH$3:$CH$8,0)))</f>
        <v/>
      </c>
      <c r="BG233" s="13" t="s">
        <v>469</v>
      </c>
      <c r="BH233" s="13">
        <v>60</v>
      </c>
      <c r="BI233" s="13" t="str">
        <f>"ITEM"&amp; BH233 &amp; BG233 &amp;  "="&amp; $BF233</f>
        <v>ITEM60#KBN2_6=</v>
      </c>
    </row>
    <row r="234" spans="1:61" ht="9.75" hidden="1" customHeight="1" x14ac:dyDescent="0.15">
      <c r="A234" s="99"/>
      <c r="B234" s="100"/>
      <c r="C234" s="100"/>
      <c r="D234" s="100"/>
      <c r="E234" s="100"/>
      <c r="F234" s="100"/>
      <c r="G234" s="100"/>
      <c r="H234" s="100"/>
      <c r="I234" s="101"/>
      <c r="J234" s="130" t="s">
        <v>127</v>
      </c>
      <c r="K234" s="131"/>
      <c r="L234" s="131"/>
      <c r="M234" s="131"/>
      <c r="N234" s="131"/>
      <c r="O234" s="131"/>
      <c r="P234" s="131"/>
      <c r="Q234" s="131"/>
      <c r="R234" s="131"/>
      <c r="S234" s="131"/>
      <c r="T234" s="169" t="s">
        <v>443</v>
      </c>
      <c r="U234" s="169"/>
      <c r="V234" s="169" t="s">
        <v>230</v>
      </c>
      <c r="W234" s="169"/>
      <c r="X234" s="169"/>
      <c r="Y234" s="169"/>
      <c r="Z234" s="169"/>
      <c r="AA234" s="169"/>
      <c r="AB234" s="169"/>
      <c r="AC234" s="169"/>
      <c r="AD234" s="169"/>
      <c r="AE234" s="169" t="s">
        <v>231</v>
      </c>
      <c r="AF234" s="169"/>
      <c r="AG234" s="169"/>
      <c r="AH234" s="169"/>
      <c r="AI234" s="169"/>
      <c r="AJ234" s="169"/>
      <c r="AK234" s="169"/>
      <c r="AL234" s="169"/>
      <c r="AM234" s="172"/>
      <c r="BG234" s="13" t="s">
        <v>432</v>
      </c>
      <c r="BH234" s="13" t="s">
        <v>432</v>
      </c>
    </row>
    <row r="235" spans="1:61" ht="9.75" hidden="1" customHeight="1" x14ac:dyDescent="0.15">
      <c r="A235" s="99"/>
      <c r="B235" s="100"/>
      <c r="C235" s="100"/>
      <c r="D235" s="100"/>
      <c r="E235" s="100"/>
      <c r="F235" s="100"/>
      <c r="G235" s="100"/>
      <c r="H235" s="100"/>
      <c r="I235" s="101"/>
      <c r="J235" s="130"/>
      <c r="K235" s="131"/>
      <c r="L235" s="131"/>
      <c r="M235" s="131"/>
      <c r="N235" s="131"/>
      <c r="O235" s="131"/>
      <c r="P235" s="131"/>
      <c r="Q235" s="131"/>
      <c r="R235" s="131"/>
      <c r="S235" s="131"/>
      <c r="T235" s="169"/>
      <c r="U235" s="169"/>
      <c r="V235" s="169" t="s">
        <v>232</v>
      </c>
      <c r="W235" s="169"/>
      <c r="X235" s="169"/>
      <c r="Y235" s="169"/>
      <c r="Z235" s="169"/>
      <c r="AA235" s="169"/>
      <c r="AB235" s="169"/>
      <c r="AC235" s="169"/>
      <c r="AD235" s="169"/>
      <c r="AE235" s="169" t="s">
        <v>233</v>
      </c>
      <c r="AF235" s="169"/>
      <c r="AG235" s="169"/>
      <c r="AH235" s="169"/>
      <c r="AI235" s="169"/>
      <c r="AJ235" s="169"/>
      <c r="AK235" s="169"/>
      <c r="AL235" s="169"/>
      <c r="AM235" s="172"/>
      <c r="BG235" s="13" t="s">
        <v>432</v>
      </c>
      <c r="BH235" s="13" t="s">
        <v>432</v>
      </c>
    </row>
    <row r="236" spans="1:61" ht="9.75" hidden="1" customHeight="1" x14ac:dyDescent="0.15">
      <c r="A236" s="106"/>
      <c r="B236" s="107"/>
      <c r="C236" s="107"/>
      <c r="D236" s="107"/>
      <c r="E236" s="107"/>
      <c r="F236" s="107"/>
      <c r="G236" s="107"/>
      <c r="H236" s="107"/>
      <c r="I236" s="108"/>
      <c r="J236" s="168"/>
      <c r="K236" s="137"/>
      <c r="L236" s="137"/>
      <c r="M236" s="137"/>
      <c r="N236" s="137"/>
      <c r="O236" s="137"/>
      <c r="P236" s="137"/>
      <c r="Q236" s="137"/>
      <c r="R236" s="137"/>
      <c r="S236" s="137"/>
      <c r="T236" s="137"/>
      <c r="U236" s="137"/>
      <c r="V236" s="174" t="s">
        <v>223</v>
      </c>
      <c r="W236" s="174"/>
      <c r="X236" s="174"/>
      <c r="Y236" s="174"/>
      <c r="Z236" s="174"/>
      <c r="AA236" s="174"/>
      <c r="AB236" s="174"/>
      <c r="AC236" s="174"/>
      <c r="AD236" s="174"/>
      <c r="AE236" s="174" t="s">
        <v>224</v>
      </c>
      <c r="AF236" s="174"/>
      <c r="AG236" s="174"/>
      <c r="AH236" s="174"/>
      <c r="AI236" s="174"/>
      <c r="AJ236" s="174"/>
      <c r="AK236" s="174"/>
      <c r="AL236" s="174"/>
      <c r="AM236" s="175"/>
      <c r="BG236" s="13" t="s">
        <v>432</v>
      </c>
      <c r="BH236" s="13" t="s">
        <v>432</v>
      </c>
    </row>
    <row r="237" spans="1:61" ht="9.75" hidden="1" customHeight="1" x14ac:dyDescent="0.15">
      <c r="A237" s="96" t="s">
        <v>304</v>
      </c>
      <c r="B237" s="97"/>
      <c r="C237" s="97"/>
      <c r="D237" s="97"/>
      <c r="E237" s="97"/>
      <c r="F237" s="97"/>
      <c r="G237" s="97"/>
      <c r="H237" s="97"/>
      <c r="I237" s="98"/>
      <c r="J237" s="86"/>
      <c r="K237" s="87"/>
      <c r="L237" s="87"/>
      <c r="M237" s="87"/>
      <c r="N237" s="87"/>
      <c r="O237" s="87"/>
      <c r="P237" s="87"/>
      <c r="Q237" s="87"/>
      <c r="R237" s="87"/>
      <c r="S237" s="87"/>
      <c r="T237" s="87"/>
      <c r="U237" s="87"/>
      <c r="V237" s="87"/>
      <c r="W237" s="87"/>
      <c r="X237" s="87"/>
      <c r="Y237" s="87"/>
      <c r="Z237" s="87"/>
      <c r="AA237" s="87"/>
      <c r="AB237" s="87"/>
      <c r="AC237" s="87"/>
      <c r="AD237" s="87"/>
      <c r="AE237" s="87"/>
      <c r="AF237" s="87"/>
      <c r="AG237" s="87"/>
      <c r="AH237" s="87"/>
      <c r="AI237" s="87"/>
      <c r="AJ237" s="87"/>
      <c r="AK237" s="87"/>
      <c r="AL237" s="87"/>
      <c r="AM237" s="88"/>
      <c r="BG237" s="13" t="s">
        <v>469</v>
      </c>
      <c r="BH237" s="13">
        <v>61</v>
      </c>
      <c r="BI237" s="13" t="str">
        <f>"ITEM"&amp; BH237 &amp; BG237 &amp; "="&amp; IF(TRIM($J237)="","",$J237)</f>
        <v>ITEM61#KBN2_6=</v>
      </c>
    </row>
    <row r="238" spans="1:61" ht="9.75" hidden="1" customHeight="1" x14ac:dyDescent="0.15">
      <c r="A238" s="99"/>
      <c r="B238" s="100"/>
      <c r="C238" s="100"/>
      <c r="D238" s="100"/>
      <c r="E238" s="100"/>
      <c r="F238" s="100"/>
      <c r="G238" s="100"/>
      <c r="H238" s="100"/>
      <c r="I238" s="101"/>
      <c r="J238" s="127"/>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9"/>
      <c r="BG238" s="13" t="s">
        <v>432</v>
      </c>
      <c r="BH238" s="13" t="s">
        <v>432</v>
      </c>
    </row>
    <row r="239" spans="1:61" ht="9.75" hidden="1" customHeight="1" x14ac:dyDescent="0.15">
      <c r="A239" s="106"/>
      <c r="B239" s="107"/>
      <c r="C239" s="107"/>
      <c r="D239" s="107"/>
      <c r="E239" s="107"/>
      <c r="F239" s="107"/>
      <c r="G239" s="107"/>
      <c r="H239" s="107"/>
      <c r="I239" s="108"/>
      <c r="J239" s="89"/>
      <c r="K239" s="90"/>
      <c r="L239" s="90"/>
      <c r="M239" s="90"/>
      <c r="N239" s="90"/>
      <c r="O239" s="90"/>
      <c r="P239" s="90"/>
      <c r="Q239" s="90"/>
      <c r="R239" s="90"/>
      <c r="S239" s="90"/>
      <c r="T239" s="90"/>
      <c r="U239" s="90"/>
      <c r="V239" s="90"/>
      <c r="W239" s="90"/>
      <c r="X239" s="90"/>
      <c r="Y239" s="90"/>
      <c r="Z239" s="90"/>
      <c r="AA239" s="90"/>
      <c r="AB239" s="90"/>
      <c r="AC239" s="90"/>
      <c r="AD239" s="90"/>
      <c r="AE239" s="90"/>
      <c r="AF239" s="90"/>
      <c r="AG239" s="90"/>
      <c r="AH239" s="90"/>
      <c r="AI239" s="90"/>
      <c r="AJ239" s="90"/>
      <c r="AK239" s="90"/>
      <c r="AL239" s="90"/>
      <c r="AM239" s="91"/>
      <c r="BG239" s="13" t="s">
        <v>432</v>
      </c>
      <c r="BH239" s="13" t="s">
        <v>432</v>
      </c>
    </row>
    <row r="240" spans="1:61" ht="9.75" hidden="1" customHeight="1" x14ac:dyDescent="0.15">
      <c r="A240" s="267" t="s">
        <v>0</v>
      </c>
      <c r="B240" s="268"/>
      <c r="C240" s="96" t="s">
        <v>107</v>
      </c>
      <c r="D240" s="97"/>
      <c r="E240" s="97"/>
      <c r="F240" s="97"/>
      <c r="G240" s="97"/>
      <c r="H240" s="97"/>
      <c r="I240" s="98"/>
      <c r="J240" s="167"/>
      <c r="K240" s="162"/>
      <c r="L240" s="162"/>
      <c r="M240" s="162"/>
      <c r="N240" s="162"/>
      <c r="O240" s="162"/>
      <c r="P240" s="162"/>
      <c r="Q240" s="162"/>
      <c r="R240" s="162"/>
      <c r="S240" s="162"/>
      <c r="T240" s="162"/>
      <c r="U240" s="162"/>
      <c r="V240" s="170" t="s">
        <v>116</v>
      </c>
      <c r="W240" s="170"/>
      <c r="X240" s="170"/>
      <c r="Y240" s="170"/>
      <c r="Z240" s="170"/>
      <c r="AA240" s="170"/>
      <c r="AB240" s="170"/>
      <c r="AC240" s="170"/>
      <c r="AD240" s="170"/>
      <c r="AE240" s="170"/>
      <c r="AF240" s="170"/>
      <c r="AG240" s="170"/>
      <c r="AH240" s="170"/>
      <c r="AI240" s="170"/>
      <c r="AJ240" s="170"/>
      <c r="AK240" s="170"/>
      <c r="AL240" s="170"/>
      <c r="AM240" s="171"/>
      <c r="BE240" s="13" t="str">
        <f ca="1">MID(CELL("address",$CI$2),2,2)</f>
        <v>CI</v>
      </c>
      <c r="BF240" s="13" t="str">
        <f>IF(TRIM($K241)="","",IF(ISERROR(MATCH($K241,$CI$3:$CI$4,0)),"INPUT_ERROR",MATCH($K241,$CI$3:$CI$4,0)))</f>
        <v/>
      </c>
      <c r="BG240" s="13" t="s">
        <v>469</v>
      </c>
      <c r="BH240" s="13">
        <v>62</v>
      </c>
      <c r="BI240" s="13" t="str">
        <f>"ITEM"&amp; BH240&amp; BG240 &amp; "="&amp; $BF240</f>
        <v>ITEM62#KBN2_6=</v>
      </c>
    </row>
    <row r="241" spans="1:61" ht="9.75" hidden="1" customHeight="1" x14ac:dyDescent="0.15">
      <c r="A241" s="269"/>
      <c r="B241" s="270"/>
      <c r="C241" s="99"/>
      <c r="D241" s="100"/>
      <c r="E241" s="100"/>
      <c r="F241" s="100"/>
      <c r="G241" s="100"/>
      <c r="H241" s="100"/>
      <c r="I241" s="101"/>
      <c r="J241" s="130" t="s">
        <v>167</v>
      </c>
      <c r="K241" s="131"/>
      <c r="L241" s="131"/>
      <c r="M241" s="131"/>
      <c r="N241" s="131"/>
      <c r="O241" s="131"/>
      <c r="P241" s="131"/>
      <c r="Q241" s="131"/>
      <c r="R241" s="133" t="s">
        <v>168</v>
      </c>
      <c r="S241" s="133"/>
      <c r="T241" s="133"/>
      <c r="U241" s="133"/>
      <c r="V241" s="169" t="s">
        <v>234</v>
      </c>
      <c r="W241" s="169"/>
      <c r="X241" s="169"/>
      <c r="Y241" s="169"/>
      <c r="Z241" s="169"/>
      <c r="AA241" s="169" t="s">
        <v>235</v>
      </c>
      <c r="AB241" s="169"/>
      <c r="AC241" s="169"/>
      <c r="AD241" s="169"/>
      <c r="AE241" s="169"/>
      <c r="AF241" s="169"/>
      <c r="AG241" s="169"/>
      <c r="AH241" s="169"/>
      <c r="AI241" s="169"/>
      <c r="AJ241" s="169"/>
      <c r="AK241" s="169"/>
      <c r="AL241" s="169"/>
      <c r="AM241" s="172"/>
      <c r="BG241" s="13" t="s">
        <v>432</v>
      </c>
      <c r="BH241" s="13" t="s">
        <v>432</v>
      </c>
    </row>
    <row r="242" spans="1:61" ht="9.75" hidden="1" customHeight="1" x14ac:dyDescent="0.15">
      <c r="A242" s="269"/>
      <c r="B242" s="270"/>
      <c r="C242" s="99"/>
      <c r="D242" s="100"/>
      <c r="E242" s="100"/>
      <c r="F242" s="100"/>
      <c r="G242" s="100"/>
      <c r="H242" s="100"/>
      <c r="I242" s="101"/>
      <c r="J242" s="130"/>
      <c r="K242" s="131"/>
      <c r="L242" s="131"/>
      <c r="M242" s="131"/>
      <c r="N242" s="131"/>
      <c r="O242" s="131"/>
      <c r="P242" s="131"/>
      <c r="Q242" s="131"/>
      <c r="R242" s="133"/>
      <c r="S242" s="133"/>
      <c r="T242" s="133"/>
      <c r="U242" s="133"/>
      <c r="V242" s="169"/>
      <c r="W242" s="169"/>
      <c r="X242" s="169"/>
      <c r="Y242" s="169"/>
      <c r="Z242" s="169"/>
      <c r="AA242" s="169"/>
      <c r="AB242" s="169"/>
      <c r="AC242" s="169"/>
      <c r="AD242" s="169"/>
      <c r="AE242" s="169"/>
      <c r="AF242" s="169"/>
      <c r="AG242" s="169"/>
      <c r="AH242" s="169"/>
      <c r="AI242" s="169"/>
      <c r="AJ242" s="169"/>
      <c r="AK242" s="169"/>
      <c r="AL242" s="169"/>
      <c r="AM242" s="172"/>
      <c r="BG242" s="13" t="s">
        <v>432</v>
      </c>
      <c r="BH242" s="13" t="s">
        <v>432</v>
      </c>
    </row>
    <row r="243" spans="1:61" ht="9.75" hidden="1" customHeight="1" x14ac:dyDescent="0.15">
      <c r="A243" s="269"/>
      <c r="B243" s="270"/>
      <c r="C243" s="106"/>
      <c r="D243" s="107"/>
      <c r="E243" s="107"/>
      <c r="F243" s="107"/>
      <c r="G243" s="107"/>
      <c r="H243" s="107"/>
      <c r="I243" s="108"/>
      <c r="J243" s="173"/>
      <c r="K243" s="174"/>
      <c r="L243" s="174"/>
      <c r="M243" s="174"/>
      <c r="N243" s="174"/>
      <c r="O243" s="174"/>
      <c r="P243" s="174"/>
      <c r="Q243" s="174"/>
      <c r="R243" s="174"/>
      <c r="S243" s="174"/>
      <c r="T243" s="174"/>
      <c r="U243" s="174"/>
      <c r="V243" s="174"/>
      <c r="W243" s="174"/>
      <c r="X243" s="174"/>
      <c r="Y243" s="174"/>
      <c r="Z243" s="174"/>
      <c r="AA243" s="174"/>
      <c r="AB243" s="174"/>
      <c r="AC243" s="174"/>
      <c r="AD243" s="174"/>
      <c r="AE243" s="174"/>
      <c r="AF243" s="174"/>
      <c r="AG243" s="174"/>
      <c r="AH243" s="174"/>
      <c r="AI243" s="174"/>
      <c r="AJ243" s="174"/>
      <c r="AK243" s="174"/>
      <c r="AL243" s="174"/>
      <c r="AM243" s="175"/>
      <c r="BG243" s="13" t="s">
        <v>432</v>
      </c>
      <c r="BH243" s="13" t="s">
        <v>432</v>
      </c>
    </row>
    <row r="244" spans="1:61" ht="9.75" hidden="1" customHeight="1" x14ac:dyDescent="0.15">
      <c r="A244" s="269"/>
      <c r="B244" s="270"/>
      <c r="C244" s="96" t="s">
        <v>108</v>
      </c>
      <c r="D244" s="97"/>
      <c r="E244" s="97"/>
      <c r="F244" s="97"/>
      <c r="G244" s="97"/>
      <c r="H244" s="97"/>
      <c r="I244" s="98"/>
      <c r="J244" s="86"/>
      <c r="K244" s="87"/>
      <c r="L244" s="87"/>
      <c r="M244" s="87"/>
      <c r="N244" s="87"/>
      <c r="O244" s="87"/>
      <c r="P244" s="87"/>
      <c r="Q244" s="87"/>
      <c r="R244" s="87"/>
      <c r="S244" s="87"/>
      <c r="T244" s="87"/>
      <c r="U244" s="87"/>
      <c r="V244" s="87"/>
      <c r="W244" s="87"/>
      <c r="X244" s="87"/>
      <c r="Y244" s="87"/>
      <c r="Z244" s="87"/>
      <c r="AA244" s="87"/>
      <c r="AB244" s="87"/>
      <c r="AC244" s="87"/>
      <c r="AD244" s="87"/>
      <c r="AE244" s="87"/>
      <c r="AF244" s="87"/>
      <c r="AG244" s="87"/>
      <c r="AH244" s="87"/>
      <c r="AI244" s="87"/>
      <c r="AJ244" s="87"/>
      <c r="AK244" s="87"/>
      <c r="AL244" s="87"/>
      <c r="AM244" s="88"/>
      <c r="BG244" s="13" t="s">
        <v>469</v>
      </c>
      <c r="BH244" s="13">
        <v>63</v>
      </c>
      <c r="BI244" s="13" t="str">
        <f>"ITEM" &amp; BH244 &amp; BG244 &amp; "="&amp; IF(TRIM($J244)="","",$J244)</f>
        <v>ITEM63#KBN2_6=</v>
      </c>
    </row>
    <row r="245" spans="1:61" ht="9.75" hidden="1" customHeight="1" x14ac:dyDescent="0.15">
      <c r="A245" s="269"/>
      <c r="B245" s="270"/>
      <c r="C245" s="99"/>
      <c r="D245" s="100"/>
      <c r="E245" s="100"/>
      <c r="F245" s="100"/>
      <c r="G245" s="100"/>
      <c r="H245" s="100"/>
      <c r="I245" s="101"/>
      <c r="J245" s="127"/>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9"/>
      <c r="BG245" s="13" t="s">
        <v>432</v>
      </c>
      <c r="BH245" s="13" t="s">
        <v>432</v>
      </c>
    </row>
    <row r="246" spans="1:61" ht="9.75" hidden="1" customHeight="1" x14ac:dyDescent="0.15">
      <c r="A246" s="269"/>
      <c r="B246" s="270"/>
      <c r="C246" s="106"/>
      <c r="D246" s="107"/>
      <c r="E246" s="107"/>
      <c r="F246" s="107"/>
      <c r="G246" s="107"/>
      <c r="H246" s="107"/>
      <c r="I246" s="108"/>
      <c r="J246" s="89"/>
      <c r="K246" s="90"/>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1"/>
      <c r="BG246" s="13" t="s">
        <v>432</v>
      </c>
      <c r="BH246" s="13" t="s">
        <v>432</v>
      </c>
    </row>
    <row r="247" spans="1:61" ht="9.75" hidden="1" customHeight="1" x14ac:dyDescent="0.15">
      <c r="A247" s="269"/>
      <c r="B247" s="270"/>
      <c r="C247" s="96" t="s">
        <v>109</v>
      </c>
      <c r="D247" s="97"/>
      <c r="E247" s="97"/>
      <c r="F247" s="97"/>
      <c r="G247" s="97"/>
      <c r="H247" s="97"/>
      <c r="I247" s="98"/>
      <c r="J247" s="86"/>
      <c r="K247" s="87"/>
      <c r="L247" s="87"/>
      <c r="M247" s="87"/>
      <c r="N247" s="87"/>
      <c r="O247" s="87"/>
      <c r="P247" s="87"/>
      <c r="Q247" s="87"/>
      <c r="R247" s="87"/>
      <c r="S247" s="87"/>
      <c r="T247" s="87"/>
      <c r="U247" s="87"/>
      <c r="V247" s="87"/>
      <c r="W247" s="87"/>
      <c r="X247" s="87"/>
      <c r="Y247" s="87"/>
      <c r="Z247" s="87"/>
      <c r="AA247" s="87"/>
      <c r="AB247" s="87"/>
      <c r="AC247" s="87"/>
      <c r="AD247" s="87"/>
      <c r="AE247" s="87"/>
      <c r="AF247" s="87"/>
      <c r="AG247" s="87"/>
      <c r="AH247" s="87"/>
      <c r="AI247" s="87"/>
      <c r="AJ247" s="87"/>
      <c r="AK247" s="87"/>
      <c r="AL247" s="87"/>
      <c r="AM247" s="88"/>
      <c r="BG247" s="13" t="s">
        <v>469</v>
      </c>
      <c r="BH247" s="13">
        <v>64</v>
      </c>
      <c r="BI247" s="13" t="str">
        <f>"ITEM" &amp; BH247 &amp; BG247 &amp; "="&amp; IF(TRIM($J247)="","",$J247)</f>
        <v>ITEM64#KBN2_6=</v>
      </c>
    </row>
    <row r="248" spans="1:61" ht="9.75" hidden="1" customHeight="1" x14ac:dyDescent="0.15">
      <c r="A248" s="269"/>
      <c r="B248" s="270"/>
      <c r="C248" s="99"/>
      <c r="D248" s="100"/>
      <c r="E248" s="100"/>
      <c r="F248" s="100"/>
      <c r="G248" s="100"/>
      <c r="H248" s="100"/>
      <c r="I248" s="101"/>
      <c r="J248" s="127"/>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c r="AL248" s="128"/>
      <c r="AM248" s="129"/>
      <c r="BG248" s="13" t="s">
        <v>432</v>
      </c>
      <c r="BH248" s="13" t="s">
        <v>432</v>
      </c>
    </row>
    <row r="249" spans="1:61" ht="9.75" hidden="1" customHeight="1" thickBot="1" x14ac:dyDescent="0.2">
      <c r="A249" s="271"/>
      <c r="B249" s="272"/>
      <c r="C249" s="106"/>
      <c r="D249" s="107"/>
      <c r="E249" s="107"/>
      <c r="F249" s="107"/>
      <c r="G249" s="107"/>
      <c r="H249" s="107"/>
      <c r="I249" s="108"/>
      <c r="J249" s="89"/>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c r="AK249" s="90"/>
      <c r="AL249" s="90"/>
      <c r="AM249" s="91"/>
      <c r="BG249" s="13" t="s">
        <v>432</v>
      </c>
      <c r="BH249" s="13" t="s">
        <v>432</v>
      </c>
    </row>
    <row r="250" spans="1:61" ht="9.75" hidden="1" customHeight="1" x14ac:dyDescent="0.15">
      <c r="A250" s="251" t="s">
        <v>347</v>
      </c>
      <c r="B250" s="252"/>
      <c r="C250" s="252"/>
      <c r="D250" s="252"/>
      <c r="E250" s="252"/>
      <c r="F250" s="252"/>
      <c r="G250" s="252"/>
      <c r="H250" s="252"/>
      <c r="I250" s="253"/>
      <c r="J250" s="276"/>
      <c r="K250" s="277"/>
      <c r="L250" s="277"/>
      <c r="M250" s="277"/>
      <c r="N250" s="277"/>
      <c r="O250" s="277"/>
      <c r="P250" s="277"/>
      <c r="Q250" s="277"/>
      <c r="R250" s="277"/>
      <c r="S250" s="277"/>
      <c r="T250" s="277"/>
      <c r="U250" s="277"/>
      <c r="V250" s="277"/>
      <c r="W250" s="277"/>
      <c r="X250" s="277"/>
      <c r="Y250" s="277"/>
      <c r="Z250" s="277"/>
      <c r="AA250" s="277"/>
      <c r="AB250" s="277"/>
      <c r="AC250" s="277"/>
      <c r="AD250" s="277"/>
      <c r="AE250" s="277"/>
      <c r="AF250" s="277"/>
      <c r="AG250" s="277"/>
      <c r="AH250" s="277"/>
      <c r="AI250" s="277"/>
      <c r="AJ250" s="277"/>
      <c r="AK250" s="277"/>
      <c r="AL250" s="277"/>
      <c r="AM250" s="278"/>
      <c r="BG250" s="13" t="s">
        <v>470</v>
      </c>
      <c r="BH250" s="13">
        <v>58</v>
      </c>
      <c r="BI250" s="13" t="str">
        <f>"ITEM"&amp;BH250 &amp; BG250 &amp; "="&amp; IF(TRIM($J250)="","",$J250)</f>
        <v>ITEM58#KBN2_7=</v>
      </c>
    </row>
    <row r="251" spans="1:61" ht="9.75" hidden="1" customHeight="1" thickBot="1" x14ac:dyDescent="0.2">
      <c r="A251" s="254"/>
      <c r="B251" s="255"/>
      <c r="C251" s="255"/>
      <c r="D251" s="255"/>
      <c r="E251" s="255"/>
      <c r="F251" s="255"/>
      <c r="G251" s="255"/>
      <c r="H251" s="255"/>
      <c r="I251" s="256"/>
      <c r="J251" s="279"/>
      <c r="K251" s="280"/>
      <c r="L251" s="280"/>
      <c r="M251" s="280"/>
      <c r="N251" s="280"/>
      <c r="O251" s="280"/>
      <c r="P251" s="280"/>
      <c r="Q251" s="280"/>
      <c r="R251" s="280"/>
      <c r="S251" s="280"/>
      <c r="T251" s="280"/>
      <c r="U251" s="280"/>
      <c r="V251" s="280"/>
      <c r="W251" s="280"/>
      <c r="X251" s="280"/>
      <c r="Y251" s="280"/>
      <c r="Z251" s="280"/>
      <c r="AA251" s="280"/>
      <c r="AB251" s="280"/>
      <c r="AC251" s="280"/>
      <c r="AD251" s="280"/>
      <c r="AE251" s="280"/>
      <c r="AF251" s="280"/>
      <c r="AG251" s="280"/>
      <c r="AH251" s="280"/>
      <c r="AI251" s="280"/>
      <c r="AJ251" s="280"/>
      <c r="AK251" s="280"/>
      <c r="AL251" s="280"/>
      <c r="AM251" s="281"/>
      <c r="BG251" s="13" t="s">
        <v>432</v>
      </c>
      <c r="BH251" s="13" t="s">
        <v>432</v>
      </c>
    </row>
    <row r="252" spans="1:61" ht="9.75" hidden="1" customHeight="1" x14ac:dyDescent="0.15">
      <c r="A252" s="263" t="s">
        <v>93</v>
      </c>
      <c r="B252" s="264"/>
      <c r="C252" s="264"/>
      <c r="D252" s="264"/>
      <c r="E252" s="264"/>
      <c r="F252" s="264"/>
      <c r="G252" s="264"/>
      <c r="H252" s="264"/>
      <c r="I252" s="265"/>
      <c r="J252" s="282"/>
      <c r="K252" s="283"/>
      <c r="L252" s="283"/>
      <c r="M252" s="283"/>
      <c r="N252" s="283"/>
      <c r="O252" s="283"/>
      <c r="P252" s="283"/>
      <c r="Q252" s="283"/>
      <c r="R252" s="283"/>
      <c r="S252" s="283"/>
      <c r="T252" s="283"/>
      <c r="U252" s="283"/>
      <c r="V252" s="283"/>
      <c r="W252" s="283"/>
      <c r="X252" s="283"/>
      <c r="Y252" s="283"/>
      <c r="Z252" s="283"/>
      <c r="AA252" s="283"/>
      <c r="AB252" s="283"/>
      <c r="AC252" s="283"/>
      <c r="AD252" s="283"/>
      <c r="AE252" s="283"/>
      <c r="AF252" s="283"/>
      <c r="AG252" s="283"/>
      <c r="AH252" s="283"/>
      <c r="AI252" s="283"/>
      <c r="AJ252" s="283"/>
      <c r="AK252" s="283"/>
      <c r="AL252" s="283"/>
      <c r="AM252" s="284"/>
      <c r="BG252" s="13" t="s">
        <v>470</v>
      </c>
      <c r="BH252" s="13">
        <v>59</v>
      </c>
      <c r="BI252" s="13" t="str">
        <f>"ITEM"&amp; BH252  &amp; BG252 &amp; "="&amp; IF(TRIM($J252)="","",$J252)</f>
        <v>ITEM59#KBN2_7=</v>
      </c>
    </row>
    <row r="253" spans="1:61" ht="9.75" hidden="1" customHeight="1" x14ac:dyDescent="0.15">
      <c r="A253" s="106"/>
      <c r="B253" s="107"/>
      <c r="C253" s="107"/>
      <c r="D253" s="107"/>
      <c r="E253" s="107"/>
      <c r="F253" s="107"/>
      <c r="G253" s="107"/>
      <c r="H253" s="107"/>
      <c r="I253" s="108"/>
      <c r="J253" s="89"/>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90"/>
      <c r="AK253" s="90"/>
      <c r="AL253" s="90"/>
      <c r="AM253" s="91"/>
      <c r="BG253" s="13" t="s">
        <v>432</v>
      </c>
      <c r="BH253" s="13" t="s">
        <v>432</v>
      </c>
    </row>
    <row r="254" spans="1:61" ht="9.75" hidden="1" customHeight="1" x14ac:dyDescent="0.15">
      <c r="A254" s="96" t="s">
        <v>106</v>
      </c>
      <c r="B254" s="97"/>
      <c r="C254" s="97"/>
      <c r="D254" s="97"/>
      <c r="E254" s="97"/>
      <c r="F254" s="97"/>
      <c r="G254" s="97"/>
      <c r="H254" s="97"/>
      <c r="I254" s="98"/>
      <c r="J254" s="266"/>
      <c r="K254" s="170"/>
      <c r="L254" s="170"/>
      <c r="M254" s="170"/>
      <c r="N254" s="170"/>
      <c r="O254" s="170"/>
      <c r="P254" s="170"/>
      <c r="Q254" s="170"/>
      <c r="R254" s="170"/>
      <c r="S254" s="170"/>
      <c r="T254" s="170"/>
      <c r="U254" s="170"/>
      <c r="V254" s="170" t="s">
        <v>116</v>
      </c>
      <c r="W254" s="170"/>
      <c r="X254" s="170"/>
      <c r="Y254" s="170"/>
      <c r="Z254" s="170"/>
      <c r="AA254" s="170"/>
      <c r="AB254" s="170"/>
      <c r="AC254" s="170"/>
      <c r="AD254" s="170"/>
      <c r="AE254" s="170"/>
      <c r="AF254" s="170"/>
      <c r="AG254" s="170"/>
      <c r="AH254" s="170"/>
      <c r="AI254" s="170"/>
      <c r="AJ254" s="170"/>
      <c r="AK254" s="170"/>
      <c r="AL254" s="170"/>
      <c r="AM254" s="171"/>
      <c r="BE254" s="13" t="str">
        <f ca="1">MID(CELL("address",$CH$2),2,2)</f>
        <v>CH</v>
      </c>
      <c r="BF254" s="13" t="str">
        <f>IF(TRIM($K255)="","",IF(ISERROR(MATCH($K255,$CH$3:$CH$8,0)),"INPUT_ERROR",MATCH($K255,$CH$3:$CH$8,0)))</f>
        <v/>
      </c>
      <c r="BG254" s="13" t="s">
        <v>470</v>
      </c>
      <c r="BH254" s="13">
        <v>60</v>
      </c>
      <c r="BI254" s="13" t="str">
        <f>"ITEM"&amp; BH254 &amp; BG254 &amp;  "="&amp; $BF254</f>
        <v>ITEM60#KBN2_7=</v>
      </c>
    </row>
    <row r="255" spans="1:61" ht="9.75" hidden="1" customHeight="1" x14ac:dyDescent="0.15">
      <c r="A255" s="99"/>
      <c r="B255" s="100"/>
      <c r="C255" s="100"/>
      <c r="D255" s="100"/>
      <c r="E255" s="100"/>
      <c r="F255" s="100"/>
      <c r="G255" s="100"/>
      <c r="H255" s="100"/>
      <c r="I255" s="101"/>
      <c r="J255" s="130" t="s">
        <v>127</v>
      </c>
      <c r="K255" s="131"/>
      <c r="L255" s="131"/>
      <c r="M255" s="131"/>
      <c r="N255" s="131"/>
      <c r="O255" s="131"/>
      <c r="P255" s="131"/>
      <c r="Q255" s="131"/>
      <c r="R255" s="131"/>
      <c r="S255" s="131"/>
      <c r="T255" s="169" t="s">
        <v>443</v>
      </c>
      <c r="U255" s="169"/>
      <c r="V255" s="169" t="s">
        <v>230</v>
      </c>
      <c r="W255" s="169"/>
      <c r="X255" s="169"/>
      <c r="Y255" s="169"/>
      <c r="Z255" s="169"/>
      <c r="AA255" s="169"/>
      <c r="AB255" s="169"/>
      <c r="AC255" s="169"/>
      <c r="AD255" s="169"/>
      <c r="AE255" s="169" t="s">
        <v>231</v>
      </c>
      <c r="AF255" s="169"/>
      <c r="AG255" s="169"/>
      <c r="AH255" s="169"/>
      <c r="AI255" s="169"/>
      <c r="AJ255" s="169"/>
      <c r="AK255" s="169"/>
      <c r="AL255" s="169"/>
      <c r="AM255" s="172"/>
      <c r="BG255" s="13" t="s">
        <v>432</v>
      </c>
      <c r="BH255" s="13" t="s">
        <v>432</v>
      </c>
    </row>
    <row r="256" spans="1:61" ht="9.75" hidden="1" customHeight="1" x14ac:dyDescent="0.15">
      <c r="A256" s="99"/>
      <c r="B256" s="100"/>
      <c r="C256" s="100"/>
      <c r="D256" s="100"/>
      <c r="E256" s="100"/>
      <c r="F256" s="100"/>
      <c r="G256" s="100"/>
      <c r="H256" s="100"/>
      <c r="I256" s="101"/>
      <c r="J256" s="130"/>
      <c r="K256" s="131"/>
      <c r="L256" s="131"/>
      <c r="M256" s="131"/>
      <c r="N256" s="131"/>
      <c r="O256" s="131"/>
      <c r="P256" s="131"/>
      <c r="Q256" s="131"/>
      <c r="R256" s="131"/>
      <c r="S256" s="131"/>
      <c r="T256" s="169"/>
      <c r="U256" s="169"/>
      <c r="V256" s="169" t="s">
        <v>232</v>
      </c>
      <c r="W256" s="169"/>
      <c r="X256" s="169"/>
      <c r="Y256" s="169"/>
      <c r="Z256" s="169"/>
      <c r="AA256" s="169"/>
      <c r="AB256" s="169"/>
      <c r="AC256" s="169"/>
      <c r="AD256" s="169"/>
      <c r="AE256" s="169" t="s">
        <v>233</v>
      </c>
      <c r="AF256" s="169"/>
      <c r="AG256" s="169"/>
      <c r="AH256" s="169"/>
      <c r="AI256" s="169"/>
      <c r="AJ256" s="169"/>
      <c r="AK256" s="169"/>
      <c r="AL256" s="169"/>
      <c r="AM256" s="172"/>
      <c r="BG256" s="13" t="s">
        <v>432</v>
      </c>
      <c r="BH256" s="13" t="s">
        <v>432</v>
      </c>
    </row>
    <row r="257" spans="1:61" ht="9.75" hidden="1" customHeight="1" x14ac:dyDescent="0.15">
      <c r="A257" s="106"/>
      <c r="B257" s="107"/>
      <c r="C257" s="107"/>
      <c r="D257" s="107"/>
      <c r="E257" s="107"/>
      <c r="F257" s="107"/>
      <c r="G257" s="107"/>
      <c r="H257" s="107"/>
      <c r="I257" s="108"/>
      <c r="J257" s="168"/>
      <c r="K257" s="137"/>
      <c r="L257" s="137"/>
      <c r="M257" s="137"/>
      <c r="N257" s="137"/>
      <c r="O257" s="137"/>
      <c r="P257" s="137"/>
      <c r="Q257" s="137"/>
      <c r="R257" s="137"/>
      <c r="S257" s="137"/>
      <c r="T257" s="137"/>
      <c r="U257" s="137"/>
      <c r="V257" s="174" t="s">
        <v>223</v>
      </c>
      <c r="W257" s="174"/>
      <c r="X257" s="174"/>
      <c r="Y257" s="174"/>
      <c r="Z257" s="174"/>
      <c r="AA257" s="174"/>
      <c r="AB257" s="174"/>
      <c r="AC257" s="174"/>
      <c r="AD257" s="174"/>
      <c r="AE257" s="174" t="s">
        <v>224</v>
      </c>
      <c r="AF257" s="174"/>
      <c r="AG257" s="174"/>
      <c r="AH257" s="174"/>
      <c r="AI257" s="174"/>
      <c r="AJ257" s="174"/>
      <c r="AK257" s="174"/>
      <c r="AL257" s="174"/>
      <c r="AM257" s="175"/>
      <c r="BG257" s="13" t="s">
        <v>432</v>
      </c>
      <c r="BH257" s="13" t="s">
        <v>432</v>
      </c>
    </row>
    <row r="258" spans="1:61" ht="9.75" hidden="1" customHeight="1" x14ac:dyDescent="0.15">
      <c r="A258" s="96" t="s">
        <v>304</v>
      </c>
      <c r="B258" s="97"/>
      <c r="C258" s="97"/>
      <c r="D258" s="97"/>
      <c r="E258" s="97"/>
      <c r="F258" s="97"/>
      <c r="G258" s="97"/>
      <c r="H258" s="97"/>
      <c r="I258" s="98"/>
      <c r="J258" s="86"/>
      <c r="K258" s="87"/>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8"/>
      <c r="BG258" s="13" t="s">
        <v>470</v>
      </c>
      <c r="BH258" s="13">
        <v>61</v>
      </c>
      <c r="BI258" s="13" t="str">
        <f>"ITEM"&amp; BH258 &amp; BG258 &amp; "="&amp; IF(TRIM($J258)="","",$J258)</f>
        <v>ITEM61#KBN2_7=</v>
      </c>
    </row>
    <row r="259" spans="1:61" ht="9.75" hidden="1" customHeight="1" x14ac:dyDescent="0.15">
      <c r="A259" s="99"/>
      <c r="B259" s="100"/>
      <c r="C259" s="100"/>
      <c r="D259" s="100"/>
      <c r="E259" s="100"/>
      <c r="F259" s="100"/>
      <c r="G259" s="100"/>
      <c r="H259" s="100"/>
      <c r="I259" s="101"/>
      <c r="J259" s="127"/>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9"/>
      <c r="BG259" s="13" t="s">
        <v>432</v>
      </c>
      <c r="BH259" s="13" t="s">
        <v>432</v>
      </c>
    </row>
    <row r="260" spans="1:61" ht="9.75" hidden="1" customHeight="1" x14ac:dyDescent="0.15">
      <c r="A260" s="106"/>
      <c r="B260" s="107"/>
      <c r="C260" s="107"/>
      <c r="D260" s="107"/>
      <c r="E260" s="107"/>
      <c r="F260" s="107"/>
      <c r="G260" s="107"/>
      <c r="H260" s="107"/>
      <c r="I260" s="108"/>
      <c r="J260" s="89"/>
      <c r="K260" s="90"/>
      <c r="L260" s="90"/>
      <c r="M260" s="90"/>
      <c r="N260" s="90"/>
      <c r="O260" s="90"/>
      <c r="P260" s="90"/>
      <c r="Q260" s="90"/>
      <c r="R260" s="90"/>
      <c r="S260" s="90"/>
      <c r="T260" s="90"/>
      <c r="U260" s="90"/>
      <c r="V260" s="90"/>
      <c r="W260" s="90"/>
      <c r="X260" s="90"/>
      <c r="Y260" s="90"/>
      <c r="Z260" s="90"/>
      <c r="AA260" s="90"/>
      <c r="AB260" s="90"/>
      <c r="AC260" s="90"/>
      <c r="AD260" s="90"/>
      <c r="AE260" s="90"/>
      <c r="AF260" s="90"/>
      <c r="AG260" s="90"/>
      <c r="AH260" s="90"/>
      <c r="AI260" s="90"/>
      <c r="AJ260" s="90"/>
      <c r="AK260" s="90"/>
      <c r="AL260" s="90"/>
      <c r="AM260" s="91"/>
      <c r="BG260" s="13" t="s">
        <v>432</v>
      </c>
      <c r="BH260" s="13" t="s">
        <v>432</v>
      </c>
    </row>
    <row r="261" spans="1:61" ht="9.75" hidden="1" customHeight="1" x14ac:dyDescent="0.15">
      <c r="A261" s="267" t="s">
        <v>0</v>
      </c>
      <c r="B261" s="268"/>
      <c r="C261" s="96" t="s">
        <v>107</v>
      </c>
      <c r="D261" s="97"/>
      <c r="E261" s="97"/>
      <c r="F261" s="97"/>
      <c r="G261" s="97"/>
      <c r="H261" s="97"/>
      <c r="I261" s="98"/>
      <c r="J261" s="167"/>
      <c r="K261" s="162"/>
      <c r="L261" s="162"/>
      <c r="M261" s="162"/>
      <c r="N261" s="162"/>
      <c r="O261" s="162"/>
      <c r="P261" s="162"/>
      <c r="Q261" s="162"/>
      <c r="R261" s="162"/>
      <c r="S261" s="162"/>
      <c r="T261" s="162"/>
      <c r="U261" s="162"/>
      <c r="V261" s="170" t="s">
        <v>116</v>
      </c>
      <c r="W261" s="170"/>
      <c r="X261" s="170"/>
      <c r="Y261" s="170"/>
      <c r="Z261" s="170"/>
      <c r="AA261" s="170"/>
      <c r="AB261" s="170"/>
      <c r="AC261" s="170"/>
      <c r="AD261" s="170"/>
      <c r="AE261" s="170"/>
      <c r="AF261" s="170"/>
      <c r="AG261" s="170"/>
      <c r="AH261" s="170"/>
      <c r="AI261" s="170"/>
      <c r="AJ261" s="170"/>
      <c r="AK261" s="170"/>
      <c r="AL261" s="170"/>
      <c r="AM261" s="171"/>
      <c r="BE261" s="13" t="str">
        <f ca="1">MID(CELL("address",$CI$2),2,2)</f>
        <v>CI</v>
      </c>
      <c r="BF261" s="13" t="str">
        <f>IF(TRIM($K262)="","",IF(ISERROR(MATCH($K262,$CI$3:$CI$4,0)),"INPUT_ERROR",MATCH($K262,$CI$3:$CI$4,0)))</f>
        <v/>
      </c>
      <c r="BG261" s="13" t="s">
        <v>470</v>
      </c>
      <c r="BH261" s="13">
        <v>62</v>
      </c>
      <c r="BI261" s="13" t="str">
        <f>"ITEM"&amp; BH261&amp; BG261 &amp; "="&amp; $BF261</f>
        <v>ITEM62#KBN2_7=</v>
      </c>
    </row>
    <row r="262" spans="1:61" ht="9.75" hidden="1" customHeight="1" x14ac:dyDescent="0.15">
      <c r="A262" s="269"/>
      <c r="B262" s="270"/>
      <c r="C262" s="99"/>
      <c r="D262" s="100"/>
      <c r="E262" s="100"/>
      <c r="F262" s="100"/>
      <c r="G262" s="100"/>
      <c r="H262" s="100"/>
      <c r="I262" s="101"/>
      <c r="J262" s="130" t="s">
        <v>167</v>
      </c>
      <c r="K262" s="131"/>
      <c r="L262" s="131"/>
      <c r="M262" s="131"/>
      <c r="N262" s="131"/>
      <c r="O262" s="131"/>
      <c r="P262" s="131"/>
      <c r="Q262" s="131"/>
      <c r="R262" s="133" t="s">
        <v>168</v>
      </c>
      <c r="S262" s="133"/>
      <c r="T262" s="133"/>
      <c r="U262" s="133"/>
      <c r="V262" s="169" t="s">
        <v>234</v>
      </c>
      <c r="W262" s="169"/>
      <c r="X262" s="169"/>
      <c r="Y262" s="169"/>
      <c r="Z262" s="169"/>
      <c r="AA262" s="169" t="s">
        <v>235</v>
      </c>
      <c r="AB262" s="169"/>
      <c r="AC262" s="169"/>
      <c r="AD262" s="169"/>
      <c r="AE262" s="169"/>
      <c r="AF262" s="169"/>
      <c r="AG262" s="169"/>
      <c r="AH262" s="169"/>
      <c r="AI262" s="169"/>
      <c r="AJ262" s="169"/>
      <c r="AK262" s="169"/>
      <c r="AL262" s="169"/>
      <c r="AM262" s="172"/>
      <c r="BG262" s="13" t="s">
        <v>432</v>
      </c>
      <c r="BH262" s="13" t="s">
        <v>432</v>
      </c>
    </row>
    <row r="263" spans="1:61" ht="9.75" hidden="1" customHeight="1" x14ac:dyDescent="0.15">
      <c r="A263" s="269"/>
      <c r="B263" s="270"/>
      <c r="C263" s="99"/>
      <c r="D263" s="100"/>
      <c r="E263" s="100"/>
      <c r="F263" s="100"/>
      <c r="G263" s="100"/>
      <c r="H263" s="100"/>
      <c r="I263" s="101"/>
      <c r="J263" s="130"/>
      <c r="K263" s="131"/>
      <c r="L263" s="131"/>
      <c r="M263" s="131"/>
      <c r="N263" s="131"/>
      <c r="O263" s="131"/>
      <c r="P263" s="131"/>
      <c r="Q263" s="131"/>
      <c r="R263" s="133"/>
      <c r="S263" s="133"/>
      <c r="T263" s="133"/>
      <c r="U263" s="133"/>
      <c r="V263" s="169"/>
      <c r="W263" s="169"/>
      <c r="X263" s="169"/>
      <c r="Y263" s="169"/>
      <c r="Z263" s="169"/>
      <c r="AA263" s="169"/>
      <c r="AB263" s="169"/>
      <c r="AC263" s="169"/>
      <c r="AD263" s="169"/>
      <c r="AE263" s="169"/>
      <c r="AF263" s="169"/>
      <c r="AG263" s="169"/>
      <c r="AH263" s="169"/>
      <c r="AI263" s="169"/>
      <c r="AJ263" s="169"/>
      <c r="AK263" s="169"/>
      <c r="AL263" s="169"/>
      <c r="AM263" s="172"/>
      <c r="BG263" s="13" t="s">
        <v>432</v>
      </c>
      <c r="BH263" s="13" t="s">
        <v>432</v>
      </c>
    </row>
    <row r="264" spans="1:61" ht="9.75" hidden="1" customHeight="1" x14ac:dyDescent="0.15">
      <c r="A264" s="269"/>
      <c r="B264" s="270"/>
      <c r="C264" s="106"/>
      <c r="D264" s="107"/>
      <c r="E264" s="107"/>
      <c r="F264" s="107"/>
      <c r="G264" s="107"/>
      <c r="H264" s="107"/>
      <c r="I264" s="108"/>
      <c r="J264" s="173"/>
      <c r="K264" s="174"/>
      <c r="L264" s="174"/>
      <c r="M264" s="174"/>
      <c r="N264" s="174"/>
      <c r="O264" s="174"/>
      <c r="P264" s="174"/>
      <c r="Q264" s="174"/>
      <c r="R264" s="174"/>
      <c r="S264" s="174"/>
      <c r="T264" s="174"/>
      <c r="U264" s="174"/>
      <c r="V264" s="174"/>
      <c r="W264" s="174"/>
      <c r="X264" s="174"/>
      <c r="Y264" s="174"/>
      <c r="Z264" s="174"/>
      <c r="AA264" s="174"/>
      <c r="AB264" s="174"/>
      <c r="AC264" s="174"/>
      <c r="AD264" s="174"/>
      <c r="AE264" s="174"/>
      <c r="AF264" s="174"/>
      <c r="AG264" s="174"/>
      <c r="AH264" s="174"/>
      <c r="AI264" s="174"/>
      <c r="AJ264" s="174"/>
      <c r="AK264" s="174"/>
      <c r="AL264" s="174"/>
      <c r="AM264" s="175"/>
      <c r="BG264" s="13" t="s">
        <v>432</v>
      </c>
      <c r="BH264" s="13" t="s">
        <v>432</v>
      </c>
    </row>
    <row r="265" spans="1:61" ht="9.75" hidden="1" customHeight="1" x14ac:dyDescent="0.15">
      <c r="A265" s="269"/>
      <c r="B265" s="270"/>
      <c r="C265" s="96" t="s">
        <v>108</v>
      </c>
      <c r="D265" s="97"/>
      <c r="E265" s="97"/>
      <c r="F265" s="97"/>
      <c r="G265" s="97"/>
      <c r="H265" s="97"/>
      <c r="I265" s="98"/>
      <c r="J265" s="86"/>
      <c r="K265" s="87"/>
      <c r="L265" s="87"/>
      <c r="M265" s="87"/>
      <c r="N265" s="87"/>
      <c r="O265" s="87"/>
      <c r="P265" s="87"/>
      <c r="Q265" s="87"/>
      <c r="R265" s="87"/>
      <c r="S265" s="87"/>
      <c r="T265" s="87"/>
      <c r="U265" s="87"/>
      <c r="V265" s="87"/>
      <c r="W265" s="87"/>
      <c r="X265" s="87"/>
      <c r="Y265" s="87"/>
      <c r="Z265" s="87"/>
      <c r="AA265" s="87"/>
      <c r="AB265" s="87"/>
      <c r="AC265" s="87"/>
      <c r="AD265" s="87"/>
      <c r="AE265" s="87"/>
      <c r="AF265" s="87"/>
      <c r="AG265" s="87"/>
      <c r="AH265" s="87"/>
      <c r="AI265" s="87"/>
      <c r="AJ265" s="87"/>
      <c r="AK265" s="87"/>
      <c r="AL265" s="87"/>
      <c r="AM265" s="88"/>
      <c r="BG265" s="13" t="s">
        <v>470</v>
      </c>
      <c r="BH265" s="13">
        <v>63</v>
      </c>
      <c r="BI265" s="13" t="str">
        <f>"ITEM" &amp; BH265 &amp; BG265 &amp; "="&amp; IF(TRIM($J265)="","",$J265)</f>
        <v>ITEM63#KBN2_7=</v>
      </c>
    </row>
    <row r="266" spans="1:61" ht="9.75" hidden="1" customHeight="1" x14ac:dyDescent="0.15">
      <c r="A266" s="269"/>
      <c r="B266" s="270"/>
      <c r="C266" s="99"/>
      <c r="D266" s="100"/>
      <c r="E266" s="100"/>
      <c r="F266" s="100"/>
      <c r="G266" s="100"/>
      <c r="H266" s="100"/>
      <c r="I266" s="101"/>
      <c r="J266" s="127"/>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9"/>
      <c r="BG266" s="13" t="s">
        <v>432</v>
      </c>
      <c r="BH266" s="13" t="s">
        <v>432</v>
      </c>
    </row>
    <row r="267" spans="1:61" ht="9.75" hidden="1" customHeight="1" x14ac:dyDescent="0.15">
      <c r="A267" s="269"/>
      <c r="B267" s="270"/>
      <c r="C267" s="106"/>
      <c r="D267" s="107"/>
      <c r="E267" s="107"/>
      <c r="F267" s="107"/>
      <c r="G267" s="107"/>
      <c r="H267" s="107"/>
      <c r="I267" s="108"/>
      <c r="J267" s="89"/>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K267" s="90"/>
      <c r="AL267" s="90"/>
      <c r="AM267" s="91"/>
      <c r="BG267" s="13" t="s">
        <v>432</v>
      </c>
      <c r="BH267" s="13" t="s">
        <v>432</v>
      </c>
    </row>
    <row r="268" spans="1:61" ht="9.75" hidden="1" customHeight="1" x14ac:dyDescent="0.15">
      <c r="A268" s="269"/>
      <c r="B268" s="270"/>
      <c r="C268" s="96" t="s">
        <v>109</v>
      </c>
      <c r="D268" s="97"/>
      <c r="E268" s="97"/>
      <c r="F268" s="97"/>
      <c r="G268" s="97"/>
      <c r="H268" s="97"/>
      <c r="I268" s="98"/>
      <c r="J268" s="86"/>
      <c r="K268" s="87"/>
      <c r="L268" s="87"/>
      <c r="M268" s="87"/>
      <c r="N268" s="87"/>
      <c r="O268" s="87"/>
      <c r="P268" s="87"/>
      <c r="Q268" s="87"/>
      <c r="R268" s="87"/>
      <c r="S268" s="87"/>
      <c r="T268" s="87"/>
      <c r="U268" s="87"/>
      <c r="V268" s="87"/>
      <c r="W268" s="87"/>
      <c r="X268" s="87"/>
      <c r="Y268" s="87"/>
      <c r="Z268" s="87"/>
      <c r="AA268" s="87"/>
      <c r="AB268" s="87"/>
      <c r="AC268" s="87"/>
      <c r="AD268" s="87"/>
      <c r="AE268" s="87"/>
      <c r="AF268" s="87"/>
      <c r="AG268" s="87"/>
      <c r="AH268" s="87"/>
      <c r="AI268" s="87"/>
      <c r="AJ268" s="87"/>
      <c r="AK268" s="87"/>
      <c r="AL268" s="87"/>
      <c r="AM268" s="88"/>
      <c r="BG268" s="13" t="s">
        <v>470</v>
      </c>
      <c r="BH268" s="13">
        <v>64</v>
      </c>
      <c r="BI268" s="13" t="str">
        <f>"ITEM" &amp; BH268 &amp; BG268 &amp; "="&amp; IF(TRIM($J268)="","",$J268)</f>
        <v>ITEM64#KBN2_7=</v>
      </c>
    </row>
    <row r="269" spans="1:61" ht="9.75" hidden="1" customHeight="1" x14ac:dyDescent="0.15">
      <c r="A269" s="269"/>
      <c r="B269" s="270"/>
      <c r="C269" s="99"/>
      <c r="D269" s="100"/>
      <c r="E269" s="100"/>
      <c r="F269" s="100"/>
      <c r="G269" s="100"/>
      <c r="H269" s="100"/>
      <c r="I269" s="101"/>
      <c r="J269" s="127"/>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c r="AL269" s="128"/>
      <c r="AM269" s="129"/>
      <c r="BG269" s="13" t="s">
        <v>432</v>
      </c>
      <c r="BH269" s="13" t="s">
        <v>432</v>
      </c>
    </row>
    <row r="270" spans="1:61" ht="9.75" hidden="1" customHeight="1" thickBot="1" x14ac:dyDescent="0.2">
      <c r="A270" s="271"/>
      <c r="B270" s="272"/>
      <c r="C270" s="106"/>
      <c r="D270" s="107"/>
      <c r="E270" s="107"/>
      <c r="F270" s="107"/>
      <c r="G270" s="107"/>
      <c r="H270" s="107"/>
      <c r="I270" s="108"/>
      <c r="J270" s="89"/>
      <c r="K270" s="90"/>
      <c r="L270" s="90"/>
      <c r="M270" s="90"/>
      <c r="N270" s="90"/>
      <c r="O270" s="90"/>
      <c r="P270" s="90"/>
      <c r="Q270" s="90"/>
      <c r="R270" s="90"/>
      <c r="S270" s="90"/>
      <c r="T270" s="90"/>
      <c r="U270" s="90"/>
      <c r="V270" s="90"/>
      <c r="W270" s="90"/>
      <c r="X270" s="90"/>
      <c r="Y270" s="90"/>
      <c r="Z270" s="90"/>
      <c r="AA270" s="90"/>
      <c r="AB270" s="90"/>
      <c r="AC270" s="90"/>
      <c r="AD270" s="90"/>
      <c r="AE270" s="90"/>
      <c r="AF270" s="90"/>
      <c r="AG270" s="90"/>
      <c r="AH270" s="90"/>
      <c r="AI270" s="90"/>
      <c r="AJ270" s="90"/>
      <c r="AK270" s="90"/>
      <c r="AL270" s="90"/>
      <c r="AM270" s="91"/>
      <c r="BG270" s="13" t="s">
        <v>432</v>
      </c>
      <c r="BH270" s="13" t="s">
        <v>432</v>
      </c>
    </row>
    <row r="271" spans="1:61" ht="9.75" hidden="1" customHeight="1" x14ac:dyDescent="0.15">
      <c r="A271" s="251" t="s">
        <v>348</v>
      </c>
      <c r="B271" s="252"/>
      <c r="C271" s="252"/>
      <c r="D271" s="252"/>
      <c r="E271" s="252"/>
      <c r="F271" s="252"/>
      <c r="G271" s="252"/>
      <c r="H271" s="252"/>
      <c r="I271" s="253"/>
      <c r="J271" s="276"/>
      <c r="K271" s="277"/>
      <c r="L271" s="277"/>
      <c r="M271" s="277"/>
      <c r="N271" s="277"/>
      <c r="O271" s="277"/>
      <c r="P271" s="277"/>
      <c r="Q271" s="277"/>
      <c r="R271" s="277"/>
      <c r="S271" s="277"/>
      <c r="T271" s="277"/>
      <c r="U271" s="277"/>
      <c r="V271" s="277"/>
      <c r="W271" s="277"/>
      <c r="X271" s="277"/>
      <c r="Y271" s="277"/>
      <c r="Z271" s="277"/>
      <c r="AA271" s="277"/>
      <c r="AB271" s="277"/>
      <c r="AC271" s="277"/>
      <c r="AD271" s="277"/>
      <c r="AE271" s="277"/>
      <c r="AF271" s="277"/>
      <c r="AG271" s="277"/>
      <c r="AH271" s="277"/>
      <c r="AI271" s="277"/>
      <c r="AJ271" s="277"/>
      <c r="AK271" s="277"/>
      <c r="AL271" s="277"/>
      <c r="AM271" s="278"/>
      <c r="BG271" s="13" t="s">
        <v>471</v>
      </c>
      <c r="BH271" s="13">
        <v>58</v>
      </c>
      <c r="BI271" s="13" t="str">
        <f>"ITEM"&amp;BH271 &amp; BG271 &amp; "="&amp; IF(TRIM($J271)="","",$J271)</f>
        <v>ITEM58#KBN2_8=</v>
      </c>
    </row>
    <row r="272" spans="1:61" ht="9.75" hidden="1" customHeight="1" thickBot="1" x14ac:dyDescent="0.2">
      <c r="A272" s="254"/>
      <c r="B272" s="255"/>
      <c r="C272" s="255"/>
      <c r="D272" s="255"/>
      <c r="E272" s="255"/>
      <c r="F272" s="255"/>
      <c r="G272" s="255"/>
      <c r="H272" s="255"/>
      <c r="I272" s="256"/>
      <c r="J272" s="279"/>
      <c r="K272" s="280"/>
      <c r="L272" s="280"/>
      <c r="M272" s="280"/>
      <c r="N272" s="280"/>
      <c r="O272" s="280"/>
      <c r="P272" s="280"/>
      <c r="Q272" s="280"/>
      <c r="R272" s="280"/>
      <c r="S272" s="280"/>
      <c r="T272" s="280"/>
      <c r="U272" s="280"/>
      <c r="V272" s="280"/>
      <c r="W272" s="280"/>
      <c r="X272" s="280"/>
      <c r="Y272" s="280"/>
      <c r="Z272" s="280"/>
      <c r="AA272" s="280"/>
      <c r="AB272" s="280"/>
      <c r="AC272" s="280"/>
      <c r="AD272" s="280"/>
      <c r="AE272" s="280"/>
      <c r="AF272" s="280"/>
      <c r="AG272" s="280"/>
      <c r="AH272" s="280"/>
      <c r="AI272" s="280"/>
      <c r="AJ272" s="280"/>
      <c r="AK272" s="280"/>
      <c r="AL272" s="280"/>
      <c r="AM272" s="281"/>
      <c r="BG272" s="13" t="s">
        <v>432</v>
      </c>
      <c r="BH272" s="13" t="s">
        <v>432</v>
      </c>
    </row>
    <row r="273" spans="1:61" ht="9.75" hidden="1" customHeight="1" x14ac:dyDescent="0.15">
      <c r="A273" s="263" t="s">
        <v>93</v>
      </c>
      <c r="B273" s="264"/>
      <c r="C273" s="264"/>
      <c r="D273" s="264"/>
      <c r="E273" s="264"/>
      <c r="F273" s="264"/>
      <c r="G273" s="264"/>
      <c r="H273" s="264"/>
      <c r="I273" s="265"/>
      <c r="J273" s="282"/>
      <c r="K273" s="283"/>
      <c r="L273" s="283"/>
      <c r="M273" s="283"/>
      <c r="N273" s="283"/>
      <c r="O273" s="283"/>
      <c r="P273" s="283"/>
      <c r="Q273" s="283"/>
      <c r="R273" s="283"/>
      <c r="S273" s="283"/>
      <c r="T273" s="283"/>
      <c r="U273" s="283"/>
      <c r="V273" s="283"/>
      <c r="W273" s="283"/>
      <c r="X273" s="283"/>
      <c r="Y273" s="283"/>
      <c r="Z273" s="283"/>
      <c r="AA273" s="283"/>
      <c r="AB273" s="283"/>
      <c r="AC273" s="283"/>
      <c r="AD273" s="283"/>
      <c r="AE273" s="283"/>
      <c r="AF273" s="283"/>
      <c r="AG273" s="283"/>
      <c r="AH273" s="283"/>
      <c r="AI273" s="283"/>
      <c r="AJ273" s="283"/>
      <c r="AK273" s="283"/>
      <c r="AL273" s="283"/>
      <c r="AM273" s="284"/>
      <c r="BG273" s="13" t="s">
        <v>471</v>
      </c>
      <c r="BH273" s="13">
        <v>59</v>
      </c>
      <c r="BI273" s="13" t="str">
        <f>"ITEM"&amp; BH273  &amp; BG273 &amp; "="&amp; IF(TRIM($J273)="","",$J273)</f>
        <v>ITEM59#KBN2_8=</v>
      </c>
    </row>
    <row r="274" spans="1:61" ht="9.75" hidden="1" customHeight="1" x14ac:dyDescent="0.15">
      <c r="A274" s="106"/>
      <c r="B274" s="107"/>
      <c r="C274" s="107"/>
      <c r="D274" s="107"/>
      <c r="E274" s="107"/>
      <c r="F274" s="107"/>
      <c r="G274" s="107"/>
      <c r="H274" s="107"/>
      <c r="I274" s="108"/>
      <c r="J274" s="89"/>
      <c r="K274" s="90"/>
      <c r="L274" s="90"/>
      <c r="M274" s="90"/>
      <c r="N274" s="90"/>
      <c r="O274" s="90"/>
      <c r="P274" s="90"/>
      <c r="Q274" s="90"/>
      <c r="R274" s="90"/>
      <c r="S274" s="90"/>
      <c r="T274" s="90"/>
      <c r="U274" s="90"/>
      <c r="V274" s="90"/>
      <c r="W274" s="90"/>
      <c r="X274" s="90"/>
      <c r="Y274" s="90"/>
      <c r="Z274" s="90"/>
      <c r="AA274" s="90"/>
      <c r="AB274" s="90"/>
      <c r="AC274" s="90"/>
      <c r="AD274" s="90"/>
      <c r="AE274" s="90"/>
      <c r="AF274" s="90"/>
      <c r="AG274" s="90"/>
      <c r="AH274" s="90"/>
      <c r="AI274" s="90"/>
      <c r="AJ274" s="90"/>
      <c r="AK274" s="90"/>
      <c r="AL274" s="90"/>
      <c r="AM274" s="91"/>
      <c r="BG274" s="13" t="s">
        <v>432</v>
      </c>
      <c r="BH274" s="13" t="s">
        <v>432</v>
      </c>
    </row>
    <row r="275" spans="1:61" ht="9.75" hidden="1" customHeight="1" x14ac:dyDescent="0.15">
      <c r="A275" s="96" t="s">
        <v>106</v>
      </c>
      <c r="B275" s="97"/>
      <c r="C275" s="97"/>
      <c r="D275" s="97"/>
      <c r="E275" s="97"/>
      <c r="F275" s="97"/>
      <c r="G275" s="97"/>
      <c r="H275" s="97"/>
      <c r="I275" s="98"/>
      <c r="J275" s="266"/>
      <c r="K275" s="170"/>
      <c r="L275" s="170"/>
      <c r="M275" s="170"/>
      <c r="N275" s="170"/>
      <c r="O275" s="170"/>
      <c r="P275" s="170"/>
      <c r="Q275" s="170"/>
      <c r="R275" s="170"/>
      <c r="S275" s="170"/>
      <c r="T275" s="170"/>
      <c r="U275" s="170"/>
      <c r="V275" s="170" t="s">
        <v>116</v>
      </c>
      <c r="W275" s="170"/>
      <c r="X275" s="170"/>
      <c r="Y275" s="170"/>
      <c r="Z275" s="170"/>
      <c r="AA275" s="170"/>
      <c r="AB275" s="170"/>
      <c r="AC275" s="170"/>
      <c r="AD275" s="170"/>
      <c r="AE275" s="170"/>
      <c r="AF275" s="170"/>
      <c r="AG275" s="170"/>
      <c r="AH275" s="170"/>
      <c r="AI275" s="170"/>
      <c r="AJ275" s="170"/>
      <c r="AK275" s="170"/>
      <c r="AL275" s="170"/>
      <c r="AM275" s="171"/>
      <c r="BE275" s="13" t="str">
        <f ca="1">MID(CELL("address",$CH$2),2,2)</f>
        <v>CH</v>
      </c>
      <c r="BF275" s="13" t="str">
        <f>IF(TRIM($K276)="","",IF(ISERROR(MATCH($K276,$CH$3:$CH$8,0)),"INPUT_ERROR",MATCH($K276,$CH$3:$CH$8,0)))</f>
        <v/>
      </c>
      <c r="BG275" s="13" t="s">
        <v>471</v>
      </c>
      <c r="BH275" s="13">
        <v>60</v>
      </c>
      <c r="BI275" s="13" t="str">
        <f>"ITEM"&amp; BH275 &amp; BG275 &amp;  "="&amp; $BF275</f>
        <v>ITEM60#KBN2_8=</v>
      </c>
    </row>
    <row r="276" spans="1:61" ht="9.75" hidden="1" customHeight="1" x14ac:dyDescent="0.15">
      <c r="A276" s="99"/>
      <c r="B276" s="100"/>
      <c r="C276" s="100"/>
      <c r="D276" s="100"/>
      <c r="E276" s="100"/>
      <c r="F276" s="100"/>
      <c r="G276" s="100"/>
      <c r="H276" s="100"/>
      <c r="I276" s="101"/>
      <c r="J276" s="130" t="s">
        <v>127</v>
      </c>
      <c r="K276" s="131"/>
      <c r="L276" s="131"/>
      <c r="M276" s="131"/>
      <c r="N276" s="131"/>
      <c r="O276" s="131"/>
      <c r="P276" s="131"/>
      <c r="Q276" s="131"/>
      <c r="R276" s="131"/>
      <c r="S276" s="131"/>
      <c r="T276" s="169" t="s">
        <v>443</v>
      </c>
      <c r="U276" s="169"/>
      <c r="V276" s="169" t="s">
        <v>230</v>
      </c>
      <c r="W276" s="169"/>
      <c r="X276" s="169"/>
      <c r="Y276" s="169"/>
      <c r="Z276" s="169"/>
      <c r="AA276" s="169"/>
      <c r="AB276" s="169"/>
      <c r="AC276" s="169"/>
      <c r="AD276" s="169"/>
      <c r="AE276" s="169" t="s">
        <v>231</v>
      </c>
      <c r="AF276" s="169"/>
      <c r="AG276" s="169"/>
      <c r="AH276" s="169"/>
      <c r="AI276" s="169"/>
      <c r="AJ276" s="169"/>
      <c r="AK276" s="169"/>
      <c r="AL276" s="169"/>
      <c r="AM276" s="172"/>
      <c r="BG276" s="13" t="s">
        <v>432</v>
      </c>
      <c r="BH276" s="13" t="s">
        <v>432</v>
      </c>
    </row>
    <row r="277" spans="1:61" ht="9.75" hidden="1" customHeight="1" x14ac:dyDescent="0.15">
      <c r="A277" s="99"/>
      <c r="B277" s="100"/>
      <c r="C277" s="100"/>
      <c r="D277" s="100"/>
      <c r="E277" s="100"/>
      <c r="F277" s="100"/>
      <c r="G277" s="100"/>
      <c r="H277" s="100"/>
      <c r="I277" s="101"/>
      <c r="J277" s="130"/>
      <c r="K277" s="131"/>
      <c r="L277" s="131"/>
      <c r="M277" s="131"/>
      <c r="N277" s="131"/>
      <c r="O277" s="131"/>
      <c r="P277" s="131"/>
      <c r="Q277" s="131"/>
      <c r="R277" s="131"/>
      <c r="S277" s="131"/>
      <c r="T277" s="169"/>
      <c r="U277" s="169"/>
      <c r="V277" s="169" t="s">
        <v>232</v>
      </c>
      <c r="W277" s="169"/>
      <c r="X277" s="169"/>
      <c r="Y277" s="169"/>
      <c r="Z277" s="169"/>
      <c r="AA277" s="169"/>
      <c r="AB277" s="169"/>
      <c r="AC277" s="169"/>
      <c r="AD277" s="169"/>
      <c r="AE277" s="169" t="s">
        <v>233</v>
      </c>
      <c r="AF277" s="169"/>
      <c r="AG277" s="169"/>
      <c r="AH277" s="169"/>
      <c r="AI277" s="169"/>
      <c r="AJ277" s="169"/>
      <c r="AK277" s="169"/>
      <c r="AL277" s="169"/>
      <c r="AM277" s="172"/>
      <c r="BG277" s="13" t="s">
        <v>432</v>
      </c>
      <c r="BH277" s="13" t="s">
        <v>432</v>
      </c>
    </row>
    <row r="278" spans="1:61" ht="9.75" hidden="1" customHeight="1" x14ac:dyDescent="0.15">
      <c r="A278" s="106"/>
      <c r="B278" s="107"/>
      <c r="C278" s="107"/>
      <c r="D278" s="107"/>
      <c r="E278" s="107"/>
      <c r="F278" s="107"/>
      <c r="G278" s="107"/>
      <c r="H278" s="107"/>
      <c r="I278" s="108"/>
      <c r="J278" s="168"/>
      <c r="K278" s="137"/>
      <c r="L278" s="137"/>
      <c r="M278" s="137"/>
      <c r="N278" s="137"/>
      <c r="O278" s="137"/>
      <c r="P278" s="137"/>
      <c r="Q278" s="137"/>
      <c r="R278" s="137"/>
      <c r="S278" s="137"/>
      <c r="T278" s="137"/>
      <c r="U278" s="137"/>
      <c r="V278" s="174" t="s">
        <v>223</v>
      </c>
      <c r="W278" s="174"/>
      <c r="X278" s="174"/>
      <c r="Y278" s="174"/>
      <c r="Z278" s="174"/>
      <c r="AA278" s="174"/>
      <c r="AB278" s="174"/>
      <c r="AC278" s="174"/>
      <c r="AD278" s="174"/>
      <c r="AE278" s="174" t="s">
        <v>224</v>
      </c>
      <c r="AF278" s="174"/>
      <c r="AG278" s="174"/>
      <c r="AH278" s="174"/>
      <c r="AI278" s="174"/>
      <c r="AJ278" s="174"/>
      <c r="AK278" s="174"/>
      <c r="AL278" s="174"/>
      <c r="AM278" s="175"/>
      <c r="BG278" s="13" t="s">
        <v>432</v>
      </c>
      <c r="BH278" s="13" t="s">
        <v>432</v>
      </c>
    </row>
    <row r="279" spans="1:61" ht="9.75" hidden="1" customHeight="1" x14ac:dyDescent="0.15">
      <c r="A279" s="96" t="s">
        <v>304</v>
      </c>
      <c r="B279" s="97"/>
      <c r="C279" s="97"/>
      <c r="D279" s="97"/>
      <c r="E279" s="97"/>
      <c r="F279" s="97"/>
      <c r="G279" s="97"/>
      <c r="H279" s="97"/>
      <c r="I279" s="98"/>
      <c r="J279" s="86"/>
      <c r="K279" s="87"/>
      <c r="L279" s="87"/>
      <c r="M279" s="87"/>
      <c r="N279" s="87"/>
      <c r="O279" s="87"/>
      <c r="P279" s="87"/>
      <c r="Q279" s="87"/>
      <c r="R279" s="87"/>
      <c r="S279" s="87"/>
      <c r="T279" s="87"/>
      <c r="U279" s="87"/>
      <c r="V279" s="87"/>
      <c r="W279" s="87"/>
      <c r="X279" s="87"/>
      <c r="Y279" s="87"/>
      <c r="Z279" s="87"/>
      <c r="AA279" s="87"/>
      <c r="AB279" s="87"/>
      <c r="AC279" s="87"/>
      <c r="AD279" s="87"/>
      <c r="AE279" s="87"/>
      <c r="AF279" s="87"/>
      <c r="AG279" s="87"/>
      <c r="AH279" s="87"/>
      <c r="AI279" s="87"/>
      <c r="AJ279" s="87"/>
      <c r="AK279" s="87"/>
      <c r="AL279" s="87"/>
      <c r="AM279" s="88"/>
      <c r="BG279" s="13" t="s">
        <v>471</v>
      </c>
      <c r="BH279" s="13">
        <v>61</v>
      </c>
      <c r="BI279" s="13" t="str">
        <f>"ITEM"&amp; BH279 &amp; BG279 &amp; "="&amp; IF(TRIM($J279)="","",$J279)</f>
        <v>ITEM61#KBN2_8=</v>
      </c>
    </row>
    <row r="280" spans="1:61" ht="9.75" hidden="1" customHeight="1" x14ac:dyDescent="0.15">
      <c r="A280" s="99"/>
      <c r="B280" s="100"/>
      <c r="C280" s="100"/>
      <c r="D280" s="100"/>
      <c r="E280" s="100"/>
      <c r="F280" s="100"/>
      <c r="G280" s="100"/>
      <c r="H280" s="100"/>
      <c r="I280" s="101"/>
      <c r="J280" s="127"/>
      <c r="K280" s="128"/>
      <c r="L280" s="128"/>
      <c r="M280" s="128"/>
      <c r="N280" s="128"/>
      <c r="O280" s="128"/>
      <c r="P280" s="128"/>
      <c r="Q280" s="128"/>
      <c r="R280" s="128"/>
      <c r="S280" s="128"/>
      <c r="T280" s="128"/>
      <c r="U280" s="128"/>
      <c r="V280" s="128"/>
      <c r="W280" s="128"/>
      <c r="X280" s="128"/>
      <c r="Y280" s="128"/>
      <c r="Z280" s="128"/>
      <c r="AA280" s="128"/>
      <c r="AB280" s="128"/>
      <c r="AC280" s="128"/>
      <c r="AD280" s="128"/>
      <c r="AE280" s="128"/>
      <c r="AF280" s="128"/>
      <c r="AG280" s="128"/>
      <c r="AH280" s="128"/>
      <c r="AI280" s="128"/>
      <c r="AJ280" s="128"/>
      <c r="AK280" s="128"/>
      <c r="AL280" s="128"/>
      <c r="AM280" s="129"/>
      <c r="BG280" s="13" t="s">
        <v>432</v>
      </c>
      <c r="BH280" s="13" t="s">
        <v>432</v>
      </c>
    </row>
    <row r="281" spans="1:61" ht="9.75" hidden="1" customHeight="1" x14ac:dyDescent="0.15">
      <c r="A281" s="106"/>
      <c r="B281" s="107"/>
      <c r="C281" s="107"/>
      <c r="D281" s="107"/>
      <c r="E281" s="107"/>
      <c r="F281" s="107"/>
      <c r="G281" s="107"/>
      <c r="H281" s="107"/>
      <c r="I281" s="108"/>
      <c r="J281" s="89"/>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90"/>
      <c r="AK281" s="90"/>
      <c r="AL281" s="90"/>
      <c r="AM281" s="91"/>
      <c r="BG281" s="13" t="s">
        <v>432</v>
      </c>
      <c r="BH281" s="13" t="s">
        <v>432</v>
      </c>
    </row>
    <row r="282" spans="1:61" ht="9.75" hidden="1" customHeight="1" x14ac:dyDescent="0.15">
      <c r="A282" s="267" t="s">
        <v>0</v>
      </c>
      <c r="B282" s="268"/>
      <c r="C282" s="96" t="s">
        <v>107</v>
      </c>
      <c r="D282" s="97"/>
      <c r="E282" s="97"/>
      <c r="F282" s="97"/>
      <c r="G282" s="97"/>
      <c r="H282" s="97"/>
      <c r="I282" s="98"/>
      <c r="J282" s="167"/>
      <c r="K282" s="162"/>
      <c r="L282" s="162"/>
      <c r="M282" s="162"/>
      <c r="N282" s="162"/>
      <c r="O282" s="162"/>
      <c r="P282" s="162"/>
      <c r="Q282" s="162"/>
      <c r="R282" s="162"/>
      <c r="S282" s="162"/>
      <c r="T282" s="162"/>
      <c r="U282" s="162"/>
      <c r="V282" s="170" t="s">
        <v>116</v>
      </c>
      <c r="W282" s="170"/>
      <c r="X282" s="170"/>
      <c r="Y282" s="170"/>
      <c r="Z282" s="170"/>
      <c r="AA282" s="170"/>
      <c r="AB282" s="170"/>
      <c r="AC282" s="170"/>
      <c r="AD282" s="170"/>
      <c r="AE282" s="170"/>
      <c r="AF282" s="170"/>
      <c r="AG282" s="170"/>
      <c r="AH282" s="170"/>
      <c r="AI282" s="170"/>
      <c r="AJ282" s="170"/>
      <c r="AK282" s="170"/>
      <c r="AL282" s="170"/>
      <c r="AM282" s="171"/>
      <c r="BE282" s="13" t="str">
        <f ca="1">MID(CELL("address",$CI$2),2,2)</f>
        <v>CI</v>
      </c>
      <c r="BF282" s="13" t="str">
        <f>IF(TRIM($K283)="","",IF(ISERROR(MATCH($K283,$CI$3:$CI$4,0)),"INPUT_ERROR",MATCH($K283,$CI$3:$CI$4,0)))</f>
        <v/>
      </c>
      <c r="BG282" s="13" t="s">
        <v>471</v>
      </c>
      <c r="BH282" s="13">
        <v>62</v>
      </c>
      <c r="BI282" s="13" t="str">
        <f>"ITEM"&amp; BH282&amp; BG282 &amp; "="&amp; $BF282</f>
        <v>ITEM62#KBN2_8=</v>
      </c>
    </row>
    <row r="283" spans="1:61" ht="9.75" hidden="1" customHeight="1" x14ac:dyDescent="0.15">
      <c r="A283" s="269"/>
      <c r="B283" s="270"/>
      <c r="C283" s="99"/>
      <c r="D283" s="100"/>
      <c r="E283" s="100"/>
      <c r="F283" s="100"/>
      <c r="G283" s="100"/>
      <c r="H283" s="100"/>
      <c r="I283" s="101"/>
      <c r="J283" s="130" t="s">
        <v>167</v>
      </c>
      <c r="K283" s="131"/>
      <c r="L283" s="131"/>
      <c r="M283" s="131"/>
      <c r="N283" s="131"/>
      <c r="O283" s="131"/>
      <c r="P283" s="131"/>
      <c r="Q283" s="131"/>
      <c r="R283" s="133" t="s">
        <v>168</v>
      </c>
      <c r="S283" s="133"/>
      <c r="T283" s="133"/>
      <c r="U283" s="133"/>
      <c r="V283" s="169" t="s">
        <v>234</v>
      </c>
      <c r="W283" s="169"/>
      <c r="X283" s="169"/>
      <c r="Y283" s="169"/>
      <c r="Z283" s="169"/>
      <c r="AA283" s="169" t="s">
        <v>235</v>
      </c>
      <c r="AB283" s="169"/>
      <c r="AC283" s="169"/>
      <c r="AD283" s="169"/>
      <c r="AE283" s="169"/>
      <c r="AF283" s="169"/>
      <c r="AG283" s="169"/>
      <c r="AH283" s="169"/>
      <c r="AI283" s="169"/>
      <c r="AJ283" s="169"/>
      <c r="AK283" s="169"/>
      <c r="AL283" s="169"/>
      <c r="AM283" s="172"/>
      <c r="BG283" s="13" t="s">
        <v>432</v>
      </c>
      <c r="BH283" s="13" t="s">
        <v>432</v>
      </c>
    </row>
    <row r="284" spans="1:61" ht="9.75" hidden="1" customHeight="1" x14ac:dyDescent="0.15">
      <c r="A284" s="269"/>
      <c r="B284" s="270"/>
      <c r="C284" s="99"/>
      <c r="D284" s="100"/>
      <c r="E284" s="100"/>
      <c r="F284" s="100"/>
      <c r="G284" s="100"/>
      <c r="H284" s="100"/>
      <c r="I284" s="101"/>
      <c r="J284" s="130"/>
      <c r="K284" s="131"/>
      <c r="L284" s="131"/>
      <c r="M284" s="131"/>
      <c r="N284" s="131"/>
      <c r="O284" s="131"/>
      <c r="P284" s="131"/>
      <c r="Q284" s="131"/>
      <c r="R284" s="133"/>
      <c r="S284" s="133"/>
      <c r="T284" s="133"/>
      <c r="U284" s="133"/>
      <c r="V284" s="169"/>
      <c r="W284" s="169"/>
      <c r="X284" s="169"/>
      <c r="Y284" s="169"/>
      <c r="Z284" s="169"/>
      <c r="AA284" s="169"/>
      <c r="AB284" s="169"/>
      <c r="AC284" s="169"/>
      <c r="AD284" s="169"/>
      <c r="AE284" s="169"/>
      <c r="AF284" s="169"/>
      <c r="AG284" s="169"/>
      <c r="AH284" s="169"/>
      <c r="AI284" s="169"/>
      <c r="AJ284" s="169"/>
      <c r="AK284" s="169"/>
      <c r="AL284" s="169"/>
      <c r="AM284" s="172"/>
      <c r="BG284" s="13" t="s">
        <v>432</v>
      </c>
      <c r="BH284" s="13" t="s">
        <v>432</v>
      </c>
    </row>
    <row r="285" spans="1:61" ht="9.75" hidden="1" customHeight="1" x14ac:dyDescent="0.15">
      <c r="A285" s="269"/>
      <c r="B285" s="270"/>
      <c r="C285" s="106"/>
      <c r="D285" s="107"/>
      <c r="E285" s="107"/>
      <c r="F285" s="107"/>
      <c r="G285" s="107"/>
      <c r="H285" s="107"/>
      <c r="I285" s="108"/>
      <c r="J285" s="173"/>
      <c r="K285" s="174"/>
      <c r="L285" s="174"/>
      <c r="M285" s="174"/>
      <c r="N285" s="174"/>
      <c r="O285" s="174"/>
      <c r="P285" s="174"/>
      <c r="Q285" s="174"/>
      <c r="R285" s="174"/>
      <c r="S285" s="174"/>
      <c r="T285" s="174"/>
      <c r="U285" s="174"/>
      <c r="V285" s="174"/>
      <c r="W285" s="174"/>
      <c r="X285" s="174"/>
      <c r="Y285" s="174"/>
      <c r="Z285" s="174"/>
      <c r="AA285" s="174"/>
      <c r="AB285" s="174"/>
      <c r="AC285" s="174"/>
      <c r="AD285" s="174"/>
      <c r="AE285" s="174"/>
      <c r="AF285" s="174"/>
      <c r="AG285" s="174"/>
      <c r="AH285" s="174"/>
      <c r="AI285" s="174"/>
      <c r="AJ285" s="174"/>
      <c r="AK285" s="174"/>
      <c r="AL285" s="174"/>
      <c r="AM285" s="175"/>
      <c r="BG285" s="13" t="s">
        <v>432</v>
      </c>
      <c r="BH285" s="13" t="s">
        <v>432</v>
      </c>
    </row>
    <row r="286" spans="1:61" ht="9.75" hidden="1" customHeight="1" x14ac:dyDescent="0.15">
      <c r="A286" s="269"/>
      <c r="B286" s="270"/>
      <c r="C286" s="96" t="s">
        <v>108</v>
      </c>
      <c r="D286" s="97"/>
      <c r="E286" s="97"/>
      <c r="F286" s="97"/>
      <c r="G286" s="97"/>
      <c r="H286" s="97"/>
      <c r="I286" s="98"/>
      <c r="J286" s="86"/>
      <c r="K286" s="87"/>
      <c r="L286" s="87"/>
      <c r="M286" s="87"/>
      <c r="N286" s="87"/>
      <c r="O286" s="87"/>
      <c r="P286" s="87"/>
      <c r="Q286" s="87"/>
      <c r="R286" s="87"/>
      <c r="S286" s="87"/>
      <c r="T286" s="87"/>
      <c r="U286" s="87"/>
      <c r="V286" s="87"/>
      <c r="W286" s="87"/>
      <c r="X286" s="87"/>
      <c r="Y286" s="87"/>
      <c r="Z286" s="87"/>
      <c r="AA286" s="87"/>
      <c r="AB286" s="87"/>
      <c r="AC286" s="87"/>
      <c r="AD286" s="87"/>
      <c r="AE286" s="87"/>
      <c r="AF286" s="87"/>
      <c r="AG286" s="87"/>
      <c r="AH286" s="87"/>
      <c r="AI286" s="87"/>
      <c r="AJ286" s="87"/>
      <c r="AK286" s="87"/>
      <c r="AL286" s="87"/>
      <c r="AM286" s="88"/>
      <c r="BG286" s="13" t="s">
        <v>471</v>
      </c>
      <c r="BH286" s="13">
        <v>63</v>
      </c>
      <c r="BI286" s="13" t="str">
        <f>"ITEM" &amp; BH286 &amp; BG286 &amp; "="&amp; IF(TRIM($J286)="","",$J286)</f>
        <v>ITEM63#KBN2_8=</v>
      </c>
    </row>
    <row r="287" spans="1:61" ht="9.75" hidden="1" customHeight="1" x14ac:dyDescent="0.15">
      <c r="A287" s="269"/>
      <c r="B287" s="270"/>
      <c r="C287" s="99"/>
      <c r="D287" s="100"/>
      <c r="E287" s="100"/>
      <c r="F287" s="100"/>
      <c r="G287" s="100"/>
      <c r="H287" s="100"/>
      <c r="I287" s="101"/>
      <c r="J287" s="127"/>
      <c r="K287" s="128"/>
      <c r="L287" s="128"/>
      <c r="M287" s="128"/>
      <c r="N287" s="128"/>
      <c r="O287" s="128"/>
      <c r="P287" s="128"/>
      <c r="Q287" s="128"/>
      <c r="R287" s="128"/>
      <c r="S287" s="128"/>
      <c r="T287" s="128"/>
      <c r="U287" s="128"/>
      <c r="V287" s="128"/>
      <c r="W287" s="128"/>
      <c r="X287" s="128"/>
      <c r="Y287" s="128"/>
      <c r="Z287" s="128"/>
      <c r="AA287" s="128"/>
      <c r="AB287" s="128"/>
      <c r="AC287" s="128"/>
      <c r="AD287" s="128"/>
      <c r="AE287" s="128"/>
      <c r="AF287" s="128"/>
      <c r="AG287" s="128"/>
      <c r="AH287" s="128"/>
      <c r="AI287" s="128"/>
      <c r="AJ287" s="128"/>
      <c r="AK287" s="128"/>
      <c r="AL287" s="128"/>
      <c r="AM287" s="129"/>
      <c r="BG287" s="13" t="s">
        <v>432</v>
      </c>
      <c r="BH287" s="13" t="s">
        <v>432</v>
      </c>
    </row>
    <row r="288" spans="1:61" ht="9.75" hidden="1" customHeight="1" x14ac:dyDescent="0.15">
      <c r="A288" s="269"/>
      <c r="B288" s="270"/>
      <c r="C288" s="106"/>
      <c r="D288" s="107"/>
      <c r="E288" s="107"/>
      <c r="F288" s="107"/>
      <c r="G288" s="107"/>
      <c r="H288" s="107"/>
      <c r="I288" s="108"/>
      <c r="J288" s="89"/>
      <c r="K288" s="90"/>
      <c r="L288" s="90"/>
      <c r="M288" s="90"/>
      <c r="N288" s="90"/>
      <c r="O288" s="90"/>
      <c r="P288" s="90"/>
      <c r="Q288" s="90"/>
      <c r="R288" s="90"/>
      <c r="S288" s="90"/>
      <c r="T288" s="90"/>
      <c r="U288" s="90"/>
      <c r="V288" s="90"/>
      <c r="W288" s="90"/>
      <c r="X288" s="90"/>
      <c r="Y288" s="90"/>
      <c r="Z288" s="90"/>
      <c r="AA288" s="90"/>
      <c r="AB288" s="90"/>
      <c r="AC288" s="90"/>
      <c r="AD288" s="90"/>
      <c r="AE288" s="90"/>
      <c r="AF288" s="90"/>
      <c r="AG288" s="90"/>
      <c r="AH288" s="90"/>
      <c r="AI288" s="90"/>
      <c r="AJ288" s="90"/>
      <c r="AK288" s="90"/>
      <c r="AL288" s="90"/>
      <c r="AM288" s="91"/>
      <c r="BG288" s="13" t="s">
        <v>432</v>
      </c>
      <c r="BH288" s="13" t="s">
        <v>432</v>
      </c>
    </row>
    <row r="289" spans="1:61" ht="9.75" hidden="1" customHeight="1" x14ac:dyDescent="0.15">
      <c r="A289" s="269"/>
      <c r="B289" s="270"/>
      <c r="C289" s="96" t="s">
        <v>109</v>
      </c>
      <c r="D289" s="97"/>
      <c r="E289" s="97"/>
      <c r="F289" s="97"/>
      <c r="G289" s="97"/>
      <c r="H289" s="97"/>
      <c r="I289" s="98"/>
      <c r="J289" s="86"/>
      <c r="K289" s="87"/>
      <c r="L289" s="87"/>
      <c r="M289" s="87"/>
      <c r="N289" s="87"/>
      <c r="O289" s="87"/>
      <c r="P289" s="87"/>
      <c r="Q289" s="87"/>
      <c r="R289" s="87"/>
      <c r="S289" s="87"/>
      <c r="T289" s="87"/>
      <c r="U289" s="87"/>
      <c r="V289" s="87"/>
      <c r="W289" s="87"/>
      <c r="X289" s="87"/>
      <c r="Y289" s="87"/>
      <c r="Z289" s="87"/>
      <c r="AA289" s="87"/>
      <c r="AB289" s="87"/>
      <c r="AC289" s="87"/>
      <c r="AD289" s="87"/>
      <c r="AE289" s="87"/>
      <c r="AF289" s="87"/>
      <c r="AG289" s="87"/>
      <c r="AH289" s="87"/>
      <c r="AI289" s="87"/>
      <c r="AJ289" s="87"/>
      <c r="AK289" s="87"/>
      <c r="AL289" s="87"/>
      <c r="AM289" s="88"/>
      <c r="BG289" s="13" t="s">
        <v>471</v>
      </c>
      <c r="BH289" s="13">
        <v>64</v>
      </c>
      <c r="BI289" s="13" t="str">
        <f>"ITEM" &amp; BH289 &amp; BG289 &amp; "="&amp; IF(TRIM($J289)="","",$J289)</f>
        <v>ITEM64#KBN2_8=</v>
      </c>
    </row>
    <row r="290" spans="1:61" ht="9.75" hidden="1" customHeight="1" x14ac:dyDescent="0.15">
      <c r="A290" s="269"/>
      <c r="B290" s="270"/>
      <c r="C290" s="99"/>
      <c r="D290" s="100"/>
      <c r="E290" s="100"/>
      <c r="F290" s="100"/>
      <c r="G290" s="100"/>
      <c r="H290" s="100"/>
      <c r="I290" s="101"/>
      <c r="J290" s="127"/>
      <c r="K290" s="128"/>
      <c r="L290" s="128"/>
      <c r="M290" s="128"/>
      <c r="N290" s="128"/>
      <c r="O290" s="128"/>
      <c r="P290" s="128"/>
      <c r="Q290" s="128"/>
      <c r="R290" s="128"/>
      <c r="S290" s="128"/>
      <c r="T290" s="128"/>
      <c r="U290" s="128"/>
      <c r="V290" s="128"/>
      <c r="W290" s="128"/>
      <c r="X290" s="128"/>
      <c r="Y290" s="128"/>
      <c r="Z290" s="128"/>
      <c r="AA290" s="128"/>
      <c r="AB290" s="128"/>
      <c r="AC290" s="128"/>
      <c r="AD290" s="128"/>
      <c r="AE290" s="128"/>
      <c r="AF290" s="128"/>
      <c r="AG290" s="128"/>
      <c r="AH290" s="128"/>
      <c r="AI290" s="128"/>
      <c r="AJ290" s="128"/>
      <c r="AK290" s="128"/>
      <c r="AL290" s="128"/>
      <c r="AM290" s="129"/>
      <c r="BG290" s="13" t="s">
        <v>432</v>
      </c>
      <c r="BH290" s="13" t="s">
        <v>432</v>
      </c>
    </row>
    <row r="291" spans="1:61" ht="9.75" hidden="1" customHeight="1" thickBot="1" x14ac:dyDescent="0.2">
      <c r="A291" s="271"/>
      <c r="B291" s="272"/>
      <c r="C291" s="106"/>
      <c r="D291" s="107"/>
      <c r="E291" s="107"/>
      <c r="F291" s="107"/>
      <c r="G291" s="107"/>
      <c r="H291" s="107"/>
      <c r="I291" s="108"/>
      <c r="J291" s="89"/>
      <c r="K291" s="90"/>
      <c r="L291" s="90"/>
      <c r="M291" s="90"/>
      <c r="N291" s="90"/>
      <c r="O291" s="90"/>
      <c r="P291" s="90"/>
      <c r="Q291" s="90"/>
      <c r="R291" s="90"/>
      <c r="S291" s="90"/>
      <c r="T291" s="90"/>
      <c r="U291" s="90"/>
      <c r="V291" s="90"/>
      <c r="W291" s="90"/>
      <c r="X291" s="90"/>
      <c r="Y291" s="90"/>
      <c r="Z291" s="90"/>
      <c r="AA291" s="90"/>
      <c r="AB291" s="90"/>
      <c r="AC291" s="90"/>
      <c r="AD291" s="90"/>
      <c r="AE291" s="90"/>
      <c r="AF291" s="90"/>
      <c r="AG291" s="90"/>
      <c r="AH291" s="90"/>
      <c r="AI291" s="90"/>
      <c r="AJ291" s="90"/>
      <c r="AK291" s="90"/>
      <c r="AL291" s="90"/>
      <c r="AM291" s="91"/>
      <c r="BG291" s="13" t="s">
        <v>432</v>
      </c>
      <c r="BH291" s="13" t="s">
        <v>432</v>
      </c>
    </row>
    <row r="292" spans="1:61" ht="9.75" hidden="1" customHeight="1" x14ac:dyDescent="0.15">
      <c r="A292" s="251" t="s">
        <v>349</v>
      </c>
      <c r="B292" s="252"/>
      <c r="C292" s="252"/>
      <c r="D292" s="252"/>
      <c r="E292" s="252"/>
      <c r="F292" s="252"/>
      <c r="G292" s="252"/>
      <c r="H292" s="252"/>
      <c r="I292" s="253"/>
      <c r="J292" s="276"/>
      <c r="K292" s="277"/>
      <c r="L292" s="277"/>
      <c r="M292" s="277"/>
      <c r="N292" s="277"/>
      <c r="O292" s="277"/>
      <c r="P292" s="277"/>
      <c r="Q292" s="277"/>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8"/>
      <c r="BG292" s="13" t="s">
        <v>472</v>
      </c>
      <c r="BH292" s="13">
        <v>58</v>
      </c>
      <c r="BI292" s="13" t="str">
        <f>"ITEM"&amp;BH292 &amp; BG292 &amp; "="&amp; IF(TRIM($J292)="","",$J292)</f>
        <v>ITEM58#KBN2_9=</v>
      </c>
    </row>
    <row r="293" spans="1:61" ht="9.75" hidden="1" customHeight="1" thickBot="1" x14ac:dyDescent="0.2">
      <c r="A293" s="254"/>
      <c r="B293" s="255"/>
      <c r="C293" s="255"/>
      <c r="D293" s="255"/>
      <c r="E293" s="255"/>
      <c r="F293" s="255"/>
      <c r="G293" s="255"/>
      <c r="H293" s="255"/>
      <c r="I293" s="256"/>
      <c r="J293" s="279"/>
      <c r="K293" s="280"/>
      <c r="L293" s="280"/>
      <c r="M293" s="280"/>
      <c r="N293" s="280"/>
      <c r="O293" s="280"/>
      <c r="P293" s="280"/>
      <c r="Q293" s="280"/>
      <c r="R293" s="280"/>
      <c r="S293" s="280"/>
      <c r="T293" s="280"/>
      <c r="U293" s="280"/>
      <c r="V293" s="280"/>
      <c r="W293" s="280"/>
      <c r="X293" s="280"/>
      <c r="Y293" s="280"/>
      <c r="Z293" s="280"/>
      <c r="AA293" s="280"/>
      <c r="AB293" s="280"/>
      <c r="AC293" s="280"/>
      <c r="AD293" s="280"/>
      <c r="AE293" s="280"/>
      <c r="AF293" s="280"/>
      <c r="AG293" s="280"/>
      <c r="AH293" s="280"/>
      <c r="AI293" s="280"/>
      <c r="AJ293" s="280"/>
      <c r="AK293" s="280"/>
      <c r="AL293" s="280"/>
      <c r="AM293" s="281"/>
      <c r="BG293" s="13" t="s">
        <v>432</v>
      </c>
      <c r="BH293" s="13" t="s">
        <v>432</v>
      </c>
    </row>
    <row r="294" spans="1:61" ht="9.75" hidden="1" customHeight="1" x14ac:dyDescent="0.15">
      <c r="A294" s="263" t="s">
        <v>93</v>
      </c>
      <c r="B294" s="264"/>
      <c r="C294" s="264"/>
      <c r="D294" s="264"/>
      <c r="E294" s="264"/>
      <c r="F294" s="264"/>
      <c r="G294" s="264"/>
      <c r="H294" s="264"/>
      <c r="I294" s="265"/>
      <c r="J294" s="282"/>
      <c r="K294" s="283"/>
      <c r="L294" s="283"/>
      <c r="M294" s="283"/>
      <c r="N294" s="283"/>
      <c r="O294" s="283"/>
      <c r="P294" s="283"/>
      <c r="Q294" s="283"/>
      <c r="R294" s="283"/>
      <c r="S294" s="283"/>
      <c r="T294" s="283"/>
      <c r="U294" s="283"/>
      <c r="V294" s="283"/>
      <c r="W294" s="283"/>
      <c r="X294" s="283"/>
      <c r="Y294" s="283"/>
      <c r="Z294" s="283"/>
      <c r="AA294" s="283"/>
      <c r="AB294" s="283"/>
      <c r="AC294" s="283"/>
      <c r="AD294" s="283"/>
      <c r="AE294" s="283"/>
      <c r="AF294" s="283"/>
      <c r="AG294" s="283"/>
      <c r="AH294" s="283"/>
      <c r="AI294" s="283"/>
      <c r="AJ294" s="283"/>
      <c r="AK294" s="283"/>
      <c r="AL294" s="283"/>
      <c r="AM294" s="284"/>
      <c r="BG294" s="13" t="s">
        <v>472</v>
      </c>
      <c r="BH294" s="13">
        <v>59</v>
      </c>
      <c r="BI294" s="13" t="str">
        <f>"ITEM"&amp; BH294  &amp; BG294 &amp; "="&amp; IF(TRIM($J294)="","",$J294)</f>
        <v>ITEM59#KBN2_9=</v>
      </c>
    </row>
    <row r="295" spans="1:61" ht="9.75" hidden="1" customHeight="1" x14ac:dyDescent="0.15">
      <c r="A295" s="106"/>
      <c r="B295" s="107"/>
      <c r="C295" s="107"/>
      <c r="D295" s="107"/>
      <c r="E295" s="107"/>
      <c r="F295" s="107"/>
      <c r="G295" s="107"/>
      <c r="H295" s="107"/>
      <c r="I295" s="108"/>
      <c r="J295" s="89"/>
      <c r="K295" s="90"/>
      <c r="L295" s="90"/>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90"/>
      <c r="AK295" s="90"/>
      <c r="AL295" s="90"/>
      <c r="AM295" s="91"/>
      <c r="BG295" s="13" t="s">
        <v>432</v>
      </c>
      <c r="BH295" s="13" t="s">
        <v>432</v>
      </c>
    </row>
    <row r="296" spans="1:61" ht="9.75" hidden="1" customHeight="1" x14ac:dyDescent="0.15">
      <c r="A296" s="96" t="s">
        <v>106</v>
      </c>
      <c r="B296" s="97"/>
      <c r="C296" s="97"/>
      <c r="D296" s="97"/>
      <c r="E296" s="97"/>
      <c r="F296" s="97"/>
      <c r="G296" s="97"/>
      <c r="H296" s="97"/>
      <c r="I296" s="98"/>
      <c r="J296" s="266"/>
      <c r="K296" s="170"/>
      <c r="L296" s="170"/>
      <c r="M296" s="170"/>
      <c r="N296" s="170"/>
      <c r="O296" s="170"/>
      <c r="P296" s="170"/>
      <c r="Q296" s="170"/>
      <c r="R296" s="170"/>
      <c r="S296" s="170"/>
      <c r="T296" s="170"/>
      <c r="U296" s="170"/>
      <c r="V296" s="170" t="s">
        <v>116</v>
      </c>
      <c r="W296" s="170"/>
      <c r="X296" s="170"/>
      <c r="Y296" s="170"/>
      <c r="Z296" s="170"/>
      <c r="AA296" s="170"/>
      <c r="AB296" s="170"/>
      <c r="AC296" s="170"/>
      <c r="AD296" s="170"/>
      <c r="AE296" s="170"/>
      <c r="AF296" s="170"/>
      <c r="AG296" s="170"/>
      <c r="AH296" s="170"/>
      <c r="AI296" s="170"/>
      <c r="AJ296" s="170"/>
      <c r="AK296" s="170"/>
      <c r="AL296" s="170"/>
      <c r="AM296" s="171"/>
      <c r="BE296" s="13" t="str">
        <f ca="1">MID(CELL("address",$CH$2),2,2)</f>
        <v>CH</v>
      </c>
      <c r="BF296" s="13" t="str">
        <f>IF(TRIM($K297)="","",IF(ISERROR(MATCH($K297,$CH$3:$CH$8,0)),"INPUT_ERROR",MATCH($K297,$CH$3:$CH$8,0)))</f>
        <v/>
      </c>
      <c r="BG296" s="13" t="s">
        <v>472</v>
      </c>
      <c r="BH296" s="13">
        <v>60</v>
      </c>
      <c r="BI296" s="13" t="str">
        <f>"ITEM"&amp; BH296 &amp; BG296 &amp;  "="&amp; $BF296</f>
        <v>ITEM60#KBN2_9=</v>
      </c>
    </row>
    <row r="297" spans="1:61" ht="9.75" hidden="1" customHeight="1" x14ac:dyDescent="0.15">
      <c r="A297" s="99"/>
      <c r="B297" s="100"/>
      <c r="C297" s="100"/>
      <c r="D297" s="100"/>
      <c r="E297" s="100"/>
      <c r="F297" s="100"/>
      <c r="G297" s="100"/>
      <c r="H297" s="100"/>
      <c r="I297" s="101"/>
      <c r="J297" s="130" t="s">
        <v>127</v>
      </c>
      <c r="K297" s="131"/>
      <c r="L297" s="131"/>
      <c r="M297" s="131"/>
      <c r="N297" s="131"/>
      <c r="O297" s="131"/>
      <c r="P297" s="131"/>
      <c r="Q297" s="131"/>
      <c r="R297" s="131"/>
      <c r="S297" s="131"/>
      <c r="T297" s="169" t="s">
        <v>443</v>
      </c>
      <c r="U297" s="169"/>
      <c r="V297" s="169" t="s">
        <v>230</v>
      </c>
      <c r="W297" s="169"/>
      <c r="X297" s="169"/>
      <c r="Y297" s="169"/>
      <c r="Z297" s="169"/>
      <c r="AA297" s="169"/>
      <c r="AB297" s="169"/>
      <c r="AC297" s="169"/>
      <c r="AD297" s="169"/>
      <c r="AE297" s="169" t="s">
        <v>231</v>
      </c>
      <c r="AF297" s="169"/>
      <c r="AG297" s="169"/>
      <c r="AH297" s="169"/>
      <c r="AI297" s="169"/>
      <c r="AJ297" s="169"/>
      <c r="AK297" s="169"/>
      <c r="AL297" s="169"/>
      <c r="AM297" s="172"/>
      <c r="BG297" s="13" t="s">
        <v>432</v>
      </c>
      <c r="BH297" s="13" t="s">
        <v>432</v>
      </c>
    </row>
    <row r="298" spans="1:61" ht="9.75" hidden="1" customHeight="1" x14ac:dyDescent="0.15">
      <c r="A298" s="99"/>
      <c r="B298" s="100"/>
      <c r="C298" s="100"/>
      <c r="D298" s="100"/>
      <c r="E298" s="100"/>
      <c r="F298" s="100"/>
      <c r="G298" s="100"/>
      <c r="H298" s="100"/>
      <c r="I298" s="101"/>
      <c r="J298" s="130"/>
      <c r="K298" s="131"/>
      <c r="L298" s="131"/>
      <c r="M298" s="131"/>
      <c r="N298" s="131"/>
      <c r="O298" s="131"/>
      <c r="P298" s="131"/>
      <c r="Q298" s="131"/>
      <c r="R298" s="131"/>
      <c r="S298" s="131"/>
      <c r="T298" s="169"/>
      <c r="U298" s="169"/>
      <c r="V298" s="169" t="s">
        <v>232</v>
      </c>
      <c r="W298" s="169"/>
      <c r="X298" s="169"/>
      <c r="Y298" s="169"/>
      <c r="Z298" s="169"/>
      <c r="AA298" s="169"/>
      <c r="AB298" s="169"/>
      <c r="AC298" s="169"/>
      <c r="AD298" s="169"/>
      <c r="AE298" s="169" t="s">
        <v>233</v>
      </c>
      <c r="AF298" s="169"/>
      <c r="AG298" s="169"/>
      <c r="AH298" s="169"/>
      <c r="AI298" s="169"/>
      <c r="AJ298" s="169"/>
      <c r="AK298" s="169"/>
      <c r="AL298" s="169"/>
      <c r="AM298" s="172"/>
      <c r="BG298" s="13" t="s">
        <v>432</v>
      </c>
      <c r="BH298" s="13" t="s">
        <v>432</v>
      </c>
    </row>
    <row r="299" spans="1:61" ht="9.75" hidden="1" customHeight="1" x14ac:dyDescent="0.15">
      <c r="A299" s="106"/>
      <c r="B299" s="107"/>
      <c r="C299" s="107"/>
      <c r="D299" s="107"/>
      <c r="E299" s="107"/>
      <c r="F299" s="107"/>
      <c r="G299" s="107"/>
      <c r="H299" s="107"/>
      <c r="I299" s="108"/>
      <c r="J299" s="168"/>
      <c r="K299" s="137"/>
      <c r="L299" s="137"/>
      <c r="M299" s="137"/>
      <c r="N299" s="137"/>
      <c r="O299" s="137"/>
      <c r="P299" s="137"/>
      <c r="Q299" s="137"/>
      <c r="R299" s="137"/>
      <c r="S299" s="137"/>
      <c r="T299" s="137"/>
      <c r="U299" s="137"/>
      <c r="V299" s="174" t="s">
        <v>223</v>
      </c>
      <c r="W299" s="174"/>
      <c r="X299" s="174"/>
      <c r="Y299" s="174"/>
      <c r="Z299" s="174"/>
      <c r="AA299" s="174"/>
      <c r="AB299" s="174"/>
      <c r="AC299" s="174"/>
      <c r="AD299" s="174"/>
      <c r="AE299" s="174" t="s">
        <v>224</v>
      </c>
      <c r="AF299" s="174"/>
      <c r="AG299" s="174"/>
      <c r="AH299" s="174"/>
      <c r="AI299" s="174"/>
      <c r="AJ299" s="174"/>
      <c r="AK299" s="174"/>
      <c r="AL299" s="174"/>
      <c r="AM299" s="175"/>
      <c r="BG299" s="13" t="s">
        <v>432</v>
      </c>
      <c r="BH299" s="13" t="s">
        <v>432</v>
      </c>
    </row>
    <row r="300" spans="1:61" ht="9.75" hidden="1" customHeight="1" x14ac:dyDescent="0.15">
      <c r="A300" s="96" t="s">
        <v>304</v>
      </c>
      <c r="B300" s="97"/>
      <c r="C300" s="97"/>
      <c r="D300" s="97"/>
      <c r="E300" s="97"/>
      <c r="F300" s="97"/>
      <c r="G300" s="97"/>
      <c r="H300" s="97"/>
      <c r="I300" s="98"/>
      <c r="J300" s="86"/>
      <c r="K300" s="87"/>
      <c r="L300" s="87"/>
      <c r="M300" s="87"/>
      <c r="N300" s="87"/>
      <c r="O300" s="87"/>
      <c r="P300" s="87"/>
      <c r="Q300" s="87"/>
      <c r="R300" s="87"/>
      <c r="S300" s="87"/>
      <c r="T300" s="87"/>
      <c r="U300" s="87"/>
      <c r="V300" s="87"/>
      <c r="W300" s="87"/>
      <c r="X300" s="87"/>
      <c r="Y300" s="87"/>
      <c r="Z300" s="87"/>
      <c r="AA300" s="87"/>
      <c r="AB300" s="87"/>
      <c r="AC300" s="87"/>
      <c r="AD300" s="87"/>
      <c r="AE300" s="87"/>
      <c r="AF300" s="87"/>
      <c r="AG300" s="87"/>
      <c r="AH300" s="87"/>
      <c r="AI300" s="87"/>
      <c r="AJ300" s="87"/>
      <c r="AK300" s="87"/>
      <c r="AL300" s="87"/>
      <c r="AM300" s="88"/>
      <c r="BG300" s="13" t="s">
        <v>472</v>
      </c>
      <c r="BH300" s="13">
        <v>61</v>
      </c>
      <c r="BI300" s="13" t="str">
        <f>"ITEM"&amp; BH300 &amp; BG300 &amp; "="&amp; IF(TRIM($J300)="","",$J300)</f>
        <v>ITEM61#KBN2_9=</v>
      </c>
    </row>
    <row r="301" spans="1:61" ht="9.75" hidden="1" customHeight="1" x14ac:dyDescent="0.15">
      <c r="A301" s="99"/>
      <c r="B301" s="100"/>
      <c r="C301" s="100"/>
      <c r="D301" s="100"/>
      <c r="E301" s="100"/>
      <c r="F301" s="100"/>
      <c r="G301" s="100"/>
      <c r="H301" s="100"/>
      <c r="I301" s="101"/>
      <c r="J301" s="127"/>
      <c r="K301" s="128"/>
      <c r="L301" s="128"/>
      <c r="M301" s="128"/>
      <c r="N301" s="128"/>
      <c r="O301" s="128"/>
      <c r="P301" s="128"/>
      <c r="Q301" s="128"/>
      <c r="R301" s="128"/>
      <c r="S301" s="128"/>
      <c r="T301" s="128"/>
      <c r="U301" s="128"/>
      <c r="V301" s="128"/>
      <c r="W301" s="128"/>
      <c r="X301" s="128"/>
      <c r="Y301" s="128"/>
      <c r="Z301" s="128"/>
      <c r="AA301" s="128"/>
      <c r="AB301" s="128"/>
      <c r="AC301" s="128"/>
      <c r="AD301" s="128"/>
      <c r="AE301" s="128"/>
      <c r="AF301" s="128"/>
      <c r="AG301" s="128"/>
      <c r="AH301" s="128"/>
      <c r="AI301" s="128"/>
      <c r="AJ301" s="128"/>
      <c r="AK301" s="128"/>
      <c r="AL301" s="128"/>
      <c r="AM301" s="129"/>
      <c r="BG301" s="13" t="s">
        <v>432</v>
      </c>
      <c r="BH301" s="13" t="s">
        <v>432</v>
      </c>
    </row>
    <row r="302" spans="1:61" ht="9.75" hidden="1" customHeight="1" x14ac:dyDescent="0.15">
      <c r="A302" s="106"/>
      <c r="B302" s="107"/>
      <c r="C302" s="107"/>
      <c r="D302" s="107"/>
      <c r="E302" s="107"/>
      <c r="F302" s="107"/>
      <c r="G302" s="107"/>
      <c r="H302" s="107"/>
      <c r="I302" s="108"/>
      <c r="J302" s="89"/>
      <c r="K302" s="90"/>
      <c r="L302" s="90"/>
      <c r="M302" s="90"/>
      <c r="N302" s="90"/>
      <c r="O302" s="90"/>
      <c r="P302" s="90"/>
      <c r="Q302" s="90"/>
      <c r="R302" s="90"/>
      <c r="S302" s="90"/>
      <c r="T302" s="90"/>
      <c r="U302" s="90"/>
      <c r="V302" s="90"/>
      <c r="W302" s="90"/>
      <c r="X302" s="90"/>
      <c r="Y302" s="90"/>
      <c r="Z302" s="90"/>
      <c r="AA302" s="90"/>
      <c r="AB302" s="90"/>
      <c r="AC302" s="90"/>
      <c r="AD302" s="90"/>
      <c r="AE302" s="90"/>
      <c r="AF302" s="90"/>
      <c r="AG302" s="90"/>
      <c r="AH302" s="90"/>
      <c r="AI302" s="90"/>
      <c r="AJ302" s="90"/>
      <c r="AK302" s="90"/>
      <c r="AL302" s="90"/>
      <c r="AM302" s="91"/>
      <c r="BG302" s="13" t="s">
        <v>432</v>
      </c>
      <c r="BH302" s="13" t="s">
        <v>432</v>
      </c>
    </row>
    <row r="303" spans="1:61" ht="9.75" hidden="1" customHeight="1" x14ac:dyDescent="0.15">
      <c r="A303" s="267" t="s">
        <v>0</v>
      </c>
      <c r="B303" s="268"/>
      <c r="C303" s="96" t="s">
        <v>107</v>
      </c>
      <c r="D303" s="97"/>
      <c r="E303" s="97"/>
      <c r="F303" s="97"/>
      <c r="G303" s="97"/>
      <c r="H303" s="97"/>
      <c r="I303" s="98"/>
      <c r="J303" s="167"/>
      <c r="K303" s="162"/>
      <c r="L303" s="162"/>
      <c r="M303" s="162"/>
      <c r="N303" s="162"/>
      <c r="O303" s="162"/>
      <c r="P303" s="162"/>
      <c r="Q303" s="162"/>
      <c r="R303" s="162"/>
      <c r="S303" s="162"/>
      <c r="T303" s="162"/>
      <c r="U303" s="162"/>
      <c r="V303" s="170" t="s">
        <v>116</v>
      </c>
      <c r="W303" s="170"/>
      <c r="X303" s="170"/>
      <c r="Y303" s="170"/>
      <c r="Z303" s="170"/>
      <c r="AA303" s="170"/>
      <c r="AB303" s="170"/>
      <c r="AC303" s="170"/>
      <c r="AD303" s="170"/>
      <c r="AE303" s="170"/>
      <c r="AF303" s="170"/>
      <c r="AG303" s="170"/>
      <c r="AH303" s="170"/>
      <c r="AI303" s="170"/>
      <c r="AJ303" s="170"/>
      <c r="AK303" s="170"/>
      <c r="AL303" s="170"/>
      <c r="AM303" s="171"/>
      <c r="BE303" s="13" t="str">
        <f ca="1">MID(CELL("address",$CI$2),2,2)</f>
        <v>CI</v>
      </c>
      <c r="BF303" s="13" t="str">
        <f>IF(TRIM($K304)="","",IF(ISERROR(MATCH($K304,$CI$3:$CI$4,0)),"INPUT_ERROR",MATCH($K304,$CI$3:$CI$4,0)))</f>
        <v/>
      </c>
      <c r="BG303" s="13" t="s">
        <v>472</v>
      </c>
      <c r="BH303" s="13">
        <v>62</v>
      </c>
      <c r="BI303" s="13" t="str">
        <f>"ITEM"&amp; BH303&amp; BG303 &amp; "="&amp; $BF303</f>
        <v>ITEM62#KBN2_9=</v>
      </c>
    </row>
    <row r="304" spans="1:61" ht="9.75" hidden="1" customHeight="1" x14ac:dyDescent="0.15">
      <c r="A304" s="269"/>
      <c r="B304" s="270"/>
      <c r="C304" s="99"/>
      <c r="D304" s="100"/>
      <c r="E304" s="100"/>
      <c r="F304" s="100"/>
      <c r="G304" s="100"/>
      <c r="H304" s="100"/>
      <c r="I304" s="101"/>
      <c r="J304" s="130" t="s">
        <v>167</v>
      </c>
      <c r="K304" s="131"/>
      <c r="L304" s="131"/>
      <c r="M304" s="131"/>
      <c r="N304" s="131"/>
      <c r="O304" s="131"/>
      <c r="P304" s="131"/>
      <c r="Q304" s="131"/>
      <c r="R304" s="133" t="s">
        <v>168</v>
      </c>
      <c r="S304" s="133"/>
      <c r="T304" s="133"/>
      <c r="U304" s="133"/>
      <c r="V304" s="169" t="s">
        <v>234</v>
      </c>
      <c r="W304" s="169"/>
      <c r="X304" s="169"/>
      <c r="Y304" s="169"/>
      <c r="Z304" s="169"/>
      <c r="AA304" s="169" t="s">
        <v>235</v>
      </c>
      <c r="AB304" s="169"/>
      <c r="AC304" s="169"/>
      <c r="AD304" s="169"/>
      <c r="AE304" s="169"/>
      <c r="AF304" s="169"/>
      <c r="AG304" s="169"/>
      <c r="AH304" s="169"/>
      <c r="AI304" s="169"/>
      <c r="AJ304" s="169"/>
      <c r="AK304" s="169"/>
      <c r="AL304" s="169"/>
      <c r="AM304" s="172"/>
      <c r="BG304" s="13" t="s">
        <v>432</v>
      </c>
      <c r="BH304" s="13" t="s">
        <v>432</v>
      </c>
    </row>
    <row r="305" spans="1:61" ht="9.75" hidden="1" customHeight="1" x14ac:dyDescent="0.15">
      <c r="A305" s="269"/>
      <c r="B305" s="270"/>
      <c r="C305" s="99"/>
      <c r="D305" s="100"/>
      <c r="E305" s="100"/>
      <c r="F305" s="100"/>
      <c r="G305" s="100"/>
      <c r="H305" s="100"/>
      <c r="I305" s="101"/>
      <c r="J305" s="130"/>
      <c r="K305" s="131"/>
      <c r="L305" s="131"/>
      <c r="M305" s="131"/>
      <c r="N305" s="131"/>
      <c r="O305" s="131"/>
      <c r="P305" s="131"/>
      <c r="Q305" s="131"/>
      <c r="R305" s="133"/>
      <c r="S305" s="133"/>
      <c r="T305" s="133"/>
      <c r="U305" s="133"/>
      <c r="V305" s="169"/>
      <c r="W305" s="169"/>
      <c r="X305" s="169"/>
      <c r="Y305" s="169"/>
      <c r="Z305" s="169"/>
      <c r="AA305" s="169"/>
      <c r="AB305" s="169"/>
      <c r="AC305" s="169"/>
      <c r="AD305" s="169"/>
      <c r="AE305" s="169"/>
      <c r="AF305" s="169"/>
      <c r="AG305" s="169"/>
      <c r="AH305" s="169"/>
      <c r="AI305" s="169"/>
      <c r="AJ305" s="169"/>
      <c r="AK305" s="169"/>
      <c r="AL305" s="169"/>
      <c r="AM305" s="172"/>
      <c r="BG305" s="13" t="s">
        <v>432</v>
      </c>
      <c r="BH305" s="13" t="s">
        <v>432</v>
      </c>
    </row>
    <row r="306" spans="1:61" ht="9.75" hidden="1" customHeight="1" x14ac:dyDescent="0.15">
      <c r="A306" s="269"/>
      <c r="B306" s="270"/>
      <c r="C306" s="106"/>
      <c r="D306" s="107"/>
      <c r="E306" s="107"/>
      <c r="F306" s="107"/>
      <c r="G306" s="107"/>
      <c r="H306" s="107"/>
      <c r="I306" s="108"/>
      <c r="J306" s="173"/>
      <c r="K306" s="174"/>
      <c r="L306" s="174"/>
      <c r="M306" s="174"/>
      <c r="N306" s="174"/>
      <c r="O306" s="174"/>
      <c r="P306" s="174"/>
      <c r="Q306" s="174"/>
      <c r="R306" s="174"/>
      <c r="S306" s="174"/>
      <c r="T306" s="174"/>
      <c r="U306" s="174"/>
      <c r="V306" s="174"/>
      <c r="W306" s="174"/>
      <c r="X306" s="174"/>
      <c r="Y306" s="174"/>
      <c r="Z306" s="174"/>
      <c r="AA306" s="174"/>
      <c r="AB306" s="174"/>
      <c r="AC306" s="174"/>
      <c r="AD306" s="174"/>
      <c r="AE306" s="174"/>
      <c r="AF306" s="174"/>
      <c r="AG306" s="174"/>
      <c r="AH306" s="174"/>
      <c r="AI306" s="174"/>
      <c r="AJ306" s="174"/>
      <c r="AK306" s="174"/>
      <c r="AL306" s="174"/>
      <c r="AM306" s="175"/>
      <c r="BG306" s="13" t="s">
        <v>432</v>
      </c>
      <c r="BH306" s="13" t="s">
        <v>432</v>
      </c>
    </row>
    <row r="307" spans="1:61" ht="9.75" hidden="1" customHeight="1" x14ac:dyDescent="0.15">
      <c r="A307" s="269"/>
      <c r="B307" s="270"/>
      <c r="C307" s="96" t="s">
        <v>108</v>
      </c>
      <c r="D307" s="97"/>
      <c r="E307" s="97"/>
      <c r="F307" s="97"/>
      <c r="G307" s="97"/>
      <c r="H307" s="97"/>
      <c r="I307" s="98"/>
      <c r="J307" s="86"/>
      <c r="K307" s="87"/>
      <c r="L307" s="87"/>
      <c r="M307" s="87"/>
      <c r="N307" s="87"/>
      <c r="O307" s="87"/>
      <c r="P307" s="87"/>
      <c r="Q307" s="87"/>
      <c r="R307" s="87"/>
      <c r="S307" s="87"/>
      <c r="T307" s="87"/>
      <c r="U307" s="87"/>
      <c r="V307" s="87"/>
      <c r="W307" s="87"/>
      <c r="X307" s="87"/>
      <c r="Y307" s="87"/>
      <c r="Z307" s="87"/>
      <c r="AA307" s="87"/>
      <c r="AB307" s="87"/>
      <c r="AC307" s="87"/>
      <c r="AD307" s="87"/>
      <c r="AE307" s="87"/>
      <c r="AF307" s="87"/>
      <c r="AG307" s="87"/>
      <c r="AH307" s="87"/>
      <c r="AI307" s="87"/>
      <c r="AJ307" s="87"/>
      <c r="AK307" s="87"/>
      <c r="AL307" s="87"/>
      <c r="AM307" s="88"/>
      <c r="BG307" s="13" t="s">
        <v>472</v>
      </c>
      <c r="BH307" s="13">
        <v>63</v>
      </c>
      <c r="BI307" s="13" t="str">
        <f>"ITEM" &amp; BH307 &amp; BG307 &amp; "="&amp; IF(TRIM($J307)="","",$J307)</f>
        <v>ITEM63#KBN2_9=</v>
      </c>
    </row>
    <row r="308" spans="1:61" ht="9.75" hidden="1" customHeight="1" x14ac:dyDescent="0.15">
      <c r="A308" s="269"/>
      <c r="B308" s="270"/>
      <c r="C308" s="99"/>
      <c r="D308" s="100"/>
      <c r="E308" s="100"/>
      <c r="F308" s="100"/>
      <c r="G308" s="100"/>
      <c r="H308" s="100"/>
      <c r="I308" s="101"/>
      <c r="J308" s="127"/>
      <c r="K308" s="128"/>
      <c r="L308" s="128"/>
      <c r="M308" s="128"/>
      <c r="N308" s="128"/>
      <c r="O308" s="128"/>
      <c r="P308" s="128"/>
      <c r="Q308" s="128"/>
      <c r="R308" s="128"/>
      <c r="S308" s="128"/>
      <c r="T308" s="128"/>
      <c r="U308" s="128"/>
      <c r="V308" s="128"/>
      <c r="W308" s="128"/>
      <c r="X308" s="128"/>
      <c r="Y308" s="128"/>
      <c r="Z308" s="128"/>
      <c r="AA308" s="128"/>
      <c r="AB308" s="128"/>
      <c r="AC308" s="128"/>
      <c r="AD308" s="128"/>
      <c r="AE308" s="128"/>
      <c r="AF308" s="128"/>
      <c r="AG308" s="128"/>
      <c r="AH308" s="128"/>
      <c r="AI308" s="128"/>
      <c r="AJ308" s="128"/>
      <c r="AK308" s="128"/>
      <c r="AL308" s="128"/>
      <c r="AM308" s="129"/>
      <c r="BG308" s="13" t="s">
        <v>432</v>
      </c>
      <c r="BH308" s="13" t="s">
        <v>432</v>
      </c>
    </row>
    <row r="309" spans="1:61" ht="9.75" hidden="1" customHeight="1" x14ac:dyDescent="0.15">
      <c r="A309" s="269"/>
      <c r="B309" s="270"/>
      <c r="C309" s="106"/>
      <c r="D309" s="107"/>
      <c r="E309" s="107"/>
      <c r="F309" s="107"/>
      <c r="G309" s="107"/>
      <c r="H309" s="107"/>
      <c r="I309" s="108"/>
      <c r="J309" s="89"/>
      <c r="K309" s="90"/>
      <c r="L309" s="90"/>
      <c r="M309" s="90"/>
      <c r="N309" s="90"/>
      <c r="O309" s="90"/>
      <c r="P309" s="90"/>
      <c r="Q309" s="90"/>
      <c r="R309" s="90"/>
      <c r="S309" s="90"/>
      <c r="T309" s="90"/>
      <c r="U309" s="90"/>
      <c r="V309" s="90"/>
      <c r="W309" s="90"/>
      <c r="X309" s="90"/>
      <c r="Y309" s="90"/>
      <c r="Z309" s="90"/>
      <c r="AA309" s="90"/>
      <c r="AB309" s="90"/>
      <c r="AC309" s="90"/>
      <c r="AD309" s="90"/>
      <c r="AE309" s="90"/>
      <c r="AF309" s="90"/>
      <c r="AG309" s="90"/>
      <c r="AH309" s="90"/>
      <c r="AI309" s="90"/>
      <c r="AJ309" s="90"/>
      <c r="AK309" s="90"/>
      <c r="AL309" s="90"/>
      <c r="AM309" s="91"/>
      <c r="BG309" s="13" t="s">
        <v>432</v>
      </c>
      <c r="BH309" s="13" t="s">
        <v>432</v>
      </c>
    </row>
    <row r="310" spans="1:61" ht="9.75" hidden="1" customHeight="1" x14ac:dyDescent="0.15">
      <c r="A310" s="269"/>
      <c r="B310" s="270"/>
      <c r="C310" s="96" t="s">
        <v>109</v>
      </c>
      <c r="D310" s="97"/>
      <c r="E310" s="97"/>
      <c r="F310" s="97"/>
      <c r="G310" s="97"/>
      <c r="H310" s="97"/>
      <c r="I310" s="98"/>
      <c r="J310" s="86"/>
      <c r="K310" s="87"/>
      <c r="L310" s="87"/>
      <c r="M310" s="87"/>
      <c r="N310" s="87"/>
      <c r="O310" s="87"/>
      <c r="P310" s="87"/>
      <c r="Q310" s="87"/>
      <c r="R310" s="87"/>
      <c r="S310" s="87"/>
      <c r="T310" s="87"/>
      <c r="U310" s="87"/>
      <c r="V310" s="87"/>
      <c r="W310" s="87"/>
      <c r="X310" s="87"/>
      <c r="Y310" s="87"/>
      <c r="Z310" s="87"/>
      <c r="AA310" s="87"/>
      <c r="AB310" s="87"/>
      <c r="AC310" s="87"/>
      <c r="AD310" s="87"/>
      <c r="AE310" s="87"/>
      <c r="AF310" s="87"/>
      <c r="AG310" s="87"/>
      <c r="AH310" s="87"/>
      <c r="AI310" s="87"/>
      <c r="AJ310" s="87"/>
      <c r="AK310" s="87"/>
      <c r="AL310" s="87"/>
      <c r="AM310" s="88"/>
      <c r="BG310" s="13" t="s">
        <v>472</v>
      </c>
      <c r="BH310" s="13">
        <v>64</v>
      </c>
      <c r="BI310" s="13" t="str">
        <f>"ITEM" &amp; BH310 &amp; BG310 &amp; "="&amp; IF(TRIM($J310)="","",$J310)</f>
        <v>ITEM64#KBN2_9=</v>
      </c>
    </row>
    <row r="311" spans="1:61" ht="9.75" hidden="1" customHeight="1" x14ac:dyDescent="0.15">
      <c r="A311" s="269"/>
      <c r="B311" s="270"/>
      <c r="C311" s="99"/>
      <c r="D311" s="100"/>
      <c r="E311" s="100"/>
      <c r="F311" s="100"/>
      <c r="G311" s="100"/>
      <c r="H311" s="100"/>
      <c r="I311" s="101"/>
      <c r="J311" s="127"/>
      <c r="K311" s="128"/>
      <c r="L311" s="128"/>
      <c r="M311" s="128"/>
      <c r="N311" s="128"/>
      <c r="O311" s="128"/>
      <c r="P311" s="128"/>
      <c r="Q311" s="128"/>
      <c r="R311" s="128"/>
      <c r="S311" s="128"/>
      <c r="T311" s="128"/>
      <c r="U311" s="128"/>
      <c r="V311" s="128"/>
      <c r="W311" s="128"/>
      <c r="X311" s="128"/>
      <c r="Y311" s="128"/>
      <c r="Z311" s="128"/>
      <c r="AA311" s="128"/>
      <c r="AB311" s="128"/>
      <c r="AC311" s="128"/>
      <c r="AD311" s="128"/>
      <c r="AE311" s="128"/>
      <c r="AF311" s="128"/>
      <c r="AG311" s="128"/>
      <c r="AH311" s="128"/>
      <c r="AI311" s="128"/>
      <c r="AJ311" s="128"/>
      <c r="AK311" s="128"/>
      <c r="AL311" s="128"/>
      <c r="AM311" s="129"/>
      <c r="BG311" s="13" t="s">
        <v>432</v>
      </c>
      <c r="BH311" s="13" t="s">
        <v>432</v>
      </c>
    </row>
    <row r="312" spans="1:61" ht="9.75" hidden="1" customHeight="1" thickBot="1" x14ac:dyDescent="0.2">
      <c r="A312" s="271"/>
      <c r="B312" s="272"/>
      <c r="C312" s="106"/>
      <c r="D312" s="107"/>
      <c r="E312" s="107"/>
      <c r="F312" s="107"/>
      <c r="G312" s="107"/>
      <c r="H312" s="107"/>
      <c r="I312" s="108"/>
      <c r="J312" s="89"/>
      <c r="K312" s="90"/>
      <c r="L312" s="90"/>
      <c r="M312" s="90"/>
      <c r="N312" s="90"/>
      <c r="O312" s="90"/>
      <c r="P312" s="90"/>
      <c r="Q312" s="90"/>
      <c r="R312" s="90"/>
      <c r="S312" s="90"/>
      <c r="T312" s="90"/>
      <c r="U312" s="90"/>
      <c r="V312" s="90"/>
      <c r="W312" s="90"/>
      <c r="X312" s="90"/>
      <c r="Y312" s="90"/>
      <c r="Z312" s="90"/>
      <c r="AA312" s="90"/>
      <c r="AB312" s="90"/>
      <c r="AC312" s="90"/>
      <c r="AD312" s="90"/>
      <c r="AE312" s="90"/>
      <c r="AF312" s="90"/>
      <c r="AG312" s="90"/>
      <c r="AH312" s="90"/>
      <c r="AI312" s="90"/>
      <c r="AJ312" s="90"/>
      <c r="AK312" s="90"/>
      <c r="AL312" s="90"/>
      <c r="AM312" s="91"/>
      <c r="BG312" s="13" t="s">
        <v>432</v>
      </c>
      <c r="BH312" s="13" t="s">
        <v>432</v>
      </c>
    </row>
    <row r="313" spans="1:61" ht="9.75" hidden="1" customHeight="1" x14ac:dyDescent="0.15">
      <c r="A313" s="251" t="s">
        <v>350</v>
      </c>
      <c r="B313" s="252"/>
      <c r="C313" s="252"/>
      <c r="D313" s="252"/>
      <c r="E313" s="252"/>
      <c r="F313" s="252"/>
      <c r="G313" s="252"/>
      <c r="H313" s="252"/>
      <c r="I313" s="253"/>
      <c r="J313" s="276"/>
      <c r="K313" s="277"/>
      <c r="L313" s="277"/>
      <c r="M313" s="277"/>
      <c r="N313" s="277"/>
      <c r="O313" s="277"/>
      <c r="P313" s="277"/>
      <c r="Q313" s="277"/>
      <c r="R313" s="277"/>
      <c r="S313" s="277"/>
      <c r="T313" s="277"/>
      <c r="U313" s="277"/>
      <c r="V313" s="277"/>
      <c r="W313" s="277"/>
      <c r="X313" s="277"/>
      <c r="Y313" s="277"/>
      <c r="Z313" s="277"/>
      <c r="AA313" s="277"/>
      <c r="AB313" s="277"/>
      <c r="AC313" s="277"/>
      <c r="AD313" s="277"/>
      <c r="AE313" s="277"/>
      <c r="AF313" s="277"/>
      <c r="AG313" s="277"/>
      <c r="AH313" s="277"/>
      <c r="AI313" s="277"/>
      <c r="AJ313" s="277"/>
      <c r="AK313" s="277"/>
      <c r="AL313" s="277"/>
      <c r="AM313" s="278"/>
      <c r="BG313" s="13" t="s">
        <v>473</v>
      </c>
      <c r="BH313" s="13">
        <v>58</v>
      </c>
      <c r="BI313" s="13" t="str">
        <f>"ITEM"&amp;BH313 &amp; BG313 &amp; "="&amp; IF(TRIM($J313)="","",$J313)</f>
        <v>ITEM58#KBN2_10=</v>
      </c>
    </row>
    <row r="314" spans="1:61" ht="9.75" hidden="1" customHeight="1" thickBot="1" x14ac:dyDescent="0.2">
      <c r="A314" s="254"/>
      <c r="B314" s="255"/>
      <c r="C314" s="255"/>
      <c r="D314" s="255"/>
      <c r="E314" s="255"/>
      <c r="F314" s="255"/>
      <c r="G314" s="255"/>
      <c r="H314" s="255"/>
      <c r="I314" s="256"/>
      <c r="J314" s="279"/>
      <c r="K314" s="280"/>
      <c r="L314" s="280"/>
      <c r="M314" s="280"/>
      <c r="N314" s="280"/>
      <c r="O314" s="280"/>
      <c r="P314" s="280"/>
      <c r="Q314" s="280"/>
      <c r="R314" s="280"/>
      <c r="S314" s="280"/>
      <c r="T314" s="280"/>
      <c r="U314" s="280"/>
      <c r="V314" s="280"/>
      <c r="W314" s="280"/>
      <c r="X314" s="280"/>
      <c r="Y314" s="280"/>
      <c r="Z314" s="280"/>
      <c r="AA314" s="280"/>
      <c r="AB314" s="280"/>
      <c r="AC314" s="280"/>
      <c r="AD314" s="280"/>
      <c r="AE314" s="280"/>
      <c r="AF314" s="280"/>
      <c r="AG314" s="280"/>
      <c r="AH314" s="280"/>
      <c r="AI314" s="280"/>
      <c r="AJ314" s="280"/>
      <c r="AK314" s="280"/>
      <c r="AL314" s="280"/>
      <c r="AM314" s="281"/>
      <c r="BG314" s="13" t="s">
        <v>432</v>
      </c>
      <c r="BH314" s="13" t="s">
        <v>432</v>
      </c>
    </row>
    <row r="315" spans="1:61" ht="9.75" hidden="1" customHeight="1" x14ac:dyDescent="0.15">
      <c r="A315" s="263" t="s">
        <v>93</v>
      </c>
      <c r="B315" s="264"/>
      <c r="C315" s="264"/>
      <c r="D315" s="264"/>
      <c r="E315" s="264"/>
      <c r="F315" s="264"/>
      <c r="G315" s="264"/>
      <c r="H315" s="264"/>
      <c r="I315" s="265"/>
      <c r="J315" s="282"/>
      <c r="K315" s="283"/>
      <c r="L315" s="283"/>
      <c r="M315" s="283"/>
      <c r="N315" s="283"/>
      <c r="O315" s="283"/>
      <c r="P315" s="283"/>
      <c r="Q315" s="283"/>
      <c r="R315" s="283"/>
      <c r="S315" s="283"/>
      <c r="T315" s="283"/>
      <c r="U315" s="283"/>
      <c r="V315" s="283"/>
      <c r="W315" s="283"/>
      <c r="X315" s="283"/>
      <c r="Y315" s="283"/>
      <c r="Z315" s="283"/>
      <c r="AA315" s="283"/>
      <c r="AB315" s="283"/>
      <c r="AC315" s="283"/>
      <c r="AD315" s="283"/>
      <c r="AE315" s="283"/>
      <c r="AF315" s="283"/>
      <c r="AG315" s="283"/>
      <c r="AH315" s="283"/>
      <c r="AI315" s="283"/>
      <c r="AJ315" s="283"/>
      <c r="AK315" s="283"/>
      <c r="AL315" s="283"/>
      <c r="AM315" s="284"/>
      <c r="BG315" s="13" t="s">
        <v>473</v>
      </c>
      <c r="BH315" s="13">
        <v>59</v>
      </c>
      <c r="BI315" s="13" t="str">
        <f>"ITEM"&amp; BH315  &amp; BG315 &amp; "="&amp; IF(TRIM($J315)="","",$J315)</f>
        <v>ITEM59#KBN2_10=</v>
      </c>
    </row>
    <row r="316" spans="1:61" ht="9.75" hidden="1" customHeight="1" x14ac:dyDescent="0.15">
      <c r="A316" s="106"/>
      <c r="B316" s="107"/>
      <c r="C316" s="107"/>
      <c r="D316" s="107"/>
      <c r="E316" s="107"/>
      <c r="F316" s="107"/>
      <c r="G316" s="107"/>
      <c r="H316" s="107"/>
      <c r="I316" s="108"/>
      <c r="J316" s="89"/>
      <c r="K316" s="90"/>
      <c r="L316" s="90"/>
      <c r="M316" s="90"/>
      <c r="N316" s="90"/>
      <c r="O316" s="90"/>
      <c r="P316" s="90"/>
      <c r="Q316" s="90"/>
      <c r="R316" s="90"/>
      <c r="S316" s="90"/>
      <c r="T316" s="90"/>
      <c r="U316" s="90"/>
      <c r="V316" s="90"/>
      <c r="W316" s="90"/>
      <c r="X316" s="90"/>
      <c r="Y316" s="90"/>
      <c r="Z316" s="90"/>
      <c r="AA316" s="90"/>
      <c r="AB316" s="90"/>
      <c r="AC316" s="90"/>
      <c r="AD316" s="90"/>
      <c r="AE316" s="90"/>
      <c r="AF316" s="90"/>
      <c r="AG316" s="90"/>
      <c r="AH316" s="90"/>
      <c r="AI316" s="90"/>
      <c r="AJ316" s="90"/>
      <c r="AK316" s="90"/>
      <c r="AL316" s="90"/>
      <c r="AM316" s="91"/>
      <c r="BG316" s="13" t="s">
        <v>432</v>
      </c>
      <c r="BH316" s="13" t="s">
        <v>432</v>
      </c>
    </row>
    <row r="317" spans="1:61" ht="9.75" hidden="1" customHeight="1" x14ac:dyDescent="0.15">
      <c r="A317" s="96" t="s">
        <v>106</v>
      </c>
      <c r="B317" s="97"/>
      <c r="C317" s="97"/>
      <c r="D317" s="97"/>
      <c r="E317" s="97"/>
      <c r="F317" s="97"/>
      <c r="G317" s="97"/>
      <c r="H317" s="97"/>
      <c r="I317" s="98"/>
      <c r="J317" s="266"/>
      <c r="K317" s="170"/>
      <c r="L317" s="170"/>
      <c r="M317" s="170"/>
      <c r="N317" s="170"/>
      <c r="O317" s="170"/>
      <c r="P317" s="170"/>
      <c r="Q317" s="170"/>
      <c r="R317" s="170"/>
      <c r="S317" s="170"/>
      <c r="T317" s="170"/>
      <c r="U317" s="170"/>
      <c r="V317" s="170" t="s">
        <v>116</v>
      </c>
      <c r="W317" s="170"/>
      <c r="X317" s="170"/>
      <c r="Y317" s="170"/>
      <c r="Z317" s="170"/>
      <c r="AA317" s="170"/>
      <c r="AB317" s="170"/>
      <c r="AC317" s="170"/>
      <c r="AD317" s="170"/>
      <c r="AE317" s="170"/>
      <c r="AF317" s="170"/>
      <c r="AG317" s="170"/>
      <c r="AH317" s="170"/>
      <c r="AI317" s="170"/>
      <c r="AJ317" s="170"/>
      <c r="AK317" s="170"/>
      <c r="AL317" s="170"/>
      <c r="AM317" s="171"/>
      <c r="BE317" s="13" t="str">
        <f ca="1">MID(CELL("address",$CH$2),2,2)</f>
        <v>CH</v>
      </c>
      <c r="BF317" s="13" t="str">
        <f>IF(TRIM($K318)="","",IF(ISERROR(MATCH($K318,$CH$3:$CH$8,0)),"INPUT_ERROR",MATCH($K318,$CH$3:$CH$8,0)))</f>
        <v/>
      </c>
      <c r="BG317" s="13" t="s">
        <v>473</v>
      </c>
      <c r="BH317" s="13">
        <v>60</v>
      </c>
      <c r="BI317" s="13" t="str">
        <f>"ITEM"&amp; BH317 &amp; BG317 &amp;  "="&amp; $BF317</f>
        <v>ITEM60#KBN2_10=</v>
      </c>
    </row>
    <row r="318" spans="1:61" ht="9.75" hidden="1" customHeight="1" x14ac:dyDescent="0.15">
      <c r="A318" s="99"/>
      <c r="B318" s="100"/>
      <c r="C318" s="100"/>
      <c r="D318" s="100"/>
      <c r="E318" s="100"/>
      <c r="F318" s="100"/>
      <c r="G318" s="100"/>
      <c r="H318" s="100"/>
      <c r="I318" s="101"/>
      <c r="J318" s="130" t="s">
        <v>127</v>
      </c>
      <c r="K318" s="131"/>
      <c r="L318" s="131"/>
      <c r="M318" s="131"/>
      <c r="N318" s="131"/>
      <c r="O318" s="131"/>
      <c r="P318" s="131"/>
      <c r="Q318" s="131"/>
      <c r="R318" s="131"/>
      <c r="S318" s="131"/>
      <c r="T318" s="169" t="s">
        <v>443</v>
      </c>
      <c r="U318" s="169"/>
      <c r="V318" s="169" t="s">
        <v>230</v>
      </c>
      <c r="W318" s="169"/>
      <c r="X318" s="169"/>
      <c r="Y318" s="169"/>
      <c r="Z318" s="169"/>
      <c r="AA318" s="169"/>
      <c r="AB318" s="169"/>
      <c r="AC318" s="169"/>
      <c r="AD318" s="169"/>
      <c r="AE318" s="169" t="s">
        <v>231</v>
      </c>
      <c r="AF318" s="169"/>
      <c r="AG318" s="169"/>
      <c r="AH318" s="169"/>
      <c r="AI318" s="169"/>
      <c r="AJ318" s="169"/>
      <c r="AK318" s="169"/>
      <c r="AL318" s="169"/>
      <c r="AM318" s="172"/>
      <c r="BG318" s="13" t="s">
        <v>432</v>
      </c>
      <c r="BH318" s="13" t="s">
        <v>432</v>
      </c>
    </row>
    <row r="319" spans="1:61" ht="9.75" hidden="1" customHeight="1" x14ac:dyDescent="0.15">
      <c r="A319" s="99"/>
      <c r="B319" s="100"/>
      <c r="C319" s="100"/>
      <c r="D319" s="100"/>
      <c r="E319" s="100"/>
      <c r="F319" s="100"/>
      <c r="G319" s="100"/>
      <c r="H319" s="100"/>
      <c r="I319" s="101"/>
      <c r="J319" s="130"/>
      <c r="K319" s="131"/>
      <c r="L319" s="131"/>
      <c r="M319" s="131"/>
      <c r="N319" s="131"/>
      <c r="O319" s="131"/>
      <c r="P319" s="131"/>
      <c r="Q319" s="131"/>
      <c r="R319" s="131"/>
      <c r="S319" s="131"/>
      <c r="T319" s="169"/>
      <c r="U319" s="169"/>
      <c r="V319" s="169" t="s">
        <v>232</v>
      </c>
      <c r="W319" s="169"/>
      <c r="X319" s="169"/>
      <c r="Y319" s="169"/>
      <c r="Z319" s="169"/>
      <c r="AA319" s="169"/>
      <c r="AB319" s="169"/>
      <c r="AC319" s="169"/>
      <c r="AD319" s="169"/>
      <c r="AE319" s="169" t="s">
        <v>233</v>
      </c>
      <c r="AF319" s="169"/>
      <c r="AG319" s="169"/>
      <c r="AH319" s="169"/>
      <c r="AI319" s="169"/>
      <c r="AJ319" s="169"/>
      <c r="AK319" s="169"/>
      <c r="AL319" s="169"/>
      <c r="AM319" s="172"/>
      <c r="BG319" s="13" t="s">
        <v>432</v>
      </c>
      <c r="BH319" s="13" t="s">
        <v>432</v>
      </c>
    </row>
    <row r="320" spans="1:61" ht="9.75" hidden="1" customHeight="1" x14ac:dyDescent="0.15">
      <c r="A320" s="106"/>
      <c r="B320" s="107"/>
      <c r="C320" s="107"/>
      <c r="D320" s="107"/>
      <c r="E320" s="107"/>
      <c r="F320" s="107"/>
      <c r="G320" s="107"/>
      <c r="H320" s="107"/>
      <c r="I320" s="108"/>
      <c r="J320" s="168"/>
      <c r="K320" s="137"/>
      <c r="L320" s="137"/>
      <c r="M320" s="137"/>
      <c r="N320" s="137"/>
      <c r="O320" s="137"/>
      <c r="P320" s="137"/>
      <c r="Q320" s="137"/>
      <c r="R320" s="137"/>
      <c r="S320" s="137"/>
      <c r="T320" s="137"/>
      <c r="U320" s="137"/>
      <c r="V320" s="174" t="s">
        <v>223</v>
      </c>
      <c r="W320" s="174"/>
      <c r="X320" s="174"/>
      <c r="Y320" s="174"/>
      <c r="Z320" s="174"/>
      <c r="AA320" s="174"/>
      <c r="AB320" s="174"/>
      <c r="AC320" s="174"/>
      <c r="AD320" s="174"/>
      <c r="AE320" s="174" t="s">
        <v>224</v>
      </c>
      <c r="AF320" s="174"/>
      <c r="AG320" s="174"/>
      <c r="AH320" s="174"/>
      <c r="AI320" s="174"/>
      <c r="AJ320" s="174"/>
      <c r="AK320" s="174"/>
      <c r="AL320" s="174"/>
      <c r="AM320" s="175"/>
      <c r="BG320" s="13" t="s">
        <v>432</v>
      </c>
      <c r="BH320" s="13" t="s">
        <v>432</v>
      </c>
    </row>
    <row r="321" spans="1:61" ht="9.75" hidden="1" customHeight="1" x14ac:dyDescent="0.15">
      <c r="A321" s="96" t="s">
        <v>304</v>
      </c>
      <c r="B321" s="97"/>
      <c r="C321" s="97"/>
      <c r="D321" s="97"/>
      <c r="E321" s="97"/>
      <c r="F321" s="97"/>
      <c r="G321" s="97"/>
      <c r="H321" s="97"/>
      <c r="I321" s="98"/>
      <c r="J321" s="86"/>
      <c r="K321" s="87"/>
      <c r="L321" s="87"/>
      <c r="M321" s="87"/>
      <c r="N321" s="87"/>
      <c r="O321" s="87"/>
      <c r="P321" s="87"/>
      <c r="Q321" s="87"/>
      <c r="R321" s="87"/>
      <c r="S321" s="87"/>
      <c r="T321" s="87"/>
      <c r="U321" s="87"/>
      <c r="V321" s="87"/>
      <c r="W321" s="87"/>
      <c r="X321" s="87"/>
      <c r="Y321" s="87"/>
      <c r="Z321" s="87"/>
      <c r="AA321" s="87"/>
      <c r="AB321" s="87"/>
      <c r="AC321" s="87"/>
      <c r="AD321" s="87"/>
      <c r="AE321" s="87"/>
      <c r="AF321" s="87"/>
      <c r="AG321" s="87"/>
      <c r="AH321" s="87"/>
      <c r="AI321" s="87"/>
      <c r="AJ321" s="87"/>
      <c r="AK321" s="87"/>
      <c r="AL321" s="87"/>
      <c r="AM321" s="88"/>
      <c r="BG321" s="13" t="s">
        <v>473</v>
      </c>
      <c r="BH321" s="13">
        <v>61</v>
      </c>
      <c r="BI321" s="13" t="str">
        <f>"ITEM"&amp; BH321 &amp; BG321 &amp; "="&amp; IF(TRIM($J321)="","",$J321)</f>
        <v>ITEM61#KBN2_10=</v>
      </c>
    </row>
    <row r="322" spans="1:61" ht="9.75" hidden="1" customHeight="1" x14ac:dyDescent="0.15">
      <c r="A322" s="99"/>
      <c r="B322" s="100"/>
      <c r="C322" s="100"/>
      <c r="D322" s="100"/>
      <c r="E322" s="100"/>
      <c r="F322" s="100"/>
      <c r="G322" s="100"/>
      <c r="H322" s="100"/>
      <c r="I322" s="101"/>
      <c r="J322" s="127"/>
      <c r="K322" s="128"/>
      <c r="L322" s="128"/>
      <c r="M322" s="128"/>
      <c r="N322" s="128"/>
      <c r="O322" s="128"/>
      <c r="P322" s="128"/>
      <c r="Q322" s="128"/>
      <c r="R322" s="128"/>
      <c r="S322" s="128"/>
      <c r="T322" s="128"/>
      <c r="U322" s="128"/>
      <c r="V322" s="128"/>
      <c r="W322" s="128"/>
      <c r="X322" s="128"/>
      <c r="Y322" s="128"/>
      <c r="Z322" s="128"/>
      <c r="AA322" s="128"/>
      <c r="AB322" s="128"/>
      <c r="AC322" s="128"/>
      <c r="AD322" s="128"/>
      <c r="AE322" s="128"/>
      <c r="AF322" s="128"/>
      <c r="AG322" s="128"/>
      <c r="AH322" s="128"/>
      <c r="AI322" s="128"/>
      <c r="AJ322" s="128"/>
      <c r="AK322" s="128"/>
      <c r="AL322" s="128"/>
      <c r="AM322" s="129"/>
      <c r="BG322" s="13" t="s">
        <v>432</v>
      </c>
      <c r="BH322" s="13" t="s">
        <v>432</v>
      </c>
    </row>
    <row r="323" spans="1:61" ht="9.75" hidden="1" customHeight="1" x14ac:dyDescent="0.15">
      <c r="A323" s="106"/>
      <c r="B323" s="107"/>
      <c r="C323" s="107"/>
      <c r="D323" s="107"/>
      <c r="E323" s="107"/>
      <c r="F323" s="107"/>
      <c r="G323" s="107"/>
      <c r="H323" s="107"/>
      <c r="I323" s="108"/>
      <c r="J323" s="89"/>
      <c r="K323" s="90"/>
      <c r="L323" s="90"/>
      <c r="M323" s="90"/>
      <c r="N323" s="90"/>
      <c r="O323" s="90"/>
      <c r="P323" s="90"/>
      <c r="Q323" s="90"/>
      <c r="R323" s="90"/>
      <c r="S323" s="90"/>
      <c r="T323" s="90"/>
      <c r="U323" s="90"/>
      <c r="V323" s="90"/>
      <c r="W323" s="90"/>
      <c r="X323" s="90"/>
      <c r="Y323" s="90"/>
      <c r="Z323" s="90"/>
      <c r="AA323" s="90"/>
      <c r="AB323" s="90"/>
      <c r="AC323" s="90"/>
      <c r="AD323" s="90"/>
      <c r="AE323" s="90"/>
      <c r="AF323" s="90"/>
      <c r="AG323" s="90"/>
      <c r="AH323" s="90"/>
      <c r="AI323" s="90"/>
      <c r="AJ323" s="90"/>
      <c r="AK323" s="90"/>
      <c r="AL323" s="90"/>
      <c r="AM323" s="91"/>
      <c r="BG323" s="13" t="s">
        <v>432</v>
      </c>
      <c r="BH323" s="13" t="s">
        <v>432</v>
      </c>
    </row>
    <row r="324" spans="1:61" ht="9.75" hidden="1" customHeight="1" x14ac:dyDescent="0.15">
      <c r="A324" s="267" t="s">
        <v>0</v>
      </c>
      <c r="B324" s="268"/>
      <c r="C324" s="96" t="s">
        <v>107</v>
      </c>
      <c r="D324" s="97"/>
      <c r="E324" s="97"/>
      <c r="F324" s="97"/>
      <c r="G324" s="97"/>
      <c r="H324" s="97"/>
      <c r="I324" s="98"/>
      <c r="J324" s="167"/>
      <c r="K324" s="162"/>
      <c r="L324" s="162"/>
      <c r="M324" s="162"/>
      <c r="N324" s="162"/>
      <c r="O324" s="162"/>
      <c r="P324" s="162"/>
      <c r="Q324" s="162"/>
      <c r="R324" s="162"/>
      <c r="S324" s="162"/>
      <c r="T324" s="162"/>
      <c r="U324" s="162"/>
      <c r="V324" s="170" t="s">
        <v>116</v>
      </c>
      <c r="W324" s="170"/>
      <c r="X324" s="170"/>
      <c r="Y324" s="170"/>
      <c r="Z324" s="170"/>
      <c r="AA324" s="170"/>
      <c r="AB324" s="170"/>
      <c r="AC324" s="170"/>
      <c r="AD324" s="170"/>
      <c r="AE324" s="170"/>
      <c r="AF324" s="170"/>
      <c r="AG324" s="170"/>
      <c r="AH324" s="170"/>
      <c r="AI324" s="170"/>
      <c r="AJ324" s="170"/>
      <c r="AK324" s="170"/>
      <c r="AL324" s="170"/>
      <c r="AM324" s="171"/>
      <c r="BE324" s="13" t="str">
        <f ca="1">MID(CELL("address",$CI$2),2,2)</f>
        <v>CI</v>
      </c>
      <c r="BF324" s="13" t="str">
        <f>IF(TRIM($K325)="","",IF(ISERROR(MATCH($K325,$CI$3:$CI$4,0)),"INPUT_ERROR",MATCH($K325,$CI$3:$CI$4,0)))</f>
        <v/>
      </c>
      <c r="BG324" s="13" t="s">
        <v>473</v>
      </c>
      <c r="BH324" s="13">
        <v>62</v>
      </c>
      <c r="BI324" s="13" t="str">
        <f>"ITEM"&amp; BH324&amp; BG324 &amp; "="&amp; $BF324</f>
        <v>ITEM62#KBN2_10=</v>
      </c>
    </row>
    <row r="325" spans="1:61" ht="9.75" hidden="1" customHeight="1" x14ac:dyDescent="0.15">
      <c r="A325" s="269"/>
      <c r="B325" s="270"/>
      <c r="C325" s="99"/>
      <c r="D325" s="100"/>
      <c r="E325" s="100"/>
      <c r="F325" s="100"/>
      <c r="G325" s="100"/>
      <c r="H325" s="100"/>
      <c r="I325" s="101"/>
      <c r="J325" s="130" t="s">
        <v>167</v>
      </c>
      <c r="K325" s="131"/>
      <c r="L325" s="131"/>
      <c r="M325" s="131"/>
      <c r="N325" s="131"/>
      <c r="O325" s="131"/>
      <c r="P325" s="131"/>
      <c r="Q325" s="131"/>
      <c r="R325" s="133" t="s">
        <v>168</v>
      </c>
      <c r="S325" s="133"/>
      <c r="T325" s="133"/>
      <c r="U325" s="133"/>
      <c r="V325" s="169" t="s">
        <v>234</v>
      </c>
      <c r="W325" s="169"/>
      <c r="X325" s="169"/>
      <c r="Y325" s="169"/>
      <c r="Z325" s="169"/>
      <c r="AA325" s="169" t="s">
        <v>235</v>
      </c>
      <c r="AB325" s="169"/>
      <c r="AC325" s="169"/>
      <c r="AD325" s="169"/>
      <c r="AE325" s="169"/>
      <c r="AF325" s="169"/>
      <c r="AG325" s="169"/>
      <c r="AH325" s="169"/>
      <c r="AI325" s="169"/>
      <c r="AJ325" s="169"/>
      <c r="AK325" s="169"/>
      <c r="AL325" s="169"/>
      <c r="AM325" s="172"/>
      <c r="BG325" s="13" t="s">
        <v>432</v>
      </c>
      <c r="BH325" s="13" t="s">
        <v>432</v>
      </c>
    </row>
    <row r="326" spans="1:61" ht="9.75" hidden="1" customHeight="1" x14ac:dyDescent="0.15">
      <c r="A326" s="269"/>
      <c r="B326" s="270"/>
      <c r="C326" s="99"/>
      <c r="D326" s="100"/>
      <c r="E326" s="100"/>
      <c r="F326" s="100"/>
      <c r="G326" s="100"/>
      <c r="H326" s="100"/>
      <c r="I326" s="101"/>
      <c r="J326" s="130"/>
      <c r="K326" s="131"/>
      <c r="L326" s="131"/>
      <c r="M326" s="131"/>
      <c r="N326" s="131"/>
      <c r="O326" s="131"/>
      <c r="P326" s="131"/>
      <c r="Q326" s="131"/>
      <c r="R326" s="133"/>
      <c r="S326" s="133"/>
      <c r="T326" s="133"/>
      <c r="U326" s="133"/>
      <c r="V326" s="169"/>
      <c r="W326" s="169"/>
      <c r="X326" s="169"/>
      <c r="Y326" s="169"/>
      <c r="Z326" s="169"/>
      <c r="AA326" s="169"/>
      <c r="AB326" s="169"/>
      <c r="AC326" s="169"/>
      <c r="AD326" s="169"/>
      <c r="AE326" s="169"/>
      <c r="AF326" s="169"/>
      <c r="AG326" s="169"/>
      <c r="AH326" s="169"/>
      <c r="AI326" s="169"/>
      <c r="AJ326" s="169"/>
      <c r="AK326" s="169"/>
      <c r="AL326" s="169"/>
      <c r="AM326" s="172"/>
      <c r="BG326" s="13" t="s">
        <v>432</v>
      </c>
      <c r="BH326" s="13" t="s">
        <v>432</v>
      </c>
    </row>
    <row r="327" spans="1:61" ht="9.75" hidden="1" customHeight="1" x14ac:dyDescent="0.15">
      <c r="A327" s="269"/>
      <c r="B327" s="270"/>
      <c r="C327" s="106"/>
      <c r="D327" s="107"/>
      <c r="E327" s="107"/>
      <c r="F327" s="107"/>
      <c r="G327" s="107"/>
      <c r="H327" s="107"/>
      <c r="I327" s="108"/>
      <c r="J327" s="173"/>
      <c r="K327" s="174"/>
      <c r="L327" s="174"/>
      <c r="M327" s="174"/>
      <c r="N327" s="174"/>
      <c r="O327" s="174"/>
      <c r="P327" s="174"/>
      <c r="Q327" s="174"/>
      <c r="R327" s="174"/>
      <c r="S327" s="174"/>
      <c r="T327" s="174"/>
      <c r="U327" s="174"/>
      <c r="V327" s="174"/>
      <c r="W327" s="174"/>
      <c r="X327" s="174"/>
      <c r="Y327" s="174"/>
      <c r="Z327" s="174"/>
      <c r="AA327" s="174"/>
      <c r="AB327" s="174"/>
      <c r="AC327" s="174"/>
      <c r="AD327" s="174"/>
      <c r="AE327" s="174"/>
      <c r="AF327" s="174"/>
      <c r="AG327" s="174"/>
      <c r="AH327" s="174"/>
      <c r="AI327" s="174"/>
      <c r="AJ327" s="174"/>
      <c r="AK327" s="174"/>
      <c r="AL327" s="174"/>
      <c r="AM327" s="175"/>
      <c r="BG327" s="13" t="s">
        <v>432</v>
      </c>
      <c r="BH327" s="13" t="s">
        <v>432</v>
      </c>
    </row>
    <row r="328" spans="1:61" ht="9.75" hidden="1" customHeight="1" x14ac:dyDescent="0.15">
      <c r="A328" s="269"/>
      <c r="B328" s="270"/>
      <c r="C328" s="96" t="s">
        <v>108</v>
      </c>
      <c r="D328" s="97"/>
      <c r="E328" s="97"/>
      <c r="F328" s="97"/>
      <c r="G328" s="97"/>
      <c r="H328" s="97"/>
      <c r="I328" s="98"/>
      <c r="J328" s="86"/>
      <c r="K328" s="87"/>
      <c r="L328" s="87"/>
      <c r="M328" s="87"/>
      <c r="N328" s="87"/>
      <c r="O328" s="87"/>
      <c r="P328" s="87"/>
      <c r="Q328" s="87"/>
      <c r="R328" s="87"/>
      <c r="S328" s="87"/>
      <c r="T328" s="87"/>
      <c r="U328" s="87"/>
      <c r="V328" s="87"/>
      <c r="W328" s="87"/>
      <c r="X328" s="87"/>
      <c r="Y328" s="87"/>
      <c r="Z328" s="87"/>
      <c r="AA328" s="87"/>
      <c r="AB328" s="87"/>
      <c r="AC328" s="87"/>
      <c r="AD328" s="87"/>
      <c r="AE328" s="87"/>
      <c r="AF328" s="87"/>
      <c r="AG328" s="87"/>
      <c r="AH328" s="87"/>
      <c r="AI328" s="87"/>
      <c r="AJ328" s="87"/>
      <c r="AK328" s="87"/>
      <c r="AL328" s="87"/>
      <c r="AM328" s="88"/>
      <c r="BG328" s="13" t="s">
        <v>473</v>
      </c>
      <c r="BH328" s="13">
        <v>63</v>
      </c>
      <c r="BI328" s="13" t="str">
        <f>"ITEM" &amp; BH328 &amp; BG328 &amp; "="&amp; IF(TRIM($J328)="","",$J328)</f>
        <v>ITEM63#KBN2_10=</v>
      </c>
    </row>
    <row r="329" spans="1:61" ht="9.75" hidden="1" customHeight="1" x14ac:dyDescent="0.15">
      <c r="A329" s="269"/>
      <c r="B329" s="270"/>
      <c r="C329" s="99"/>
      <c r="D329" s="100"/>
      <c r="E329" s="100"/>
      <c r="F329" s="100"/>
      <c r="G329" s="100"/>
      <c r="H329" s="100"/>
      <c r="I329" s="101"/>
      <c r="J329" s="127"/>
      <c r="K329" s="128"/>
      <c r="L329" s="128"/>
      <c r="M329" s="128"/>
      <c r="N329" s="128"/>
      <c r="O329" s="128"/>
      <c r="P329" s="128"/>
      <c r="Q329" s="128"/>
      <c r="R329" s="128"/>
      <c r="S329" s="128"/>
      <c r="T329" s="128"/>
      <c r="U329" s="128"/>
      <c r="V329" s="128"/>
      <c r="W329" s="128"/>
      <c r="X329" s="128"/>
      <c r="Y329" s="128"/>
      <c r="Z329" s="128"/>
      <c r="AA329" s="128"/>
      <c r="AB329" s="128"/>
      <c r="AC329" s="128"/>
      <c r="AD329" s="128"/>
      <c r="AE329" s="128"/>
      <c r="AF329" s="128"/>
      <c r="AG329" s="128"/>
      <c r="AH329" s="128"/>
      <c r="AI329" s="128"/>
      <c r="AJ329" s="128"/>
      <c r="AK329" s="128"/>
      <c r="AL329" s="128"/>
      <c r="AM329" s="129"/>
      <c r="BG329" s="13" t="s">
        <v>432</v>
      </c>
      <c r="BH329" s="13" t="s">
        <v>432</v>
      </c>
    </row>
    <row r="330" spans="1:61" ht="9.75" hidden="1" customHeight="1" x14ac:dyDescent="0.15">
      <c r="A330" s="269"/>
      <c r="B330" s="270"/>
      <c r="C330" s="106"/>
      <c r="D330" s="107"/>
      <c r="E330" s="107"/>
      <c r="F330" s="107"/>
      <c r="G330" s="107"/>
      <c r="H330" s="107"/>
      <c r="I330" s="108"/>
      <c r="J330" s="89"/>
      <c r="K330" s="90"/>
      <c r="L330" s="90"/>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90"/>
      <c r="AK330" s="90"/>
      <c r="AL330" s="90"/>
      <c r="AM330" s="91"/>
      <c r="BG330" s="13" t="s">
        <v>432</v>
      </c>
      <c r="BH330" s="13" t="s">
        <v>432</v>
      </c>
    </row>
    <row r="331" spans="1:61" ht="9.75" hidden="1" customHeight="1" x14ac:dyDescent="0.15">
      <c r="A331" s="269"/>
      <c r="B331" s="270"/>
      <c r="C331" s="96" t="s">
        <v>109</v>
      </c>
      <c r="D331" s="97"/>
      <c r="E331" s="97"/>
      <c r="F331" s="97"/>
      <c r="G331" s="97"/>
      <c r="H331" s="97"/>
      <c r="I331" s="98"/>
      <c r="J331" s="86"/>
      <c r="K331" s="87"/>
      <c r="L331" s="87"/>
      <c r="M331" s="87"/>
      <c r="N331" s="87"/>
      <c r="O331" s="87"/>
      <c r="P331" s="87"/>
      <c r="Q331" s="87"/>
      <c r="R331" s="87"/>
      <c r="S331" s="87"/>
      <c r="T331" s="87"/>
      <c r="U331" s="87"/>
      <c r="V331" s="87"/>
      <c r="W331" s="87"/>
      <c r="X331" s="87"/>
      <c r="Y331" s="87"/>
      <c r="Z331" s="87"/>
      <c r="AA331" s="87"/>
      <c r="AB331" s="87"/>
      <c r="AC331" s="87"/>
      <c r="AD331" s="87"/>
      <c r="AE331" s="87"/>
      <c r="AF331" s="87"/>
      <c r="AG331" s="87"/>
      <c r="AH331" s="87"/>
      <c r="AI331" s="87"/>
      <c r="AJ331" s="87"/>
      <c r="AK331" s="87"/>
      <c r="AL331" s="87"/>
      <c r="AM331" s="88"/>
      <c r="BG331" s="13" t="s">
        <v>473</v>
      </c>
      <c r="BH331" s="13">
        <v>64</v>
      </c>
      <c r="BI331" s="13" t="str">
        <f>"ITEM" &amp; BH331 &amp; BG331 &amp; "="&amp; IF(TRIM($J331)="","",$J331)</f>
        <v>ITEM64#KBN2_10=</v>
      </c>
    </row>
    <row r="332" spans="1:61" ht="9.75" hidden="1" customHeight="1" x14ac:dyDescent="0.15">
      <c r="A332" s="269"/>
      <c r="B332" s="270"/>
      <c r="C332" s="99"/>
      <c r="D332" s="100"/>
      <c r="E332" s="100"/>
      <c r="F332" s="100"/>
      <c r="G332" s="100"/>
      <c r="H332" s="100"/>
      <c r="I332" s="101"/>
      <c r="J332" s="127"/>
      <c r="K332" s="128"/>
      <c r="L332" s="128"/>
      <c r="M332" s="128"/>
      <c r="N332" s="128"/>
      <c r="O332" s="128"/>
      <c r="P332" s="128"/>
      <c r="Q332" s="128"/>
      <c r="R332" s="128"/>
      <c r="S332" s="128"/>
      <c r="T332" s="128"/>
      <c r="U332" s="128"/>
      <c r="V332" s="128"/>
      <c r="W332" s="128"/>
      <c r="X332" s="128"/>
      <c r="Y332" s="128"/>
      <c r="Z332" s="128"/>
      <c r="AA332" s="128"/>
      <c r="AB332" s="128"/>
      <c r="AC332" s="128"/>
      <c r="AD332" s="128"/>
      <c r="AE332" s="128"/>
      <c r="AF332" s="128"/>
      <c r="AG332" s="128"/>
      <c r="AH332" s="128"/>
      <c r="AI332" s="128"/>
      <c r="AJ332" s="128"/>
      <c r="AK332" s="128"/>
      <c r="AL332" s="128"/>
      <c r="AM332" s="129"/>
      <c r="BG332" s="13" t="s">
        <v>432</v>
      </c>
      <c r="BH332" s="13" t="s">
        <v>432</v>
      </c>
    </row>
    <row r="333" spans="1:61" ht="9.75" hidden="1" customHeight="1" x14ac:dyDescent="0.15">
      <c r="A333" s="271"/>
      <c r="B333" s="272"/>
      <c r="C333" s="106"/>
      <c r="D333" s="107"/>
      <c r="E333" s="107"/>
      <c r="F333" s="107"/>
      <c r="G333" s="107"/>
      <c r="H333" s="107"/>
      <c r="I333" s="108"/>
      <c r="J333" s="89"/>
      <c r="K333" s="90"/>
      <c r="L333" s="90"/>
      <c r="M333" s="90"/>
      <c r="N333" s="90"/>
      <c r="O333" s="90"/>
      <c r="P333" s="90"/>
      <c r="Q333" s="90"/>
      <c r="R333" s="90"/>
      <c r="S333" s="90"/>
      <c r="T333" s="90"/>
      <c r="U333" s="90"/>
      <c r="V333" s="90"/>
      <c r="W333" s="90"/>
      <c r="X333" s="90"/>
      <c r="Y333" s="90"/>
      <c r="Z333" s="90"/>
      <c r="AA333" s="90"/>
      <c r="AB333" s="90"/>
      <c r="AC333" s="90"/>
      <c r="AD333" s="90"/>
      <c r="AE333" s="90"/>
      <c r="AF333" s="90"/>
      <c r="AG333" s="90"/>
      <c r="AH333" s="90"/>
      <c r="AI333" s="90"/>
      <c r="AJ333" s="90"/>
      <c r="AK333" s="90"/>
      <c r="AL333" s="90"/>
      <c r="AM333" s="91"/>
      <c r="BG333" s="13" t="s">
        <v>432</v>
      </c>
      <c r="BH333" s="13" t="s">
        <v>432</v>
      </c>
    </row>
    <row r="334" spans="1:61" ht="9.75" customHeight="1" x14ac:dyDescent="0.15">
      <c r="A334" s="141" t="s">
        <v>351</v>
      </c>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c r="AA334" s="142"/>
      <c r="AB334" s="142"/>
      <c r="AC334" s="142"/>
      <c r="AD334" s="142"/>
      <c r="AE334" s="142"/>
      <c r="AF334" s="142"/>
      <c r="AG334" s="142"/>
      <c r="AH334" s="142"/>
      <c r="AI334" s="142"/>
      <c r="AJ334" s="142"/>
      <c r="AK334" s="142"/>
      <c r="AL334" s="142"/>
      <c r="AM334" s="143"/>
      <c r="BG334" s="13" t="s">
        <v>432</v>
      </c>
      <c r="BH334" s="13" t="s">
        <v>432</v>
      </c>
    </row>
    <row r="335" spans="1:61" ht="9.75" customHeight="1" x14ac:dyDescent="0.15">
      <c r="A335" s="164"/>
      <c r="B335" s="165"/>
      <c r="C335" s="165"/>
      <c r="D335" s="165"/>
      <c r="E335" s="165"/>
      <c r="F335" s="165"/>
      <c r="G335" s="165"/>
      <c r="H335" s="165"/>
      <c r="I335" s="165"/>
      <c r="J335" s="165"/>
      <c r="K335" s="165"/>
      <c r="L335" s="165"/>
      <c r="M335" s="165"/>
      <c r="N335" s="165"/>
      <c r="O335" s="165"/>
      <c r="P335" s="165"/>
      <c r="Q335" s="165"/>
      <c r="R335" s="165"/>
      <c r="S335" s="165"/>
      <c r="T335" s="165"/>
      <c r="U335" s="165"/>
      <c r="V335" s="165"/>
      <c r="W335" s="165"/>
      <c r="X335" s="165"/>
      <c r="Y335" s="165"/>
      <c r="Z335" s="165"/>
      <c r="AA335" s="165"/>
      <c r="AB335" s="165"/>
      <c r="AC335" s="165"/>
      <c r="AD335" s="165"/>
      <c r="AE335" s="165"/>
      <c r="AF335" s="165"/>
      <c r="AG335" s="165"/>
      <c r="AH335" s="165"/>
      <c r="AI335" s="165"/>
      <c r="AJ335" s="165"/>
      <c r="AK335" s="165"/>
      <c r="AL335" s="165"/>
      <c r="AM335" s="166"/>
      <c r="BG335" s="13" t="s">
        <v>432</v>
      </c>
      <c r="BH335" s="13" t="s">
        <v>432</v>
      </c>
    </row>
    <row r="336" spans="1:61" ht="9.75" hidden="1" customHeight="1" x14ac:dyDescent="0.15">
      <c r="A336" s="251" t="s">
        <v>352</v>
      </c>
      <c r="B336" s="252"/>
      <c r="C336" s="252"/>
      <c r="D336" s="252"/>
      <c r="E336" s="252"/>
      <c r="F336" s="252"/>
      <c r="G336" s="252"/>
      <c r="H336" s="252"/>
      <c r="I336" s="253"/>
      <c r="J336" s="276"/>
      <c r="K336" s="277"/>
      <c r="L336" s="277"/>
      <c r="M336" s="277"/>
      <c r="N336" s="277"/>
      <c r="O336" s="277"/>
      <c r="P336" s="277"/>
      <c r="Q336" s="277"/>
      <c r="R336" s="277"/>
      <c r="S336" s="277"/>
      <c r="T336" s="277"/>
      <c r="U336" s="277"/>
      <c r="V336" s="277"/>
      <c r="W336" s="277"/>
      <c r="X336" s="277"/>
      <c r="Y336" s="277"/>
      <c r="Z336" s="277"/>
      <c r="AA336" s="277"/>
      <c r="AB336" s="277"/>
      <c r="AC336" s="277"/>
      <c r="AD336" s="277"/>
      <c r="AE336" s="277"/>
      <c r="AF336" s="277"/>
      <c r="AG336" s="277"/>
      <c r="AH336" s="277"/>
      <c r="AI336" s="277"/>
      <c r="AJ336" s="277"/>
      <c r="AK336" s="277"/>
      <c r="AL336" s="277"/>
      <c r="AM336" s="278"/>
      <c r="BG336" s="13" t="s">
        <v>474</v>
      </c>
      <c r="BH336" s="13">
        <v>58</v>
      </c>
      <c r="BI336" s="13" t="str">
        <f>"ITEM"&amp;BH336 &amp; BG336 &amp; "="&amp; IF(TRIM($J336)="","",$J336)</f>
        <v>ITEM58#KBN2_11=</v>
      </c>
    </row>
    <row r="337" spans="1:61" ht="9.75" hidden="1" customHeight="1" thickBot="1" x14ac:dyDescent="0.2">
      <c r="A337" s="254"/>
      <c r="B337" s="255"/>
      <c r="C337" s="255"/>
      <c r="D337" s="255"/>
      <c r="E337" s="255"/>
      <c r="F337" s="255"/>
      <c r="G337" s="255"/>
      <c r="H337" s="255"/>
      <c r="I337" s="256"/>
      <c r="J337" s="279"/>
      <c r="K337" s="280"/>
      <c r="L337" s="280"/>
      <c r="M337" s="280"/>
      <c r="N337" s="280"/>
      <c r="O337" s="280"/>
      <c r="P337" s="280"/>
      <c r="Q337" s="280"/>
      <c r="R337" s="280"/>
      <c r="S337" s="280"/>
      <c r="T337" s="280"/>
      <c r="U337" s="280"/>
      <c r="V337" s="280"/>
      <c r="W337" s="280"/>
      <c r="X337" s="280"/>
      <c r="Y337" s="280"/>
      <c r="Z337" s="280"/>
      <c r="AA337" s="280"/>
      <c r="AB337" s="280"/>
      <c r="AC337" s="280"/>
      <c r="AD337" s="280"/>
      <c r="AE337" s="280"/>
      <c r="AF337" s="280"/>
      <c r="AG337" s="280"/>
      <c r="AH337" s="280"/>
      <c r="AI337" s="280"/>
      <c r="AJ337" s="280"/>
      <c r="AK337" s="280"/>
      <c r="AL337" s="280"/>
      <c r="AM337" s="281"/>
      <c r="BG337" s="13" t="s">
        <v>432</v>
      </c>
      <c r="BH337" s="13" t="s">
        <v>432</v>
      </c>
    </row>
    <row r="338" spans="1:61" ht="9.75" hidden="1" customHeight="1" x14ac:dyDescent="0.15">
      <c r="A338" s="263" t="s">
        <v>93</v>
      </c>
      <c r="B338" s="264"/>
      <c r="C338" s="264"/>
      <c r="D338" s="264"/>
      <c r="E338" s="264"/>
      <c r="F338" s="264"/>
      <c r="G338" s="264"/>
      <c r="H338" s="264"/>
      <c r="I338" s="265"/>
      <c r="J338" s="282"/>
      <c r="K338" s="283"/>
      <c r="L338" s="283"/>
      <c r="M338" s="283"/>
      <c r="N338" s="283"/>
      <c r="O338" s="283"/>
      <c r="P338" s="283"/>
      <c r="Q338" s="283"/>
      <c r="R338" s="283"/>
      <c r="S338" s="283"/>
      <c r="T338" s="283"/>
      <c r="U338" s="283"/>
      <c r="V338" s="283"/>
      <c r="W338" s="283"/>
      <c r="X338" s="283"/>
      <c r="Y338" s="283"/>
      <c r="Z338" s="283"/>
      <c r="AA338" s="283"/>
      <c r="AB338" s="283"/>
      <c r="AC338" s="283"/>
      <c r="AD338" s="283"/>
      <c r="AE338" s="283"/>
      <c r="AF338" s="283"/>
      <c r="AG338" s="283"/>
      <c r="AH338" s="283"/>
      <c r="AI338" s="283"/>
      <c r="AJ338" s="283"/>
      <c r="AK338" s="283"/>
      <c r="AL338" s="283"/>
      <c r="AM338" s="284"/>
      <c r="BG338" s="13" t="s">
        <v>474</v>
      </c>
      <c r="BH338" s="13">
        <v>59</v>
      </c>
      <c r="BI338" s="13" t="str">
        <f>"ITEM"&amp; BH338  &amp; BG338 &amp; "="&amp; IF(TRIM($J338)="","",$J338)</f>
        <v>ITEM59#KBN2_11=</v>
      </c>
    </row>
    <row r="339" spans="1:61" ht="9.75" hidden="1" customHeight="1" x14ac:dyDescent="0.15">
      <c r="A339" s="106"/>
      <c r="B339" s="107"/>
      <c r="C339" s="107"/>
      <c r="D339" s="107"/>
      <c r="E339" s="107"/>
      <c r="F339" s="107"/>
      <c r="G339" s="107"/>
      <c r="H339" s="107"/>
      <c r="I339" s="108"/>
      <c r="J339" s="89"/>
      <c r="K339" s="90"/>
      <c r="L339" s="90"/>
      <c r="M339" s="90"/>
      <c r="N339" s="90"/>
      <c r="O339" s="90"/>
      <c r="P339" s="90"/>
      <c r="Q339" s="90"/>
      <c r="R339" s="90"/>
      <c r="S339" s="90"/>
      <c r="T339" s="90"/>
      <c r="U339" s="90"/>
      <c r="V339" s="90"/>
      <c r="W339" s="90"/>
      <c r="X339" s="90"/>
      <c r="Y339" s="90"/>
      <c r="Z339" s="90"/>
      <c r="AA339" s="90"/>
      <c r="AB339" s="90"/>
      <c r="AC339" s="90"/>
      <c r="AD339" s="90"/>
      <c r="AE339" s="90"/>
      <c r="AF339" s="90"/>
      <c r="AG339" s="90"/>
      <c r="AH339" s="90"/>
      <c r="AI339" s="90"/>
      <c r="AJ339" s="90"/>
      <c r="AK339" s="90"/>
      <c r="AL339" s="90"/>
      <c r="AM339" s="91"/>
      <c r="BG339" s="13" t="s">
        <v>432</v>
      </c>
      <c r="BH339" s="13" t="s">
        <v>432</v>
      </c>
    </row>
    <row r="340" spans="1:61" ht="9.75" hidden="1" customHeight="1" x14ac:dyDescent="0.15">
      <c r="A340" s="96" t="s">
        <v>106</v>
      </c>
      <c r="B340" s="97"/>
      <c r="C340" s="97"/>
      <c r="D340" s="97"/>
      <c r="E340" s="97"/>
      <c r="F340" s="97"/>
      <c r="G340" s="97"/>
      <c r="H340" s="97"/>
      <c r="I340" s="98"/>
      <c r="J340" s="266"/>
      <c r="K340" s="170"/>
      <c r="L340" s="170"/>
      <c r="M340" s="170"/>
      <c r="N340" s="170"/>
      <c r="O340" s="170"/>
      <c r="P340" s="170"/>
      <c r="Q340" s="170"/>
      <c r="R340" s="170"/>
      <c r="S340" s="170"/>
      <c r="T340" s="170"/>
      <c r="U340" s="170"/>
      <c r="V340" s="170" t="s">
        <v>116</v>
      </c>
      <c r="W340" s="170"/>
      <c r="X340" s="170"/>
      <c r="Y340" s="170"/>
      <c r="Z340" s="170"/>
      <c r="AA340" s="170"/>
      <c r="AB340" s="170"/>
      <c r="AC340" s="170"/>
      <c r="AD340" s="170"/>
      <c r="AE340" s="170"/>
      <c r="AF340" s="170"/>
      <c r="AG340" s="170"/>
      <c r="AH340" s="170"/>
      <c r="AI340" s="170"/>
      <c r="AJ340" s="170"/>
      <c r="AK340" s="170"/>
      <c r="AL340" s="170"/>
      <c r="AM340" s="171"/>
      <c r="BE340" s="13" t="str">
        <f ca="1">MID(CELL("address",$CH$2),2,2)</f>
        <v>CH</v>
      </c>
      <c r="BF340" s="13" t="str">
        <f>IF(TRIM($K341)="","",IF(ISERROR(MATCH($K341,$CH$3:$CH$8,0)),"INPUT_ERROR",MATCH($K341,$CH$3:$CH$8,0)))</f>
        <v/>
      </c>
      <c r="BG340" s="13" t="s">
        <v>474</v>
      </c>
      <c r="BH340" s="13">
        <v>60</v>
      </c>
      <c r="BI340" s="13" t="str">
        <f>"ITEM"&amp; BH340 &amp; BG340 &amp;  "="&amp; $BF340</f>
        <v>ITEM60#KBN2_11=</v>
      </c>
    </row>
    <row r="341" spans="1:61" ht="9.75" hidden="1" customHeight="1" x14ac:dyDescent="0.15">
      <c r="A341" s="99"/>
      <c r="B341" s="100"/>
      <c r="C341" s="100"/>
      <c r="D341" s="100"/>
      <c r="E341" s="100"/>
      <c r="F341" s="100"/>
      <c r="G341" s="100"/>
      <c r="H341" s="100"/>
      <c r="I341" s="101"/>
      <c r="J341" s="130" t="s">
        <v>127</v>
      </c>
      <c r="K341" s="131"/>
      <c r="L341" s="131"/>
      <c r="M341" s="131"/>
      <c r="N341" s="131"/>
      <c r="O341" s="131"/>
      <c r="P341" s="131"/>
      <c r="Q341" s="131"/>
      <c r="R341" s="131"/>
      <c r="S341" s="131"/>
      <c r="T341" s="169" t="s">
        <v>443</v>
      </c>
      <c r="U341" s="169"/>
      <c r="V341" s="169" t="s">
        <v>230</v>
      </c>
      <c r="W341" s="169"/>
      <c r="X341" s="169"/>
      <c r="Y341" s="169"/>
      <c r="Z341" s="169"/>
      <c r="AA341" s="169"/>
      <c r="AB341" s="169"/>
      <c r="AC341" s="169"/>
      <c r="AD341" s="169"/>
      <c r="AE341" s="169" t="s">
        <v>231</v>
      </c>
      <c r="AF341" s="169"/>
      <c r="AG341" s="169"/>
      <c r="AH341" s="169"/>
      <c r="AI341" s="169"/>
      <c r="AJ341" s="169"/>
      <c r="AK341" s="169"/>
      <c r="AL341" s="169"/>
      <c r="AM341" s="172"/>
      <c r="BG341" s="13" t="s">
        <v>432</v>
      </c>
      <c r="BH341" s="13" t="s">
        <v>432</v>
      </c>
    </row>
    <row r="342" spans="1:61" ht="9.75" hidden="1" customHeight="1" x14ac:dyDescent="0.15">
      <c r="A342" s="99"/>
      <c r="B342" s="100"/>
      <c r="C342" s="100"/>
      <c r="D342" s="100"/>
      <c r="E342" s="100"/>
      <c r="F342" s="100"/>
      <c r="G342" s="100"/>
      <c r="H342" s="100"/>
      <c r="I342" s="101"/>
      <c r="J342" s="130"/>
      <c r="K342" s="131"/>
      <c r="L342" s="131"/>
      <c r="M342" s="131"/>
      <c r="N342" s="131"/>
      <c r="O342" s="131"/>
      <c r="P342" s="131"/>
      <c r="Q342" s="131"/>
      <c r="R342" s="131"/>
      <c r="S342" s="131"/>
      <c r="T342" s="169"/>
      <c r="U342" s="169"/>
      <c r="V342" s="169" t="s">
        <v>232</v>
      </c>
      <c r="W342" s="169"/>
      <c r="X342" s="169"/>
      <c r="Y342" s="169"/>
      <c r="Z342" s="169"/>
      <c r="AA342" s="169"/>
      <c r="AB342" s="169"/>
      <c r="AC342" s="169"/>
      <c r="AD342" s="169"/>
      <c r="AE342" s="169" t="s">
        <v>233</v>
      </c>
      <c r="AF342" s="169"/>
      <c r="AG342" s="169"/>
      <c r="AH342" s="169"/>
      <c r="AI342" s="169"/>
      <c r="AJ342" s="169"/>
      <c r="AK342" s="169"/>
      <c r="AL342" s="169"/>
      <c r="AM342" s="172"/>
      <c r="BG342" s="13" t="s">
        <v>432</v>
      </c>
      <c r="BH342" s="13" t="s">
        <v>432</v>
      </c>
    </row>
    <row r="343" spans="1:61" ht="9.75" hidden="1" customHeight="1" x14ac:dyDescent="0.15">
      <c r="A343" s="106"/>
      <c r="B343" s="107"/>
      <c r="C343" s="107"/>
      <c r="D343" s="107"/>
      <c r="E343" s="107"/>
      <c r="F343" s="107"/>
      <c r="G343" s="107"/>
      <c r="H343" s="107"/>
      <c r="I343" s="108"/>
      <c r="J343" s="168"/>
      <c r="K343" s="137"/>
      <c r="L343" s="137"/>
      <c r="M343" s="137"/>
      <c r="N343" s="137"/>
      <c r="O343" s="137"/>
      <c r="P343" s="137"/>
      <c r="Q343" s="137"/>
      <c r="R343" s="137"/>
      <c r="S343" s="137"/>
      <c r="T343" s="137"/>
      <c r="U343" s="137"/>
      <c r="V343" s="174" t="s">
        <v>223</v>
      </c>
      <c r="W343" s="174"/>
      <c r="X343" s="174"/>
      <c r="Y343" s="174"/>
      <c r="Z343" s="174"/>
      <c r="AA343" s="174"/>
      <c r="AB343" s="174"/>
      <c r="AC343" s="174"/>
      <c r="AD343" s="174"/>
      <c r="AE343" s="174" t="s">
        <v>224</v>
      </c>
      <c r="AF343" s="174"/>
      <c r="AG343" s="174"/>
      <c r="AH343" s="174"/>
      <c r="AI343" s="174"/>
      <c r="AJ343" s="174"/>
      <c r="AK343" s="174"/>
      <c r="AL343" s="174"/>
      <c r="AM343" s="175"/>
      <c r="BG343" s="13" t="s">
        <v>432</v>
      </c>
      <c r="BH343" s="13" t="s">
        <v>432</v>
      </c>
    </row>
    <row r="344" spans="1:61" ht="9.75" hidden="1" customHeight="1" x14ac:dyDescent="0.15">
      <c r="A344" s="96" t="s">
        <v>304</v>
      </c>
      <c r="B344" s="97"/>
      <c r="C344" s="97"/>
      <c r="D344" s="97"/>
      <c r="E344" s="97"/>
      <c r="F344" s="97"/>
      <c r="G344" s="97"/>
      <c r="H344" s="97"/>
      <c r="I344" s="98"/>
      <c r="J344" s="86"/>
      <c r="K344" s="87"/>
      <c r="L344" s="87"/>
      <c r="M344" s="87"/>
      <c r="N344" s="87"/>
      <c r="O344" s="87"/>
      <c r="P344" s="87"/>
      <c r="Q344" s="87"/>
      <c r="R344" s="87"/>
      <c r="S344" s="87"/>
      <c r="T344" s="87"/>
      <c r="U344" s="87"/>
      <c r="V344" s="87"/>
      <c r="W344" s="87"/>
      <c r="X344" s="87"/>
      <c r="Y344" s="87"/>
      <c r="Z344" s="87"/>
      <c r="AA344" s="87"/>
      <c r="AB344" s="87"/>
      <c r="AC344" s="87"/>
      <c r="AD344" s="87"/>
      <c r="AE344" s="87"/>
      <c r="AF344" s="87"/>
      <c r="AG344" s="87"/>
      <c r="AH344" s="87"/>
      <c r="AI344" s="87"/>
      <c r="AJ344" s="87"/>
      <c r="AK344" s="87"/>
      <c r="AL344" s="87"/>
      <c r="AM344" s="88"/>
      <c r="BG344" s="13" t="s">
        <v>474</v>
      </c>
      <c r="BH344" s="13">
        <v>61</v>
      </c>
      <c r="BI344" s="13" t="str">
        <f>"ITEM"&amp; BH344 &amp; BG344 &amp; "="&amp; IF(TRIM($J344)="","",$J344)</f>
        <v>ITEM61#KBN2_11=</v>
      </c>
    </row>
    <row r="345" spans="1:61" ht="9.75" hidden="1" customHeight="1" x14ac:dyDescent="0.15">
      <c r="A345" s="99"/>
      <c r="B345" s="100"/>
      <c r="C345" s="100"/>
      <c r="D345" s="100"/>
      <c r="E345" s="100"/>
      <c r="F345" s="100"/>
      <c r="G345" s="100"/>
      <c r="H345" s="100"/>
      <c r="I345" s="101"/>
      <c r="J345" s="127"/>
      <c r="K345" s="128"/>
      <c r="L345" s="128"/>
      <c r="M345" s="128"/>
      <c r="N345" s="128"/>
      <c r="O345" s="128"/>
      <c r="P345" s="128"/>
      <c r="Q345" s="128"/>
      <c r="R345" s="128"/>
      <c r="S345" s="128"/>
      <c r="T345" s="128"/>
      <c r="U345" s="128"/>
      <c r="V345" s="128"/>
      <c r="W345" s="128"/>
      <c r="X345" s="128"/>
      <c r="Y345" s="128"/>
      <c r="Z345" s="128"/>
      <c r="AA345" s="128"/>
      <c r="AB345" s="128"/>
      <c r="AC345" s="128"/>
      <c r="AD345" s="128"/>
      <c r="AE345" s="128"/>
      <c r="AF345" s="128"/>
      <c r="AG345" s="128"/>
      <c r="AH345" s="128"/>
      <c r="AI345" s="128"/>
      <c r="AJ345" s="128"/>
      <c r="AK345" s="128"/>
      <c r="AL345" s="128"/>
      <c r="AM345" s="129"/>
      <c r="BG345" s="13" t="s">
        <v>432</v>
      </c>
      <c r="BH345" s="13" t="s">
        <v>432</v>
      </c>
    </row>
    <row r="346" spans="1:61" ht="9.75" hidden="1" customHeight="1" x14ac:dyDescent="0.15">
      <c r="A346" s="106"/>
      <c r="B346" s="107"/>
      <c r="C346" s="107"/>
      <c r="D346" s="107"/>
      <c r="E346" s="107"/>
      <c r="F346" s="107"/>
      <c r="G346" s="107"/>
      <c r="H346" s="107"/>
      <c r="I346" s="108"/>
      <c r="J346" s="89"/>
      <c r="K346" s="90"/>
      <c r="L346" s="90"/>
      <c r="M346" s="90"/>
      <c r="N346" s="90"/>
      <c r="O346" s="90"/>
      <c r="P346" s="90"/>
      <c r="Q346" s="90"/>
      <c r="R346" s="90"/>
      <c r="S346" s="90"/>
      <c r="T346" s="90"/>
      <c r="U346" s="90"/>
      <c r="V346" s="90"/>
      <c r="W346" s="90"/>
      <c r="X346" s="90"/>
      <c r="Y346" s="90"/>
      <c r="Z346" s="90"/>
      <c r="AA346" s="90"/>
      <c r="AB346" s="90"/>
      <c r="AC346" s="90"/>
      <c r="AD346" s="90"/>
      <c r="AE346" s="90"/>
      <c r="AF346" s="90"/>
      <c r="AG346" s="90"/>
      <c r="AH346" s="90"/>
      <c r="AI346" s="90"/>
      <c r="AJ346" s="90"/>
      <c r="AK346" s="90"/>
      <c r="AL346" s="90"/>
      <c r="AM346" s="91"/>
      <c r="BG346" s="13" t="s">
        <v>432</v>
      </c>
      <c r="BH346" s="13" t="s">
        <v>432</v>
      </c>
    </row>
    <row r="347" spans="1:61" ht="9.75" hidden="1" customHeight="1" x14ac:dyDescent="0.15">
      <c r="A347" s="267" t="s">
        <v>0</v>
      </c>
      <c r="B347" s="268"/>
      <c r="C347" s="96" t="s">
        <v>107</v>
      </c>
      <c r="D347" s="97"/>
      <c r="E347" s="97"/>
      <c r="F347" s="97"/>
      <c r="G347" s="97"/>
      <c r="H347" s="97"/>
      <c r="I347" s="98"/>
      <c r="J347" s="167"/>
      <c r="K347" s="162"/>
      <c r="L347" s="162"/>
      <c r="M347" s="162"/>
      <c r="N347" s="162"/>
      <c r="O347" s="162"/>
      <c r="P347" s="162"/>
      <c r="Q347" s="162"/>
      <c r="R347" s="162"/>
      <c r="S347" s="162"/>
      <c r="T347" s="162"/>
      <c r="U347" s="162"/>
      <c r="V347" s="170" t="s">
        <v>116</v>
      </c>
      <c r="W347" s="170"/>
      <c r="X347" s="170"/>
      <c r="Y347" s="170"/>
      <c r="Z347" s="170"/>
      <c r="AA347" s="170"/>
      <c r="AB347" s="170"/>
      <c r="AC347" s="170"/>
      <c r="AD347" s="170"/>
      <c r="AE347" s="170"/>
      <c r="AF347" s="170"/>
      <c r="AG347" s="170"/>
      <c r="AH347" s="170"/>
      <c r="AI347" s="170"/>
      <c r="AJ347" s="170"/>
      <c r="AK347" s="170"/>
      <c r="AL347" s="170"/>
      <c r="AM347" s="171"/>
      <c r="BE347" s="13" t="str">
        <f ca="1">MID(CELL("address",$CI$2),2,2)</f>
        <v>CI</v>
      </c>
      <c r="BF347" s="13" t="str">
        <f>IF(TRIM($K348)="","",IF(ISERROR(MATCH($K348,$CI$3:$CI$4,0)),"INPUT_ERROR",MATCH($K348,$CI$3:$CI$4,0)))</f>
        <v/>
      </c>
      <c r="BG347" s="13" t="s">
        <v>474</v>
      </c>
      <c r="BH347" s="13">
        <v>62</v>
      </c>
      <c r="BI347" s="13" t="str">
        <f>"ITEM"&amp; BH347&amp; BG347 &amp; "="&amp; $BF347</f>
        <v>ITEM62#KBN2_11=</v>
      </c>
    </row>
    <row r="348" spans="1:61" ht="9.75" hidden="1" customHeight="1" x14ac:dyDescent="0.15">
      <c r="A348" s="269"/>
      <c r="B348" s="270"/>
      <c r="C348" s="99"/>
      <c r="D348" s="100"/>
      <c r="E348" s="100"/>
      <c r="F348" s="100"/>
      <c r="G348" s="100"/>
      <c r="H348" s="100"/>
      <c r="I348" s="101"/>
      <c r="J348" s="130" t="s">
        <v>167</v>
      </c>
      <c r="K348" s="131"/>
      <c r="L348" s="131"/>
      <c r="M348" s="131"/>
      <c r="N348" s="131"/>
      <c r="O348" s="131"/>
      <c r="P348" s="131"/>
      <c r="Q348" s="131"/>
      <c r="R348" s="133" t="s">
        <v>168</v>
      </c>
      <c r="S348" s="133"/>
      <c r="T348" s="133"/>
      <c r="U348" s="133"/>
      <c r="V348" s="169" t="s">
        <v>234</v>
      </c>
      <c r="W348" s="169"/>
      <c r="X348" s="169"/>
      <c r="Y348" s="169"/>
      <c r="Z348" s="169"/>
      <c r="AA348" s="169" t="s">
        <v>235</v>
      </c>
      <c r="AB348" s="169"/>
      <c r="AC348" s="169"/>
      <c r="AD348" s="169"/>
      <c r="AE348" s="169"/>
      <c r="AF348" s="169"/>
      <c r="AG348" s="169"/>
      <c r="AH348" s="169"/>
      <c r="AI348" s="169"/>
      <c r="AJ348" s="169"/>
      <c r="AK348" s="169"/>
      <c r="AL348" s="169"/>
      <c r="AM348" s="172"/>
      <c r="BG348" s="13" t="s">
        <v>432</v>
      </c>
      <c r="BH348" s="13" t="s">
        <v>432</v>
      </c>
    </row>
    <row r="349" spans="1:61" ht="9.75" hidden="1" customHeight="1" x14ac:dyDescent="0.15">
      <c r="A349" s="269"/>
      <c r="B349" s="270"/>
      <c r="C349" s="99"/>
      <c r="D349" s="100"/>
      <c r="E349" s="100"/>
      <c r="F349" s="100"/>
      <c r="G349" s="100"/>
      <c r="H349" s="100"/>
      <c r="I349" s="101"/>
      <c r="J349" s="130"/>
      <c r="K349" s="131"/>
      <c r="L349" s="131"/>
      <c r="M349" s="131"/>
      <c r="N349" s="131"/>
      <c r="O349" s="131"/>
      <c r="P349" s="131"/>
      <c r="Q349" s="131"/>
      <c r="R349" s="133"/>
      <c r="S349" s="133"/>
      <c r="T349" s="133"/>
      <c r="U349" s="133"/>
      <c r="V349" s="169"/>
      <c r="W349" s="169"/>
      <c r="X349" s="169"/>
      <c r="Y349" s="169"/>
      <c r="Z349" s="169"/>
      <c r="AA349" s="169"/>
      <c r="AB349" s="169"/>
      <c r="AC349" s="169"/>
      <c r="AD349" s="169"/>
      <c r="AE349" s="169"/>
      <c r="AF349" s="169"/>
      <c r="AG349" s="169"/>
      <c r="AH349" s="169"/>
      <c r="AI349" s="169"/>
      <c r="AJ349" s="169"/>
      <c r="AK349" s="169"/>
      <c r="AL349" s="169"/>
      <c r="AM349" s="172"/>
      <c r="BG349" s="13" t="s">
        <v>432</v>
      </c>
      <c r="BH349" s="13" t="s">
        <v>432</v>
      </c>
    </row>
    <row r="350" spans="1:61" ht="9.75" hidden="1" customHeight="1" x14ac:dyDescent="0.15">
      <c r="A350" s="269"/>
      <c r="B350" s="270"/>
      <c r="C350" s="106"/>
      <c r="D350" s="107"/>
      <c r="E350" s="107"/>
      <c r="F350" s="107"/>
      <c r="G350" s="107"/>
      <c r="H350" s="107"/>
      <c r="I350" s="108"/>
      <c r="J350" s="173"/>
      <c r="K350" s="174"/>
      <c r="L350" s="174"/>
      <c r="M350" s="174"/>
      <c r="N350" s="174"/>
      <c r="O350" s="174"/>
      <c r="P350" s="174"/>
      <c r="Q350" s="174"/>
      <c r="R350" s="174"/>
      <c r="S350" s="174"/>
      <c r="T350" s="174"/>
      <c r="U350" s="174"/>
      <c r="V350" s="174"/>
      <c r="W350" s="174"/>
      <c r="X350" s="174"/>
      <c r="Y350" s="174"/>
      <c r="Z350" s="174"/>
      <c r="AA350" s="174"/>
      <c r="AB350" s="174"/>
      <c r="AC350" s="174"/>
      <c r="AD350" s="174"/>
      <c r="AE350" s="174"/>
      <c r="AF350" s="174"/>
      <c r="AG350" s="174"/>
      <c r="AH350" s="174"/>
      <c r="AI350" s="174"/>
      <c r="AJ350" s="174"/>
      <c r="AK350" s="174"/>
      <c r="AL350" s="174"/>
      <c r="AM350" s="175"/>
      <c r="BG350" s="13" t="s">
        <v>432</v>
      </c>
      <c r="BH350" s="13" t="s">
        <v>432</v>
      </c>
    </row>
    <row r="351" spans="1:61" ht="9.75" hidden="1" customHeight="1" x14ac:dyDescent="0.15">
      <c r="A351" s="269"/>
      <c r="B351" s="270"/>
      <c r="C351" s="96" t="s">
        <v>108</v>
      </c>
      <c r="D351" s="97"/>
      <c r="E351" s="97"/>
      <c r="F351" s="97"/>
      <c r="G351" s="97"/>
      <c r="H351" s="97"/>
      <c r="I351" s="98"/>
      <c r="J351" s="86"/>
      <c r="K351" s="87"/>
      <c r="L351" s="87"/>
      <c r="M351" s="87"/>
      <c r="N351" s="87"/>
      <c r="O351" s="87"/>
      <c r="P351" s="87"/>
      <c r="Q351" s="87"/>
      <c r="R351" s="87"/>
      <c r="S351" s="87"/>
      <c r="T351" s="87"/>
      <c r="U351" s="87"/>
      <c r="V351" s="87"/>
      <c r="W351" s="87"/>
      <c r="X351" s="87"/>
      <c r="Y351" s="87"/>
      <c r="Z351" s="87"/>
      <c r="AA351" s="87"/>
      <c r="AB351" s="87"/>
      <c r="AC351" s="87"/>
      <c r="AD351" s="87"/>
      <c r="AE351" s="87"/>
      <c r="AF351" s="87"/>
      <c r="AG351" s="87"/>
      <c r="AH351" s="87"/>
      <c r="AI351" s="87"/>
      <c r="AJ351" s="87"/>
      <c r="AK351" s="87"/>
      <c r="AL351" s="87"/>
      <c r="AM351" s="88"/>
      <c r="BG351" s="13" t="s">
        <v>474</v>
      </c>
      <c r="BH351" s="13">
        <v>63</v>
      </c>
      <c r="BI351" s="13" t="str">
        <f>"ITEM" &amp; BH351 &amp; BG351 &amp; "="&amp; IF(TRIM($J351)="","",$J351)</f>
        <v>ITEM63#KBN2_11=</v>
      </c>
    </row>
    <row r="352" spans="1:61" ht="9.75" hidden="1" customHeight="1" x14ac:dyDescent="0.15">
      <c r="A352" s="269"/>
      <c r="B352" s="270"/>
      <c r="C352" s="99"/>
      <c r="D352" s="100"/>
      <c r="E352" s="100"/>
      <c r="F352" s="100"/>
      <c r="G352" s="100"/>
      <c r="H352" s="100"/>
      <c r="I352" s="101"/>
      <c r="J352" s="127"/>
      <c r="K352" s="128"/>
      <c r="L352" s="128"/>
      <c r="M352" s="128"/>
      <c r="N352" s="128"/>
      <c r="O352" s="128"/>
      <c r="P352" s="128"/>
      <c r="Q352" s="128"/>
      <c r="R352" s="128"/>
      <c r="S352" s="128"/>
      <c r="T352" s="128"/>
      <c r="U352" s="128"/>
      <c r="V352" s="128"/>
      <c r="W352" s="128"/>
      <c r="X352" s="128"/>
      <c r="Y352" s="128"/>
      <c r="Z352" s="128"/>
      <c r="AA352" s="128"/>
      <c r="AB352" s="128"/>
      <c r="AC352" s="128"/>
      <c r="AD352" s="128"/>
      <c r="AE352" s="128"/>
      <c r="AF352" s="128"/>
      <c r="AG352" s="128"/>
      <c r="AH352" s="128"/>
      <c r="AI352" s="128"/>
      <c r="AJ352" s="128"/>
      <c r="AK352" s="128"/>
      <c r="AL352" s="128"/>
      <c r="AM352" s="129"/>
      <c r="BG352" s="13" t="s">
        <v>432</v>
      </c>
      <c r="BH352" s="13" t="s">
        <v>432</v>
      </c>
    </row>
    <row r="353" spans="1:61" ht="9.75" hidden="1" customHeight="1" x14ac:dyDescent="0.15">
      <c r="A353" s="269"/>
      <c r="B353" s="270"/>
      <c r="C353" s="106"/>
      <c r="D353" s="107"/>
      <c r="E353" s="107"/>
      <c r="F353" s="107"/>
      <c r="G353" s="107"/>
      <c r="H353" s="107"/>
      <c r="I353" s="108"/>
      <c r="J353" s="89"/>
      <c r="K353" s="90"/>
      <c r="L353" s="90"/>
      <c r="M353" s="90"/>
      <c r="N353" s="90"/>
      <c r="O353" s="90"/>
      <c r="P353" s="90"/>
      <c r="Q353" s="90"/>
      <c r="R353" s="90"/>
      <c r="S353" s="90"/>
      <c r="T353" s="90"/>
      <c r="U353" s="90"/>
      <c r="V353" s="90"/>
      <c r="W353" s="90"/>
      <c r="X353" s="90"/>
      <c r="Y353" s="90"/>
      <c r="Z353" s="90"/>
      <c r="AA353" s="90"/>
      <c r="AB353" s="90"/>
      <c r="AC353" s="90"/>
      <c r="AD353" s="90"/>
      <c r="AE353" s="90"/>
      <c r="AF353" s="90"/>
      <c r="AG353" s="90"/>
      <c r="AH353" s="90"/>
      <c r="AI353" s="90"/>
      <c r="AJ353" s="90"/>
      <c r="AK353" s="90"/>
      <c r="AL353" s="90"/>
      <c r="AM353" s="91"/>
      <c r="BG353" s="13" t="s">
        <v>432</v>
      </c>
      <c r="BH353" s="13" t="s">
        <v>432</v>
      </c>
    </row>
    <row r="354" spans="1:61" ht="9.75" hidden="1" customHeight="1" x14ac:dyDescent="0.15">
      <c r="A354" s="269"/>
      <c r="B354" s="270"/>
      <c r="C354" s="96" t="s">
        <v>109</v>
      </c>
      <c r="D354" s="97"/>
      <c r="E354" s="97"/>
      <c r="F354" s="97"/>
      <c r="G354" s="97"/>
      <c r="H354" s="97"/>
      <c r="I354" s="98"/>
      <c r="J354" s="86"/>
      <c r="K354" s="87"/>
      <c r="L354" s="87"/>
      <c r="M354" s="87"/>
      <c r="N354" s="87"/>
      <c r="O354" s="87"/>
      <c r="P354" s="87"/>
      <c r="Q354" s="87"/>
      <c r="R354" s="87"/>
      <c r="S354" s="87"/>
      <c r="T354" s="87"/>
      <c r="U354" s="87"/>
      <c r="V354" s="87"/>
      <c r="W354" s="87"/>
      <c r="X354" s="87"/>
      <c r="Y354" s="87"/>
      <c r="Z354" s="87"/>
      <c r="AA354" s="87"/>
      <c r="AB354" s="87"/>
      <c r="AC354" s="87"/>
      <c r="AD354" s="87"/>
      <c r="AE354" s="87"/>
      <c r="AF354" s="87"/>
      <c r="AG354" s="87"/>
      <c r="AH354" s="87"/>
      <c r="AI354" s="87"/>
      <c r="AJ354" s="87"/>
      <c r="AK354" s="87"/>
      <c r="AL354" s="87"/>
      <c r="AM354" s="88"/>
      <c r="BG354" s="13" t="s">
        <v>474</v>
      </c>
      <c r="BH354" s="13">
        <v>64</v>
      </c>
      <c r="BI354" s="13" t="str">
        <f>"ITEM" &amp; BH354 &amp; BG354 &amp; "="&amp; IF(TRIM($J354)="","",$J354)</f>
        <v>ITEM64#KBN2_11=</v>
      </c>
    </row>
    <row r="355" spans="1:61" ht="9.75" hidden="1" customHeight="1" x14ac:dyDescent="0.15">
      <c r="A355" s="269"/>
      <c r="B355" s="270"/>
      <c r="C355" s="99"/>
      <c r="D355" s="100"/>
      <c r="E355" s="100"/>
      <c r="F355" s="100"/>
      <c r="G355" s="100"/>
      <c r="H355" s="100"/>
      <c r="I355" s="101"/>
      <c r="J355" s="127"/>
      <c r="K355" s="128"/>
      <c r="L355" s="128"/>
      <c r="M355" s="128"/>
      <c r="N355" s="128"/>
      <c r="O355" s="128"/>
      <c r="P355" s="128"/>
      <c r="Q355" s="128"/>
      <c r="R355" s="128"/>
      <c r="S355" s="128"/>
      <c r="T355" s="128"/>
      <c r="U355" s="128"/>
      <c r="V355" s="128"/>
      <c r="W355" s="128"/>
      <c r="X355" s="128"/>
      <c r="Y355" s="128"/>
      <c r="Z355" s="128"/>
      <c r="AA355" s="128"/>
      <c r="AB355" s="128"/>
      <c r="AC355" s="128"/>
      <c r="AD355" s="128"/>
      <c r="AE355" s="128"/>
      <c r="AF355" s="128"/>
      <c r="AG355" s="128"/>
      <c r="AH355" s="128"/>
      <c r="AI355" s="128"/>
      <c r="AJ355" s="128"/>
      <c r="AK355" s="128"/>
      <c r="AL355" s="128"/>
      <c r="AM355" s="129"/>
      <c r="BG355" s="13" t="s">
        <v>432</v>
      </c>
      <c r="BH355" s="13" t="s">
        <v>432</v>
      </c>
    </row>
    <row r="356" spans="1:61" ht="9.75" hidden="1" customHeight="1" thickBot="1" x14ac:dyDescent="0.2">
      <c r="A356" s="271"/>
      <c r="B356" s="272"/>
      <c r="C356" s="106"/>
      <c r="D356" s="107"/>
      <c r="E356" s="107"/>
      <c r="F356" s="107"/>
      <c r="G356" s="107"/>
      <c r="H356" s="107"/>
      <c r="I356" s="108"/>
      <c r="J356" s="89"/>
      <c r="K356" s="90"/>
      <c r="L356" s="90"/>
      <c r="M356" s="90"/>
      <c r="N356" s="90"/>
      <c r="O356" s="90"/>
      <c r="P356" s="90"/>
      <c r="Q356" s="90"/>
      <c r="R356" s="90"/>
      <c r="S356" s="90"/>
      <c r="T356" s="90"/>
      <c r="U356" s="90"/>
      <c r="V356" s="90"/>
      <c r="W356" s="90"/>
      <c r="X356" s="90"/>
      <c r="Y356" s="90"/>
      <c r="Z356" s="90"/>
      <c r="AA356" s="90"/>
      <c r="AB356" s="90"/>
      <c r="AC356" s="90"/>
      <c r="AD356" s="90"/>
      <c r="AE356" s="90"/>
      <c r="AF356" s="90"/>
      <c r="AG356" s="90"/>
      <c r="AH356" s="90"/>
      <c r="AI356" s="90"/>
      <c r="AJ356" s="90"/>
      <c r="AK356" s="90"/>
      <c r="AL356" s="90"/>
      <c r="AM356" s="91"/>
      <c r="BG356" s="13" t="s">
        <v>432</v>
      </c>
      <c r="BH356" s="13" t="s">
        <v>432</v>
      </c>
    </row>
    <row r="357" spans="1:61" ht="9.75" hidden="1" customHeight="1" x14ac:dyDescent="0.15">
      <c r="A357" s="251" t="s">
        <v>353</v>
      </c>
      <c r="B357" s="252"/>
      <c r="C357" s="252"/>
      <c r="D357" s="252"/>
      <c r="E357" s="252"/>
      <c r="F357" s="252"/>
      <c r="G357" s="252"/>
      <c r="H357" s="252"/>
      <c r="I357" s="253"/>
      <c r="J357" s="276"/>
      <c r="K357" s="277"/>
      <c r="L357" s="277"/>
      <c r="M357" s="277"/>
      <c r="N357" s="277"/>
      <c r="O357" s="277"/>
      <c r="P357" s="277"/>
      <c r="Q357" s="277"/>
      <c r="R357" s="277"/>
      <c r="S357" s="277"/>
      <c r="T357" s="277"/>
      <c r="U357" s="277"/>
      <c r="V357" s="277"/>
      <c r="W357" s="277"/>
      <c r="X357" s="277"/>
      <c r="Y357" s="277"/>
      <c r="Z357" s="277"/>
      <c r="AA357" s="277"/>
      <c r="AB357" s="277"/>
      <c r="AC357" s="277"/>
      <c r="AD357" s="277"/>
      <c r="AE357" s="277"/>
      <c r="AF357" s="277"/>
      <c r="AG357" s="277"/>
      <c r="AH357" s="277"/>
      <c r="AI357" s="277"/>
      <c r="AJ357" s="277"/>
      <c r="AK357" s="277"/>
      <c r="AL357" s="277"/>
      <c r="AM357" s="278"/>
      <c r="BG357" s="13" t="s">
        <v>475</v>
      </c>
      <c r="BH357" s="13">
        <v>58</v>
      </c>
      <c r="BI357" s="13" t="str">
        <f>"ITEM"&amp;BH357 &amp; BG357 &amp; "="&amp; IF(TRIM($J357)="","",$J357)</f>
        <v>ITEM58#KBN2_12=</v>
      </c>
    </row>
    <row r="358" spans="1:61" ht="9.75" hidden="1" customHeight="1" thickBot="1" x14ac:dyDescent="0.2">
      <c r="A358" s="254"/>
      <c r="B358" s="255"/>
      <c r="C358" s="255"/>
      <c r="D358" s="255"/>
      <c r="E358" s="255"/>
      <c r="F358" s="255"/>
      <c r="G358" s="255"/>
      <c r="H358" s="255"/>
      <c r="I358" s="256"/>
      <c r="J358" s="279"/>
      <c r="K358" s="280"/>
      <c r="L358" s="280"/>
      <c r="M358" s="280"/>
      <c r="N358" s="280"/>
      <c r="O358" s="280"/>
      <c r="P358" s="280"/>
      <c r="Q358" s="280"/>
      <c r="R358" s="280"/>
      <c r="S358" s="280"/>
      <c r="T358" s="280"/>
      <c r="U358" s="280"/>
      <c r="V358" s="280"/>
      <c r="W358" s="280"/>
      <c r="X358" s="280"/>
      <c r="Y358" s="280"/>
      <c r="Z358" s="280"/>
      <c r="AA358" s="280"/>
      <c r="AB358" s="280"/>
      <c r="AC358" s="280"/>
      <c r="AD358" s="280"/>
      <c r="AE358" s="280"/>
      <c r="AF358" s="280"/>
      <c r="AG358" s="280"/>
      <c r="AH358" s="280"/>
      <c r="AI358" s="280"/>
      <c r="AJ358" s="280"/>
      <c r="AK358" s="280"/>
      <c r="AL358" s="280"/>
      <c r="AM358" s="281"/>
      <c r="BG358" s="13" t="s">
        <v>432</v>
      </c>
      <c r="BH358" s="13" t="s">
        <v>432</v>
      </c>
    </row>
    <row r="359" spans="1:61" ht="9.75" hidden="1" customHeight="1" x14ac:dyDescent="0.15">
      <c r="A359" s="263" t="s">
        <v>93</v>
      </c>
      <c r="B359" s="264"/>
      <c r="C359" s="264"/>
      <c r="D359" s="264"/>
      <c r="E359" s="264"/>
      <c r="F359" s="264"/>
      <c r="G359" s="264"/>
      <c r="H359" s="264"/>
      <c r="I359" s="265"/>
      <c r="J359" s="282"/>
      <c r="K359" s="283"/>
      <c r="L359" s="283"/>
      <c r="M359" s="283"/>
      <c r="N359" s="283"/>
      <c r="O359" s="283"/>
      <c r="P359" s="283"/>
      <c r="Q359" s="283"/>
      <c r="R359" s="283"/>
      <c r="S359" s="283"/>
      <c r="T359" s="283"/>
      <c r="U359" s="283"/>
      <c r="V359" s="283"/>
      <c r="W359" s="283"/>
      <c r="X359" s="283"/>
      <c r="Y359" s="283"/>
      <c r="Z359" s="283"/>
      <c r="AA359" s="283"/>
      <c r="AB359" s="283"/>
      <c r="AC359" s="283"/>
      <c r="AD359" s="283"/>
      <c r="AE359" s="283"/>
      <c r="AF359" s="283"/>
      <c r="AG359" s="283"/>
      <c r="AH359" s="283"/>
      <c r="AI359" s="283"/>
      <c r="AJ359" s="283"/>
      <c r="AK359" s="283"/>
      <c r="AL359" s="283"/>
      <c r="AM359" s="284"/>
      <c r="BG359" s="13" t="s">
        <v>475</v>
      </c>
      <c r="BH359" s="13">
        <v>59</v>
      </c>
      <c r="BI359" s="13" t="str">
        <f>"ITEM"&amp; BH359  &amp; BG359 &amp; "="&amp; IF(TRIM($J359)="","",$J359)</f>
        <v>ITEM59#KBN2_12=</v>
      </c>
    </row>
    <row r="360" spans="1:61" ht="9.75" hidden="1" customHeight="1" x14ac:dyDescent="0.15">
      <c r="A360" s="106"/>
      <c r="B360" s="107"/>
      <c r="C360" s="107"/>
      <c r="D360" s="107"/>
      <c r="E360" s="107"/>
      <c r="F360" s="107"/>
      <c r="G360" s="107"/>
      <c r="H360" s="107"/>
      <c r="I360" s="108"/>
      <c r="J360" s="89"/>
      <c r="K360" s="90"/>
      <c r="L360" s="90"/>
      <c r="M360" s="90"/>
      <c r="N360" s="90"/>
      <c r="O360" s="90"/>
      <c r="P360" s="90"/>
      <c r="Q360" s="90"/>
      <c r="R360" s="90"/>
      <c r="S360" s="90"/>
      <c r="T360" s="90"/>
      <c r="U360" s="90"/>
      <c r="V360" s="90"/>
      <c r="W360" s="90"/>
      <c r="X360" s="90"/>
      <c r="Y360" s="90"/>
      <c r="Z360" s="90"/>
      <c r="AA360" s="90"/>
      <c r="AB360" s="90"/>
      <c r="AC360" s="90"/>
      <c r="AD360" s="90"/>
      <c r="AE360" s="90"/>
      <c r="AF360" s="90"/>
      <c r="AG360" s="90"/>
      <c r="AH360" s="90"/>
      <c r="AI360" s="90"/>
      <c r="AJ360" s="90"/>
      <c r="AK360" s="90"/>
      <c r="AL360" s="90"/>
      <c r="AM360" s="91"/>
      <c r="BG360" s="13" t="s">
        <v>432</v>
      </c>
      <c r="BH360" s="13" t="s">
        <v>432</v>
      </c>
    </row>
    <row r="361" spans="1:61" ht="9.75" hidden="1" customHeight="1" x14ac:dyDescent="0.15">
      <c r="A361" s="96" t="s">
        <v>106</v>
      </c>
      <c r="B361" s="97"/>
      <c r="C361" s="97"/>
      <c r="D361" s="97"/>
      <c r="E361" s="97"/>
      <c r="F361" s="97"/>
      <c r="G361" s="97"/>
      <c r="H361" s="97"/>
      <c r="I361" s="98"/>
      <c r="J361" s="266"/>
      <c r="K361" s="170"/>
      <c r="L361" s="170"/>
      <c r="M361" s="170"/>
      <c r="N361" s="170"/>
      <c r="O361" s="170"/>
      <c r="P361" s="170"/>
      <c r="Q361" s="170"/>
      <c r="R361" s="170"/>
      <c r="S361" s="170"/>
      <c r="T361" s="170"/>
      <c r="U361" s="170"/>
      <c r="V361" s="170" t="s">
        <v>116</v>
      </c>
      <c r="W361" s="170"/>
      <c r="X361" s="170"/>
      <c r="Y361" s="170"/>
      <c r="Z361" s="170"/>
      <c r="AA361" s="170"/>
      <c r="AB361" s="170"/>
      <c r="AC361" s="170"/>
      <c r="AD361" s="170"/>
      <c r="AE361" s="170"/>
      <c r="AF361" s="170"/>
      <c r="AG361" s="170"/>
      <c r="AH361" s="170"/>
      <c r="AI361" s="170"/>
      <c r="AJ361" s="170"/>
      <c r="AK361" s="170"/>
      <c r="AL361" s="170"/>
      <c r="AM361" s="171"/>
      <c r="BE361" s="13" t="str">
        <f ca="1">MID(CELL("address",$CH$2),2,2)</f>
        <v>CH</v>
      </c>
      <c r="BF361" s="13" t="str">
        <f>IF(TRIM($K362)="","",IF(ISERROR(MATCH($K362,$CH$3:$CH$8,0)),"INPUT_ERROR",MATCH($K362,$CH$3:$CH$8,0)))</f>
        <v/>
      </c>
      <c r="BG361" s="13" t="s">
        <v>475</v>
      </c>
      <c r="BH361" s="13">
        <v>60</v>
      </c>
      <c r="BI361" s="13" t="str">
        <f>"ITEM"&amp; BH361 &amp; BG361 &amp;  "="&amp; $BF361</f>
        <v>ITEM60#KBN2_12=</v>
      </c>
    </row>
    <row r="362" spans="1:61" ht="9.75" hidden="1" customHeight="1" x14ac:dyDescent="0.15">
      <c r="A362" s="99"/>
      <c r="B362" s="100"/>
      <c r="C362" s="100"/>
      <c r="D362" s="100"/>
      <c r="E362" s="100"/>
      <c r="F362" s="100"/>
      <c r="G362" s="100"/>
      <c r="H362" s="100"/>
      <c r="I362" s="101"/>
      <c r="J362" s="130" t="s">
        <v>127</v>
      </c>
      <c r="K362" s="131"/>
      <c r="L362" s="131"/>
      <c r="M362" s="131"/>
      <c r="N362" s="131"/>
      <c r="O362" s="131"/>
      <c r="P362" s="131"/>
      <c r="Q362" s="131"/>
      <c r="R362" s="131"/>
      <c r="S362" s="131"/>
      <c r="T362" s="169" t="s">
        <v>443</v>
      </c>
      <c r="U362" s="169"/>
      <c r="V362" s="169" t="s">
        <v>230</v>
      </c>
      <c r="W362" s="169"/>
      <c r="X362" s="169"/>
      <c r="Y362" s="169"/>
      <c r="Z362" s="169"/>
      <c r="AA362" s="169"/>
      <c r="AB362" s="169"/>
      <c r="AC362" s="169"/>
      <c r="AD362" s="169"/>
      <c r="AE362" s="169" t="s">
        <v>231</v>
      </c>
      <c r="AF362" s="169"/>
      <c r="AG362" s="169"/>
      <c r="AH362" s="169"/>
      <c r="AI362" s="169"/>
      <c r="AJ362" s="169"/>
      <c r="AK362" s="169"/>
      <c r="AL362" s="169"/>
      <c r="AM362" s="172"/>
      <c r="BG362" s="13" t="s">
        <v>432</v>
      </c>
      <c r="BH362" s="13" t="s">
        <v>432</v>
      </c>
    </row>
    <row r="363" spans="1:61" ht="9.75" hidden="1" customHeight="1" x14ac:dyDescent="0.15">
      <c r="A363" s="99"/>
      <c r="B363" s="100"/>
      <c r="C363" s="100"/>
      <c r="D363" s="100"/>
      <c r="E363" s="100"/>
      <c r="F363" s="100"/>
      <c r="G363" s="100"/>
      <c r="H363" s="100"/>
      <c r="I363" s="101"/>
      <c r="J363" s="130"/>
      <c r="K363" s="131"/>
      <c r="L363" s="131"/>
      <c r="M363" s="131"/>
      <c r="N363" s="131"/>
      <c r="O363" s="131"/>
      <c r="P363" s="131"/>
      <c r="Q363" s="131"/>
      <c r="R363" s="131"/>
      <c r="S363" s="131"/>
      <c r="T363" s="169"/>
      <c r="U363" s="169"/>
      <c r="V363" s="169" t="s">
        <v>232</v>
      </c>
      <c r="W363" s="169"/>
      <c r="X363" s="169"/>
      <c r="Y363" s="169"/>
      <c r="Z363" s="169"/>
      <c r="AA363" s="169"/>
      <c r="AB363" s="169"/>
      <c r="AC363" s="169"/>
      <c r="AD363" s="169"/>
      <c r="AE363" s="169" t="s">
        <v>233</v>
      </c>
      <c r="AF363" s="169"/>
      <c r="AG363" s="169"/>
      <c r="AH363" s="169"/>
      <c r="AI363" s="169"/>
      <c r="AJ363" s="169"/>
      <c r="AK363" s="169"/>
      <c r="AL363" s="169"/>
      <c r="AM363" s="172"/>
      <c r="BG363" s="13" t="s">
        <v>432</v>
      </c>
      <c r="BH363" s="13" t="s">
        <v>432</v>
      </c>
    </row>
    <row r="364" spans="1:61" ht="9.75" hidden="1" customHeight="1" x14ac:dyDescent="0.15">
      <c r="A364" s="106"/>
      <c r="B364" s="107"/>
      <c r="C364" s="107"/>
      <c r="D364" s="107"/>
      <c r="E364" s="107"/>
      <c r="F364" s="107"/>
      <c r="G364" s="107"/>
      <c r="H364" s="107"/>
      <c r="I364" s="108"/>
      <c r="J364" s="168"/>
      <c r="K364" s="137"/>
      <c r="L364" s="137"/>
      <c r="M364" s="137"/>
      <c r="N364" s="137"/>
      <c r="O364" s="137"/>
      <c r="P364" s="137"/>
      <c r="Q364" s="137"/>
      <c r="R364" s="137"/>
      <c r="S364" s="137"/>
      <c r="T364" s="137"/>
      <c r="U364" s="137"/>
      <c r="V364" s="174" t="s">
        <v>223</v>
      </c>
      <c r="W364" s="174"/>
      <c r="X364" s="174"/>
      <c r="Y364" s="174"/>
      <c r="Z364" s="174"/>
      <c r="AA364" s="174"/>
      <c r="AB364" s="174"/>
      <c r="AC364" s="174"/>
      <c r="AD364" s="174"/>
      <c r="AE364" s="174" t="s">
        <v>224</v>
      </c>
      <c r="AF364" s="174"/>
      <c r="AG364" s="174"/>
      <c r="AH364" s="174"/>
      <c r="AI364" s="174"/>
      <c r="AJ364" s="174"/>
      <c r="AK364" s="174"/>
      <c r="AL364" s="174"/>
      <c r="AM364" s="175"/>
      <c r="BG364" s="13" t="s">
        <v>432</v>
      </c>
      <c r="BH364" s="13" t="s">
        <v>432</v>
      </c>
    </row>
    <row r="365" spans="1:61" ht="9.75" hidden="1" customHeight="1" x14ac:dyDescent="0.15">
      <c r="A365" s="96" t="s">
        <v>304</v>
      </c>
      <c r="B365" s="97"/>
      <c r="C365" s="97"/>
      <c r="D365" s="97"/>
      <c r="E365" s="97"/>
      <c r="F365" s="97"/>
      <c r="G365" s="97"/>
      <c r="H365" s="97"/>
      <c r="I365" s="98"/>
      <c r="J365" s="86"/>
      <c r="K365" s="87"/>
      <c r="L365" s="87"/>
      <c r="M365" s="87"/>
      <c r="N365" s="87"/>
      <c r="O365" s="87"/>
      <c r="P365" s="87"/>
      <c r="Q365" s="87"/>
      <c r="R365" s="87"/>
      <c r="S365" s="87"/>
      <c r="T365" s="87"/>
      <c r="U365" s="87"/>
      <c r="V365" s="87"/>
      <c r="W365" s="87"/>
      <c r="X365" s="87"/>
      <c r="Y365" s="87"/>
      <c r="Z365" s="87"/>
      <c r="AA365" s="87"/>
      <c r="AB365" s="87"/>
      <c r="AC365" s="87"/>
      <c r="AD365" s="87"/>
      <c r="AE365" s="87"/>
      <c r="AF365" s="87"/>
      <c r="AG365" s="87"/>
      <c r="AH365" s="87"/>
      <c r="AI365" s="87"/>
      <c r="AJ365" s="87"/>
      <c r="AK365" s="87"/>
      <c r="AL365" s="87"/>
      <c r="AM365" s="88"/>
      <c r="BG365" s="13" t="s">
        <v>475</v>
      </c>
      <c r="BH365" s="13">
        <v>61</v>
      </c>
      <c r="BI365" s="13" t="str">
        <f>"ITEM"&amp; BH365 &amp; BG365 &amp; "="&amp; IF(TRIM($J365)="","",$J365)</f>
        <v>ITEM61#KBN2_12=</v>
      </c>
    </row>
    <row r="366" spans="1:61" ht="9.75" hidden="1" customHeight="1" x14ac:dyDescent="0.15">
      <c r="A366" s="99"/>
      <c r="B366" s="100"/>
      <c r="C366" s="100"/>
      <c r="D366" s="100"/>
      <c r="E366" s="100"/>
      <c r="F366" s="100"/>
      <c r="G366" s="100"/>
      <c r="H366" s="100"/>
      <c r="I366" s="101"/>
      <c r="J366" s="127"/>
      <c r="K366" s="128"/>
      <c r="L366" s="128"/>
      <c r="M366" s="128"/>
      <c r="N366" s="128"/>
      <c r="O366" s="128"/>
      <c r="P366" s="128"/>
      <c r="Q366" s="128"/>
      <c r="R366" s="128"/>
      <c r="S366" s="128"/>
      <c r="T366" s="128"/>
      <c r="U366" s="128"/>
      <c r="V366" s="128"/>
      <c r="W366" s="128"/>
      <c r="X366" s="128"/>
      <c r="Y366" s="128"/>
      <c r="Z366" s="128"/>
      <c r="AA366" s="128"/>
      <c r="AB366" s="128"/>
      <c r="AC366" s="128"/>
      <c r="AD366" s="128"/>
      <c r="AE366" s="128"/>
      <c r="AF366" s="128"/>
      <c r="AG366" s="128"/>
      <c r="AH366" s="128"/>
      <c r="AI366" s="128"/>
      <c r="AJ366" s="128"/>
      <c r="AK366" s="128"/>
      <c r="AL366" s="128"/>
      <c r="AM366" s="129"/>
      <c r="BG366" s="13" t="s">
        <v>432</v>
      </c>
      <c r="BH366" s="13" t="s">
        <v>432</v>
      </c>
    </row>
    <row r="367" spans="1:61" ht="9.75" hidden="1" customHeight="1" x14ac:dyDescent="0.15">
      <c r="A367" s="106"/>
      <c r="B367" s="107"/>
      <c r="C367" s="107"/>
      <c r="D367" s="107"/>
      <c r="E367" s="107"/>
      <c r="F367" s="107"/>
      <c r="G367" s="107"/>
      <c r="H367" s="107"/>
      <c r="I367" s="108"/>
      <c r="J367" s="89"/>
      <c r="K367" s="90"/>
      <c r="L367" s="90"/>
      <c r="M367" s="90"/>
      <c r="N367" s="90"/>
      <c r="O367" s="90"/>
      <c r="P367" s="90"/>
      <c r="Q367" s="90"/>
      <c r="R367" s="90"/>
      <c r="S367" s="90"/>
      <c r="T367" s="90"/>
      <c r="U367" s="90"/>
      <c r="V367" s="90"/>
      <c r="W367" s="90"/>
      <c r="X367" s="90"/>
      <c r="Y367" s="90"/>
      <c r="Z367" s="90"/>
      <c r="AA367" s="90"/>
      <c r="AB367" s="90"/>
      <c r="AC367" s="90"/>
      <c r="AD367" s="90"/>
      <c r="AE367" s="90"/>
      <c r="AF367" s="90"/>
      <c r="AG367" s="90"/>
      <c r="AH367" s="90"/>
      <c r="AI367" s="90"/>
      <c r="AJ367" s="90"/>
      <c r="AK367" s="90"/>
      <c r="AL367" s="90"/>
      <c r="AM367" s="91"/>
      <c r="BG367" s="13" t="s">
        <v>432</v>
      </c>
      <c r="BH367" s="13" t="s">
        <v>432</v>
      </c>
    </row>
    <row r="368" spans="1:61" ht="9.75" hidden="1" customHeight="1" x14ac:dyDescent="0.15">
      <c r="A368" s="267" t="s">
        <v>0</v>
      </c>
      <c r="B368" s="268"/>
      <c r="C368" s="96" t="s">
        <v>107</v>
      </c>
      <c r="D368" s="97"/>
      <c r="E368" s="97"/>
      <c r="F368" s="97"/>
      <c r="G368" s="97"/>
      <c r="H368" s="97"/>
      <c r="I368" s="98"/>
      <c r="J368" s="167"/>
      <c r="K368" s="162"/>
      <c r="L368" s="162"/>
      <c r="M368" s="162"/>
      <c r="N368" s="162"/>
      <c r="O368" s="162"/>
      <c r="P368" s="162"/>
      <c r="Q368" s="162"/>
      <c r="R368" s="162"/>
      <c r="S368" s="162"/>
      <c r="T368" s="162"/>
      <c r="U368" s="162"/>
      <c r="V368" s="170" t="s">
        <v>116</v>
      </c>
      <c r="W368" s="170"/>
      <c r="X368" s="170"/>
      <c r="Y368" s="170"/>
      <c r="Z368" s="170"/>
      <c r="AA368" s="170"/>
      <c r="AB368" s="170"/>
      <c r="AC368" s="170"/>
      <c r="AD368" s="170"/>
      <c r="AE368" s="170"/>
      <c r="AF368" s="170"/>
      <c r="AG368" s="170"/>
      <c r="AH368" s="170"/>
      <c r="AI368" s="170"/>
      <c r="AJ368" s="170"/>
      <c r="AK368" s="170"/>
      <c r="AL368" s="170"/>
      <c r="AM368" s="171"/>
      <c r="BE368" s="13" t="str">
        <f ca="1">MID(CELL("address",$CI$2),2,2)</f>
        <v>CI</v>
      </c>
      <c r="BF368" s="13" t="str">
        <f>IF(TRIM($K369)="","",IF(ISERROR(MATCH($K369,$CI$3:$CI$4,0)),"INPUT_ERROR",MATCH($K369,$CI$3:$CI$4,0)))</f>
        <v/>
      </c>
      <c r="BG368" s="13" t="s">
        <v>475</v>
      </c>
      <c r="BH368" s="13">
        <v>62</v>
      </c>
      <c r="BI368" s="13" t="str">
        <f>"ITEM"&amp; BH368&amp; BG368 &amp; "="&amp; $BF368</f>
        <v>ITEM62#KBN2_12=</v>
      </c>
    </row>
    <row r="369" spans="1:61" ht="9.75" hidden="1" customHeight="1" x14ac:dyDescent="0.15">
      <c r="A369" s="269"/>
      <c r="B369" s="270"/>
      <c r="C369" s="99"/>
      <c r="D369" s="100"/>
      <c r="E369" s="100"/>
      <c r="F369" s="100"/>
      <c r="G369" s="100"/>
      <c r="H369" s="100"/>
      <c r="I369" s="101"/>
      <c r="J369" s="130" t="s">
        <v>167</v>
      </c>
      <c r="K369" s="131"/>
      <c r="L369" s="131"/>
      <c r="M369" s="131"/>
      <c r="N369" s="131"/>
      <c r="O369" s="131"/>
      <c r="P369" s="131"/>
      <c r="Q369" s="131"/>
      <c r="R369" s="133" t="s">
        <v>168</v>
      </c>
      <c r="S369" s="133"/>
      <c r="T369" s="133"/>
      <c r="U369" s="133"/>
      <c r="V369" s="169" t="s">
        <v>234</v>
      </c>
      <c r="W369" s="169"/>
      <c r="X369" s="169"/>
      <c r="Y369" s="169"/>
      <c r="Z369" s="169"/>
      <c r="AA369" s="169" t="s">
        <v>235</v>
      </c>
      <c r="AB369" s="169"/>
      <c r="AC369" s="169"/>
      <c r="AD369" s="169"/>
      <c r="AE369" s="169"/>
      <c r="AF369" s="169"/>
      <c r="AG369" s="169"/>
      <c r="AH369" s="169"/>
      <c r="AI369" s="169"/>
      <c r="AJ369" s="169"/>
      <c r="AK369" s="169"/>
      <c r="AL369" s="169"/>
      <c r="AM369" s="172"/>
      <c r="BG369" s="13" t="s">
        <v>432</v>
      </c>
      <c r="BH369" s="13" t="s">
        <v>432</v>
      </c>
    </row>
    <row r="370" spans="1:61" ht="9.75" hidden="1" customHeight="1" x14ac:dyDescent="0.15">
      <c r="A370" s="269"/>
      <c r="B370" s="270"/>
      <c r="C370" s="99"/>
      <c r="D370" s="100"/>
      <c r="E370" s="100"/>
      <c r="F370" s="100"/>
      <c r="G370" s="100"/>
      <c r="H370" s="100"/>
      <c r="I370" s="101"/>
      <c r="J370" s="130"/>
      <c r="K370" s="131"/>
      <c r="L370" s="131"/>
      <c r="M370" s="131"/>
      <c r="N370" s="131"/>
      <c r="O370" s="131"/>
      <c r="P370" s="131"/>
      <c r="Q370" s="131"/>
      <c r="R370" s="133"/>
      <c r="S370" s="133"/>
      <c r="T370" s="133"/>
      <c r="U370" s="133"/>
      <c r="V370" s="169"/>
      <c r="W370" s="169"/>
      <c r="X370" s="169"/>
      <c r="Y370" s="169"/>
      <c r="Z370" s="169"/>
      <c r="AA370" s="169"/>
      <c r="AB370" s="169"/>
      <c r="AC370" s="169"/>
      <c r="AD370" s="169"/>
      <c r="AE370" s="169"/>
      <c r="AF370" s="169"/>
      <c r="AG370" s="169"/>
      <c r="AH370" s="169"/>
      <c r="AI370" s="169"/>
      <c r="AJ370" s="169"/>
      <c r="AK370" s="169"/>
      <c r="AL370" s="169"/>
      <c r="AM370" s="172"/>
      <c r="BG370" s="13" t="s">
        <v>432</v>
      </c>
      <c r="BH370" s="13" t="s">
        <v>432</v>
      </c>
    </row>
    <row r="371" spans="1:61" ht="9.75" hidden="1" customHeight="1" x14ac:dyDescent="0.15">
      <c r="A371" s="269"/>
      <c r="B371" s="270"/>
      <c r="C371" s="106"/>
      <c r="D371" s="107"/>
      <c r="E371" s="107"/>
      <c r="F371" s="107"/>
      <c r="G371" s="107"/>
      <c r="H371" s="107"/>
      <c r="I371" s="108"/>
      <c r="J371" s="173"/>
      <c r="K371" s="174"/>
      <c r="L371" s="174"/>
      <c r="M371" s="174"/>
      <c r="N371" s="174"/>
      <c r="O371" s="174"/>
      <c r="P371" s="174"/>
      <c r="Q371" s="174"/>
      <c r="R371" s="174"/>
      <c r="S371" s="174"/>
      <c r="T371" s="174"/>
      <c r="U371" s="174"/>
      <c r="V371" s="174"/>
      <c r="W371" s="174"/>
      <c r="X371" s="174"/>
      <c r="Y371" s="174"/>
      <c r="Z371" s="174"/>
      <c r="AA371" s="174"/>
      <c r="AB371" s="174"/>
      <c r="AC371" s="174"/>
      <c r="AD371" s="174"/>
      <c r="AE371" s="174"/>
      <c r="AF371" s="174"/>
      <c r="AG371" s="174"/>
      <c r="AH371" s="174"/>
      <c r="AI371" s="174"/>
      <c r="AJ371" s="174"/>
      <c r="AK371" s="174"/>
      <c r="AL371" s="174"/>
      <c r="AM371" s="175"/>
      <c r="BG371" s="13" t="s">
        <v>432</v>
      </c>
      <c r="BH371" s="13" t="s">
        <v>432</v>
      </c>
    </row>
    <row r="372" spans="1:61" ht="9.75" hidden="1" customHeight="1" x14ac:dyDescent="0.15">
      <c r="A372" s="269"/>
      <c r="B372" s="270"/>
      <c r="C372" s="96" t="s">
        <v>108</v>
      </c>
      <c r="D372" s="97"/>
      <c r="E372" s="97"/>
      <c r="F372" s="97"/>
      <c r="G372" s="97"/>
      <c r="H372" s="97"/>
      <c r="I372" s="98"/>
      <c r="J372" s="86"/>
      <c r="K372" s="87"/>
      <c r="L372" s="87"/>
      <c r="M372" s="87"/>
      <c r="N372" s="87"/>
      <c r="O372" s="87"/>
      <c r="P372" s="87"/>
      <c r="Q372" s="87"/>
      <c r="R372" s="87"/>
      <c r="S372" s="87"/>
      <c r="T372" s="87"/>
      <c r="U372" s="87"/>
      <c r="V372" s="87"/>
      <c r="W372" s="87"/>
      <c r="X372" s="87"/>
      <c r="Y372" s="87"/>
      <c r="Z372" s="87"/>
      <c r="AA372" s="87"/>
      <c r="AB372" s="87"/>
      <c r="AC372" s="87"/>
      <c r="AD372" s="87"/>
      <c r="AE372" s="87"/>
      <c r="AF372" s="87"/>
      <c r="AG372" s="87"/>
      <c r="AH372" s="87"/>
      <c r="AI372" s="87"/>
      <c r="AJ372" s="87"/>
      <c r="AK372" s="87"/>
      <c r="AL372" s="87"/>
      <c r="AM372" s="88"/>
      <c r="BG372" s="13" t="s">
        <v>475</v>
      </c>
      <c r="BH372" s="13">
        <v>63</v>
      </c>
      <c r="BI372" s="13" t="str">
        <f>"ITEM" &amp; BH372 &amp; BG372 &amp; "="&amp; IF(TRIM($J372)="","",$J372)</f>
        <v>ITEM63#KBN2_12=</v>
      </c>
    </row>
    <row r="373" spans="1:61" ht="9.75" hidden="1" customHeight="1" x14ac:dyDescent="0.15">
      <c r="A373" s="269"/>
      <c r="B373" s="270"/>
      <c r="C373" s="99"/>
      <c r="D373" s="100"/>
      <c r="E373" s="100"/>
      <c r="F373" s="100"/>
      <c r="G373" s="100"/>
      <c r="H373" s="100"/>
      <c r="I373" s="101"/>
      <c r="J373" s="127"/>
      <c r="K373" s="128"/>
      <c r="L373" s="128"/>
      <c r="M373" s="128"/>
      <c r="N373" s="128"/>
      <c r="O373" s="128"/>
      <c r="P373" s="128"/>
      <c r="Q373" s="128"/>
      <c r="R373" s="128"/>
      <c r="S373" s="128"/>
      <c r="T373" s="128"/>
      <c r="U373" s="128"/>
      <c r="V373" s="128"/>
      <c r="W373" s="128"/>
      <c r="X373" s="128"/>
      <c r="Y373" s="128"/>
      <c r="Z373" s="128"/>
      <c r="AA373" s="128"/>
      <c r="AB373" s="128"/>
      <c r="AC373" s="128"/>
      <c r="AD373" s="128"/>
      <c r="AE373" s="128"/>
      <c r="AF373" s="128"/>
      <c r="AG373" s="128"/>
      <c r="AH373" s="128"/>
      <c r="AI373" s="128"/>
      <c r="AJ373" s="128"/>
      <c r="AK373" s="128"/>
      <c r="AL373" s="128"/>
      <c r="AM373" s="129"/>
      <c r="BG373" s="13" t="s">
        <v>432</v>
      </c>
      <c r="BH373" s="13" t="s">
        <v>432</v>
      </c>
    </row>
    <row r="374" spans="1:61" ht="9.75" hidden="1" customHeight="1" x14ac:dyDescent="0.15">
      <c r="A374" s="269"/>
      <c r="B374" s="270"/>
      <c r="C374" s="106"/>
      <c r="D374" s="107"/>
      <c r="E374" s="107"/>
      <c r="F374" s="107"/>
      <c r="G374" s="107"/>
      <c r="H374" s="107"/>
      <c r="I374" s="108"/>
      <c r="J374" s="89"/>
      <c r="K374" s="90"/>
      <c r="L374" s="90"/>
      <c r="M374" s="90"/>
      <c r="N374" s="90"/>
      <c r="O374" s="90"/>
      <c r="P374" s="90"/>
      <c r="Q374" s="90"/>
      <c r="R374" s="90"/>
      <c r="S374" s="90"/>
      <c r="T374" s="90"/>
      <c r="U374" s="90"/>
      <c r="V374" s="90"/>
      <c r="W374" s="90"/>
      <c r="X374" s="90"/>
      <c r="Y374" s="90"/>
      <c r="Z374" s="90"/>
      <c r="AA374" s="90"/>
      <c r="AB374" s="90"/>
      <c r="AC374" s="90"/>
      <c r="AD374" s="90"/>
      <c r="AE374" s="90"/>
      <c r="AF374" s="90"/>
      <c r="AG374" s="90"/>
      <c r="AH374" s="90"/>
      <c r="AI374" s="90"/>
      <c r="AJ374" s="90"/>
      <c r="AK374" s="90"/>
      <c r="AL374" s="90"/>
      <c r="AM374" s="91"/>
      <c r="BG374" s="13" t="s">
        <v>432</v>
      </c>
      <c r="BH374" s="13" t="s">
        <v>432</v>
      </c>
    </row>
    <row r="375" spans="1:61" ht="9.75" hidden="1" customHeight="1" x14ac:dyDescent="0.15">
      <c r="A375" s="269"/>
      <c r="B375" s="270"/>
      <c r="C375" s="96" t="s">
        <v>109</v>
      </c>
      <c r="D375" s="97"/>
      <c r="E375" s="97"/>
      <c r="F375" s="97"/>
      <c r="G375" s="97"/>
      <c r="H375" s="97"/>
      <c r="I375" s="98"/>
      <c r="J375" s="86"/>
      <c r="K375" s="87"/>
      <c r="L375" s="87"/>
      <c r="M375" s="87"/>
      <c r="N375" s="87"/>
      <c r="O375" s="87"/>
      <c r="P375" s="87"/>
      <c r="Q375" s="87"/>
      <c r="R375" s="87"/>
      <c r="S375" s="87"/>
      <c r="T375" s="87"/>
      <c r="U375" s="87"/>
      <c r="V375" s="87"/>
      <c r="W375" s="87"/>
      <c r="X375" s="87"/>
      <c r="Y375" s="87"/>
      <c r="Z375" s="87"/>
      <c r="AA375" s="87"/>
      <c r="AB375" s="87"/>
      <c r="AC375" s="87"/>
      <c r="AD375" s="87"/>
      <c r="AE375" s="87"/>
      <c r="AF375" s="87"/>
      <c r="AG375" s="87"/>
      <c r="AH375" s="87"/>
      <c r="AI375" s="87"/>
      <c r="AJ375" s="87"/>
      <c r="AK375" s="87"/>
      <c r="AL375" s="87"/>
      <c r="AM375" s="88"/>
      <c r="BG375" s="13" t="s">
        <v>475</v>
      </c>
      <c r="BH375" s="13">
        <v>64</v>
      </c>
      <c r="BI375" s="13" t="str">
        <f>"ITEM" &amp; BH375 &amp; BG375 &amp; "="&amp; IF(TRIM($J375)="","",$J375)</f>
        <v>ITEM64#KBN2_12=</v>
      </c>
    </row>
    <row r="376" spans="1:61" ht="9.75" hidden="1" customHeight="1" x14ac:dyDescent="0.15">
      <c r="A376" s="269"/>
      <c r="B376" s="270"/>
      <c r="C376" s="99"/>
      <c r="D376" s="100"/>
      <c r="E376" s="100"/>
      <c r="F376" s="100"/>
      <c r="G376" s="100"/>
      <c r="H376" s="100"/>
      <c r="I376" s="101"/>
      <c r="J376" s="127"/>
      <c r="K376" s="128"/>
      <c r="L376" s="128"/>
      <c r="M376" s="128"/>
      <c r="N376" s="128"/>
      <c r="O376" s="128"/>
      <c r="P376" s="128"/>
      <c r="Q376" s="128"/>
      <c r="R376" s="128"/>
      <c r="S376" s="128"/>
      <c r="T376" s="128"/>
      <c r="U376" s="128"/>
      <c r="V376" s="128"/>
      <c r="W376" s="128"/>
      <c r="X376" s="128"/>
      <c r="Y376" s="128"/>
      <c r="Z376" s="128"/>
      <c r="AA376" s="128"/>
      <c r="AB376" s="128"/>
      <c r="AC376" s="128"/>
      <c r="AD376" s="128"/>
      <c r="AE376" s="128"/>
      <c r="AF376" s="128"/>
      <c r="AG376" s="128"/>
      <c r="AH376" s="128"/>
      <c r="AI376" s="128"/>
      <c r="AJ376" s="128"/>
      <c r="AK376" s="128"/>
      <c r="AL376" s="128"/>
      <c r="AM376" s="129"/>
      <c r="BG376" s="13" t="s">
        <v>432</v>
      </c>
      <c r="BH376" s="13" t="s">
        <v>432</v>
      </c>
    </row>
    <row r="377" spans="1:61" ht="9.75" hidden="1" customHeight="1" thickBot="1" x14ac:dyDescent="0.2">
      <c r="A377" s="271"/>
      <c r="B377" s="272"/>
      <c r="C377" s="106"/>
      <c r="D377" s="107"/>
      <c r="E377" s="107"/>
      <c r="F377" s="107"/>
      <c r="G377" s="107"/>
      <c r="H377" s="107"/>
      <c r="I377" s="108"/>
      <c r="J377" s="89"/>
      <c r="K377" s="90"/>
      <c r="L377" s="90"/>
      <c r="M377" s="90"/>
      <c r="N377" s="90"/>
      <c r="O377" s="90"/>
      <c r="P377" s="90"/>
      <c r="Q377" s="90"/>
      <c r="R377" s="90"/>
      <c r="S377" s="90"/>
      <c r="T377" s="90"/>
      <c r="U377" s="90"/>
      <c r="V377" s="90"/>
      <c r="W377" s="90"/>
      <c r="X377" s="90"/>
      <c r="Y377" s="90"/>
      <c r="Z377" s="90"/>
      <c r="AA377" s="90"/>
      <c r="AB377" s="90"/>
      <c r="AC377" s="90"/>
      <c r="AD377" s="90"/>
      <c r="AE377" s="90"/>
      <c r="AF377" s="90"/>
      <c r="AG377" s="90"/>
      <c r="AH377" s="90"/>
      <c r="AI377" s="90"/>
      <c r="AJ377" s="90"/>
      <c r="AK377" s="90"/>
      <c r="AL377" s="90"/>
      <c r="AM377" s="91"/>
      <c r="BG377" s="13" t="s">
        <v>432</v>
      </c>
      <c r="BH377" s="13" t="s">
        <v>432</v>
      </c>
    </row>
    <row r="378" spans="1:61" ht="9.75" hidden="1" customHeight="1" x14ac:dyDescent="0.15">
      <c r="A378" s="251" t="s">
        <v>354</v>
      </c>
      <c r="B378" s="252"/>
      <c r="C378" s="252"/>
      <c r="D378" s="252"/>
      <c r="E378" s="252"/>
      <c r="F378" s="252"/>
      <c r="G378" s="252"/>
      <c r="H378" s="252"/>
      <c r="I378" s="253"/>
      <c r="J378" s="276"/>
      <c r="K378" s="277"/>
      <c r="L378" s="277"/>
      <c r="M378" s="277"/>
      <c r="N378" s="277"/>
      <c r="O378" s="277"/>
      <c r="P378" s="277"/>
      <c r="Q378" s="277"/>
      <c r="R378" s="277"/>
      <c r="S378" s="277"/>
      <c r="T378" s="277"/>
      <c r="U378" s="277"/>
      <c r="V378" s="277"/>
      <c r="W378" s="277"/>
      <c r="X378" s="277"/>
      <c r="Y378" s="277"/>
      <c r="Z378" s="277"/>
      <c r="AA378" s="277"/>
      <c r="AB378" s="277"/>
      <c r="AC378" s="277"/>
      <c r="AD378" s="277"/>
      <c r="AE378" s="277"/>
      <c r="AF378" s="277"/>
      <c r="AG378" s="277"/>
      <c r="AH378" s="277"/>
      <c r="AI378" s="277"/>
      <c r="AJ378" s="277"/>
      <c r="AK378" s="277"/>
      <c r="AL378" s="277"/>
      <c r="AM378" s="278"/>
      <c r="BG378" s="13" t="s">
        <v>476</v>
      </c>
      <c r="BH378" s="13">
        <v>58</v>
      </c>
      <c r="BI378" s="13" t="str">
        <f>"ITEM"&amp;BH378 &amp; BG378 &amp; "="&amp; IF(TRIM($J378)="","",$J378)</f>
        <v>ITEM58#KBN2_13=</v>
      </c>
    </row>
    <row r="379" spans="1:61" ht="9.75" hidden="1" customHeight="1" thickBot="1" x14ac:dyDescent="0.2">
      <c r="A379" s="254"/>
      <c r="B379" s="255"/>
      <c r="C379" s="255"/>
      <c r="D379" s="255"/>
      <c r="E379" s="255"/>
      <c r="F379" s="255"/>
      <c r="G379" s="255"/>
      <c r="H379" s="255"/>
      <c r="I379" s="256"/>
      <c r="J379" s="279"/>
      <c r="K379" s="280"/>
      <c r="L379" s="280"/>
      <c r="M379" s="280"/>
      <c r="N379" s="280"/>
      <c r="O379" s="280"/>
      <c r="P379" s="280"/>
      <c r="Q379" s="280"/>
      <c r="R379" s="280"/>
      <c r="S379" s="280"/>
      <c r="T379" s="280"/>
      <c r="U379" s="280"/>
      <c r="V379" s="280"/>
      <c r="W379" s="280"/>
      <c r="X379" s="280"/>
      <c r="Y379" s="280"/>
      <c r="Z379" s="280"/>
      <c r="AA379" s="280"/>
      <c r="AB379" s="280"/>
      <c r="AC379" s="280"/>
      <c r="AD379" s="280"/>
      <c r="AE379" s="280"/>
      <c r="AF379" s="280"/>
      <c r="AG379" s="280"/>
      <c r="AH379" s="280"/>
      <c r="AI379" s="280"/>
      <c r="AJ379" s="280"/>
      <c r="AK379" s="280"/>
      <c r="AL379" s="280"/>
      <c r="AM379" s="281"/>
      <c r="BG379" s="13" t="s">
        <v>432</v>
      </c>
      <c r="BH379" s="13" t="s">
        <v>432</v>
      </c>
    </row>
    <row r="380" spans="1:61" ht="9.75" hidden="1" customHeight="1" x14ac:dyDescent="0.15">
      <c r="A380" s="263" t="s">
        <v>93</v>
      </c>
      <c r="B380" s="264"/>
      <c r="C380" s="264"/>
      <c r="D380" s="264"/>
      <c r="E380" s="264"/>
      <c r="F380" s="264"/>
      <c r="G380" s="264"/>
      <c r="H380" s="264"/>
      <c r="I380" s="265"/>
      <c r="J380" s="282"/>
      <c r="K380" s="283"/>
      <c r="L380" s="283"/>
      <c r="M380" s="283"/>
      <c r="N380" s="283"/>
      <c r="O380" s="283"/>
      <c r="P380" s="283"/>
      <c r="Q380" s="283"/>
      <c r="R380" s="283"/>
      <c r="S380" s="283"/>
      <c r="T380" s="283"/>
      <c r="U380" s="283"/>
      <c r="V380" s="283"/>
      <c r="W380" s="283"/>
      <c r="X380" s="283"/>
      <c r="Y380" s="283"/>
      <c r="Z380" s="283"/>
      <c r="AA380" s="283"/>
      <c r="AB380" s="283"/>
      <c r="AC380" s="283"/>
      <c r="AD380" s="283"/>
      <c r="AE380" s="283"/>
      <c r="AF380" s="283"/>
      <c r="AG380" s="283"/>
      <c r="AH380" s="283"/>
      <c r="AI380" s="283"/>
      <c r="AJ380" s="283"/>
      <c r="AK380" s="283"/>
      <c r="AL380" s="283"/>
      <c r="AM380" s="284"/>
      <c r="BG380" s="13" t="s">
        <v>476</v>
      </c>
      <c r="BH380" s="13">
        <v>59</v>
      </c>
      <c r="BI380" s="13" t="str">
        <f>"ITEM"&amp; BH380  &amp; BG380 &amp; "="&amp; IF(TRIM($J380)="","",$J380)</f>
        <v>ITEM59#KBN2_13=</v>
      </c>
    </row>
    <row r="381" spans="1:61" ht="9.75" hidden="1" customHeight="1" x14ac:dyDescent="0.15">
      <c r="A381" s="106"/>
      <c r="B381" s="107"/>
      <c r="C381" s="107"/>
      <c r="D381" s="107"/>
      <c r="E381" s="107"/>
      <c r="F381" s="107"/>
      <c r="G381" s="107"/>
      <c r="H381" s="107"/>
      <c r="I381" s="108"/>
      <c r="J381" s="89"/>
      <c r="K381" s="90"/>
      <c r="L381" s="90"/>
      <c r="M381" s="90"/>
      <c r="N381" s="90"/>
      <c r="O381" s="90"/>
      <c r="P381" s="90"/>
      <c r="Q381" s="90"/>
      <c r="R381" s="90"/>
      <c r="S381" s="90"/>
      <c r="T381" s="90"/>
      <c r="U381" s="90"/>
      <c r="V381" s="90"/>
      <c r="W381" s="90"/>
      <c r="X381" s="90"/>
      <c r="Y381" s="90"/>
      <c r="Z381" s="90"/>
      <c r="AA381" s="90"/>
      <c r="AB381" s="90"/>
      <c r="AC381" s="90"/>
      <c r="AD381" s="90"/>
      <c r="AE381" s="90"/>
      <c r="AF381" s="90"/>
      <c r="AG381" s="90"/>
      <c r="AH381" s="90"/>
      <c r="AI381" s="90"/>
      <c r="AJ381" s="90"/>
      <c r="AK381" s="90"/>
      <c r="AL381" s="90"/>
      <c r="AM381" s="91"/>
      <c r="BG381" s="13" t="s">
        <v>432</v>
      </c>
      <c r="BH381" s="13" t="s">
        <v>432</v>
      </c>
    </row>
    <row r="382" spans="1:61" ht="9.75" hidden="1" customHeight="1" x14ac:dyDescent="0.15">
      <c r="A382" s="96" t="s">
        <v>106</v>
      </c>
      <c r="B382" s="97"/>
      <c r="C382" s="97"/>
      <c r="D382" s="97"/>
      <c r="E382" s="97"/>
      <c r="F382" s="97"/>
      <c r="G382" s="97"/>
      <c r="H382" s="97"/>
      <c r="I382" s="98"/>
      <c r="J382" s="266"/>
      <c r="K382" s="170"/>
      <c r="L382" s="170"/>
      <c r="M382" s="170"/>
      <c r="N382" s="170"/>
      <c r="O382" s="170"/>
      <c r="P382" s="170"/>
      <c r="Q382" s="170"/>
      <c r="R382" s="170"/>
      <c r="S382" s="170"/>
      <c r="T382" s="170"/>
      <c r="U382" s="170"/>
      <c r="V382" s="170" t="s">
        <v>116</v>
      </c>
      <c r="W382" s="170"/>
      <c r="X382" s="170"/>
      <c r="Y382" s="170"/>
      <c r="Z382" s="170"/>
      <c r="AA382" s="170"/>
      <c r="AB382" s="170"/>
      <c r="AC382" s="170"/>
      <c r="AD382" s="170"/>
      <c r="AE382" s="170"/>
      <c r="AF382" s="170"/>
      <c r="AG382" s="170"/>
      <c r="AH382" s="170"/>
      <c r="AI382" s="170"/>
      <c r="AJ382" s="170"/>
      <c r="AK382" s="170"/>
      <c r="AL382" s="170"/>
      <c r="AM382" s="171"/>
      <c r="BE382" s="13" t="str">
        <f ca="1">MID(CELL("address",$CH$2),2,2)</f>
        <v>CH</v>
      </c>
      <c r="BF382" s="13" t="str">
        <f>IF(TRIM($K383)="","",IF(ISERROR(MATCH($K383,$CH$3:$CH$8,0)),"INPUT_ERROR",MATCH($K383,$CH$3:$CH$8,0)))</f>
        <v/>
      </c>
      <c r="BG382" s="13" t="s">
        <v>476</v>
      </c>
      <c r="BH382" s="13">
        <v>60</v>
      </c>
      <c r="BI382" s="13" t="str">
        <f>"ITEM"&amp; BH382 &amp; BG382 &amp;  "="&amp; $BF382</f>
        <v>ITEM60#KBN2_13=</v>
      </c>
    </row>
    <row r="383" spans="1:61" ht="9.75" hidden="1" customHeight="1" x14ac:dyDescent="0.15">
      <c r="A383" s="99"/>
      <c r="B383" s="100"/>
      <c r="C383" s="100"/>
      <c r="D383" s="100"/>
      <c r="E383" s="100"/>
      <c r="F383" s="100"/>
      <c r="G383" s="100"/>
      <c r="H383" s="100"/>
      <c r="I383" s="101"/>
      <c r="J383" s="130" t="s">
        <v>127</v>
      </c>
      <c r="K383" s="131"/>
      <c r="L383" s="131"/>
      <c r="M383" s="131"/>
      <c r="N383" s="131"/>
      <c r="O383" s="131"/>
      <c r="P383" s="131"/>
      <c r="Q383" s="131"/>
      <c r="R383" s="131"/>
      <c r="S383" s="131"/>
      <c r="T383" s="169" t="s">
        <v>443</v>
      </c>
      <c r="U383" s="169"/>
      <c r="V383" s="169" t="s">
        <v>230</v>
      </c>
      <c r="W383" s="169"/>
      <c r="X383" s="169"/>
      <c r="Y383" s="169"/>
      <c r="Z383" s="169"/>
      <c r="AA383" s="169"/>
      <c r="AB383" s="169"/>
      <c r="AC383" s="169"/>
      <c r="AD383" s="169"/>
      <c r="AE383" s="169" t="s">
        <v>231</v>
      </c>
      <c r="AF383" s="169"/>
      <c r="AG383" s="169"/>
      <c r="AH383" s="169"/>
      <c r="AI383" s="169"/>
      <c r="AJ383" s="169"/>
      <c r="AK383" s="169"/>
      <c r="AL383" s="169"/>
      <c r="AM383" s="172"/>
      <c r="BG383" s="13" t="s">
        <v>432</v>
      </c>
      <c r="BH383" s="13" t="s">
        <v>432</v>
      </c>
    </row>
    <row r="384" spans="1:61" ht="9.75" hidden="1" customHeight="1" x14ac:dyDescent="0.15">
      <c r="A384" s="99"/>
      <c r="B384" s="100"/>
      <c r="C384" s="100"/>
      <c r="D384" s="100"/>
      <c r="E384" s="100"/>
      <c r="F384" s="100"/>
      <c r="G384" s="100"/>
      <c r="H384" s="100"/>
      <c r="I384" s="101"/>
      <c r="J384" s="130"/>
      <c r="K384" s="131"/>
      <c r="L384" s="131"/>
      <c r="M384" s="131"/>
      <c r="N384" s="131"/>
      <c r="O384" s="131"/>
      <c r="P384" s="131"/>
      <c r="Q384" s="131"/>
      <c r="R384" s="131"/>
      <c r="S384" s="131"/>
      <c r="T384" s="169"/>
      <c r="U384" s="169"/>
      <c r="V384" s="169" t="s">
        <v>232</v>
      </c>
      <c r="W384" s="169"/>
      <c r="X384" s="169"/>
      <c r="Y384" s="169"/>
      <c r="Z384" s="169"/>
      <c r="AA384" s="169"/>
      <c r="AB384" s="169"/>
      <c r="AC384" s="169"/>
      <c r="AD384" s="169"/>
      <c r="AE384" s="169" t="s">
        <v>233</v>
      </c>
      <c r="AF384" s="169"/>
      <c r="AG384" s="169"/>
      <c r="AH384" s="169"/>
      <c r="AI384" s="169"/>
      <c r="AJ384" s="169"/>
      <c r="AK384" s="169"/>
      <c r="AL384" s="169"/>
      <c r="AM384" s="172"/>
      <c r="BG384" s="13" t="s">
        <v>432</v>
      </c>
      <c r="BH384" s="13" t="s">
        <v>432</v>
      </c>
    </row>
    <row r="385" spans="1:61" ht="9.75" hidden="1" customHeight="1" x14ac:dyDescent="0.15">
      <c r="A385" s="106"/>
      <c r="B385" s="107"/>
      <c r="C385" s="107"/>
      <c r="D385" s="107"/>
      <c r="E385" s="107"/>
      <c r="F385" s="107"/>
      <c r="G385" s="107"/>
      <c r="H385" s="107"/>
      <c r="I385" s="108"/>
      <c r="J385" s="168"/>
      <c r="K385" s="137"/>
      <c r="L385" s="137"/>
      <c r="M385" s="137"/>
      <c r="N385" s="137"/>
      <c r="O385" s="137"/>
      <c r="P385" s="137"/>
      <c r="Q385" s="137"/>
      <c r="R385" s="137"/>
      <c r="S385" s="137"/>
      <c r="T385" s="137"/>
      <c r="U385" s="137"/>
      <c r="V385" s="174" t="s">
        <v>223</v>
      </c>
      <c r="W385" s="174"/>
      <c r="X385" s="174"/>
      <c r="Y385" s="174"/>
      <c r="Z385" s="174"/>
      <c r="AA385" s="174"/>
      <c r="AB385" s="174"/>
      <c r="AC385" s="174"/>
      <c r="AD385" s="174"/>
      <c r="AE385" s="174" t="s">
        <v>224</v>
      </c>
      <c r="AF385" s="174"/>
      <c r="AG385" s="174"/>
      <c r="AH385" s="174"/>
      <c r="AI385" s="174"/>
      <c r="AJ385" s="174"/>
      <c r="AK385" s="174"/>
      <c r="AL385" s="174"/>
      <c r="AM385" s="175"/>
      <c r="BG385" s="13" t="s">
        <v>432</v>
      </c>
      <c r="BH385" s="13" t="s">
        <v>432</v>
      </c>
    </row>
    <row r="386" spans="1:61" ht="9.75" hidden="1" customHeight="1" x14ac:dyDescent="0.15">
      <c r="A386" s="96" t="s">
        <v>304</v>
      </c>
      <c r="B386" s="97"/>
      <c r="C386" s="97"/>
      <c r="D386" s="97"/>
      <c r="E386" s="97"/>
      <c r="F386" s="97"/>
      <c r="G386" s="97"/>
      <c r="H386" s="97"/>
      <c r="I386" s="98"/>
      <c r="J386" s="86"/>
      <c r="K386" s="87"/>
      <c r="L386" s="87"/>
      <c r="M386" s="87"/>
      <c r="N386" s="87"/>
      <c r="O386" s="87"/>
      <c r="P386" s="87"/>
      <c r="Q386" s="87"/>
      <c r="R386" s="87"/>
      <c r="S386" s="87"/>
      <c r="T386" s="87"/>
      <c r="U386" s="87"/>
      <c r="V386" s="87"/>
      <c r="W386" s="87"/>
      <c r="X386" s="87"/>
      <c r="Y386" s="87"/>
      <c r="Z386" s="87"/>
      <c r="AA386" s="87"/>
      <c r="AB386" s="87"/>
      <c r="AC386" s="87"/>
      <c r="AD386" s="87"/>
      <c r="AE386" s="87"/>
      <c r="AF386" s="87"/>
      <c r="AG386" s="87"/>
      <c r="AH386" s="87"/>
      <c r="AI386" s="87"/>
      <c r="AJ386" s="87"/>
      <c r="AK386" s="87"/>
      <c r="AL386" s="87"/>
      <c r="AM386" s="88"/>
      <c r="BG386" s="13" t="s">
        <v>476</v>
      </c>
      <c r="BH386" s="13">
        <v>61</v>
      </c>
      <c r="BI386" s="13" t="str">
        <f>"ITEM"&amp; BH386 &amp; BG386 &amp; "="&amp; IF(TRIM($J386)="","",$J386)</f>
        <v>ITEM61#KBN2_13=</v>
      </c>
    </row>
    <row r="387" spans="1:61" ht="9.75" hidden="1" customHeight="1" x14ac:dyDescent="0.15">
      <c r="A387" s="99"/>
      <c r="B387" s="100"/>
      <c r="C387" s="100"/>
      <c r="D387" s="100"/>
      <c r="E387" s="100"/>
      <c r="F387" s="100"/>
      <c r="G387" s="100"/>
      <c r="H387" s="100"/>
      <c r="I387" s="101"/>
      <c r="J387" s="127"/>
      <c r="K387" s="128"/>
      <c r="L387" s="128"/>
      <c r="M387" s="128"/>
      <c r="N387" s="128"/>
      <c r="O387" s="128"/>
      <c r="P387" s="128"/>
      <c r="Q387" s="128"/>
      <c r="R387" s="128"/>
      <c r="S387" s="128"/>
      <c r="T387" s="128"/>
      <c r="U387" s="128"/>
      <c r="V387" s="128"/>
      <c r="W387" s="128"/>
      <c r="X387" s="128"/>
      <c r="Y387" s="128"/>
      <c r="Z387" s="128"/>
      <c r="AA387" s="128"/>
      <c r="AB387" s="128"/>
      <c r="AC387" s="128"/>
      <c r="AD387" s="128"/>
      <c r="AE387" s="128"/>
      <c r="AF387" s="128"/>
      <c r="AG387" s="128"/>
      <c r="AH387" s="128"/>
      <c r="AI387" s="128"/>
      <c r="AJ387" s="128"/>
      <c r="AK387" s="128"/>
      <c r="AL387" s="128"/>
      <c r="AM387" s="129"/>
      <c r="BG387" s="13" t="s">
        <v>432</v>
      </c>
      <c r="BH387" s="13" t="s">
        <v>432</v>
      </c>
    </row>
    <row r="388" spans="1:61" ht="9.75" hidden="1" customHeight="1" x14ac:dyDescent="0.15">
      <c r="A388" s="106"/>
      <c r="B388" s="107"/>
      <c r="C388" s="107"/>
      <c r="D388" s="107"/>
      <c r="E388" s="107"/>
      <c r="F388" s="107"/>
      <c r="G388" s="107"/>
      <c r="H388" s="107"/>
      <c r="I388" s="108"/>
      <c r="J388" s="89"/>
      <c r="K388" s="90"/>
      <c r="L388" s="90"/>
      <c r="M388" s="90"/>
      <c r="N388" s="90"/>
      <c r="O388" s="90"/>
      <c r="P388" s="90"/>
      <c r="Q388" s="90"/>
      <c r="R388" s="90"/>
      <c r="S388" s="90"/>
      <c r="T388" s="90"/>
      <c r="U388" s="90"/>
      <c r="V388" s="90"/>
      <c r="W388" s="90"/>
      <c r="X388" s="90"/>
      <c r="Y388" s="90"/>
      <c r="Z388" s="90"/>
      <c r="AA388" s="90"/>
      <c r="AB388" s="90"/>
      <c r="AC388" s="90"/>
      <c r="AD388" s="90"/>
      <c r="AE388" s="90"/>
      <c r="AF388" s="90"/>
      <c r="AG388" s="90"/>
      <c r="AH388" s="90"/>
      <c r="AI388" s="90"/>
      <c r="AJ388" s="90"/>
      <c r="AK388" s="90"/>
      <c r="AL388" s="90"/>
      <c r="AM388" s="91"/>
      <c r="BG388" s="13" t="s">
        <v>432</v>
      </c>
      <c r="BH388" s="13" t="s">
        <v>432</v>
      </c>
    </row>
    <row r="389" spans="1:61" ht="9.75" hidden="1" customHeight="1" x14ac:dyDescent="0.15">
      <c r="A389" s="267" t="s">
        <v>0</v>
      </c>
      <c r="B389" s="268"/>
      <c r="C389" s="96" t="s">
        <v>107</v>
      </c>
      <c r="D389" s="97"/>
      <c r="E389" s="97"/>
      <c r="F389" s="97"/>
      <c r="G389" s="97"/>
      <c r="H389" s="97"/>
      <c r="I389" s="98"/>
      <c r="J389" s="167"/>
      <c r="K389" s="162"/>
      <c r="L389" s="162"/>
      <c r="M389" s="162"/>
      <c r="N389" s="162"/>
      <c r="O389" s="162"/>
      <c r="P389" s="162"/>
      <c r="Q389" s="162"/>
      <c r="R389" s="162"/>
      <c r="S389" s="162"/>
      <c r="T389" s="162"/>
      <c r="U389" s="162"/>
      <c r="V389" s="170" t="s">
        <v>116</v>
      </c>
      <c r="W389" s="170"/>
      <c r="X389" s="170"/>
      <c r="Y389" s="170"/>
      <c r="Z389" s="170"/>
      <c r="AA389" s="170"/>
      <c r="AB389" s="170"/>
      <c r="AC389" s="170"/>
      <c r="AD389" s="170"/>
      <c r="AE389" s="170"/>
      <c r="AF389" s="170"/>
      <c r="AG389" s="170"/>
      <c r="AH389" s="170"/>
      <c r="AI389" s="170"/>
      <c r="AJ389" s="170"/>
      <c r="AK389" s="170"/>
      <c r="AL389" s="170"/>
      <c r="AM389" s="171"/>
      <c r="BE389" s="13" t="str">
        <f ca="1">MID(CELL("address",$CI$2),2,2)</f>
        <v>CI</v>
      </c>
      <c r="BF389" s="13" t="str">
        <f>IF(TRIM($K390)="","",IF(ISERROR(MATCH($K390,$CI$3:$CI$4,0)),"INPUT_ERROR",MATCH($K390,$CI$3:$CI$4,0)))</f>
        <v/>
      </c>
      <c r="BG389" s="13" t="s">
        <v>476</v>
      </c>
      <c r="BH389" s="13">
        <v>62</v>
      </c>
      <c r="BI389" s="13" t="str">
        <f>"ITEM"&amp; BH389&amp; BG389 &amp; "="&amp; $BF389</f>
        <v>ITEM62#KBN2_13=</v>
      </c>
    </row>
    <row r="390" spans="1:61" ht="9.75" hidden="1" customHeight="1" x14ac:dyDescent="0.15">
      <c r="A390" s="269"/>
      <c r="B390" s="270"/>
      <c r="C390" s="99"/>
      <c r="D390" s="100"/>
      <c r="E390" s="100"/>
      <c r="F390" s="100"/>
      <c r="G390" s="100"/>
      <c r="H390" s="100"/>
      <c r="I390" s="101"/>
      <c r="J390" s="130" t="s">
        <v>167</v>
      </c>
      <c r="K390" s="131"/>
      <c r="L390" s="131"/>
      <c r="M390" s="131"/>
      <c r="N390" s="131"/>
      <c r="O390" s="131"/>
      <c r="P390" s="131"/>
      <c r="Q390" s="131"/>
      <c r="R390" s="133" t="s">
        <v>168</v>
      </c>
      <c r="S390" s="133"/>
      <c r="T390" s="133"/>
      <c r="U390" s="133"/>
      <c r="V390" s="169" t="s">
        <v>234</v>
      </c>
      <c r="W390" s="169"/>
      <c r="X390" s="169"/>
      <c r="Y390" s="169"/>
      <c r="Z390" s="169"/>
      <c r="AA390" s="169" t="s">
        <v>235</v>
      </c>
      <c r="AB390" s="169"/>
      <c r="AC390" s="169"/>
      <c r="AD390" s="169"/>
      <c r="AE390" s="169"/>
      <c r="AF390" s="169"/>
      <c r="AG390" s="169"/>
      <c r="AH390" s="169"/>
      <c r="AI390" s="169"/>
      <c r="AJ390" s="169"/>
      <c r="AK390" s="169"/>
      <c r="AL390" s="169"/>
      <c r="AM390" s="172"/>
      <c r="BG390" s="13" t="s">
        <v>432</v>
      </c>
      <c r="BH390" s="13" t="s">
        <v>432</v>
      </c>
    </row>
    <row r="391" spans="1:61" ht="9.75" hidden="1" customHeight="1" x14ac:dyDescent="0.15">
      <c r="A391" s="269"/>
      <c r="B391" s="270"/>
      <c r="C391" s="99"/>
      <c r="D391" s="100"/>
      <c r="E391" s="100"/>
      <c r="F391" s="100"/>
      <c r="G391" s="100"/>
      <c r="H391" s="100"/>
      <c r="I391" s="101"/>
      <c r="J391" s="130"/>
      <c r="K391" s="131"/>
      <c r="L391" s="131"/>
      <c r="M391" s="131"/>
      <c r="N391" s="131"/>
      <c r="O391" s="131"/>
      <c r="P391" s="131"/>
      <c r="Q391" s="131"/>
      <c r="R391" s="133"/>
      <c r="S391" s="133"/>
      <c r="T391" s="133"/>
      <c r="U391" s="133"/>
      <c r="V391" s="169"/>
      <c r="W391" s="169"/>
      <c r="X391" s="169"/>
      <c r="Y391" s="169"/>
      <c r="Z391" s="169"/>
      <c r="AA391" s="169"/>
      <c r="AB391" s="169"/>
      <c r="AC391" s="169"/>
      <c r="AD391" s="169"/>
      <c r="AE391" s="169"/>
      <c r="AF391" s="169"/>
      <c r="AG391" s="169"/>
      <c r="AH391" s="169"/>
      <c r="AI391" s="169"/>
      <c r="AJ391" s="169"/>
      <c r="AK391" s="169"/>
      <c r="AL391" s="169"/>
      <c r="AM391" s="172"/>
      <c r="BG391" s="13" t="s">
        <v>432</v>
      </c>
      <c r="BH391" s="13" t="s">
        <v>432</v>
      </c>
    </row>
    <row r="392" spans="1:61" ht="9.75" hidden="1" customHeight="1" x14ac:dyDescent="0.15">
      <c r="A392" s="269"/>
      <c r="B392" s="270"/>
      <c r="C392" s="106"/>
      <c r="D392" s="107"/>
      <c r="E392" s="107"/>
      <c r="F392" s="107"/>
      <c r="G392" s="107"/>
      <c r="H392" s="107"/>
      <c r="I392" s="108"/>
      <c r="J392" s="173"/>
      <c r="K392" s="174"/>
      <c r="L392" s="174"/>
      <c r="M392" s="174"/>
      <c r="N392" s="174"/>
      <c r="O392" s="174"/>
      <c r="P392" s="174"/>
      <c r="Q392" s="174"/>
      <c r="R392" s="174"/>
      <c r="S392" s="174"/>
      <c r="T392" s="174"/>
      <c r="U392" s="174"/>
      <c r="V392" s="174"/>
      <c r="W392" s="174"/>
      <c r="X392" s="174"/>
      <c r="Y392" s="174"/>
      <c r="Z392" s="174"/>
      <c r="AA392" s="174"/>
      <c r="AB392" s="174"/>
      <c r="AC392" s="174"/>
      <c r="AD392" s="174"/>
      <c r="AE392" s="174"/>
      <c r="AF392" s="174"/>
      <c r="AG392" s="174"/>
      <c r="AH392" s="174"/>
      <c r="AI392" s="174"/>
      <c r="AJ392" s="174"/>
      <c r="AK392" s="174"/>
      <c r="AL392" s="174"/>
      <c r="AM392" s="175"/>
      <c r="BG392" s="13" t="s">
        <v>432</v>
      </c>
      <c r="BH392" s="13" t="s">
        <v>432</v>
      </c>
    </row>
    <row r="393" spans="1:61" ht="9.75" hidden="1" customHeight="1" x14ac:dyDescent="0.15">
      <c r="A393" s="269"/>
      <c r="B393" s="270"/>
      <c r="C393" s="96" t="s">
        <v>108</v>
      </c>
      <c r="D393" s="97"/>
      <c r="E393" s="97"/>
      <c r="F393" s="97"/>
      <c r="G393" s="97"/>
      <c r="H393" s="97"/>
      <c r="I393" s="98"/>
      <c r="J393" s="86"/>
      <c r="K393" s="87"/>
      <c r="L393" s="87"/>
      <c r="M393" s="87"/>
      <c r="N393" s="87"/>
      <c r="O393" s="87"/>
      <c r="P393" s="87"/>
      <c r="Q393" s="87"/>
      <c r="R393" s="87"/>
      <c r="S393" s="87"/>
      <c r="T393" s="87"/>
      <c r="U393" s="87"/>
      <c r="V393" s="87"/>
      <c r="W393" s="87"/>
      <c r="X393" s="87"/>
      <c r="Y393" s="87"/>
      <c r="Z393" s="87"/>
      <c r="AA393" s="87"/>
      <c r="AB393" s="87"/>
      <c r="AC393" s="87"/>
      <c r="AD393" s="87"/>
      <c r="AE393" s="87"/>
      <c r="AF393" s="87"/>
      <c r="AG393" s="87"/>
      <c r="AH393" s="87"/>
      <c r="AI393" s="87"/>
      <c r="AJ393" s="87"/>
      <c r="AK393" s="87"/>
      <c r="AL393" s="87"/>
      <c r="AM393" s="88"/>
      <c r="BG393" s="13" t="s">
        <v>476</v>
      </c>
      <c r="BH393" s="13">
        <v>63</v>
      </c>
      <c r="BI393" s="13" t="str">
        <f>"ITEM" &amp; BH393 &amp; BG393 &amp; "="&amp; IF(TRIM($J393)="","",$J393)</f>
        <v>ITEM63#KBN2_13=</v>
      </c>
    </row>
    <row r="394" spans="1:61" ht="9.75" hidden="1" customHeight="1" x14ac:dyDescent="0.15">
      <c r="A394" s="269"/>
      <c r="B394" s="270"/>
      <c r="C394" s="99"/>
      <c r="D394" s="100"/>
      <c r="E394" s="100"/>
      <c r="F394" s="100"/>
      <c r="G394" s="100"/>
      <c r="H394" s="100"/>
      <c r="I394" s="101"/>
      <c r="J394" s="127"/>
      <c r="K394" s="128"/>
      <c r="L394" s="128"/>
      <c r="M394" s="128"/>
      <c r="N394" s="128"/>
      <c r="O394" s="128"/>
      <c r="P394" s="128"/>
      <c r="Q394" s="128"/>
      <c r="R394" s="128"/>
      <c r="S394" s="128"/>
      <c r="T394" s="128"/>
      <c r="U394" s="128"/>
      <c r="V394" s="128"/>
      <c r="W394" s="128"/>
      <c r="X394" s="128"/>
      <c r="Y394" s="128"/>
      <c r="Z394" s="128"/>
      <c r="AA394" s="128"/>
      <c r="AB394" s="128"/>
      <c r="AC394" s="128"/>
      <c r="AD394" s="128"/>
      <c r="AE394" s="128"/>
      <c r="AF394" s="128"/>
      <c r="AG394" s="128"/>
      <c r="AH394" s="128"/>
      <c r="AI394" s="128"/>
      <c r="AJ394" s="128"/>
      <c r="AK394" s="128"/>
      <c r="AL394" s="128"/>
      <c r="AM394" s="129"/>
      <c r="BG394" s="13" t="s">
        <v>432</v>
      </c>
      <c r="BH394" s="13" t="s">
        <v>432</v>
      </c>
    </row>
    <row r="395" spans="1:61" ht="9.75" hidden="1" customHeight="1" x14ac:dyDescent="0.15">
      <c r="A395" s="269"/>
      <c r="B395" s="270"/>
      <c r="C395" s="106"/>
      <c r="D395" s="107"/>
      <c r="E395" s="107"/>
      <c r="F395" s="107"/>
      <c r="G395" s="107"/>
      <c r="H395" s="107"/>
      <c r="I395" s="108"/>
      <c r="J395" s="89"/>
      <c r="K395" s="90"/>
      <c r="L395" s="90"/>
      <c r="M395" s="90"/>
      <c r="N395" s="90"/>
      <c r="O395" s="90"/>
      <c r="P395" s="90"/>
      <c r="Q395" s="90"/>
      <c r="R395" s="90"/>
      <c r="S395" s="90"/>
      <c r="T395" s="90"/>
      <c r="U395" s="90"/>
      <c r="V395" s="90"/>
      <c r="W395" s="90"/>
      <c r="X395" s="90"/>
      <c r="Y395" s="90"/>
      <c r="Z395" s="90"/>
      <c r="AA395" s="90"/>
      <c r="AB395" s="90"/>
      <c r="AC395" s="90"/>
      <c r="AD395" s="90"/>
      <c r="AE395" s="90"/>
      <c r="AF395" s="90"/>
      <c r="AG395" s="90"/>
      <c r="AH395" s="90"/>
      <c r="AI395" s="90"/>
      <c r="AJ395" s="90"/>
      <c r="AK395" s="90"/>
      <c r="AL395" s="90"/>
      <c r="AM395" s="91"/>
      <c r="BG395" s="13" t="s">
        <v>432</v>
      </c>
      <c r="BH395" s="13" t="s">
        <v>432</v>
      </c>
    </row>
    <row r="396" spans="1:61" ht="9.75" hidden="1" customHeight="1" x14ac:dyDescent="0.15">
      <c r="A396" s="269"/>
      <c r="B396" s="270"/>
      <c r="C396" s="96" t="s">
        <v>109</v>
      </c>
      <c r="D396" s="97"/>
      <c r="E396" s="97"/>
      <c r="F396" s="97"/>
      <c r="G396" s="97"/>
      <c r="H396" s="97"/>
      <c r="I396" s="98"/>
      <c r="J396" s="86"/>
      <c r="K396" s="87"/>
      <c r="L396" s="87"/>
      <c r="M396" s="87"/>
      <c r="N396" s="87"/>
      <c r="O396" s="87"/>
      <c r="P396" s="87"/>
      <c r="Q396" s="87"/>
      <c r="R396" s="87"/>
      <c r="S396" s="87"/>
      <c r="T396" s="87"/>
      <c r="U396" s="87"/>
      <c r="V396" s="87"/>
      <c r="W396" s="87"/>
      <c r="X396" s="87"/>
      <c r="Y396" s="87"/>
      <c r="Z396" s="87"/>
      <c r="AA396" s="87"/>
      <c r="AB396" s="87"/>
      <c r="AC396" s="87"/>
      <c r="AD396" s="87"/>
      <c r="AE396" s="87"/>
      <c r="AF396" s="87"/>
      <c r="AG396" s="87"/>
      <c r="AH396" s="87"/>
      <c r="AI396" s="87"/>
      <c r="AJ396" s="87"/>
      <c r="AK396" s="87"/>
      <c r="AL396" s="87"/>
      <c r="AM396" s="88"/>
      <c r="BG396" s="13" t="s">
        <v>476</v>
      </c>
      <c r="BH396" s="13">
        <v>64</v>
      </c>
      <c r="BI396" s="13" t="str">
        <f>"ITEM" &amp; BH396 &amp; BG396 &amp; "="&amp; IF(TRIM($J396)="","",$J396)</f>
        <v>ITEM64#KBN2_13=</v>
      </c>
    </row>
    <row r="397" spans="1:61" ht="9.75" hidden="1" customHeight="1" x14ac:dyDescent="0.15">
      <c r="A397" s="269"/>
      <c r="B397" s="270"/>
      <c r="C397" s="99"/>
      <c r="D397" s="100"/>
      <c r="E397" s="100"/>
      <c r="F397" s="100"/>
      <c r="G397" s="100"/>
      <c r="H397" s="100"/>
      <c r="I397" s="101"/>
      <c r="J397" s="127"/>
      <c r="K397" s="128"/>
      <c r="L397" s="128"/>
      <c r="M397" s="128"/>
      <c r="N397" s="128"/>
      <c r="O397" s="128"/>
      <c r="P397" s="128"/>
      <c r="Q397" s="128"/>
      <c r="R397" s="128"/>
      <c r="S397" s="128"/>
      <c r="T397" s="128"/>
      <c r="U397" s="128"/>
      <c r="V397" s="128"/>
      <c r="W397" s="128"/>
      <c r="X397" s="128"/>
      <c r="Y397" s="128"/>
      <c r="Z397" s="128"/>
      <c r="AA397" s="128"/>
      <c r="AB397" s="128"/>
      <c r="AC397" s="128"/>
      <c r="AD397" s="128"/>
      <c r="AE397" s="128"/>
      <c r="AF397" s="128"/>
      <c r="AG397" s="128"/>
      <c r="AH397" s="128"/>
      <c r="AI397" s="128"/>
      <c r="AJ397" s="128"/>
      <c r="AK397" s="128"/>
      <c r="AL397" s="128"/>
      <c r="AM397" s="129"/>
      <c r="BG397" s="13" t="s">
        <v>432</v>
      </c>
      <c r="BH397" s="13" t="s">
        <v>432</v>
      </c>
    </row>
    <row r="398" spans="1:61" ht="9.75" hidden="1" customHeight="1" thickBot="1" x14ac:dyDescent="0.2">
      <c r="A398" s="271"/>
      <c r="B398" s="272"/>
      <c r="C398" s="106"/>
      <c r="D398" s="107"/>
      <c r="E398" s="107"/>
      <c r="F398" s="107"/>
      <c r="G398" s="107"/>
      <c r="H398" s="107"/>
      <c r="I398" s="108"/>
      <c r="J398" s="89"/>
      <c r="K398" s="90"/>
      <c r="L398" s="90"/>
      <c r="M398" s="90"/>
      <c r="N398" s="90"/>
      <c r="O398" s="90"/>
      <c r="P398" s="90"/>
      <c r="Q398" s="90"/>
      <c r="R398" s="90"/>
      <c r="S398" s="90"/>
      <c r="T398" s="90"/>
      <c r="U398" s="90"/>
      <c r="V398" s="90"/>
      <c r="W398" s="90"/>
      <c r="X398" s="90"/>
      <c r="Y398" s="90"/>
      <c r="Z398" s="90"/>
      <c r="AA398" s="90"/>
      <c r="AB398" s="90"/>
      <c r="AC398" s="90"/>
      <c r="AD398" s="90"/>
      <c r="AE398" s="90"/>
      <c r="AF398" s="90"/>
      <c r="AG398" s="90"/>
      <c r="AH398" s="90"/>
      <c r="AI398" s="90"/>
      <c r="AJ398" s="90"/>
      <c r="AK398" s="90"/>
      <c r="AL398" s="90"/>
      <c r="AM398" s="91"/>
      <c r="BG398" s="13" t="s">
        <v>432</v>
      </c>
      <c r="BH398" s="13" t="s">
        <v>432</v>
      </c>
    </row>
    <row r="399" spans="1:61" ht="9.75" hidden="1" customHeight="1" x14ac:dyDescent="0.15">
      <c r="A399" s="251" t="s">
        <v>355</v>
      </c>
      <c r="B399" s="252"/>
      <c r="C399" s="252"/>
      <c r="D399" s="252"/>
      <c r="E399" s="252"/>
      <c r="F399" s="252"/>
      <c r="G399" s="252"/>
      <c r="H399" s="252"/>
      <c r="I399" s="253"/>
      <c r="J399" s="276"/>
      <c r="K399" s="277"/>
      <c r="L399" s="277"/>
      <c r="M399" s="277"/>
      <c r="N399" s="277"/>
      <c r="O399" s="277"/>
      <c r="P399" s="277"/>
      <c r="Q399" s="277"/>
      <c r="R399" s="277"/>
      <c r="S399" s="277"/>
      <c r="T399" s="277"/>
      <c r="U399" s="277"/>
      <c r="V399" s="277"/>
      <c r="W399" s="277"/>
      <c r="X399" s="277"/>
      <c r="Y399" s="277"/>
      <c r="Z399" s="277"/>
      <c r="AA399" s="277"/>
      <c r="AB399" s="277"/>
      <c r="AC399" s="277"/>
      <c r="AD399" s="277"/>
      <c r="AE399" s="277"/>
      <c r="AF399" s="277"/>
      <c r="AG399" s="277"/>
      <c r="AH399" s="277"/>
      <c r="AI399" s="277"/>
      <c r="AJ399" s="277"/>
      <c r="AK399" s="277"/>
      <c r="AL399" s="277"/>
      <c r="AM399" s="278"/>
      <c r="BG399" s="13" t="s">
        <v>477</v>
      </c>
      <c r="BH399" s="13">
        <v>58</v>
      </c>
      <c r="BI399" s="13" t="str">
        <f>"ITEM"&amp;BH399 &amp; BG399 &amp; "="&amp; IF(TRIM($J399)="","",$J399)</f>
        <v>ITEM58#KBN2_14=</v>
      </c>
    </row>
    <row r="400" spans="1:61" ht="9.75" hidden="1" customHeight="1" thickBot="1" x14ac:dyDescent="0.2">
      <c r="A400" s="254"/>
      <c r="B400" s="255"/>
      <c r="C400" s="255"/>
      <c r="D400" s="255"/>
      <c r="E400" s="255"/>
      <c r="F400" s="255"/>
      <c r="G400" s="255"/>
      <c r="H400" s="255"/>
      <c r="I400" s="256"/>
      <c r="J400" s="279"/>
      <c r="K400" s="280"/>
      <c r="L400" s="280"/>
      <c r="M400" s="280"/>
      <c r="N400" s="280"/>
      <c r="O400" s="280"/>
      <c r="P400" s="280"/>
      <c r="Q400" s="280"/>
      <c r="R400" s="280"/>
      <c r="S400" s="280"/>
      <c r="T400" s="280"/>
      <c r="U400" s="280"/>
      <c r="V400" s="280"/>
      <c r="W400" s="280"/>
      <c r="X400" s="280"/>
      <c r="Y400" s="280"/>
      <c r="Z400" s="280"/>
      <c r="AA400" s="280"/>
      <c r="AB400" s="280"/>
      <c r="AC400" s="280"/>
      <c r="AD400" s="280"/>
      <c r="AE400" s="280"/>
      <c r="AF400" s="280"/>
      <c r="AG400" s="280"/>
      <c r="AH400" s="280"/>
      <c r="AI400" s="280"/>
      <c r="AJ400" s="280"/>
      <c r="AK400" s="280"/>
      <c r="AL400" s="280"/>
      <c r="AM400" s="281"/>
      <c r="BG400" s="13" t="s">
        <v>432</v>
      </c>
      <c r="BH400" s="13" t="s">
        <v>432</v>
      </c>
    </row>
    <row r="401" spans="1:61" ht="9.75" hidden="1" customHeight="1" x14ac:dyDescent="0.15">
      <c r="A401" s="263" t="s">
        <v>93</v>
      </c>
      <c r="B401" s="264"/>
      <c r="C401" s="264"/>
      <c r="D401" s="264"/>
      <c r="E401" s="264"/>
      <c r="F401" s="264"/>
      <c r="G401" s="264"/>
      <c r="H401" s="264"/>
      <c r="I401" s="265"/>
      <c r="J401" s="282"/>
      <c r="K401" s="283"/>
      <c r="L401" s="283"/>
      <c r="M401" s="283"/>
      <c r="N401" s="283"/>
      <c r="O401" s="283"/>
      <c r="P401" s="283"/>
      <c r="Q401" s="283"/>
      <c r="R401" s="283"/>
      <c r="S401" s="283"/>
      <c r="T401" s="283"/>
      <c r="U401" s="283"/>
      <c r="V401" s="283"/>
      <c r="W401" s="283"/>
      <c r="X401" s="283"/>
      <c r="Y401" s="283"/>
      <c r="Z401" s="283"/>
      <c r="AA401" s="283"/>
      <c r="AB401" s="283"/>
      <c r="AC401" s="283"/>
      <c r="AD401" s="283"/>
      <c r="AE401" s="283"/>
      <c r="AF401" s="283"/>
      <c r="AG401" s="283"/>
      <c r="AH401" s="283"/>
      <c r="AI401" s="283"/>
      <c r="AJ401" s="283"/>
      <c r="AK401" s="283"/>
      <c r="AL401" s="283"/>
      <c r="AM401" s="284"/>
      <c r="BG401" s="13" t="s">
        <v>477</v>
      </c>
      <c r="BH401" s="13">
        <v>59</v>
      </c>
      <c r="BI401" s="13" t="str">
        <f>"ITEM"&amp; BH401  &amp; BG401 &amp; "="&amp; IF(TRIM($J401)="","",$J401)</f>
        <v>ITEM59#KBN2_14=</v>
      </c>
    </row>
    <row r="402" spans="1:61" ht="9.75" hidden="1" customHeight="1" x14ac:dyDescent="0.15">
      <c r="A402" s="106"/>
      <c r="B402" s="107"/>
      <c r="C402" s="107"/>
      <c r="D402" s="107"/>
      <c r="E402" s="107"/>
      <c r="F402" s="107"/>
      <c r="G402" s="107"/>
      <c r="H402" s="107"/>
      <c r="I402" s="108"/>
      <c r="J402" s="89"/>
      <c r="K402" s="90"/>
      <c r="L402" s="90"/>
      <c r="M402" s="90"/>
      <c r="N402" s="90"/>
      <c r="O402" s="90"/>
      <c r="P402" s="90"/>
      <c r="Q402" s="90"/>
      <c r="R402" s="90"/>
      <c r="S402" s="90"/>
      <c r="T402" s="90"/>
      <c r="U402" s="90"/>
      <c r="V402" s="90"/>
      <c r="W402" s="90"/>
      <c r="X402" s="90"/>
      <c r="Y402" s="90"/>
      <c r="Z402" s="90"/>
      <c r="AA402" s="90"/>
      <c r="AB402" s="90"/>
      <c r="AC402" s="90"/>
      <c r="AD402" s="90"/>
      <c r="AE402" s="90"/>
      <c r="AF402" s="90"/>
      <c r="AG402" s="90"/>
      <c r="AH402" s="90"/>
      <c r="AI402" s="90"/>
      <c r="AJ402" s="90"/>
      <c r="AK402" s="90"/>
      <c r="AL402" s="90"/>
      <c r="AM402" s="91"/>
      <c r="BG402" s="13" t="s">
        <v>432</v>
      </c>
      <c r="BH402" s="13" t="s">
        <v>432</v>
      </c>
    </row>
    <row r="403" spans="1:61" ht="9.75" hidden="1" customHeight="1" x14ac:dyDescent="0.15">
      <c r="A403" s="96" t="s">
        <v>106</v>
      </c>
      <c r="B403" s="97"/>
      <c r="C403" s="97"/>
      <c r="D403" s="97"/>
      <c r="E403" s="97"/>
      <c r="F403" s="97"/>
      <c r="G403" s="97"/>
      <c r="H403" s="97"/>
      <c r="I403" s="98"/>
      <c r="J403" s="266"/>
      <c r="K403" s="170"/>
      <c r="L403" s="170"/>
      <c r="M403" s="170"/>
      <c r="N403" s="170"/>
      <c r="O403" s="170"/>
      <c r="P403" s="170"/>
      <c r="Q403" s="170"/>
      <c r="R403" s="170"/>
      <c r="S403" s="170"/>
      <c r="T403" s="170"/>
      <c r="U403" s="170"/>
      <c r="V403" s="170" t="s">
        <v>116</v>
      </c>
      <c r="W403" s="170"/>
      <c r="X403" s="170"/>
      <c r="Y403" s="170"/>
      <c r="Z403" s="170"/>
      <c r="AA403" s="170"/>
      <c r="AB403" s="170"/>
      <c r="AC403" s="170"/>
      <c r="AD403" s="170"/>
      <c r="AE403" s="170"/>
      <c r="AF403" s="170"/>
      <c r="AG403" s="170"/>
      <c r="AH403" s="170"/>
      <c r="AI403" s="170"/>
      <c r="AJ403" s="170"/>
      <c r="AK403" s="170"/>
      <c r="AL403" s="170"/>
      <c r="AM403" s="171"/>
      <c r="BE403" s="13" t="str">
        <f ca="1">MID(CELL("address",$CH$2),2,2)</f>
        <v>CH</v>
      </c>
      <c r="BF403" s="13" t="str">
        <f>IF(TRIM($K404)="","",IF(ISERROR(MATCH($K404,$CH$3:$CH$8,0)),"INPUT_ERROR",MATCH($K404,$CH$3:$CH$8,0)))</f>
        <v/>
      </c>
      <c r="BG403" s="13" t="s">
        <v>477</v>
      </c>
      <c r="BH403" s="13">
        <v>60</v>
      </c>
      <c r="BI403" s="13" t="str">
        <f>"ITEM"&amp; BH403 &amp; BG403 &amp;  "="&amp; $BF403</f>
        <v>ITEM60#KBN2_14=</v>
      </c>
    </row>
    <row r="404" spans="1:61" ht="9.75" hidden="1" customHeight="1" x14ac:dyDescent="0.15">
      <c r="A404" s="99"/>
      <c r="B404" s="100"/>
      <c r="C404" s="100"/>
      <c r="D404" s="100"/>
      <c r="E404" s="100"/>
      <c r="F404" s="100"/>
      <c r="G404" s="100"/>
      <c r="H404" s="100"/>
      <c r="I404" s="101"/>
      <c r="J404" s="130" t="s">
        <v>127</v>
      </c>
      <c r="K404" s="131"/>
      <c r="L404" s="131"/>
      <c r="M404" s="131"/>
      <c r="N404" s="131"/>
      <c r="O404" s="131"/>
      <c r="P404" s="131"/>
      <c r="Q404" s="131"/>
      <c r="R404" s="131"/>
      <c r="S404" s="131"/>
      <c r="T404" s="169" t="s">
        <v>443</v>
      </c>
      <c r="U404" s="169"/>
      <c r="V404" s="169" t="s">
        <v>230</v>
      </c>
      <c r="W404" s="169"/>
      <c r="X404" s="169"/>
      <c r="Y404" s="169"/>
      <c r="Z404" s="169"/>
      <c r="AA404" s="169"/>
      <c r="AB404" s="169"/>
      <c r="AC404" s="169"/>
      <c r="AD404" s="169"/>
      <c r="AE404" s="169" t="s">
        <v>231</v>
      </c>
      <c r="AF404" s="169"/>
      <c r="AG404" s="169"/>
      <c r="AH404" s="169"/>
      <c r="AI404" s="169"/>
      <c r="AJ404" s="169"/>
      <c r="AK404" s="169"/>
      <c r="AL404" s="169"/>
      <c r="AM404" s="172"/>
      <c r="BG404" s="13" t="s">
        <v>432</v>
      </c>
      <c r="BH404" s="13" t="s">
        <v>432</v>
      </c>
    </row>
    <row r="405" spans="1:61" ht="9.75" hidden="1" customHeight="1" x14ac:dyDescent="0.15">
      <c r="A405" s="99"/>
      <c r="B405" s="100"/>
      <c r="C405" s="100"/>
      <c r="D405" s="100"/>
      <c r="E405" s="100"/>
      <c r="F405" s="100"/>
      <c r="G405" s="100"/>
      <c r="H405" s="100"/>
      <c r="I405" s="101"/>
      <c r="J405" s="130"/>
      <c r="K405" s="131"/>
      <c r="L405" s="131"/>
      <c r="M405" s="131"/>
      <c r="N405" s="131"/>
      <c r="O405" s="131"/>
      <c r="P405" s="131"/>
      <c r="Q405" s="131"/>
      <c r="R405" s="131"/>
      <c r="S405" s="131"/>
      <c r="T405" s="169"/>
      <c r="U405" s="169"/>
      <c r="V405" s="169" t="s">
        <v>232</v>
      </c>
      <c r="W405" s="169"/>
      <c r="X405" s="169"/>
      <c r="Y405" s="169"/>
      <c r="Z405" s="169"/>
      <c r="AA405" s="169"/>
      <c r="AB405" s="169"/>
      <c r="AC405" s="169"/>
      <c r="AD405" s="169"/>
      <c r="AE405" s="169" t="s">
        <v>233</v>
      </c>
      <c r="AF405" s="169"/>
      <c r="AG405" s="169"/>
      <c r="AH405" s="169"/>
      <c r="AI405" s="169"/>
      <c r="AJ405" s="169"/>
      <c r="AK405" s="169"/>
      <c r="AL405" s="169"/>
      <c r="AM405" s="172"/>
      <c r="BG405" s="13" t="s">
        <v>432</v>
      </c>
      <c r="BH405" s="13" t="s">
        <v>432</v>
      </c>
    </row>
    <row r="406" spans="1:61" ht="9.75" hidden="1" customHeight="1" x14ac:dyDescent="0.15">
      <c r="A406" s="106"/>
      <c r="B406" s="107"/>
      <c r="C406" s="107"/>
      <c r="D406" s="107"/>
      <c r="E406" s="107"/>
      <c r="F406" s="107"/>
      <c r="G406" s="107"/>
      <c r="H406" s="107"/>
      <c r="I406" s="108"/>
      <c r="J406" s="168"/>
      <c r="K406" s="137"/>
      <c r="L406" s="137"/>
      <c r="M406" s="137"/>
      <c r="N406" s="137"/>
      <c r="O406" s="137"/>
      <c r="P406" s="137"/>
      <c r="Q406" s="137"/>
      <c r="R406" s="137"/>
      <c r="S406" s="137"/>
      <c r="T406" s="137"/>
      <c r="U406" s="137"/>
      <c r="V406" s="174" t="s">
        <v>223</v>
      </c>
      <c r="W406" s="174"/>
      <c r="X406" s="174"/>
      <c r="Y406" s="174"/>
      <c r="Z406" s="174"/>
      <c r="AA406" s="174"/>
      <c r="AB406" s="174"/>
      <c r="AC406" s="174"/>
      <c r="AD406" s="174"/>
      <c r="AE406" s="174" t="s">
        <v>224</v>
      </c>
      <c r="AF406" s="174"/>
      <c r="AG406" s="174"/>
      <c r="AH406" s="174"/>
      <c r="AI406" s="174"/>
      <c r="AJ406" s="174"/>
      <c r="AK406" s="174"/>
      <c r="AL406" s="174"/>
      <c r="AM406" s="175"/>
      <c r="BG406" s="13" t="s">
        <v>432</v>
      </c>
      <c r="BH406" s="13" t="s">
        <v>432</v>
      </c>
    </row>
    <row r="407" spans="1:61" ht="9.75" hidden="1" customHeight="1" x14ac:dyDescent="0.15">
      <c r="A407" s="96" t="s">
        <v>304</v>
      </c>
      <c r="B407" s="97"/>
      <c r="C407" s="97"/>
      <c r="D407" s="97"/>
      <c r="E407" s="97"/>
      <c r="F407" s="97"/>
      <c r="G407" s="97"/>
      <c r="H407" s="97"/>
      <c r="I407" s="98"/>
      <c r="J407" s="86"/>
      <c r="K407" s="87"/>
      <c r="L407" s="87"/>
      <c r="M407" s="87"/>
      <c r="N407" s="87"/>
      <c r="O407" s="87"/>
      <c r="P407" s="87"/>
      <c r="Q407" s="87"/>
      <c r="R407" s="87"/>
      <c r="S407" s="87"/>
      <c r="T407" s="87"/>
      <c r="U407" s="87"/>
      <c r="V407" s="87"/>
      <c r="W407" s="87"/>
      <c r="X407" s="87"/>
      <c r="Y407" s="87"/>
      <c r="Z407" s="87"/>
      <c r="AA407" s="87"/>
      <c r="AB407" s="87"/>
      <c r="AC407" s="87"/>
      <c r="AD407" s="87"/>
      <c r="AE407" s="87"/>
      <c r="AF407" s="87"/>
      <c r="AG407" s="87"/>
      <c r="AH407" s="87"/>
      <c r="AI407" s="87"/>
      <c r="AJ407" s="87"/>
      <c r="AK407" s="87"/>
      <c r="AL407" s="87"/>
      <c r="AM407" s="88"/>
      <c r="BG407" s="13" t="s">
        <v>477</v>
      </c>
      <c r="BH407" s="13">
        <v>61</v>
      </c>
      <c r="BI407" s="13" t="str">
        <f>"ITEM"&amp; BH407 &amp; BG407 &amp; "="&amp; IF(TRIM($J407)="","",$J407)</f>
        <v>ITEM61#KBN2_14=</v>
      </c>
    </row>
    <row r="408" spans="1:61" ht="9.75" hidden="1" customHeight="1" x14ac:dyDescent="0.15">
      <c r="A408" s="99"/>
      <c r="B408" s="100"/>
      <c r="C408" s="100"/>
      <c r="D408" s="100"/>
      <c r="E408" s="100"/>
      <c r="F408" s="100"/>
      <c r="G408" s="100"/>
      <c r="H408" s="100"/>
      <c r="I408" s="101"/>
      <c r="J408" s="127"/>
      <c r="K408" s="128"/>
      <c r="L408" s="128"/>
      <c r="M408" s="128"/>
      <c r="N408" s="128"/>
      <c r="O408" s="128"/>
      <c r="P408" s="128"/>
      <c r="Q408" s="128"/>
      <c r="R408" s="128"/>
      <c r="S408" s="128"/>
      <c r="T408" s="128"/>
      <c r="U408" s="128"/>
      <c r="V408" s="128"/>
      <c r="W408" s="128"/>
      <c r="X408" s="128"/>
      <c r="Y408" s="128"/>
      <c r="Z408" s="128"/>
      <c r="AA408" s="128"/>
      <c r="AB408" s="128"/>
      <c r="AC408" s="128"/>
      <c r="AD408" s="128"/>
      <c r="AE408" s="128"/>
      <c r="AF408" s="128"/>
      <c r="AG408" s="128"/>
      <c r="AH408" s="128"/>
      <c r="AI408" s="128"/>
      <c r="AJ408" s="128"/>
      <c r="AK408" s="128"/>
      <c r="AL408" s="128"/>
      <c r="AM408" s="129"/>
      <c r="BG408" s="13" t="s">
        <v>432</v>
      </c>
      <c r="BH408" s="13" t="s">
        <v>432</v>
      </c>
    </row>
    <row r="409" spans="1:61" ht="9.75" hidden="1" customHeight="1" x14ac:dyDescent="0.15">
      <c r="A409" s="106"/>
      <c r="B409" s="107"/>
      <c r="C409" s="107"/>
      <c r="D409" s="107"/>
      <c r="E409" s="107"/>
      <c r="F409" s="107"/>
      <c r="G409" s="107"/>
      <c r="H409" s="107"/>
      <c r="I409" s="108"/>
      <c r="J409" s="89"/>
      <c r="K409" s="90"/>
      <c r="L409" s="90"/>
      <c r="M409" s="90"/>
      <c r="N409" s="90"/>
      <c r="O409" s="90"/>
      <c r="P409" s="90"/>
      <c r="Q409" s="90"/>
      <c r="R409" s="90"/>
      <c r="S409" s="90"/>
      <c r="T409" s="90"/>
      <c r="U409" s="90"/>
      <c r="V409" s="90"/>
      <c r="W409" s="90"/>
      <c r="X409" s="90"/>
      <c r="Y409" s="90"/>
      <c r="Z409" s="90"/>
      <c r="AA409" s="90"/>
      <c r="AB409" s="90"/>
      <c r="AC409" s="90"/>
      <c r="AD409" s="90"/>
      <c r="AE409" s="90"/>
      <c r="AF409" s="90"/>
      <c r="AG409" s="90"/>
      <c r="AH409" s="90"/>
      <c r="AI409" s="90"/>
      <c r="AJ409" s="90"/>
      <c r="AK409" s="90"/>
      <c r="AL409" s="90"/>
      <c r="AM409" s="91"/>
      <c r="BG409" s="13" t="s">
        <v>432</v>
      </c>
      <c r="BH409" s="13" t="s">
        <v>432</v>
      </c>
    </row>
    <row r="410" spans="1:61" ht="9.75" hidden="1" customHeight="1" x14ac:dyDescent="0.15">
      <c r="A410" s="267" t="s">
        <v>0</v>
      </c>
      <c r="B410" s="268"/>
      <c r="C410" s="96" t="s">
        <v>107</v>
      </c>
      <c r="D410" s="97"/>
      <c r="E410" s="97"/>
      <c r="F410" s="97"/>
      <c r="G410" s="97"/>
      <c r="H410" s="97"/>
      <c r="I410" s="98"/>
      <c r="J410" s="167"/>
      <c r="K410" s="162"/>
      <c r="L410" s="162"/>
      <c r="M410" s="162"/>
      <c r="N410" s="162"/>
      <c r="O410" s="162"/>
      <c r="P410" s="162"/>
      <c r="Q410" s="162"/>
      <c r="R410" s="162"/>
      <c r="S410" s="162"/>
      <c r="T410" s="162"/>
      <c r="U410" s="162"/>
      <c r="V410" s="170" t="s">
        <v>116</v>
      </c>
      <c r="W410" s="170"/>
      <c r="X410" s="170"/>
      <c r="Y410" s="170"/>
      <c r="Z410" s="170"/>
      <c r="AA410" s="170"/>
      <c r="AB410" s="170"/>
      <c r="AC410" s="170"/>
      <c r="AD410" s="170"/>
      <c r="AE410" s="170"/>
      <c r="AF410" s="170"/>
      <c r="AG410" s="170"/>
      <c r="AH410" s="170"/>
      <c r="AI410" s="170"/>
      <c r="AJ410" s="170"/>
      <c r="AK410" s="170"/>
      <c r="AL410" s="170"/>
      <c r="AM410" s="171"/>
      <c r="BE410" s="13" t="str">
        <f ca="1">MID(CELL("address",$CI$2),2,2)</f>
        <v>CI</v>
      </c>
      <c r="BF410" s="13" t="str">
        <f>IF(TRIM($K411)="","",IF(ISERROR(MATCH($K411,$CI$3:$CI$4,0)),"INPUT_ERROR",MATCH($K411,$CI$3:$CI$4,0)))</f>
        <v/>
      </c>
      <c r="BG410" s="13" t="s">
        <v>477</v>
      </c>
      <c r="BH410" s="13">
        <v>62</v>
      </c>
      <c r="BI410" s="13" t="str">
        <f>"ITEM"&amp; BH410&amp; BG410 &amp; "="&amp; $BF410</f>
        <v>ITEM62#KBN2_14=</v>
      </c>
    </row>
    <row r="411" spans="1:61" ht="9.75" hidden="1" customHeight="1" x14ac:dyDescent="0.15">
      <c r="A411" s="269"/>
      <c r="B411" s="270"/>
      <c r="C411" s="99"/>
      <c r="D411" s="100"/>
      <c r="E411" s="100"/>
      <c r="F411" s="100"/>
      <c r="G411" s="100"/>
      <c r="H411" s="100"/>
      <c r="I411" s="101"/>
      <c r="J411" s="130" t="s">
        <v>167</v>
      </c>
      <c r="K411" s="131"/>
      <c r="L411" s="131"/>
      <c r="M411" s="131"/>
      <c r="N411" s="131"/>
      <c r="O411" s="131"/>
      <c r="P411" s="131"/>
      <c r="Q411" s="131"/>
      <c r="R411" s="133" t="s">
        <v>168</v>
      </c>
      <c r="S411" s="133"/>
      <c r="T411" s="133"/>
      <c r="U411" s="133"/>
      <c r="V411" s="169" t="s">
        <v>234</v>
      </c>
      <c r="W411" s="169"/>
      <c r="X411" s="169"/>
      <c r="Y411" s="169"/>
      <c r="Z411" s="169"/>
      <c r="AA411" s="169" t="s">
        <v>235</v>
      </c>
      <c r="AB411" s="169"/>
      <c r="AC411" s="169"/>
      <c r="AD411" s="169"/>
      <c r="AE411" s="169"/>
      <c r="AF411" s="169"/>
      <c r="AG411" s="169"/>
      <c r="AH411" s="169"/>
      <c r="AI411" s="169"/>
      <c r="AJ411" s="169"/>
      <c r="AK411" s="169"/>
      <c r="AL411" s="169"/>
      <c r="AM411" s="172"/>
      <c r="BG411" s="13" t="s">
        <v>432</v>
      </c>
      <c r="BH411" s="13" t="s">
        <v>432</v>
      </c>
    </row>
    <row r="412" spans="1:61" ht="9.75" hidden="1" customHeight="1" x14ac:dyDescent="0.15">
      <c r="A412" s="269"/>
      <c r="B412" s="270"/>
      <c r="C412" s="99"/>
      <c r="D412" s="100"/>
      <c r="E412" s="100"/>
      <c r="F412" s="100"/>
      <c r="G412" s="100"/>
      <c r="H412" s="100"/>
      <c r="I412" s="101"/>
      <c r="J412" s="130"/>
      <c r="K412" s="131"/>
      <c r="L412" s="131"/>
      <c r="M412" s="131"/>
      <c r="N412" s="131"/>
      <c r="O412" s="131"/>
      <c r="P412" s="131"/>
      <c r="Q412" s="131"/>
      <c r="R412" s="133"/>
      <c r="S412" s="133"/>
      <c r="T412" s="133"/>
      <c r="U412" s="133"/>
      <c r="V412" s="169"/>
      <c r="W412" s="169"/>
      <c r="X412" s="169"/>
      <c r="Y412" s="169"/>
      <c r="Z412" s="169"/>
      <c r="AA412" s="169"/>
      <c r="AB412" s="169"/>
      <c r="AC412" s="169"/>
      <c r="AD412" s="169"/>
      <c r="AE412" s="169"/>
      <c r="AF412" s="169"/>
      <c r="AG412" s="169"/>
      <c r="AH412" s="169"/>
      <c r="AI412" s="169"/>
      <c r="AJ412" s="169"/>
      <c r="AK412" s="169"/>
      <c r="AL412" s="169"/>
      <c r="AM412" s="172"/>
      <c r="BG412" s="13" t="s">
        <v>432</v>
      </c>
      <c r="BH412" s="13" t="s">
        <v>432</v>
      </c>
    </row>
    <row r="413" spans="1:61" ht="9.75" hidden="1" customHeight="1" x14ac:dyDescent="0.15">
      <c r="A413" s="269"/>
      <c r="B413" s="270"/>
      <c r="C413" s="106"/>
      <c r="D413" s="107"/>
      <c r="E413" s="107"/>
      <c r="F413" s="107"/>
      <c r="G413" s="107"/>
      <c r="H413" s="107"/>
      <c r="I413" s="108"/>
      <c r="J413" s="173"/>
      <c r="K413" s="174"/>
      <c r="L413" s="174"/>
      <c r="M413" s="174"/>
      <c r="N413" s="174"/>
      <c r="O413" s="174"/>
      <c r="P413" s="174"/>
      <c r="Q413" s="174"/>
      <c r="R413" s="174"/>
      <c r="S413" s="174"/>
      <c r="T413" s="174"/>
      <c r="U413" s="174"/>
      <c r="V413" s="174"/>
      <c r="W413" s="174"/>
      <c r="X413" s="174"/>
      <c r="Y413" s="174"/>
      <c r="Z413" s="174"/>
      <c r="AA413" s="174"/>
      <c r="AB413" s="174"/>
      <c r="AC413" s="174"/>
      <c r="AD413" s="174"/>
      <c r="AE413" s="174"/>
      <c r="AF413" s="174"/>
      <c r="AG413" s="174"/>
      <c r="AH413" s="174"/>
      <c r="AI413" s="174"/>
      <c r="AJ413" s="174"/>
      <c r="AK413" s="174"/>
      <c r="AL413" s="174"/>
      <c r="AM413" s="175"/>
      <c r="BG413" s="13" t="s">
        <v>432</v>
      </c>
      <c r="BH413" s="13" t="s">
        <v>432</v>
      </c>
    </row>
    <row r="414" spans="1:61" ht="9.75" hidden="1" customHeight="1" x14ac:dyDescent="0.15">
      <c r="A414" s="269"/>
      <c r="B414" s="270"/>
      <c r="C414" s="96" t="s">
        <v>108</v>
      </c>
      <c r="D414" s="97"/>
      <c r="E414" s="97"/>
      <c r="F414" s="97"/>
      <c r="G414" s="97"/>
      <c r="H414" s="97"/>
      <c r="I414" s="98"/>
      <c r="J414" s="86"/>
      <c r="K414" s="87"/>
      <c r="L414" s="87"/>
      <c r="M414" s="87"/>
      <c r="N414" s="87"/>
      <c r="O414" s="87"/>
      <c r="P414" s="87"/>
      <c r="Q414" s="87"/>
      <c r="R414" s="87"/>
      <c r="S414" s="87"/>
      <c r="T414" s="87"/>
      <c r="U414" s="87"/>
      <c r="V414" s="87"/>
      <c r="W414" s="87"/>
      <c r="X414" s="87"/>
      <c r="Y414" s="87"/>
      <c r="Z414" s="87"/>
      <c r="AA414" s="87"/>
      <c r="AB414" s="87"/>
      <c r="AC414" s="87"/>
      <c r="AD414" s="87"/>
      <c r="AE414" s="87"/>
      <c r="AF414" s="87"/>
      <c r="AG414" s="87"/>
      <c r="AH414" s="87"/>
      <c r="AI414" s="87"/>
      <c r="AJ414" s="87"/>
      <c r="AK414" s="87"/>
      <c r="AL414" s="87"/>
      <c r="AM414" s="88"/>
      <c r="BG414" s="13" t="s">
        <v>477</v>
      </c>
      <c r="BH414" s="13">
        <v>63</v>
      </c>
      <c r="BI414" s="13" t="str">
        <f>"ITEM" &amp; BH414 &amp; BG414 &amp; "="&amp; IF(TRIM($J414)="","",$J414)</f>
        <v>ITEM63#KBN2_14=</v>
      </c>
    </row>
    <row r="415" spans="1:61" ht="9.75" hidden="1" customHeight="1" x14ac:dyDescent="0.15">
      <c r="A415" s="269"/>
      <c r="B415" s="270"/>
      <c r="C415" s="99"/>
      <c r="D415" s="100"/>
      <c r="E415" s="100"/>
      <c r="F415" s="100"/>
      <c r="G415" s="100"/>
      <c r="H415" s="100"/>
      <c r="I415" s="101"/>
      <c r="J415" s="127"/>
      <c r="K415" s="128"/>
      <c r="L415" s="128"/>
      <c r="M415" s="128"/>
      <c r="N415" s="128"/>
      <c r="O415" s="128"/>
      <c r="P415" s="128"/>
      <c r="Q415" s="128"/>
      <c r="R415" s="128"/>
      <c r="S415" s="128"/>
      <c r="T415" s="128"/>
      <c r="U415" s="128"/>
      <c r="V415" s="128"/>
      <c r="W415" s="128"/>
      <c r="X415" s="128"/>
      <c r="Y415" s="128"/>
      <c r="Z415" s="128"/>
      <c r="AA415" s="128"/>
      <c r="AB415" s="128"/>
      <c r="AC415" s="128"/>
      <c r="AD415" s="128"/>
      <c r="AE415" s="128"/>
      <c r="AF415" s="128"/>
      <c r="AG415" s="128"/>
      <c r="AH415" s="128"/>
      <c r="AI415" s="128"/>
      <c r="AJ415" s="128"/>
      <c r="AK415" s="128"/>
      <c r="AL415" s="128"/>
      <c r="AM415" s="129"/>
      <c r="BG415" s="13" t="s">
        <v>432</v>
      </c>
      <c r="BH415" s="13" t="s">
        <v>432</v>
      </c>
    </row>
    <row r="416" spans="1:61" ht="9.75" hidden="1" customHeight="1" x14ac:dyDescent="0.15">
      <c r="A416" s="269"/>
      <c r="B416" s="270"/>
      <c r="C416" s="106"/>
      <c r="D416" s="107"/>
      <c r="E416" s="107"/>
      <c r="F416" s="107"/>
      <c r="G416" s="107"/>
      <c r="H416" s="107"/>
      <c r="I416" s="108"/>
      <c r="J416" s="89"/>
      <c r="K416" s="90"/>
      <c r="L416" s="90"/>
      <c r="M416" s="90"/>
      <c r="N416" s="90"/>
      <c r="O416" s="90"/>
      <c r="P416" s="90"/>
      <c r="Q416" s="90"/>
      <c r="R416" s="90"/>
      <c r="S416" s="90"/>
      <c r="T416" s="90"/>
      <c r="U416" s="90"/>
      <c r="V416" s="90"/>
      <c r="W416" s="90"/>
      <c r="X416" s="90"/>
      <c r="Y416" s="90"/>
      <c r="Z416" s="90"/>
      <c r="AA416" s="90"/>
      <c r="AB416" s="90"/>
      <c r="AC416" s="90"/>
      <c r="AD416" s="90"/>
      <c r="AE416" s="90"/>
      <c r="AF416" s="90"/>
      <c r="AG416" s="90"/>
      <c r="AH416" s="90"/>
      <c r="AI416" s="90"/>
      <c r="AJ416" s="90"/>
      <c r="AK416" s="90"/>
      <c r="AL416" s="90"/>
      <c r="AM416" s="91"/>
      <c r="BG416" s="13" t="s">
        <v>432</v>
      </c>
      <c r="BH416" s="13" t="s">
        <v>432</v>
      </c>
    </row>
    <row r="417" spans="1:61" ht="9.75" hidden="1" customHeight="1" x14ac:dyDescent="0.15">
      <c r="A417" s="269"/>
      <c r="B417" s="270"/>
      <c r="C417" s="96" t="s">
        <v>109</v>
      </c>
      <c r="D417" s="97"/>
      <c r="E417" s="97"/>
      <c r="F417" s="97"/>
      <c r="G417" s="97"/>
      <c r="H417" s="97"/>
      <c r="I417" s="98"/>
      <c r="J417" s="86"/>
      <c r="K417" s="87"/>
      <c r="L417" s="87"/>
      <c r="M417" s="87"/>
      <c r="N417" s="87"/>
      <c r="O417" s="87"/>
      <c r="P417" s="87"/>
      <c r="Q417" s="87"/>
      <c r="R417" s="87"/>
      <c r="S417" s="87"/>
      <c r="T417" s="87"/>
      <c r="U417" s="87"/>
      <c r="V417" s="87"/>
      <c r="W417" s="87"/>
      <c r="X417" s="87"/>
      <c r="Y417" s="87"/>
      <c r="Z417" s="87"/>
      <c r="AA417" s="87"/>
      <c r="AB417" s="87"/>
      <c r="AC417" s="87"/>
      <c r="AD417" s="87"/>
      <c r="AE417" s="87"/>
      <c r="AF417" s="87"/>
      <c r="AG417" s="87"/>
      <c r="AH417" s="87"/>
      <c r="AI417" s="87"/>
      <c r="AJ417" s="87"/>
      <c r="AK417" s="87"/>
      <c r="AL417" s="87"/>
      <c r="AM417" s="88"/>
      <c r="BG417" s="13" t="s">
        <v>477</v>
      </c>
      <c r="BH417" s="13">
        <v>64</v>
      </c>
      <c r="BI417" s="13" t="str">
        <f>"ITEM" &amp; BH417 &amp; BG417 &amp; "="&amp; IF(TRIM($J417)="","",$J417)</f>
        <v>ITEM64#KBN2_14=</v>
      </c>
    </row>
    <row r="418" spans="1:61" ht="9.75" hidden="1" customHeight="1" x14ac:dyDescent="0.15">
      <c r="A418" s="269"/>
      <c r="B418" s="270"/>
      <c r="C418" s="99"/>
      <c r="D418" s="100"/>
      <c r="E418" s="100"/>
      <c r="F418" s="100"/>
      <c r="G418" s="100"/>
      <c r="H418" s="100"/>
      <c r="I418" s="101"/>
      <c r="J418" s="127"/>
      <c r="K418" s="128"/>
      <c r="L418" s="128"/>
      <c r="M418" s="128"/>
      <c r="N418" s="128"/>
      <c r="O418" s="128"/>
      <c r="P418" s="128"/>
      <c r="Q418" s="128"/>
      <c r="R418" s="128"/>
      <c r="S418" s="128"/>
      <c r="T418" s="128"/>
      <c r="U418" s="128"/>
      <c r="V418" s="128"/>
      <c r="W418" s="128"/>
      <c r="X418" s="128"/>
      <c r="Y418" s="128"/>
      <c r="Z418" s="128"/>
      <c r="AA418" s="128"/>
      <c r="AB418" s="128"/>
      <c r="AC418" s="128"/>
      <c r="AD418" s="128"/>
      <c r="AE418" s="128"/>
      <c r="AF418" s="128"/>
      <c r="AG418" s="128"/>
      <c r="AH418" s="128"/>
      <c r="AI418" s="128"/>
      <c r="AJ418" s="128"/>
      <c r="AK418" s="128"/>
      <c r="AL418" s="128"/>
      <c r="AM418" s="129"/>
      <c r="BG418" s="13" t="s">
        <v>432</v>
      </c>
      <c r="BH418" s="13" t="s">
        <v>432</v>
      </c>
    </row>
    <row r="419" spans="1:61" ht="9.75" hidden="1" customHeight="1" thickBot="1" x14ac:dyDescent="0.2">
      <c r="A419" s="271"/>
      <c r="B419" s="272"/>
      <c r="C419" s="106"/>
      <c r="D419" s="107"/>
      <c r="E419" s="107"/>
      <c r="F419" s="107"/>
      <c r="G419" s="107"/>
      <c r="H419" s="107"/>
      <c r="I419" s="108"/>
      <c r="J419" s="89"/>
      <c r="K419" s="90"/>
      <c r="L419" s="90"/>
      <c r="M419" s="90"/>
      <c r="N419" s="90"/>
      <c r="O419" s="90"/>
      <c r="P419" s="90"/>
      <c r="Q419" s="90"/>
      <c r="R419" s="90"/>
      <c r="S419" s="90"/>
      <c r="T419" s="90"/>
      <c r="U419" s="90"/>
      <c r="V419" s="90"/>
      <c r="W419" s="90"/>
      <c r="X419" s="90"/>
      <c r="Y419" s="90"/>
      <c r="Z419" s="90"/>
      <c r="AA419" s="90"/>
      <c r="AB419" s="90"/>
      <c r="AC419" s="90"/>
      <c r="AD419" s="90"/>
      <c r="AE419" s="90"/>
      <c r="AF419" s="90"/>
      <c r="AG419" s="90"/>
      <c r="AH419" s="90"/>
      <c r="AI419" s="90"/>
      <c r="AJ419" s="90"/>
      <c r="AK419" s="90"/>
      <c r="AL419" s="90"/>
      <c r="AM419" s="91"/>
      <c r="BG419" s="13" t="s">
        <v>432</v>
      </c>
      <c r="BH419" s="13" t="s">
        <v>432</v>
      </c>
    </row>
    <row r="420" spans="1:61" ht="9.75" hidden="1" customHeight="1" x14ac:dyDescent="0.15">
      <c r="A420" s="251" t="s">
        <v>356</v>
      </c>
      <c r="B420" s="252"/>
      <c r="C420" s="252"/>
      <c r="D420" s="252"/>
      <c r="E420" s="252"/>
      <c r="F420" s="252"/>
      <c r="G420" s="252"/>
      <c r="H420" s="252"/>
      <c r="I420" s="253"/>
      <c r="J420" s="276"/>
      <c r="K420" s="277"/>
      <c r="L420" s="277"/>
      <c r="M420" s="277"/>
      <c r="N420" s="277"/>
      <c r="O420" s="277"/>
      <c r="P420" s="277"/>
      <c r="Q420" s="277"/>
      <c r="R420" s="277"/>
      <c r="S420" s="277"/>
      <c r="T420" s="277"/>
      <c r="U420" s="277"/>
      <c r="V420" s="277"/>
      <c r="W420" s="277"/>
      <c r="X420" s="277"/>
      <c r="Y420" s="277"/>
      <c r="Z420" s="277"/>
      <c r="AA420" s="277"/>
      <c r="AB420" s="277"/>
      <c r="AC420" s="277"/>
      <c r="AD420" s="277"/>
      <c r="AE420" s="277"/>
      <c r="AF420" s="277"/>
      <c r="AG420" s="277"/>
      <c r="AH420" s="277"/>
      <c r="AI420" s="277"/>
      <c r="AJ420" s="277"/>
      <c r="AK420" s="277"/>
      <c r="AL420" s="277"/>
      <c r="AM420" s="278"/>
      <c r="BG420" s="13" t="s">
        <v>478</v>
      </c>
      <c r="BH420" s="13">
        <v>58</v>
      </c>
      <c r="BI420" s="13" t="str">
        <f>"ITEM"&amp;BH420 &amp; BG420 &amp; "="&amp; IF(TRIM($J420)="","",$J420)</f>
        <v>ITEM58#KBN2_15=</v>
      </c>
    </row>
    <row r="421" spans="1:61" ht="9.75" hidden="1" customHeight="1" thickBot="1" x14ac:dyDescent="0.2">
      <c r="A421" s="254"/>
      <c r="B421" s="255"/>
      <c r="C421" s="255"/>
      <c r="D421" s="255"/>
      <c r="E421" s="255"/>
      <c r="F421" s="255"/>
      <c r="G421" s="255"/>
      <c r="H421" s="255"/>
      <c r="I421" s="256"/>
      <c r="J421" s="279"/>
      <c r="K421" s="280"/>
      <c r="L421" s="280"/>
      <c r="M421" s="280"/>
      <c r="N421" s="280"/>
      <c r="O421" s="280"/>
      <c r="P421" s="280"/>
      <c r="Q421" s="280"/>
      <c r="R421" s="280"/>
      <c r="S421" s="280"/>
      <c r="T421" s="280"/>
      <c r="U421" s="280"/>
      <c r="V421" s="280"/>
      <c r="W421" s="280"/>
      <c r="X421" s="280"/>
      <c r="Y421" s="280"/>
      <c r="Z421" s="280"/>
      <c r="AA421" s="280"/>
      <c r="AB421" s="280"/>
      <c r="AC421" s="280"/>
      <c r="AD421" s="280"/>
      <c r="AE421" s="280"/>
      <c r="AF421" s="280"/>
      <c r="AG421" s="280"/>
      <c r="AH421" s="280"/>
      <c r="AI421" s="280"/>
      <c r="AJ421" s="280"/>
      <c r="AK421" s="280"/>
      <c r="AL421" s="280"/>
      <c r="AM421" s="281"/>
      <c r="BG421" s="13" t="s">
        <v>432</v>
      </c>
      <c r="BH421" s="13" t="s">
        <v>432</v>
      </c>
    </row>
    <row r="422" spans="1:61" ht="9.75" hidden="1" customHeight="1" x14ac:dyDescent="0.15">
      <c r="A422" s="263" t="s">
        <v>93</v>
      </c>
      <c r="B422" s="264"/>
      <c r="C422" s="264"/>
      <c r="D422" s="264"/>
      <c r="E422" s="264"/>
      <c r="F422" s="264"/>
      <c r="G422" s="264"/>
      <c r="H422" s="264"/>
      <c r="I422" s="265"/>
      <c r="J422" s="282"/>
      <c r="K422" s="283"/>
      <c r="L422" s="283"/>
      <c r="M422" s="283"/>
      <c r="N422" s="283"/>
      <c r="O422" s="283"/>
      <c r="P422" s="283"/>
      <c r="Q422" s="283"/>
      <c r="R422" s="283"/>
      <c r="S422" s="283"/>
      <c r="T422" s="283"/>
      <c r="U422" s="283"/>
      <c r="V422" s="283"/>
      <c r="W422" s="283"/>
      <c r="X422" s="283"/>
      <c r="Y422" s="283"/>
      <c r="Z422" s="283"/>
      <c r="AA422" s="283"/>
      <c r="AB422" s="283"/>
      <c r="AC422" s="283"/>
      <c r="AD422" s="283"/>
      <c r="AE422" s="283"/>
      <c r="AF422" s="283"/>
      <c r="AG422" s="283"/>
      <c r="AH422" s="283"/>
      <c r="AI422" s="283"/>
      <c r="AJ422" s="283"/>
      <c r="AK422" s="283"/>
      <c r="AL422" s="283"/>
      <c r="AM422" s="284"/>
      <c r="BG422" s="13" t="s">
        <v>478</v>
      </c>
      <c r="BH422" s="13">
        <v>59</v>
      </c>
      <c r="BI422" s="13" t="str">
        <f>"ITEM"&amp; BH422  &amp; BG422 &amp; "="&amp; IF(TRIM($J422)="","",$J422)</f>
        <v>ITEM59#KBN2_15=</v>
      </c>
    </row>
    <row r="423" spans="1:61" ht="9.75" hidden="1" customHeight="1" x14ac:dyDescent="0.15">
      <c r="A423" s="106"/>
      <c r="B423" s="107"/>
      <c r="C423" s="107"/>
      <c r="D423" s="107"/>
      <c r="E423" s="107"/>
      <c r="F423" s="107"/>
      <c r="G423" s="107"/>
      <c r="H423" s="107"/>
      <c r="I423" s="108"/>
      <c r="J423" s="89"/>
      <c r="K423" s="90"/>
      <c r="L423" s="90"/>
      <c r="M423" s="90"/>
      <c r="N423" s="90"/>
      <c r="O423" s="90"/>
      <c r="P423" s="90"/>
      <c r="Q423" s="90"/>
      <c r="R423" s="90"/>
      <c r="S423" s="90"/>
      <c r="T423" s="90"/>
      <c r="U423" s="90"/>
      <c r="V423" s="90"/>
      <c r="W423" s="90"/>
      <c r="X423" s="90"/>
      <c r="Y423" s="90"/>
      <c r="Z423" s="90"/>
      <c r="AA423" s="90"/>
      <c r="AB423" s="90"/>
      <c r="AC423" s="90"/>
      <c r="AD423" s="90"/>
      <c r="AE423" s="90"/>
      <c r="AF423" s="90"/>
      <c r="AG423" s="90"/>
      <c r="AH423" s="90"/>
      <c r="AI423" s="90"/>
      <c r="AJ423" s="90"/>
      <c r="AK423" s="90"/>
      <c r="AL423" s="90"/>
      <c r="AM423" s="91"/>
      <c r="BG423" s="13" t="s">
        <v>432</v>
      </c>
      <c r="BH423" s="13" t="s">
        <v>432</v>
      </c>
    </row>
    <row r="424" spans="1:61" ht="9.75" hidden="1" customHeight="1" x14ac:dyDescent="0.15">
      <c r="A424" s="96" t="s">
        <v>106</v>
      </c>
      <c r="B424" s="97"/>
      <c r="C424" s="97"/>
      <c r="D424" s="97"/>
      <c r="E424" s="97"/>
      <c r="F424" s="97"/>
      <c r="G424" s="97"/>
      <c r="H424" s="97"/>
      <c r="I424" s="98"/>
      <c r="J424" s="266"/>
      <c r="K424" s="170"/>
      <c r="L424" s="170"/>
      <c r="M424" s="170"/>
      <c r="N424" s="170"/>
      <c r="O424" s="170"/>
      <c r="P424" s="170"/>
      <c r="Q424" s="170"/>
      <c r="R424" s="170"/>
      <c r="S424" s="170"/>
      <c r="T424" s="170"/>
      <c r="U424" s="170"/>
      <c r="V424" s="170" t="s">
        <v>116</v>
      </c>
      <c r="W424" s="170"/>
      <c r="X424" s="170"/>
      <c r="Y424" s="170"/>
      <c r="Z424" s="170"/>
      <c r="AA424" s="170"/>
      <c r="AB424" s="170"/>
      <c r="AC424" s="170"/>
      <c r="AD424" s="170"/>
      <c r="AE424" s="170"/>
      <c r="AF424" s="170"/>
      <c r="AG424" s="170"/>
      <c r="AH424" s="170"/>
      <c r="AI424" s="170"/>
      <c r="AJ424" s="170"/>
      <c r="AK424" s="170"/>
      <c r="AL424" s="170"/>
      <c r="AM424" s="171"/>
      <c r="BE424" s="13" t="str">
        <f ca="1">MID(CELL("address",$CH$2),2,2)</f>
        <v>CH</v>
      </c>
      <c r="BF424" s="13" t="str">
        <f>IF(TRIM($K425)="","",IF(ISERROR(MATCH($K425,$CH$3:$CH$8,0)),"INPUT_ERROR",MATCH($K425,$CH$3:$CH$8,0)))</f>
        <v/>
      </c>
      <c r="BG424" s="13" t="s">
        <v>478</v>
      </c>
      <c r="BH424" s="13">
        <v>60</v>
      </c>
      <c r="BI424" s="13" t="str">
        <f>"ITEM"&amp; BH424 &amp; BG424 &amp;  "="&amp; $BF424</f>
        <v>ITEM60#KBN2_15=</v>
      </c>
    </row>
    <row r="425" spans="1:61" ht="9.75" hidden="1" customHeight="1" x14ac:dyDescent="0.15">
      <c r="A425" s="99"/>
      <c r="B425" s="100"/>
      <c r="C425" s="100"/>
      <c r="D425" s="100"/>
      <c r="E425" s="100"/>
      <c r="F425" s="100"/>
      <c r="G425" s="100"/>
      <c r="H425" s="100"/>
      <c r="I425" s="101"/>
      <c r="J425" s="130" t="s">
        <v>127</v>
      </c>
      <c r="K425" s="131"/>
      <c r="L425" s="131"/>
      <c r="M425" s="131"/>
      <c r="N425" s="131"/>
      <c r="O425" s="131"/>
      <c r="P425" s="131"/>
      <c r="Q425" s="131"/>
      <c r="R425" s="131"/>
      <c r="S425" s="131"/>
      <c r="T425" s="169" t="s">
        <v>443</v>
      </c>
      <c r="U425" s="169"/>
      <c r="V425" s="169" t="s">
        <v>230</v>
      </c>
      <c r="W425" s="169"/>
      <c r="X425" s="169"/>
      <c r="Y425" s="169"/>
      <c r="Z425" s="169"/>
      <c r="AA425" s="169"/>
      <c r="AB425" s="169"/>
      <c r="AC425" s="169"/>
      <c r="AD425" s="169"/>
      <c r="AE425" s="169" t="s">
        <v>231</v>
      </c>
      <c r="AF425" s="169"/>
      <c r="AG425" s="169"/>
      <c r="AH425" s="169"/>
      <c r="AI425" s="169"/>
      <c r="AJ425" s="169"/>
      <c r="AK425" s="169"/>
      <c r="AL425" s="169"/>
      <c r="AM425" s="172"/>
      <c r="BG425" s="13" t="s">
        <v>432</v>
      </c>
      <c r="BH425" s="13" t="s">
        <v>432</v>
      </c>
    </row>
    <row r="426" spans="1:61" ht="9.75" hidden="1" customHeight="1" x14ac:dyDescent="0.15">
      <c r="A426" s="99"/>
      <c r="B426" s="100"/>
      <c r="C426" s="100"/>
      <c r="D426" s="100"/>
      <c r="E426" s="100"/>
      <c r="F426" s="100"/>
      <c r="G426" s="100"/>
      <c r="H426" s="100"/>
      <c r="I426" s="101"/>
      <c r="J426" s="130"/>
      <c r="K426" s="131"/>
      <c r="L426" s="131"/>
      <c r="M426" s="131"/>
      <c r="N426" s="131"/>
      <c r="O426" s="131"/>
      <c r="P426" s="131"/>
      <c r="Q426" s="131"/>
      <c r="R426" s="131"/>
      <c r="S426" s="131"/>
      <c r="T426" s="169"/>
      <c r="U426" s="169"/>
      <c r="V426" s="169" t="s">
        <v>232</v>
      </c>
      <c r="W426" s="169"/>
      <c r="X426" s="169"/>
      <c r="Y426" s="169"/>
      <c r="Z426" s="169"/>
      <c r="AA426" s="169"/>
      <c r="AB426" s="169"/>
      <c r="AC426" s="169"/>
      <c r="AD426" s="169"/>
      <c r="AE426" s="169" t="s">
        <v>233</v>
      </c>
      <c r="AF426" s="169"/>
      <c r="AG426" s="169"/>
      <c r="AH426" s="169"/>
      <c r="AI426" s="169"/>
      <c r="AJ426" s="169"/>
      <c r="AK426" s="169"/>
      <c r="AL426" s="169"/>
      <c r="AM426" s="172"/>
      <c r="BG426" s="13" t="s">
        <v>432</v>
      </c>
      <c r="BH426" s="13" t="s">
        <v>432</v>
      </c>
    </row>
    <row r="427" spans="1:61" ht="9.75" hidden="1" customHeight="1" x14ac:dyDescent="0.15">
      <c r="A427" s="106"/>
      <c r="B427" s="107"/>
      <c r="C427" s="107"/>
      <c r="D427" s="107"/>
      <c r="E427" s="107"/>
      <c r="F427" s="107"/>
      <c r="G427" s="107"/>
      <c r="H427" s="107"/>
      <c r="I427" s="108"/>
      <c r="J427" s="168"/>
      <c r="K427" s="137"/>
      <c r="L427" s="137"/>
      <c r="M427" s="137"/>
      <c r="N427" s="137"/>
      <c r="O427" s="137"/>
      <c r="P427" s="137"/>
      <c r="Q427" s="137"/>
      <c r="R427" s="137"/>
      <c r="S427" s="137"/>
      <c r="T427" s="137"/>
      <c r="U427" s="137"/>
      <c r="V427" s="174" t="s">
        <v>223</v>
      </c>
      <c r="W427" s="174"/>
      <c r="X427" s="174"/>
      <c r="Y427" s="174"/>
      <c r="Z427" s="174"/>
      <c r="AA427" s="174"/>
      <c r="AB427" s="174"/>
      <c r="AC427" s="174"/>
      <c r="AD427" s="174"/>
      <c r="AE427" s="174" t="s">
        <v>224</v>
      </c>
      <c r="AF427" s="174"/>
      <c r="AG427" s="174"/>
      <c r="AH427" s="174"/>
      <c r="AI427" s="174"/>
      <c r="AJ427" s="174"/>
      <c r="AK427" s="174"/>
      <c r="AL427" s="174"/>
      <c r="AM427" s="175"/>
      <c r="BG427" s="13" t="s">
        <v>432</v>
      </c>
      <c r="BH427" s="13" t="s">
        <v>432</v>
      </c>
    </row>
    <row r="428" spans="1:61" ht="9.75" hidden="1" customHeight="1" x14ac:dyDescent="0.15">
      <c r="A428" s="96" t="s">
        <v>304</v>
      </c>
      <c r="B428" s="97"/>
      <c r="C428" s="97"/>
      <c r="D428" s="97"/>
      <c r="E428" s="97"/>
      <c r="F428" s="97"/>
      <c r="G428" s="97"/>
      <c r="H428" s="97"/>
      <c r="I428" s="98"/>
      <c r="J428" s="86"/>
      <c r="K428" s="87"/>
      <c r="L428" s="87"/>
      <c r="M428" s="87"/>
      <c r="N428" s="87"/>
      <c r="O428" s="87"/>
      <c r="P428" s="87"/>
      <c r="Q428" s="87"/>
      <c r="R428" s="87"/>
      <c r="S428" s="87"/>
      <c r="T428" s="87"/>
      <c r="U428" s="87"/>
      <c r="V428" s="87"/>
      <c r="W428" s="87"/>
      <c r="X428" s="87"/>
      <c r="Y428" s="87"/>
      <c r="Z428" s="87"/>
      <c r="AA428" s="87"/>
      <c r="AB428" s="87"/>
      <c r="AC428" s="87"/>
      <c r="AD428" s="87"/>
      <c r="AE428" s="87"/>
      <c r="AF428" s="87"/>
      <c r="AG428" s="87"/>
      <c r="AH428" s="87"/>
      <c r="AI428" s="87"/>
      <c r="AJ428" s="87"/>
      <c r="AK428" s="87"/>
      <c r="AL428" s="87"/>
      <c r="AM428" s="88"/>
      <c r="BG428" s="13" t="s">
        <v>478</v>
      </c>
      <c r="BH428" s="13">
        <v>61</v>
      </c>
      <c r="BI428" s="13" t="str">
        <f>"ITEM"&amp; BH428 &amp; BG428 &amp; "="&amp; IF(TRIM($J428)="","",$J428)</f>
        <v>ITEM61#KBN2_15=</v>
      </c>
    </row>
    <row r="429" spans="1:61" ht="9.75" hidden="1" customHeight="1" x14ac:dyDescent="0.15">
      <c r="A429" s="99"/>
      <c r="B429" s="100"/>
      <c r="C429" s="100"/>
      <c r="D429" s="100"/>
      <c r="E429" s="100"/>
      <c r="F429" s="100"/>
      <c r="G429" s="100"/>
      <c r="H429" s="100"/>
      <c r="I429" s="101"/>
      <c r="J429" s="127"/>
      <c r="K429" s="128"/>
      <c r="L429" s="128"/>
      <c r="M429" s="128"/>
      <c r="N429" s="128"/>
      <c r="O429" s="128"/>
      <c r="P429" s="128"/>
      <c r="Q429" s="128"/>
      <c r="R429" s="128"/>
      <c r="S429" s="128"/>
      <c r="T429" s="128"/>
      <c r="U429" s="128"/>
      <c r="V429" s="128"/>
      <c r="W429" s="128"/>
      <c r="X429" s="128"/>
      <c r="Y429" s="128"/>
      <c r="Z429" s="128"/>
      <c r="AA429" s="128"/>
      <c r="AB429" s="128"/>
      <c r="AC429" s="128"/>
      <c r="AD429" s="128"/>
      <c r="AE429" s="128"/>
      <c r="AF429" s="128"/>
      <c r="AG429" s="128"/>
      <c r="AH429" s="128"/>
      <c r="AI429" s="128"/>
      <c r="AJ429" s="128"/>
      <c r="AK429" s="128"/>
      <c r="AL429" s="128"/>
      <c r="AM429" s="129"/>
      <c r="BG429" s="13" t="s">
        <v>432</v>
      </c>
      <c r="BH429" s="13" t="s">
        <v>432</v>
      </c>
    </row>
    <row r="430" spans="1:61" ht="9.75" hidden="1" customHeight="1" x14ac:dyDescent="0.15">
      <c r="A430" s="106"/>
      <c r="B430" s="107"/>
      <c r="C430" s="107"/>
      <c r="D430" s="107"/>
      <c r="E430" s="107"/>
      <c r="F430" s="107"/>
      <c r="G430" s="107"/>
      <c r="H430" s="107"/>
      <c r="I430" s="108"/>
      <c r="J430" s="89"/>
      <c r="K430" s="90"/>
      <c r="L430" s="90"/>
      <c r="M430" s="90"/>
      <c r="N430" s="90"/>
      <c r="O430" s="90"/>
      <c r="P430" s="90"/>
      <c r="Q430" s="90"/>
      <c r="R430" s="90"/>
      <c r="S430" s="90"/>
      <c r="T430" s="90"/>
      <c r="U430" s="90"/>
      <c r="V430" s="90"/>
      <c r="W430" s="90"/>
      <c r="X430" s="90"/>
      <c r="Y430" s="90"/>
      <c r="Z430" s="90"/>
      <c r="AA430" s="90"/>
      <c r="AB430" s="90"/>
      <c r="AC430" s="90"/>
      <c r="AD430" s="90"/>
      <c r="AE430" s="90"/>
      <c r="AF430" s="90"/>
      <c r="AG430" s="90"/>
      <c r="AH430" s="90"/>
      <c r="AI430" s="90"/>
      <c r="AJ430" s="90"/>
      <c r="AK430" s="90"/>
      <c r="AL430" s="90"/>
      <c r="AM430" s="91"/>
      <c r="BG430" s="13" t="s">
        <v>432</v>
      </c>
      <c r="BH430" s="13" t="s">
        <v>432</v>
      </c>
    </row>
    <row r="431" spans="1:61" ht="9.75" hidden="1" customHeight="1" x14ac:dyDescent="0.15">
      <c r="A431" s="267" t="s">
        <v>0</v>
      </c>
      <c r="B431" s="268"/>
      <c r="C431" s="96" t="s">
        <v>107</v>
      </c>
      <c r="D431" s="97"/>
      <c r="E431" s="97"/>
      <c r="F431" s="97"/>
      <c r="G431" s="97"/>
      <c r="H431" s="97"/>
      <c r="I431" s="98"/>
      <c r="J431" s="167"/>
      <c r="K431" s="162"/>
      <c r="L431" s="162"/>
      <c r="M431" s="162"/>
      <c r="N431" s="162"/>
      <c r="O431" s="162"/>
      <c r="P431" s="162"/>
      <c r="Q431" s="162"/>
      <c r="R431" s="162"/>
      <c r="S431" s="162"/>
      <c r="T431" s="162"/>
      <c r="U431" s="162"/>
      <c r="V431" s="170" t="s">
        <v>116</v>
      </c>
      <c r="W431" s="170"/>
      <c r="X431" s="170"/>
      <c r="Y431" s="170"/>
      <c r="Z431" s="170"/>
      <c r="AA431" s="170"/>
      <c r="AB431" s="170"/>
      <c r="AC431" s="170"/>
      <c r="AD431" s="170"/>
      <c r="AE431" s="170"/>
      <c r="AF431" s="170"/>
      <c r="AG431" s="170"/>
      <c r="AH431" s="170"/>
      <c r="AI431" s="170"/>
      <c r="AJ431" s="170"/>
      <c r="AK431" s="170"/>
      <c r="AL431" s="170"/>
      <c r="AM431" s="171"/>
      <c r="BE431" s="13" t="str">
        <f ca="1">MID(CELL("address",$CI$2),2,2)</f>
        <v>CI</v>
      </c>
      <c r="BF431" s="13" t="str">
        <f>IF(TRIM($K432)="","",IF(ISERROR(MATCH($K432,$CI$3:$CI$4,0)),"INPUT_ERROR",MATCH($K432,$CI$3:$CI$4,0)))</f>
        <v/>
      </c>
      <c r="BG431" s="13" t="s">
        <v>478</v>
      </c>
      <c r="BH431" s="13">
        <v>62</v>
      </c>
      <c r="BI431" s="13" t="str">
        <f>"ITEM"&amp; BH431&amp; BG431 &amp; "="&amp; $BF431</f>
        <v>ITEM62#KBN2_15=</v>
      </c>
    </row>
    <row r="432" spans="1:61" ht="9.75" hidden="1" customHeight="1" x14ac:dyDescent="0.15">
      <c r="A432" s="269"/>
      <c r="B432" s="270"/>
      <c r="C432" s="99"/>
      <c r="D432" s="100"/>
      <c r="E432" s="100"/>
      <c r="F432" s="100"/>
      <c r="G432" s="100"/>
      <c r="H432" s="100"/>
      <c r="I432" s="101"/>
      <c r="J432" s="130" t="s">
        <v>167</v>
      </c>
      <c r="K432" s="131"/>
      <c r="L432" s="131"/>
      <c r="M432" s="131"/>
      <c r="N432" s="131"/>
      <c r="O432" s="131"/>
      <c r="P432" s="131"/>
      <c r="Q432" s="131"/>
      <c r="R432" s="133" t="s">
        <v>168</v>
      </c>
      <c r="S432" s="133"/>
      <c r="T432" s="133"/>
      <c r="U432" s="133"/>
      <c r="V432" s="169" t="s">
        <v>234</v>
      </c>
      <c r="W432" s="169"/>
      <c r="X432" s="169"/>
      <c r="Y432" s="169"/>
      <c r="Z432" s="169"/>
      <c r="AA432" s="169" t="s">
        <v>235</v>
      </c>
      <c r="AB432" s="169"/>
      <c r="AC432" s="169"/>
      <c r="AD432" s="169"/>
      <c r="AE432" s="169"/>
      <c r="AF432" s="169"/>
      <c r="AG432" s="169"/>
      <c r="AH432" s="169"/>
      <c r="AI432" s="169"/>
      <c r="AJ432" s="169"/>
      <c r="AK432" s="169"/>
      <c r="AL432" s="169"/>
      <c r="AM432" s="172"/>
      <c r="BG432" s="13" t="s">
        <v>432</v>
      </c>
      <c r="BH432" s="13" t="s">
        <v>432</v>
      </c>
    </row>
    <row r="433" spans="1:61" ht="9.75" hidden="1" customHeight="1" x14ac:dyDescent="0.15">
      <c r="A433" s="269"/>
      <c r="B433" s="270"/>
      <c r="C433" s="99"/>
      <c r="D433" s="100"/>
      <c r="E433" s="100"/>
      <c r="F433" s="100"/>
      <c r="G433" s="100"/>
      <c r="H433" s="100"/>
      <c r="I433" s="101"/>
      <c r="J433" s="130"/>
      <c r="K433" s="131"/>
      <c r="L433" s="131"/>
      <c r="M433" s="131"/>
      <c r="N433" s="131"/>
      <c r="O433" s="131"/>
      <c r="P433" s="131"/>
      <c r="Q433" s="131"/>
      <c r="R433" s="133"/>
      <c r="S433" s="133"/>
      <c r="T433" s="133"/>
      <c r="U433" s="133"/>
      <c r="V433" s="169"/>
      <c r="W433" s="169"/>
      <c r="X433" s="169"/>
      <c r="Y433" s="169"/>
      <c r="Z433" s="169"/>
      <c r="AA433" s="169"/>
      <c r="AB433" s="169"/>
      <c r="AC433" s="169"/>
      <c r="AD433" s="169"/>
      <c r="AE433" s="169"/>
      <c r="AF433" s="169"/>
      <c r="AG433" s="169"/>
      <c r="AH433" s="169"/>
      <c r="AI433" s="169"/>
      <c r="AJ433" s="169"/>
      <c r="AK433" s="169"/>
      <c r="AL433" s="169"/>
      <c r="AM433" s="172"/>
      <c r="BG433" s="13" t="s">
        <v>432</v>
      </c>
      <c r="BH433" s="13" t="s">
        <v>432</v>
      </c>
    </row>
    <row r="434" spans="1:61" ht="9.75" hidden="1" customHeight="1" x14ac:dyDescent="0.15">
      <c r="A434" s="269"/>
      <c r="B434" s="270"/>
      <c r="C434" s="106"/>
      <c r="D434" s="107"/>
      <c r="E434" s="107"/>
      <c r="F434" s="107"/>
      <c r="G434" s="107"/>
      <c r="H434" s="107"/>
      <c r="I434" s="108"/>
      <c r="J434" s="173"/>
      <c r="K434" s="174"/>
      <c r="L434" s="174"/>
      <c r="M434" s="174"/>
      <c r="N434" s="174"/>
      <c r="O434" s="174"/>
      <c r="P434" s="174"/>
      <c r="Q434" s="174"/>
      <c r="R434" s="174"/>
      <c r="S434" s="174"/>
      <c r="T434" s="174"/>
      <c r="U434" s="174"/>
      <c r="V434" s="174"/>
      <c r="W434" s="174"/>
      <c r="X434" s="174"/>
      <c r="Y434" s="174"/>
      <c r="Z434" s="174"/>
      <c r="AA434" s="174"/>
      <c r="AB434" s="174"/>
      <c r="AC434" s="174"/>
      <c r="AD434" s="174"/>
      <c r="AE434" s="174"/>
      <c r="AF434" s="174"/>
      <c r="AG434" s="174"/>
      <c r="AH434" s="174"/>
      <c r="AI434" s="174"/>
      <c r="AJ434" s="174"/>
      <c r="AK434" s="174"/>
      <c r="AL434" s="174"/>
      <c r="AM434" s="175"/>
      <c r="BG434" s="13" t="s">
        <v>432</v>
      </c>
      <c r="BH434" s="13" t="s">
        <v>432</v>
      </c>
    </row>
    <row r="435" spans="1:61" ht="9.75" hidden="1" customHeight="1" x14ac:dyDescent="0.15">
      <c r="A435" s="269"/>
      <c r="B435" s="270"/>
      <c r="C435" s="96" t="s">
        <v>108</v>
      </c>
      <c r="D435" s="97"/>
      <c r="E435" s="97"/>
      <c r="F435" s="97"/>
      <c r="G435" s="97"/>
      <c r="H435" s="97"/>
      <c r="I435" s="98"/>
      <c r="J435" s="86"/>
      <c r="K435" s="87"/>
      <c r="L435" s="87"/>
      <c r="M435" s="87"/>
      <c r="N435" s="87"/>
      <c r="O435" s="87"/>
      <c r="P435" s="87"/>
      <c r="Q435" s="87"/>
      <c r="R435" s="87"/>
      <c r="S435" s="87"/>
      <c r="T435" s="87"/>
      <c r="U435" s="87"/>
      <c r="V435" s="87"/>
      <c r="W435" s="87"/>
      <c r="X435" s="87"/>
      <c r="Y435" s="87"/>
      <c r="Z435" s="87"/>
      <c r="AA435" s="87"/>
      <c r="AB435" s="87"/>
      <c r="AC435" s="87"/>
      <c r="AD435" s="87"/>
      <c r="AE435" s="87"/>
      <c r="AF435" s="87"/>
      <c r="AG435" s="87"/>
      <c r="AH435" s="87"/>
      <c r="AI435" s="87"/>
      <c r="AJ435" s="87"/>
      <c r="AK435" s="87"/>
      <c r="AL435" s="87"/>
      <c r="AM435" s="88"/>
      <c r="BG435" s="13" t="s">
        <v>478</v>
      </c>
      <c r="BH435" s="13">
        <v>63</v>
      </c>
      <c r="BI435" s="13" t="str">
        <f>"ITEM" &amp; BH435 &amp; BG435 &amp; "="&amp; IF(TRIM($J435)="","",$J435)</f>
        <v>ITEM63#KBN2_15=</v>
      </c>
    </row>
    <row r="436" spans="1:61" ht="9.75" hidden="1" customHeight="1" x14ac:dyDescent="0.15">
      <c r="A436" s="269"/>
      <c r="B436" s="270"/>
      <c r="C436" s="99"/>
      <c r="D436" s="100"/>
      <c r="E436" s="100"/>
      <c r="F436" s="100"/>
      <c r="G436" s="100"/>
      <c r="H436" s="100"/>
      <c r="I436" s="101"/>
      <c r="J436" s="127"/>
      <c r="K436" s="128"/>
      <c r="L436" s="128"/>
      <c r="M436" s="128"/>
      <c r="N436" s="128"/>
      <c r="O436" s="128"/>
      <c r="P436" s="128"/>
      <c r="Q436" s="128"/>
      <c r="R436" s="128"/>
      <c r="S436" s="128"/>
      <c r="T436" s="128"/>
      <c r="U436" s="128"/>
      <c r="V436" s="128"/>
      <c r="W436" s="128"/>
      <c r="X436" s="128"/>
      <c r="Y436" s="128"/>
      <c r="Z436" s="128"/>
      <c r="AA436" s="128"/>
      <c r="AB436" s="128"/>
      <c r="AC436" s="128"/>
      <c r="AD436" s="128"/>
      <c r="AE436" s="128"/>
      <c r="AF436" s="128"/>
      <c r="AG436" s="128"/>
      <c r="AH436" s="128"/>
      <c r="AI436" s="128"/>
      <c r="AJ436" s="128"/>
      <c r="AK436" s="128"/>
      <c r="AL436" s="128"/>
      <c r="AM436" s="129"/>
      <c r="BG436" s="13" t="s">
        <v>432</v>
      </c>
      <c r="BH436" s="13" t="s">
        <v>432</v>
      </c>
    </row>
    <row r="437" spans="1:61" ht="9.75" hidden="1" customHeight="1" x14ac:dyDescent="0.15">
      <c r="A437" s="269"/>
      <c r="B437" s="270"/>
      <c r="C437" s="106"/>
      <c r="D437" s="107"/>
      <c r="E437" s="107"/>
      <c r="F437" s="107"/>
      <c r="G437" s="107"/>
      <c r="H437" s="107"/>
      <c r="I437" s="108"/>
      <c r="J437" s="89"/>
      <c r="K437" s="90"/>
      <c r="L437" s="90"/>
      <c r="M437" s="90"/>
      <c r="N437" s="90"/>
      <c r="O437" s="90"/>
      <c r="P437" s="90"/>
      <c r="Q437" s="90"/>
      <c r="R437" s="90"/>
      <c r="S437" s="90"/>
      <c r="T437" s="90"/>
      <c r="U437" s="90"/>
      <c r="V437" s="90"/>
      <c r="W437" s="90"/>
      <c r="X437" s="90"/>
      <c r="Y437" s="90"/>
      <c r="Z437" s="90"/>
      <c r="AA437" s="90"/>
      <c r="AB437" s="90"/>
      <c r="AC437" s="90"/>
      <c r="AD437" s="90"/>
      <c r="AE437" s="90"/>
      <c r="AF437" s="90"/>
      <c r="AG437" s="90"/>
      <c r="AH437" s="90"/>
      <c r="AI437" s="90"/>
      <c r="AJ437" s="90"/>
      <c r="AK437" s="90"/>
      <c r="AL437" s="90"/>
      <c r="AM437" s="91"/>
      <c r="BG437" s="13" t="s">
        <v>432</v>
      </c>
      <c r="BH437" s="13" t="s">
        <v>432</v>
      </c>
    </row>
    <row r="438" spans="1:61" ht="9.75" hidden="1" customHeight="1" x14ac:dyDescent="0.15">
      <c r="A438" s="269"/>
      <c r="B438" s="270"/>
      <c r="C438" s="96" t="s">
        <v>109</v>
      </c>
      <c r="D438" s="97"/>
      <c r="E438" s="97"/>
      <c r="F438" s="97"/>
      <c r="G438" s="97"/>
      <c r="H438" s="97"/>
      <c r="I438" s="98"/>
      <c r="J438" s="86"/>
      <c r="K438" s="87"/>
      <c r="L438" s="87"/>
      <c r="M438" s="87"/>
      <c r="N438" s="87"/>
      <c r="O438" s="87"/>
      <c r="P438" s="87"/>
      <c r="Q438" s="87"/>
      <c r="R438" s="87"/>
      <c r="S438" s="87"/>
      <c r="T438" s="87"/>
      <c r="U438" s="87"/>
      <c r="V438" s="87"/>
      <c r="W438" s="87"/>
      <c r="X438" s="87"/>
      <c r="Y438" s="87"/>
      <c r="Z438" s="87"/>
      <c r="AA438" s="87"/>
      <c r="AB438" s="87"/>
      <c r="AC438" s="87"/>
      <c r="AD438" s="87"/>
      <c r="AE438" s="87"/>
      <c r="AF438" s="87"/>
      <c r="AG438" s="87"/>
      <c r="AH438" s="87"/>
      <c r="AI438" s="87"/>
      <c r="AJ438" s="87"/>
      <c r="AK438" s="87"/>
      <c r="AL438" s="87"/>
      <c r="AM438" s="88"/>
      <c r="BG438" s="13" t="s">
        <v>478</v>
      </c>
      <c r="BH438" s="13">
        <v>64</v>
      </c>
      <c r="BI438" s="13" t="str">
        <f>"ITEM" &amp; BH438 &amp; BG438 &amp; "="&amp; IF(TRIM($J438)="","",$J438)</f>
        <v>ITEM64#KBN2_15=</v>
      </c>
    </row>
    <row r="439" spans="1:61" ht="9.75" hidden="1" customHeight="1" x14ac:dyDescent="0.15">
      <c r="A439" s="269"/>
      <c r="B439" s="270"/>
      <c r="C439" s="99"/>
      <c r="D439" s="100"/>
      <c r="E439" s="100"/>
      <c r="F439" s="100"/>
      <c r="G439" s="100"/>
      <c r="H439" s="100"/>
      <c r="I439" s="101"/>
      <c r="J439" s="127"/>
      <c r="K439" s="128"/>
      <c r="L439" s="128"/>
      <c r="M439" s="128"/>
      <c r="N439" s="128"/>
      <c r="O439" s="128"/>
      <c r="P439" s="128"/>
      <c r="Q439" s="128"/>
      <c r="R439" s="128"/>
      <c r="S439" s="128"/>
      <c r="T439" s="128"/>
      <c r="U439" s="128"/>
      <c r="V439" s="128"/>
      <c r="W439" s="128"/>
      <c r="X439" s="128"/>
      <c r="Y439" s="128"/>
      <c r="Z439" s="128"/>
      <c r="AA439" s="128"/>
      <c r="AB439" s="128"/>
      <c r="AC439" s="128"/>
      <c r="AD439" s="128"/>
      <c r="AE439" s="128"/>
      <c r="AF439" s="128"/>
      <c r="AG439" s="128"/>
      <c r="AH439" s="128"/>
      <c r="AI439" s="128"/>
      <c r="AJ439" s="128"/>
      <c r="AK439" s="128"/>
      <c r="AL439" s="128"/>
      <c r="AM439" s="129"/>
      <c r="BG439" s="13" t="s">
        <v>432</v>
      </c>
      <c r="BH439" s="13" t="s">
        <v>432</v>
      </c>
    </row>
    <row r="440" spans="1:61" ht="9.75" hidden="1" customHeight="1" x14ac:dyDescent="0.15">
      <c r="A440" s="271"/>
      <c r="B440" s="272"/>
      <c r="C440" s="106"/>
      <c r="D440" s="107"/>
      <c r="E440" s="107"/>
      <c r="F440" s="107"/>
      <c r="G440" s="107"/>
      <c r="H440" s="107"/>
      <c r="I440" s="108"/>
      <c r="J440" s="89"/>
      <c r="K440" s="90"/>
      <c r="L440" s="90"/>
      <c r="M440" s="90"/>
      <c r="N440" s="90"/>
      <c r="O440" s="90"/>
      <c r="P440" s="90"/>
      <c r="Q440" s="90"/>
      <c r="R440" s="90"/>
      <c r="S440" s="90"/>
      <c r="T440" s="90"/>
      <c r="U440" s="90"/>
      <c r="V440" s="90"/>
      <c r="W440" s="90"/>
      <c r="X440" s="90"/>
      <c r="Y440" s="90"/>
      <c r="Z440" s="90"/>
      <c r="AA440" s="90"/>
      <c r="AB440" s="90"/>
      <c r="AC440" s="90"/>
      <c r="AD440" s="90"/>
      <c r="AE440" s="90"/>
      <c r="AF440" s="90"/>
      <c r="AG440" s="90"/>
      <c r="AH440" s="90"/>
      <c r="AI440" s="90"/>
      <c r="AJ440" s="90"/>
      <c r="AK440" s="90"/>
      <c r="AL440" s="90"/>
      <c r="AM440" s="91"/>
      <c r="BG440" s="13" t="s">
        <v>432</v>
      </c>
      <c r="BH440" s="13" t="s">
        <v>432</v>
      </c>
    </row>
    <row r="441" spans="1:61" ht="9.75" customHeight="1" x14ac:dyDescent="0.15">
      <c r="A441" s="141" t="s">
        <v>357</v>
      </c>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c r="AA441" s="142"/>
      <c r="AB441" s="142"/>
      <c r="AC441" s="142"/>
      <c r="AD441" s="142"/>
      <c r="AE441" s="142"/>
      <c r="AF441" s="142"/>
      <c r="AG441" s="142"/>
      <c r="AH441" s="142"/>
      <c r="AI441" s="142"/>
      <c r="AJ441" s="142"/>
      <c r="AK441" s="142"/>
      <c r="AL441" s="142"/>
      <c r="AM441" s="143"/>
      <c r="BG441" s="13" t="s">
        <v>432</v>
      </c>
      <c r="BH441" s="13" t="s">
        <v>432</v>
      </c>
    </row>
    <row r="442" spans="1:61" ht="9.75" customHeight="1" x14ac:dyDescent="0.15">
      <c r="A442" s="164"/>
      <c r="B442" s="165"/>
      <c r="C442" s="165"/>
      <c r="D442" s="165"/>
      <c r="E442" s="165"/>
      <c r="F442" s="165"/>
      <c r="G442" s="165"/>
      <c r="H442" s="165"/>
      <c r="I442" s="165"/>
      <c r="J442" s="165"/>
      <c r="K442" s="165"/>
      <c r="L442" s="165"/>
      <c r="M442" s="165"/>
      <c r="N442" s="165"/>
      <c r="O442" s="165"/>
      <c r="P442" s="165"/>
      <c r="Q442" s="165"/>
      <c r="R442" s="165"/>
      <c r="S442" s="165"/>
      <c r="T442" s="165"/>
      <c r="U442" s="165"/>
      <c r="V442" s="165"/>
      <c r="W442" s="165"/>
      <c r="X442" s="165"/>
      <c r="Y442" s="165"/>
      <c r="Z442" s="165"/>
      <c r="AA442" s="165"/>
      <c r="AB442" s="165"/>
      <c r="AC442" s="165"/>
      <c r="AD442" s="165"/>
      <c r="AE442" s="165"/>
      <c r="AF442" s="165"/>
      <c r="AG442" s="165"/>
      <c r="AH442" s="165"/>
      <c r="AI442" s="165"/>
      <c r="AJ442" s="165"/>
      <c r="AK442" s="165"/>
      <c r="AL442" s="165"/>
      <c r="AM442" s="166"/>
      <c r="BG442" s="13" t="s">
        <v>432</v>
      </c>
      <c r="BH442" s="13" t="s">
        <v>432</v>
      </c>
    </row>
    <row r="443" spans="1:61" ht="9.75" hidden="1" customHeight="1" x14ac:dyDescent="0.15">
      <c r="A443" s="251" t="s">
        <v>358</v>
      </c>
      <c r="B443" s="252"/>
      <c r="C443" s="252"/>
      <c r="D443" s="252"/>
      <c r="E443" s="252"/>
      <c r="F443" s="252"/>
      <c r="G443" s="252"/>
      <c r="H443" s="252"/>
      <c r="I443" s="253"/>
      <c r="J443" s="276"/>
      <c r="K443" s="277"/>
      <c r="L443" s="277"/>
      <c r="M443" s="277"/>
      <c r="N443" s="277"/>
      <c r="O443" s="277"/>
      <c r="P443" s="277"/>
      <c r="Q443" s="277"/>
      <c r="R443" s="277"/>
      <c r="S443" s="277"/>
      <c r="T443" s="277"/>
      <c r="U443" s="277"/>
      <c r="V443" s="277"/>
      <c r="W443" s="277"/>
      <c r="X443" s="277"/>
      <c r="Y443" s="277"/>
      <c r="Z443" s="277"/>
      <c r="AA443" s="277"/>
      <c r="AB443" s="277"/>
      <c r="AC443" s="277"/>
      <c r="AD443" s="277"/>
      <c r="AE443" s="277"/>
      <c r="AF443" s="277"/>
      <c r="AG443" s="277"/>
      <c r="AH443" s="277"/>
      <c r="AI443" s="277"/>
      <c r="AJ443" s="277"/>
      <c r="AK443" s="277"/>
      <c r="AL443" s="277"/>
      <c r="AM443" s="278"/>
      <c r="BG443" s="13" t="s">
        <v>479</v>
      </c>
      <c r="BH443" s="13">
        <v>58</v>
      </c>
      <c r="BI443" s="13" t="str">
        <f>"ITEM"&amp;BH443 &amp; BG443 &amp; "="&amp; IF(TRIM($J443)="","",$J443)</f>
        <v>ITEM58#KBN2_16=</v>
      </c>
    </row>
    <row r="444" spans="1:61" ht="9.75" hidden="1" customHeight="1" thickBot="1" x14ac:dyDescent="0.2">
      <c r="A444" s="254"/>
      <c r="B444" s="255"/>
      <c r="C444" s="255"/>
      <c r="D444" s="255"/>
      <c r="E444" s="255"/>
      <c r="F444" s="255"/>
      <c r="G444" s="255"/>
      <c r="H444" s="255"/>
      <c r="I444" s="256"/>
      <c r="J444" s="279"/>
      <c r="K444" s="280"/>
      <c r="L444" s="280"/>
      <c r="M444" s="280"/>
      <c r="N444" s="280"/>
      <c r="O444" s="280"/>
      <c r="P444" s="280"/>
      <c r="Q444" s="280"/>
      <c r="R444" s="280"/>
      <c r="S444" s="280"/>
      <c r="T444" s="280"/>
      <c r="U444" s="280"/>
      <c r="V444" s="280"/>
      <c r="W444" s="280"/>
      <c r="X444" s="280"/>
      <c r="Y444" s="280"/>
      <c r="Z444" s="280"/>
      <c r="AA444" s="280"/>
      <c r="AB444" s="280"/>
      <c r="AC444" s="280"/>
      <c r="AD444" s="280"/>
      <c r="AE444" s="280"/>
      <c r="AF444" s="280"/>
      <c r="AG444" s="280"/>
      <c r="AH444" s="280"/>
      <c r="AI444" s="280"/>
      <c r="AJ444" s="280"/>
      <c r="AK444" s="280"/>
      <c r="AL444" s="280"/>
      <c r="AM444" s="281"/>
      <c r="BG444" s="13" t="s">
        <v>432</v>
      </c>
      <c r="BH444" s="13" t="s">
        <v>432</v>
      </c>
    </row>
    <row r="445" spans="1:61" ht="9.75" hidden="1" customHeight="1" x14ac:dyDescent="0.15">
      <c r="A445" s="263" t="s">
        <v>93</v>
      </c>
      <c r="B445" s="264"/>
      <c r="C445" s="264"/>
      <c r="D445" s="264"/>
      <c r="E445" s="264"/>
      <c r="F445" s="264"/>
      <c r="G445" s="264"/>
      <c r="H445" s="264"/>
      <c r="I445" s="265"/>
      <c r="J445" s="282"/>
      <c r="K445" s="283"/>
      <c r="L445" s="283"/>
      <c r="M445" s="283"/>
      <c r="N445" s="283"/>
      <c r="O445" s="283"/>
      <c r="P445" s="283"/>
      <c r="Q445" s="283"/>
      <c r="R445" s="283"/>
      <c r="S445" s="283"/>
      <c r="T445" s="283"/>
      <c r="U445" s="283"/>
      <c r="V445" s="283"/>
      <c r="W445" s="283"/>
      <c r="X445" s="283"/>
      <c r="Y445" s="283"/>
      <c r="Z445" s="283"/>
      <c r="AA445" s="283"/>
      <c r="AB445" s="283"/>
      <c r="AC445" s="283"/>
      <c r="AD445" s="283"/>
      <c r="AE445" s="283"/>
      <c r="AF445" s="283"/>
      <c r="AG445" s="283"/>
      <c r="AH445" s="283"/>
      <c r="AI445" s="283"/>
      <c r="AJ445" s="283"/>
      <c r="AK445" s="283"/>
      <c r="AL445" s="283"/>
      <c r="AM445" s="284"/>
      <c r="BG445" s="13" t="s">
        <v>479</v>
      </c>
      <c r="BH445" s="13">
        <v>59</v>
      </c>
      <c r="BI445" s="13" t="str">
        <f>"ITEM"&amp; BH445  &amp; BG445 &amp; "="&amp; IF(TRIM($J445)="","",$J445)</f>
        <v>ITEM59#KBN2_16=</v>
      </c>
    </row>
    <row r="446" spans="1:61" ht="9.75" hidden="1" customHeight="1" x14ac:dyDescent="0.15">
      <c r="A446" s="106"/>
      <c r="B446" s="107"/>
      <c r="C446" s="107"/>
      <c r="D446" s="107"/>
      <c r="E446" s="107"/>
      <c r="F446" s="107"/>
      <c r="G446" s="107"/>
      <c r="H446" s="107"/>
      <c r="I446" s="108"/>
      <c r="J446" s="89"/>
      <c r="K446" s="90"/>
      <c r="L446" s="90"/>
      <c r="M446" s="90"/>
      <c r="N446" s="90"/>
      <c r="O446" s="90"/>
      <c r="P446" s="90"/>
      <c r="Q446" s="90"/>
      <c r="R446" s="90"/>
      <c r="S446" s="90"/>
      <c r="T446" s="90"/>
      <c r="U446" s="90"/>
      <c r="V446" s="90"/>
      <c r="W446" s="90"/>
      <c r="X446" s="90"/>
      <c r="Y446" s="90"/>
      <c r="Z446" s="90"/>
      <c r="AA446" s="90"/>
      <c r="AB446" s="90"/>
      <c r="AC446" s="90"/>
      <c r="AD446" s="90"/>
      <c r="AE446" s="90"/>
      <c r="AF446" s="90"/>
      <c r="AG446" s="90"/>
      <c r="AH446" s="90"/>
      <c r="AI446" s="90"/>
      <c r="AJ446" s="90"/>
      <c r="AK446" s="90"/>
      <c r="AL446" s="90"/>
      <c r="AM446" s="91"/>
      <c r="BG446" s="13" t="s">
        <v>432</v>
      </c>
      <c r="BH446" s="13" t="s">
        <v>432</v>
      </c>
    </row>
    <row r="447" spans="1:61" ht="9.75" hidden="1" customHeight="1" x14ac:dyDescent="0.15">
      <c r="A447" s="96" t="s">
        <v>106</v>
      </c>
      <c r="B447" s="97"/>
      <c r="C447" s="97"/>
      <c r="D447" s="97"/>
      <c r="E447" s="97"/>
      <c r="F447" s="97"/>
      <c r="G447" s="97"/>
      <c r="H447" s="97"/>
      <c r="I447" s="98"/>
      <c r="J447" s="266"/>
      <c r="K447" s="170"/>
      <c r="L447" s="170"/>
      <c r="M447" s="170"/>
      <c r="N447" s="170"/>
      <c r="O447" s="170"/>
      <c r="P447" s="170"/>
      <c r="Q447" s="170"/>
      <c r="R447" s="170"/>
      <c r="S447" s="170"/>
      <c r="T447" s="170"/>
      <c r="U447" s="170"/>
      <c r="V447" s="170" t="s">
        <v>116</v>
      </c>
      <c r="W447" s="170"/>
      <c r="X447" s="170"/>
      <c r="Y447" s="170"/>
      <c r="Z447" s="170"/>
      <c r="AA447" s="170"/>
      <c r="AB447" s="170"/>
      <c r="AC447" s="170"/>
      <c r="AD447" s="170"/>
      <c r="AE447" s="170"/>
      <c r="AF447" s="170"/>
      <c r="AG447" s="170"/>
      <c r="AH447" s="170"/>
      <c r="AI447" s="170"/>
      <c r="AJ447" s="170"/>
      <c r="AK447" s="170"/>
      <c r="AL447" s="170"/>
      <c r="AM447" s="171"/>
      <c r="BE447" s="13" t="str">
        <f ca="1">MID(CELL("address",$CH$2),2,2)</f>
        <v>CH</v>
      </c>
      <c r="BF447" s="13" t="str">
        <f>IF(TRIM($K448)="","",IF(ISERROR(MATCH($K448,$CH$3:$CH$8,0)),"INPUT_ERROR",MATCH($K448,$CH$3:$CH$8,0)))</f>
        <v/>
      </c>
      <c r="BG447" s="13" t="s">
        <v>479</v>
      </c>
      <c r="BH447" s="13">
        <v>60</v>
      </c>
      <c r="BI447" s="13" t="str">
        <f>"ITEM"&amp; BH447 &amp; BG447 &amp;  "="&amp; $BF447</f>
        <v>ITEM60#KBN2_16=</v>
      </c>
    </row>
    <row r="448" spans="1:61" ht="9.75" hidden="1" customHeight="1" x14ac:dyDescent="0.15">
      <c r="A448" s="99"/>
      <c r="B448" s="100"/>
      <c r="C448" s="100"/>
      <c r="D448" s="100"/>
      <c r="E448" s="100"/>
      <c r="F448" s="100"/>
      <c r="G448" s="100"/>
      <c r="H448" s="100"/>
      <c r="I448" s="101"/>
      <c r="J448" s="130" t="s">
        <v>127</v>
      </c>
      <c r="K448" s="131"/>
      <c r="L448" s="131"/>
      <c r="M448" s="131"/>
      <c r="N448" s="131"/>
      <c r="O448" s="131"/>
      <c r="P448" s="131"/>
      <c r="Q448" s="131"/>
      <c r="R448" s="131"/>
      <c r="S448" s="131"/>
      <c r="T448" s="169" t="s">
        <v>443</v>
      </c>
      <c r="U448" s="169"/>
      <c r="V448" s="169" t="s">
        <v>230</v>
      </c>
      <c r="W448" s="169"/>
      <c r="X448" s="169"/>
      <c r="Y448" s="169"/>
      <c r="Z448" s="169"/>
      <c r="AA448" s="169"/>
      <c r="AB448" s="169"/>
      <c r="AC448" s="169"/>
      <c r="AD448" s="169"/>
      <c r="AE448" s="169" t="s">
        <v>231</v>
      </c>
      <c r="AF448" s="169"/>
      <c r="AG448" s="169"/>
      <c r="AH448" s="169"/>
      <c r="AI448" s="169"/>
      <c r="AJ448" s="169"/>
      <c r="AK448" s="169"/>
      <c r="AL448" s="169"/>
      <c r="AM448" s="172"/>
      <c r="BG448" s="13" t="s">
        <v>432</v>
      </c>
      <c r="BH448" s="13" t="s">
        <v>432</v>
      </c>
    </row>
    <row r="449" spans="1:61" ht="9.75" hidden="1" customHeight="1" x14ac:dyDescent="0.15">
      <c r="A449" s="99"/>
      <c r="B449" s="100"/>
      <c r="C449" s="100"/>
      <c r="D449" s="100"/>
      <c r="E449" s="100"/>
      <c r="F449" s="100"/>
      <c r="G449" s="100"/>
      <c r="H449" s="100"/>
      <c r="I449" s="101"/>
      <c r="J449" s="130"/>
      <c r="K449" s="131"/>
      <c r="L449" s="131"/>
      <c r="M449" s="131"/>
      <c r="N449" s="131"/>
      <c r="O449" s="131"/>
      <c r="P449" s="131"/>
      <c r="Q449" s="131"/>
      <c r="R449" s="131"/>
      <c r="S449" s="131"/>
      <c r="T449" s="169"/>
      <c r="U449" s="169"/>
      <c r="V449" s="169" t="s">
        <v>232</v>
      </c>
      <c r="W449" s="169"/>
      <c r="X449" s="169"/>
      <c r="Y449" s="169"/>
      <c r="Z449" s="169"/>
      <c r="AA449" s="169"/>
      <c r="AB449" s="169"/>
      <c r="AC449" s="169"/>
      <c r="AD449" s="169"/>
      <c r="AE449" s="169" t="s">
        <v>233</v>
      </c>
      <c r="AF449" s="169"/>
      <c r="AG449" s="169"/>
      <c r="AH449" s="169"/>
      <c r="AI449" s="169"/>
      <c r="AJ449" s="169"/>
      <c r="AK449" s="169"/>
      <c r="AL449" s="169"/>
      <c r="AM449" s="172"/>
      <c r="BG449" s="13" t="s">
        <v>432</v>
      </c>
      <c r="BH449" s="13" t="s">
        <v>432</v>
      </c>
    </row>
    <row r="450" spans="1:61" ht="9.75" hidden="1" customHeight="1" x14ac:dyDescent="0.15">
      <c r="A450" s="106"/>
      <c r="B450" s="107"/>
      <c r="C450" s="107"/>
      <c r="D450" s="107"/>
      <c r="E450" s="107"/>
      <c r="F450" s="107"/>
      <c r="G450" s="107"/>
      <c r="H450" s="107"/>
      <c r="I450" s="108"/>
      <c r="J450" s="168"/>
      <c r="K450" s="137"/>
      <c r="L450" s="137"/>
      <c r="M450" s="137"/>
      <c r="N450" s="137"/>
      <c r="O450" s="137"/>
      <c r="P450" s="137"/>
      <c r="Q450" s="137"/>
      <c r="R450" s="137"/>
      <c r="S450" s="137"/>
      <c r="T450" s="137"/>
      <c r="U450" s="137"/>
      <c r="V450" s="174" t="s">
        <v>223</v>
      </c>
      <c r="W450" s="174"/>
      <c r="X450" s="174"/>
      <c r="Y450" s="174"/>
      <c r="Z450" s="174"/>
      <c r="AA450" s="174"/>
      <c r="AB450" s="174"/>
      <c r="AC450" s="174"/>
      <c r="AD450" s="174"/>
      <c r="AE450" s="174" t="s">
        <v>224</v>
      </c>
      <c r="AF450" s="174"/>
      <c r="AG450" s="174"/>
      <c r="AH450" s="174"/>
      <c r="AI450" s="174"/>
      <c r="AJ450" s="174"/>
      <c r="AK450" s="174"/>
      <c r="AL450" s="174"/>
      <c r="AM450" s="175"/>
      <c r="BG450" s="13" t="s">
        <v>432</v>
      </c>
      <c r="BH450" s="13" t="s">
        <v>432</v>
      </c>
    </row>
    <row r="451" spans="1:61" ht="9.75" hidden="1" customHeight="1" x14ac:dyDescent="0.15">
      <c r="A451" s="96" t="s">
        <v>304</v>
      </c>
      <c r="B451" s="97"/>
      <c r="C451" s="97"/>
      <c r="D451" s="97"/>
      <c r="E451" s="97"/>
      <c r="F451" s="97"/>
      <c r="G451" s="97"/>
      <c r="H451" s="97"/>
      <c r="I451" s="98"/>
      <c r="J451" s="86"/>
      <c r="K451" s="87"/>
      <c r="L451" s="87"/>
      <c r="M451" s="87"/>
      <c r="N451" s="87"/>
      <c r="O451" s="87"/>
      <c r="P451" s="87"/>
      <c r="Q451" s="87"/>
      <c r="R451" s="87"/>
      <c r="S451" s="87"/>
      <c r="T451" s="87"/>
      <c r="U451" s="87"/>
      <c r="V451" s="87"/>
      <c r="W451" s="87"/>
      <c r="X451" s="87"/>
      <c r="Y451" s="87"/>
      <c r="Z451" s="87"/>
      <c r="AA451" s="87"/>
      <c r="AB451" s="87"/>
      <c r="AC451" s="87"/>
      <c r="AD451" s="87"/>
      <c r="AE451" s="87"/>
      <c r="AF451" s="87"/>
      <c r="AG451" s="87"/>
      <c r="AH451" s="87"/>
      <c r="AI451" s="87"/>
      <c r="AJ451" s="87"/>
      <c r="AK451" s="87"/>
      <c r="AL451" s="87"/>
      <c r="AM451" s="88"/>
      <c r="BG451" s="13" t="s">
        <v>479</v>
      </c>
      <c r="BH451" s="13">
        <v>61</v>
      </c>
      <c r="BI451" s="13" t="str">
        <f>"ITEM"&amp; BH451 &amp; BG451 &amp; "="&amp; IF(TRIM($J451)="","",$J451)</f>
        <v>ITEM61#KBN2_16=</v>
      </c>
    </row>
    <row r="452" spans="1:61" ht="9.75" hidden="1" customHeight="1" x14ac:dyDescent="0.15">
      <c r="A452" s="99"/>
      <c r="B452" s="100"/>
      <c r="C452" s="100"/>
      <c r="D452" s="100"/>
      <c r="E452" s="100"/>
      <c r="F452" s="100"/>
      <c r="G452" s="100"/>
      <c r="H452" s="100"/>
      <c r="I452" s="101"/>
      <c r="J452" s="127"/>
      <c r="K452" s="128"/>
      <c r="L452" s="128"/>
      <c r="M452" s="128"/>
      <c r="N452" s="128"/>
      <c r="O452" s="128"/>
      <c r="P452" s="128"/>
      <c r="Q452" s="128"/>
      <c r="R452" s="128"/>
      <c r="S452" s="128"/>
      <c r="T452" s="128"/>
      <c r="U452" s="128"/>
      <c r="V452" s="128"/>
      <c r="W452" s="128"/>
      <c r="X452" s="128"/>
      <c r="Y452" s="128"/>
      <c r="Z452" s="128"/>
      <c r="AA452" s="128"/>
      <c r="AB452" s="128"/>
      <c r="AC452" s="128"/>
      <c r="AD452" s="128"/>
      <c r="AE452" s="128"/>
      <c r="AF452" s="128"/>
      <c r="AG452" s="128"/>
      <c r="AH452" s="128"/>
      <c r="AI452" s="128"/>
      <c r="AJ452" s="128"/>
      <c r="AK452" s="128"/>
      <c r="AL452" s="128"/>
      <c r="AM452" s="129"/>
      <c r="BG452" s="13" t="s">
        <v>432</v>
      </c>
      <c r="BH452" s="13" t="s">
        <v>432</v>
      </c>
    </row>
    <row r="453" spans="1:61" ht="9.75" hidden="1" customHeight="1" x14ac:dyDescent="0.15">
      <c r="A453" s="106"/>
      <c r="B453" s="107"/>
      <c r="C453" s="107"/>
      <c r="D453" s="107"/>
      <c r="E453" s="107"/>
      <c r="F453" s="107"/>
      <c r="G453" s="107"/>
      <c r="H453" s="107"/>
      <c r="I453" s="108"/>
      <c r="J453" s="89"/>
      <c r="K453" s="90"/>
      <c r="L453" s="90"/>
      <c r="M453" s="90"/>
      <c r="N453" s="90"/>
      <c r="O453" s="90"/>
      <c r="P453" s="90"/>
      <c r="Q453" s="90"/>
      <c r="R453" s="90"/>
      <c r="S453" s="90"/>
      <c r="T453" s="90"/>
      <c r="U453" s="90"/>
      <c r="V453" s="90"/>
      <c r="W453" s="90"/>
      <c r="X453" s="90"/>
      <c r="Y453" s="90"/>
      <c r="Z453" s="90"/>
      <c r="AA453" s="90"/>
      <c r="AB453" s="90"/>
      <c r="AC453" s="90"/>
      <c r="AD453" s="90"/>
      <c r="AE453" s="90"/>
      <c r="AF453" s="90"/>
      <c r="AG453" s="90"/>
      <c r="AH453" s="90"/>
      <c r="AI453" s="90"/>
      <c r="AJ453" s="90"/>
      <c r="AK453" s="90"/>
      <c r="AL453" s="90"/>
      <c r="AM453" s="91"/>
      <c r="BG453" s="13" t="s">
        <v>432</v>
      </c>
      <c r="BH453" s="13" t="s">
        <v>432</v>
      </c>
    </row>
    <row r="454" spans="1:61" ht="9.75" hidden="1" customHeight="1" x14ac:dyDescent="0.15">
      <c r="A454" s="267" t="s">
        <v>0</v>
      </c>
      <c r="B454" s="268"/>
      <c r="C454" s="96" t="s">
        <v>107</v>
      </c>
      <c r="D454" s="97"/>
      <c r="E454" s="97"/>
      <c r="F454" s="97"/>
      <c r="G454" s="97"/>
      <c r="H454" s="97"/>
      <c r="I454" s="98"/>
      <c r="J454" s="167"/>
      <c r="K454" s="162"/>
      <c r="L454" s="162"/>
      <c r="M454" s="162"/>
      <c r="N454" s="162"/>
      <c r="O454" s="162"/>
      <c r="P454" s="162"/>
      <c r="Q454" s="162"/>
      <c r="R454" s="162"/>
      <c r="S454" s="162"/>
      <c r="T454" s="162"/>
      <c r="U454" s="162"/>
      <c r="V454" s="170" t="s">
        <v>116</v>
      </c>
      <c r="W454" s="170"/>
      <c r="X454" s="170"/>
      <c r="Y454" s="170"/>
      <c r="Z454" s="170"/>
      <c r="AA454" s="170"/>
      <c r="AB454" s="170"/>
      <c r="AC454" s="170"/>
      <c r="AD454" s="170"/>
      <c r="AE454" s="170"/>
      <c r="AF454" s="170"/>
      <c r="AG454" s="170"/>
      <c r="AH454" s="170"/>
      <c r="AI454" s="170"/>
      <c r="AJ454" s="170"/>
      <c r="AK454" s="170"/>
      <c r="AL454" s="170"/>
      <c r="AM454" s="171"/>
      <c r="BE454" s="13" t="str">
        <f ca="1">MID(CELL("address",$CI$2),2,2)</f>
        <v>CI</v>
      </c>
      <c r="BF454" s="13" t="str">
        <f>IF(TRIM($K455)="","",IF(ISERROR(MATCH($K455,$CI$3:$CI$4,0)),"INPUT_ERROR",MATCH($K455,$CI$3:$CI$4,0)))</f>
        <v/>
      </c>
      <c r="BG454" s="13" t="s">
        <v>479</v>
      </c>
      <c r="BH454" s="13">
        <v>62</v>
      </c>
      <c r="BI454" s="13" t="str">
        <f>"ITEM"&amp; BH454&amp; BG454 &amp; "="&amp; $BF454</f>
        <v>ITEM62#KBN2_16=</v>
      </c>
    </row>
    <row r="455" spans="1:61" ht="9.75" hidden="1" customHeight="1" x14ac:dyDescent="0.15">
      <c r="A455" s="269"/>
      <c r="B455" s="270"/>
      <c r="C455" s="99"/>
      <c r="D455" s="100"/>
      <c r="E455" s="100"/>
      <c r="F455" s="100"/>
      <c r="G455" s="100"/>
      <c r="H455" s="100"/>
      <c r="I455" s="101"/>
      <c r="J455" s="130" t="s">
        <v>167</v>
      </c>
      <c r="K455" s="131"/>
      <c r="L455" s="131"/>
      <c r="M455" s="131"/>
      <c r="N455" s="131"/>
      <c r="O455" s="131"/>
      <c r="P455" s="131"/>
      <c r="Q455" s="131"/>
      <c r="R455" s="133" t="s">
        <v>168</v>
      </c>
      <c r="S455" s="133"/>
      <c r="T455" s="133"/>
      <c r="U455" s="133"/>
      <c r="V455" s="169" t="s">
        <v>234</v>
      </c>
      <c r="W455" s="169"/>
      <c r="X455" s="169"/>
      <c r="Y455" s="169"/>
      <c r="Z455" s="169"/>
      <c r="AA455" s="169" t="s">
        <v>235</v>
      </c>
      <c r="AB455" s="169"/>
      <c r="AC455" s="169"/>
      <c r="AD455" s="169"/>
      <c r="AE455" s="169"/>
      <c r="AF455" s="169"/>
      <c r="AG455" s="169"/>
      <c r="AH455" s="169"/>
      <c r="AI455" s="169"/>
      <c r="AJ455" s="169"/>
      <c r="AK455" s="169"/>
      <c r="AL455" s="169"/>
      <c r="AM455" s="172"/>
      <c r="BG455" s="13" t="s">
        <v>432</v>
      </c>
      <c r="BH455" s="13" t="s">
        <v>432</v>
      </c>
    </row>
    <row r="456" spans="1:61" ht="9.75" hidden="1" customHeight="1" x14ac:dyDescent="0.15">
      <c r="A456" s="269"/>
      <c r="B456" s="270"/>
      <c r="C456" s="99"/>
      <c r="D456" s="100"/>
      <c r="E456" s="100"/>
      <c r="F456" s="100"/>
      <c r="G456" s="100"/>
      <c r="H456" s="100"/>
      <c r="I456" s="101"/>
      <c r="J456" s="130"/>
      <c r="K456" s="131"/>
      <c r="L456" s="131"/>
      <c r="M456" s="131"/>
      <c r="N456" s="131"/>
      <c r="O456" s="131"/>
      <c r="P456" s="131"/>
      <c r="Q456" s="131"/>
      <c r="R456" s="133"/>
      <c r="S456" s="133"/>
      <c r="T456" s="133"/>
      <c r="U456" s="133"/>
      <c r="V456" s="169"/>
      <c r="W456" s="169"/>
      <c r="X456" s="169"/>
      <c r="Y456" s="169"/>
      <c r="Z456" s="169"/>
      <c r="AA456" s="169"/>
      <c r="AB456" s="169"/>
      <c r="AC456" s="169"/>
      <c r="AD456" s="169"/>
      <c r="AE456" s="169"/>
      <c r="AF456" s="169"/>
      <c r="AG456" s="169"/>
      <c r="AH456" s="169"/>
      <c r="AI456" s="169"/>
      <c r="AJ456" s="169"/>
      <c r="AK456" s="169"/>
      <c r="AL456" s="169"/>
      <c r="AM456" s="172"/>
      <c r="BG456" s="13" t="s">
        <v>432</v>
      </c>
      <c r="BH456" s="13" t="s">
        <v>432</v>
      </c>
    </row>
    <row r="457" spans="1:61" ht="9.75" hidden="1" customHeight="1" x14ac:dyDescent="0.15">
      <c r="A457" s="269"/>
      <c r="B457" s="270"/>
      <c r="C457" s="106"/>
      <c r="D457" s="107"/>
      <c r="E457" s="107"/>
      <c r="F457" s="107"/>
      <c r="G457" s="107"/>
      <c r="H457" s="107"/>
      <c r="I457" s="108"/>
      <c r="J457" s="173"/>
      <c r="K457" s="174"/>
      <c r="L457" s="174"/>
      <c r="M457" s="174"/>
      <c r="N457" s="174"/>
      <c r="O457" s="174"/>
      <c r="P457" s="174"/>
      <c r="Q457" s="174"/>
      <c r="R457" s="174"/>
      <c r="S457" s="174"/>
      <c r="T457" s="174"/>
      <c r="U457" s="174"/>
      <c r="V457" s="174"/>
      <c r="W457" s="174"/>
      <c r="X457" s="174"/>
      <c r="Y457" s="174"/>
      <c r="Z457" s="174"/>
      <c r="AA457" s="174"/>
      <c r="AB457" s="174"/>
      <c r="AC457" s="174"/>
      <c r="AD457" s="174"/>
      <c r="AE457" s="174"/>
      <c r="AF457" s="174"/>
      <c r="AG457" s="174"/>
      <c r="AH457" s="174"/>
      <c r="AI457" s="174"/>
      <c r="AJ457" s="174"/>
      <c r="AK457" s="174"/>
      <c r="AL457" s="174"/>
      <c r="AM457" s="175"/>
      <c r="BG457" s="13" t="s">
        <v>432</v>
      </c>
      <c r="BH457" s="13" t="s">
        <v>432</v>
      </c>
    </row>
    <row r="458" spans="1:61" ht="9.75" hidden="1" customHeight="1" x14ac:dyDescent="0.15">
      <c r="A458" s="269"/>
      <c r="B458" s="270"/>
      <c r="C458" s="96" t="s">
        <v>108</v>
      </c>
      <c r="D458" s="97"/>
      <c r="E458" s="97"/>
      <c r="F458" s="97"/>
      <c r="G458" s="97"/>
      <c r="H458" s="97"/>
      <c r="I458" s="98"/>
      <c r="J458" s="86"/>
      <c r="K458" s="87"/>
      <c r="L458" s="87"/>
      <c r="M458" s="87"/>
      <c r="N458" s="87"/>
      <c r="O458" s="87"/>
      <c r="P458" s="87"/>
      <c r="Q458" s="87"/>
      <c r="R458" s="87"/>
      <c r="S458" s="87"/>
      <c r="T458" s="87"/>
      <c r="U458" s="87"/>
      <c r="V458" s="87"/>
      <c r="W458" s="87"/>
      <c r="X458" s="87"/>
      <c r="Y458" s="87"/>
      <c r="Z458" s="87"/>
      <c r="AA458" s="87"/>
      <c r="AB458" s="87"/>
      <c r="AC458" s="87"/>
      <c r="AD458" s="87"/>
      <c r="AE458" s="87"/>
      <c r="AF458" s="87"/>
      <c r="AG458" s="87"/>
      <c r="AH458" s="87"/>
      <c r="AI458" s="87"/>
      <c r="AJ458" s="87"/>
      <c r="AK458" s="87"/>
      <c r="AL458" s="87"/>
      <c r="AM458" s="88"/>
      <c r="BG458" s="13" t="s">
        <v>479</v>
      </c>
      <c r="BH458" s="13">
        <v>63</v>
      </c>
      <c r="BI458" s="13" t="str">
        <f>"ITEM" &amp; BH458 &amp; BG458 &amp; "="&amp; IF(TRIM($J458)="","",$J458)</f>
        <v>ITEM63#KBN2_16=</v>
      </c>
    </row>
    <row r="459" spans="1:61" ht="9.75" hidden="1" customHeight="1" x14ac:dyDescent="0.15">
      <c r="A459" s="269"/>
      <c r="B459" s="270"/>
      <c r="C459" s="99"/>
      <c r="D459" s="100"/>
      <c r="E459" s="100"/>
      <c r="F459" s="100"/>
      <c r="G459" s="100"/>
      <c r="H459" s="100"/>
      <c r="I459" s="101"/>
      <c r="J459" s="127"/>
      <c r="K459" s="128"/>
      <c r="L459" s="128"/>
      <c r="M459" s="128"/>
      <c r="N459" s="128"/>
      <c r="O459" s="128"/>
      <c r="P459" s="128"/>
      <c r="Q459" s="128"/>
      <c r="R459" s="128"/>
      <c r="S459" s="128"/>
      <c r="T459" s="128"/>
      <c r="U459" s="128"/>
      <c r="V459" s="128"/>
      <c r="W459" s="128"/>
      <c r="X459" s="128"/>
      <c r="Y459" s="128"/>
      <c r="Z459" s="128"/>
      <c r="AA459" s="128"/>
      <c r="AB459" s="128"/>
      <c r="AC459" s="128"/>
      <c r="AD459" s="128"/>
      <c r="AE459" s="128"/>
      <c r="AF459" s="128"/>
      <c r="AG459" s="128"/>
      <c r="AH459" s="128"/>
      <c r="AI459" s="128"/>
      <c r="AJ459" s="128"/>
      <c r="AK459" s="128"/>
      <c r="AL459" s="128"/>
      <c r="AM459" s="129"/>
      <c r="BG459" s="13" t="s">
        <v>432</v>
      </c>
      <c r="BH459" s="13" t="s">
        <v>432</v>
      </c>
    </row>
    <row r="460" spans="1:61" ht="9.75" hidden="1" customHeight="1" x14ac:dyDescent="0.15">
      <c r="A460" s="269"/>
      <c r="B460" s="270"/>
      <c r="C460" s="106"/>
      <c r="D460" s="107"/>
      <c r="E460" s="107"/>
      <c r="F460" s="107"/>
      <c r="G460" s="107"/>
      <c r="H460" s="107"/>
      <c r="I460" s="108"/>
      <c r="J460" s="89"/>
      <c r="K460" s="90"/>
      <c r="L460" s="90"/>
      <c r="M460" s="90"/>
      <c r="N460" s="90"/>
      <c r="O460" s="90"/>
      <c r="P460" s="90"/>
      <c r="Q460" s="90"/>
      <c r="R460" s="90"/>
      <c r="S460" s="90"/>
      <c r="T460" s="90"/>
      <c r="U460" s="90"/>
      <c r="V460" s="90"/>
      <c r="W460" s="90"/>
      <c r="X460" s="90"/>
      <c r="Y460" s="90"/>
      <c r="Z460" s="90"/>
      <c r="AA460" s="90"/>
      <c r="AB460" s="90"/>
      <c r="AC460" s="90"/>
      <c r="AD460" s="90"/>
      <c r="AE460" s="90"/>
      <c r="AF460" s="90"/>
      <c r="AG460" s="90"/>
      <c r="AH460" s="90"/>
      <c r="AI460" s="90"/>
      <c r="AJ460" s="90"/>
      <c r="AK460" s="90"/>
      <c r="AL460" s="90"/>
      <c r="AM460" s="91"/>
      <c r="BG460" s="13" t="s">
        <v>432</v>
      </c>
      <c r="BH460" s="13" t="s">
        <v>432</v>
      </c>
    </row>
    <row r="461" spans="1:61" ht="9.75" hidden="1" customHeight="1" x14ac:dyDescent="0.15">
      <c r="A461" s="269"/>
      <c r="B461" s="270"/>
      <c r="C461" s="96" t="s">
        <v>109</v>
      </c>
      <c r="D461" s="97"/>
      <c r="E461" s="97"/>
      <c r="F461" s="97"/>
      <c r="G461" s="97"/>
      <c r="H461" s="97"/>
      <c r="I461" s="98"/>
      <c r="J461" s="86"/>
      <c r="K461" s="87"/>
      <c r="L461" s="87"/>
      <c r="M461" s="87"/>
      <c r="N461" s="87"/>
      <c r="O461" s="87"/>
      <c r="P461" s="87"/>
      <c r="Q461" s="87"/>
      <c r="R461" s="87"/>
      <c r="S461" s="87"/>
      <c r="T461" s="87"/>
      <c r="U461" s="87"/>
      <c r="V461" s="87"/>
      <c r="W461" s="87"/>
      <c r="X461" s="87"/>
      <c r="Y461" s="87"/>
      <c r="Z461" s="87"/>
      <c r="AA461" s="87"/>
      <c r="AB461" s="87"/>
      <c r="AC461" s="87"/>
      <c r="AD461" s="87"/>
      <c r="AE461" s="87"/>
      <c r="AF461" s="87"/>
      <c r="AG461" s="87"/>
      <c r="AH461" s="87"/>
      <c r="AI461" s="87"/>
      <c r="AJ461" s="87"/>
      <c r="AK461" s="87"/>
      <c r="AL461" s="87"/>
      <c r="AM461" s="88"/>
      <c r="BG461" s="13" t="s">
        <v>479</v>
      </c>
      <c r="BH461" s="13">
        <v>64</v>
      </c>
      <c r="BI461" s="13" t="str">
        <f>"ITEM" &amp; BH461 &amp; BG461 &amp; "="&amp; IF(TRIM($J461)="","",$J461)</f>
        <v>ITEM64#KBN2_16=</v>
      </c>
    </row>
    <row r="462" spans="1:61" ht="9.75" hidden="1" customHeight="1" x14ac:dyDescent="0.15">
      <c r="A462" s="269"/>
      <c r="B462" s="270"/>
      <c r="C462" s="99"/>
      <c r="D462" s="100"/>
      <c r="E462" s="100"/>
      <c r="F462" s="100"/>
      <c r="G462" s="100"/>
      <c r="H462" s="100"/>
      <c r="I462" s="101"/>
      <c r="J462" s="127"/>
      <c r="K462" s="128"/>
      <c r="L462" s="128"/>
      <c r="M462" s="128"/>
      <c r="N462" s="128"/>
      <c r="O462" s="128"/>
      <c r="P462" s="128"/>
      <c r="Q462" s="128"/>
      <c r="R462" s="128"/>
      <c r="S462" s="128"/>
      <c r="T462" s="128"/>
      <c r="U462" s="128"/>
      <c r="V462" s="128"/>
      <c r="W462" s="128"/>
      <c r="X462" s="128"/>
      <c r="Y462" s="128"/>
      <c r="Z462" s="128"/>
      <c r="AA462" s="128"/>
      <c r="AB462" s="128"/>
      <c r="AC462" s="128"/>
      <c r="AD462" s="128"/>
      <c r="AE462" s="128"/>
      <c r="AF462" s="128"/>
      <c r="AG462" s="128"/>
      <c r="AH462" s="128"/>
      <c r="AI462" s="128"/>
      <c r="AJ462" s="128"/>
      <c r="AK462" s="128"/>
      <c r="AL462" s="128"/>
      <c r="AM462" s="129"/>
      <c r="BG462" s="13" t="s">
        <v>432</v>
      </c>
      <c r="BH462" s="13" t="s">
        <v>432</v>
      </c>
    </row>
    <row r="463" spans="1:61" ht="9.75" hidden="1" customHeight="1" thickBot="1" x14ac:dyDescent="0.2">
      <c r="A463" s="271"/>
      <c r="B463" s="272"/>
      <c r="C463" s="106"/>
      <c r="D463" s="107"/>
      <c r="E463" s="107"/>
      <c r="F463" s="107"/>
      <c r="G463" s="107"/>
      <c r="H463" s="107"/>
      <c r="I463" s="108"/>
      <c r="J463" s="89"/>
      <c r="K463" s="90"/>
      <c r="L463" s="90"/>
      <c r="M463" s="90"/>
      <c r="N463" s="90"/>
      <c r="O463" s="90"/>
      <c r="P463" s="90"/>
      <c r="Q463" s="90"/>
      <c r="R463" s="90"/>
      <c r="S463" s="90"/>
      <c r="T463" s="90"/>
      <c r="U463" s="90"/>
      <c r="V463" s="90"/>
      <c r="W463" s="90"/>
      <c r="X463" s="90"/>
      <c r="Y463" s="90"/>
      <c r="Z463" s="90"/>
      <c r="AA463" s="90"/>
      <c r="AB463" s="90"/>
      <c r="AC463" s="90"/>
      <c r="AD463" s="90"/>
      <c r="AE463" s="90"/>
      <c r="AF463" s="90"/>
      <c r="AG463" s="90"/>
      <c r="AH463" s="90"/>
      <c r="AI463" s="90"/>
      <c r="AJ463" s="90"/>
      <c r="AK463" s="90"/>
      <c r="AL463" s="90"/>
      <c r="AM463" s="91"/>
      <c r="BG463" s="13" t="s">
        <v>432</v>
      </c>
      <c r="BH463" s="13" t="s">
        <v>432</v>
      </c>
    </row>
    <row r="464" spans="1:61" ht="9.75" hidden="1" customHeight="1" x14ac:dyDescent="0.15">
      <c r="A464" s="251" t="s">
        <v>359</v>
      </c>
      <c r="B464" s="252"/>
      <c r="C464" s="252"/>
      <c r="D464" s="252"/>
      <c r="E464" s="252"/>
      <c r="F464" s="252"/>
      <c r="G464" s="252"/>
      <c r="H464" s="252"/>
      <c r="I464" s="253"/>
      <c r="J464" s="276"/>
      <c r="K464" s="277"/>
      <c r="L464" s="277"/>
      <c r="M464" s="277"/>
      <c r="N464" s="277"/>
      <c r="O464" s="277"/>
      <c r="P464" s="277"/>
      <c r="Q464" s="277"/>
      <c r="R464" s="277"/>
      <c r="S464" s="277"/>
      <c r="T464" s="277"/>
      <c r="U464" s="277"/>
      <c r="V464" s="277"/>
      <c r="W464" s="277"/>
      <c r="X464" s="277"/>
      <c r="Y464" s="277"/>
      <c r="Z464" s="277"/>
      <c r="AA464" s="277"/>
      <c r="AB464" s="277"/>
      <c r="AC464" s="277"/>
      <c r="AD464" s="277"/>
      <c r="AE464" s="277"/>
      <c r="AF464" s="277"/>
      <c r="AG464" s="277"/>
      <c r="AH464" s="277"/>
      <c r="AI464" s="277"/>
      <c r="AJ464" s="277"/>
      <c r="AK464" s="277"/>
      <c r="AL464" s="277"/>
      <c r="AM464" s="278"/>
      <c r="BG464" s="13" t="s">
        <v>480</v>
      </c>
      <c r="BH464" s="13">
        <v>58</v>
      </c>
      <c r="BI464" s="13" t="str">
        <f>"ITEM"&amp;BH464 &amp; BG464 &amp; "="&amp; IF(TRIM($J464)="","",$J464)</f>
        <v>ITEM58#KBN2_17=</v>
      </c>
    </row>
    <row r="465" spans="1:61" ht="9.75" hidden="1" customHeight="1" thickBot="1" x14ac:dyDescent="0.2">
      <c r="A465" s="254"/>
      <c r="B465" s="255"/>
      <c r="C465" s="255"/>
      <c r="D465" s="255"/>
      <c r="E465" s="255"/>
      <c r="F465" s="255"/>
      <c r="G465" s="255"/>
      <c r="H465" s="255"/>
      <c r="I465" s="256"/>
      <c r="J465" s="279"/>
      <c r="K465" s="280"/>
      <c r="L465" s="280"/>
      <c r="M465" s="280"/>
      <c r="N465" s="280"/>
      <c r="O465" s="280"/>
      <c r="P465" s="280"/>
      <c r="Q465" s="280"/>
      <c r="R465" s="280"/>
      <c r="S465" s="280"/>
      <c r="T465" s="280"/>
      <c r="U465" s="280"/>
      <c r="V465" s="280"/>
      <c r="W465" s="280"/>
      <c r="X465" s="280"/>
      <c r="Y465" s="280"/>
      <c r="Z465" s="280"/>
      <c r="AA465" s="280"/>
      <c r="AB465" s="280"/>
      <c r="AC465" s="280"/>
      <c r="AD465" s="280"/>
      <c r="AE465" s="280"/>
      <c r="AF465" s="280"/>
      <c r="AG465" s="280"/>
      <c r="AH465" s="280"/>
      <c r="AI465" s="280"/>
      <c r="AJ465" s="280"/>
      <c r="AK465" s="280"/>
      <c r="AL465" s="280"/>
      <c r="AM465" s="281"/>
      <c r="BG465" s="13" t="s">
        <v>432</v>
      </c>
      <c r="BH465" s="13" t="s">
        <v>432</v>
      </c>
    </row>
    <row r="466" spans="1:61" ht="9.75" hidden="1" customHeight="1" x14ac:dyDescent="0.15">
      <c r="A466" s="263" t="s">
        <v>93</v>
      </c>
      <c r="B466" s="264"/>
      <c r="C466" s="264"/>
      <c r="D466" s="264"/>
      <c r="E466" s="264"/>
      <c r="F466" s="264"/>
      <c r="G466" s="264"/>
      <c r="H466" s="264"/>
      <c r="I466" s="265"/>
      <c r="J466" s="282"/>
      <c r="K466" s="283"/>
      <c r="L466" s="283"/>
      <c r="M466" s="283"/>
      <c r="N466" s="283"/>
      <c r="O466" s="283"/>
      <c r="P466" s="283"/>
      <c r="Q466" s="283"/>
      <c r="R466" s="283"/>
      <c r="S466" s="283"/>
      <c r="T466" s="283"/>
      <c r="U466" s="283"/>
      <c r="V466" s="283"/>
      <c r="W466" s="283"/>
      <c r="X466" s="283"/>
      <c r="Y466" s="283"/>
      <c r="Z466" s="283"/>
      <c r="AA466" s="283"/>
      <c r="AB466" s="283"/>
      <c r="AC466" s="283"/>
      <c r="AD466" s="283"/>
      <c r="AE466" s="283"/>
      <c r="AF466" s="283"/>
      <c r="AG466" s="283"/>
      <c r="AH466" s="283"/>
      <c r="AI466" s="283"/>
      <c r="AJ466" s="283"/>
      <c r="AK466" s="283"/>
      <c r="AL466" s="283"/>
      <c r="AM466" s="284"/>
      <c r="BG466" s="13" t="s">
        <v>480</v>
      </c>
      <c r="BH466" s="13">
        <v>59</v>
      </c>
      <c r="BI466" s="13" t="str">
        <f>"ITEM"&amp; BH466  &amp; BG466 &amp; "="&amp; IF(TRIM($J466)="","",$J466)</f>
        <v>ITEM59#KBN2_17=</v>
      </c>
    </row>
    <row r="467" spans="1:61" ht="9.75" hidden="1" customHeight="1" x14ac:dyDescent="0.15">
      <c r="A467" s="106"/>
      <c r="B467" s="107"/>
      <c r="C467" s="107"/>
      <c r="D467" s="107"/>
      <c r="E467" s="107"/>
      <c r="F467" s="107"/>
      <c r="G467" s="107"/>
      <c r="H467" s="107"/>
      <c r="I467" s="108"/>
      <c r="J467" s="89"/>
      <c r="K467" s="90"/>
      <c r="L467" s="90"/>
      <c r="M467" s="90"/>
      <c r="N467" s="90"/>
      <c r="O467" s="90"/>
      <c r="P467" s="90"/>
      <c r="Q467" s="90"/>
      <c r="R467" s="90"/>
      <c r="S467" s="90"/>
      <c r="T467" s="90"/>
      <c r="U467" s="90"/>
      <c r="V467" s="90"/>
      <c r="W467" s="90"/>
      <c r="X467" s="90"/>
      <c r="Y467" s="90"/>
      <c r="Z467" s="90"/>
      <c r="AA467" s="90"/>
      <c r="AB467" s="90"/>
      <c r="AC467" s="90"/>
      <c r="AD467" s="90"/>
      <c r="AE467" s="90"/>
      <c r="AF467" s="90"/>
      <c r="AG467" s="90"/>
      <c r="AH467" s="90"/>
      <c r="AI467" s="90"/>
      <c r="AJ467" s="90"/>
      <c r="AK467" s="90"/>
      <c r="AL467" s="90"/>
      <c r="AM467" s="91"/>
      <c r="BG467" s="13" t="s">
        <v>432</v>
      </c>
      <c r="BH467" s="13" t="s">
        <v>432</v>
      </c>
    </row>
    <row r="468" spans="1:61" ht="9.75" hidden="1" customHeight="1" x14ac:dyDescent="0.15">
      <c r="A468" s="96" t="s">
        <v>106</v>
      </c>
      <c r="B468" s="97"/>
      <c r="C468" s="97"/>
      <c r="D468" s="97"/>
      <c r="E468" s="97"/>
      <c r="F468" s="97"/>
      <c r="G468" s="97"/>
      <c r="H468" s="97"/>
      <c r="I468" s="98"/>
      <c r="J468" s="266"/>
      <c r="K468" s="170"/>
      <c r="L468" s="170"/>
      <c r="M468" s="170"/>
      <c r="N468" s="170"/>
      <c r="O468" s="170"/>
      <c r="P468" s="170"/>
      <c r="Q468" s="170"/>
      <c r="R468" s="170"/>
      <c r="S468" s="170"/>
      <c r="T468" s="170"/>
      <c r="U468" s="170"/>
      <c r="V468" s="170" t="s">
        <v>116</v>
      </c>
      <c r="W468" s="170"/>
      <c r="X468" s="170"/>
      <c r="Y468" s="170"/>
      <c r="Z468" s="170"/>
      <c r="AA468" s="170"/>
      <c r="AB468" s="170"/>
      <c r="AC468" s="170"/>
      <c r="AD468" s="170"/>
      <c r="AE468" s="170"/>
      <c r="AF468" s="170"/>
      <c r="AG468" s="170"/>
      <c r="AH468" s="170"/>
      <c r="AI468" s="170"/>
      <c r="AJ468" s="170"/>
      <c r="AK468" s="170"/>
      <c r="AL468" s="170"/>
      <c r="AM468" s="171"/>
      <c r="BE468" s="13" t="str">
        <f ca="1">MID(CELL("address",$CH$2),2,2)</f>
        <v>CH</v>
      </c>
      <c r="BF468" s="13" t="str">
        <f>IF(TRIM($K469)="","",IF(ISERROR(MATCH($K469,$CH$3:$CH$8,0)),"INPUT_ERROR",MATCH($K469,$CH$3:$CH$8,0)))</f>
        <v/>
      </c>
      <c r="BG468" s="13" t="s">
        <v>480</v>
      </c>
      <c r="BH468" s="13">
        <v>60</v>
      </c>
      <c r="BI468" s="13" t="str">
        <f>"ITEM"&amp; BH468 &amp; BG468 &amp;  "="&amp; $BF468</f>
        <v>ITEM60#KBN2_17=</v>
      </c>
    </row>
    <row r="469" spans="1:61" ht="9.75" hidden="1" customHeight="1" x14ac:dyDescent="0.15">
      <c r="A469" s="99"/>
      <c r="B469" s="100"/>
      <c r="C469" s="100"/>
      <c r="D469" s="100"/>
      <c r="E469" s="100"/>
      <c r="F469" s="100"/>
      <c r="G469" s="100"/>
      <c r="H469" s="100"/>
      <c r="I469" s="101"/>
      <c r="J469" s="130" t="s">
        <v>127</v>
      </c>
      <c r="K469" s="131"/>
      <c r="L469" s="131"/>
      <c r="M469" s="131"/>
      <c r="N469" s="131"/>
      <c r="O469" s="131"/>
      <c r="P469" s="131"/>
      <c r="Q469" s="131"/>
      <c r="R469" s="131"/>
      <c r="S469" s="131"/>
      <c r="T469" s="169" t="s">
        <v>443</v>
      </c>
      <c r="U469" s="169"/>
      <c r="V469" s="169" t="s">
        <v>230</v>
      </c>
      <c r="W469" s="169"/>
      <c r="X469" s="169"/>
      <c r="Y469" s="169"/>
      <c r="Z469" s="169"/>
      <c r="AA469" s="169"/>
      <c r="AB469" s="169"/>
      <c r="AC469" s="169"/>
      <c r="AD469" s="169"/>
      <c r="AE469" s="169" t="s">
        <v>231</v>
      </c>
      <c r="AF469" s="169"/>
      <c r="AG469" s="169"/>
      <c r="AH469" s="169"/>
      <c r="AI469" s="169"/>
      <c r="AJ469" s="169"/>
      <c r="AK469" s="169"/>
      <c r="AL469" s="169"/>
      <c r="AM469" s="172"/>
      <c r="BG469" s="13" t="s">
        <v>432</v>
      </c>
      <c r="BH469" s="13" t="s">
        <v>432</v>
      </c>
    </row>
    <row r="470" spans="1:61" ht="9.75" hidden="1" customHeight="1" x14ac:dyDescent="0.15">
      <c r="A470" s="99"/>
      <c r="B470" s="100"/>
      <c r="C470" s="100"/>
      <c r="D470" s="100"/>
      <c r="E470" s="100"/>
      <c r="F470" s="100"/>
      <c r="G470" s="100"/>
      <c r="H470" s="100"/>
      <c r="I470" s="101"/>
      <c r="J470" s="130"/>
      <c r="K470" s="131"/>
      <c r="L470" s="131"/>
      <c r="M470" s="131"/>
      <c r="N470" s="131"/>
      <c r="O470" s="131"/>
      <c r="P470" s="131"/>
      <c r="Q470" s="131"/>
      <c r="R470" s="131"/>
      <c r="S470" s="131"/>
      <c r="T470" s="169"/>
      <c r="U470" s="169"/>
      <c r="V470" s="169" t="s">
        <v>232</v>
      </c>
      <c r="W470" s="169"/>
      <c r="X470" s="169"/>
      <c r="Y470" s="169"/>
      <c r="Z470" s="169"/>
      <c r="AA470" s="169"/>
      <c r="AB470" s="169"/>
      <c r="AC470" s="169"/>
      <c r="AD470" s="169"/>
      <c r="AE470" s="169" t="s">
        <v>233</v>
      </c>
      <c r="AF470" s="169"/>
      <c r="AG470" s="169"/>
      <c r="AH470" s="169"/>
      <c r="AI470" s="169"/>
      <c r="AJ470" s="169"/>
      <c r="AK470" s="169"/>
      <c r="AL470" s="169"/>
      <c r="AM470" s="172"/>
      <c r="BG470" s="13" t="s">
        <v>432</v>
      </c>
      <c r="BH470" s="13" t="s">
        <v>432</v>
      </c>
    </row>
    <row r="471" spans="1:61" ht="9.75" hidden="1" customHeight="1" x14ac:dyDescent="0.15">
      <c r="A471" s="106"/>
      <c r="B471" s="107"/>
      <c r="C471" s="107"/>
      <c r="D471" s="107"/>
      <c r="E471" s="107"/>
      <c r="F471" s="107"/>
      <c r="G471" s="107"/>
      <c r="H471" s="107"/>
      <c r="I471" s="108"/>
      <c r="J471" s="168"/>
      <c r="K471" s="137"/>
      <c r="L471" s="137"/>
      <c r="M471" s="137"/>
      <c r="N471" s="137"/>
      <c r="O471" s="137"/>
      <c r="P471" s="137"/>
      <c r="Q471" s="137"/>
      <c r="R471" s="137"/>
      <c r="S471" s="137"/>
      <c r="T471" s="137"/>
      <c r="U471" s="137"/>
      <c r="V471" s="174" t="s">
        <v>223</v>
      </c>
      <c r="W471" s="174"/>
      <c r="X471" s="174"/>
      <c r="Y471" s="174"/>
      <c r="Z471" s="174"/>
      <c r="AA471" s="174"/>
      <c r="AB471" s="174"/>
      <c r="AC471" s="174"/>
      <c r="AD471" s="174"/>
      <c r="AE471" s="174" t="s">
        <v>224</v>
      </c>
      <c r="AF471" s="174"/>
      <c r="AG471" s="174"/>
      <c r="AH471" s="174"/>
      <c r="AI471" s="174"/>
      <c r="AJ471" s="174"/>
      <c r="AK471" s="174"/>
      <c r="AL471" s="174"/>
      <c r="AM471" s="175"/>
      <c r="BG471" s="13" t="s">
        <v>432</v>
      </c>
      <c r="BH471" s="13" t="s">
        <v>432</v>
      </c>
    </row>
    <row r="472" spans="1:61" ht="9.75" hidden="1" customHeight="1" x14ac:dyDescent="0.15">
      <c r="A472" s="96" t="s">
        <v>304</v>
      </c>
      <c r="B472" s="97"/>
      <c r="C472" s="97"/>
      <c r="D472" s="97"/>
      <c r="E472" s="97"/>
      <c r="F472" s="97"/>
      <c r="G472" s="97"/>
      <c r="H472" s="97"/>
      <c r="I472" s="98"/>
      <c r="J472" s="86"/>
      <c r="K472" s="87"/>
      <c r="L472" s="87"/>
      <c r="M472" s="87"/>
      <c r="N472" s="87"/>
      <c r="O472" s="87"/>
      <c r="P472" s="87"/>
      <c r="Q472" s="87"/>
      <c r="R472" s="87"/>
      <c r="S472" s="87"/>
      <c r="T472" s="87"/>
      <c r="U472" s="87"/>
      <c r="V472" s="87"/>
      <c r="W472" s="87"/>
      <c r="X472" s="87"/>
      <c r="Y472" s="87"/>
      <c r="Z472" s="87"/>
      <c r="AA472" s="87"/>
      <c r="AB472" s="87"/>
      <c r="AC472" s="87"/>
      <c r="AD472" s="87"/>
      <c r="AE472" s="87"/>
      <c r="AF472" s="87"/>
      <c r="AG472" s="87"/>
      <c r="AH472" s="87"/>
      <c r="AI472" s="87"/>
      <c r="AJ472" s="87"/>
      <c r="AK472" s="87"/>
      <c r="AL472" s="87"/>
      <c r="AM472" s="88"/>
      <c r="BG472" s="13" t="s">
        <v>480</v>
      </c>
      <c r="BH472" s="13">
        <v>61</v>
      </c>
      <c r="BI472" s="13" t="str">
        <f>"ITEM"&amp; BH472 &amp; BG472 &amp; "="&amp; IF(TRIM($J472)="","",$J472)</f>
        <v>ITEM61#KBN2_17=</v>
      </c>
    </row>
    <row r="473" spans="1:61" ht="9.75" hidden="1" customHeight="1" x14ac:dyDescent="0.15">
      <c r="A473" s="99"/>
      <c r="B473" s="100"/>
      <c r="C473" s="100"/>
      <c r="D473" s="100"/>
      <c r="E473" s="100"/>
      <c r="F473" s="100"/>
      <c r="G473" s="100"/>
      <c r="H473" s="100"/>
      <c r="I473" s="101"/>
      <c r="J473" s="127"/>
      <c r="K473" s="128"/>
      <c r="L473" s="128"/>
      <c r="M473" s="128"/>
      <c r="N473" s="128"/>
      <c r="O473" s="128"/>
      <c r="P473" s="128"/>
      <c r="Q473" s="128"/>
      <c r="R473" s="128"/>
      <c r="S473" s="128"/>
      <c r="T473" s="128"/>
      <c r="U473" s="128"/>
      <c r="V473" s="128"/>
      <c r="W473" s="128"/>
      <c r="X473" s="128"/>
      <c r="Y473" s="128"/>
      <c r="Z473" s="128"/>
      <c r="AA473" s="128"/>
      <c r="AB473" s="128"/>
      <c r="AC473" s="128"/>
      <c r="AD473" s="128"/>
      <c r="AE473" s="128"/>
      <c r="AF473" s="128"/>
      <c r="AG473" s="128"/>
      <c r="AH473" s="128"/>
      <c r="AI473" s="128"/>
      <c r="AJ473" s="128"/>
      <c r="AK473" s="128"/>
      <c r="AL473" s="128"/>
      <c r="AM473" s="129"/>
      <c r="BG473" s="13" t="s">
        <v>432</v>
      </c>
      <c r="BH473" s="13" t="s">
        <v>432</v>
      </c>
    </row>
    <row r="474" spans="1:61" ht="9.75" hidden="1" customHeight="1" x14ac:dyDescent="0.15">
      <c r="A474" s="106"/>
      <c r="B474" s="107"/>
      <c r="C474" s="107"/>
      <c r="D474" s="107"/>
      <c r="E474" s="107"/>
      <c r="F474" s="107"/>
      <c r="G474" s="107"/>
      <c r="H474" s="107"/>
      <c r="I474" s="108"/>
      <c r="J474" s="89"/>
      <c r="K474" s="90"/>
      <c r="L474" s="90"/>
      <c r="M474" s="90"/>
      <c r="N474" s="90"/>
      <c r="O474" s="90"/>
      <c r="P474" s="90"/>
      <c r="Q474" s="90"/>
      <c r="R474" s="90"/>
      <c r="S474" s="90"/>
      <c r="T474" s="90"/>
      <c r="U474" s="90"/>
      <c r="V474" s="90"/>
      <c r="W474" s="90"/>
      <c r="X474" s="90"/>
      <c r="Y474" s="90"/>
      <c r="Z474" s="90"/>
      <c r="AA474" s="90"/>
      <c r="AB474" s="90"/>
      <c r="AC474" s="90"/>
      <c r="AD474" s="90"/>
      <c r="AE474" s="90"/>
      <c r="AF474" s="90"/>
      <c r="AG474" s="90"/>
      <c r="AH474" s="90"/>
      <c r="AI474" s="90"/>
      <c r="AJ474" s="90"/>
      <c r="AK474" s="90"/>
      <c r="AL474" s="90"/>
      <c r="AM474" s="91"/>
      <c r="BG474" s="13" t="s">
        <v>432</v>
      </c>
      <c r="BH474" s="13" t="s">
        <v>432</v>
      </c>
    </row>
    <row r="475" spans="1:61" ht="9.75" hidden="1" customHeight="1" x14ac:dyDescent="0.15">
      <c r="A475" s="267" t="s">
        <v>0</v>
      </c>
      <c r="B475" s="268"/>
      <c r="C475" s="96" t="s">
        <v>107</v>
      </c>
      <c r="D475" s="97"/>
      <c r="E475" s="97"/>
      <c r="F475" s="97"/>
      <c r="G475" s="97"/>
      <c r="H475" s="97"/>
      <c r="I475" s="98"/>
      <c r="J475" s="167"/>
      <c r="K475" s="162"/>
      <c r="L475" s="162"/>
      <c r="M475" s="162"/>
      <c r="N475" s="162"/>
      <c r="O475" s="162"/>
      <c r="P475" s="162"/>
      <c r="Q475" s="162"/>
      <c r="R475" s="162"/>
      <c r="S475" s="162"/>
      <c r="T475" s="162"/>
      <c r="U475" s="162"/>
      <c r="V475" s="170" t="s">
        <v>116</v>
      </c>
      <c r="W475" s="170"/>
      <c r="X475" s="170"/>
      <c r="Y475" s="170"/>
      <c r="Z475" s="170"/>
      <c r="AA475" s="170"/>
      <c r="AB475" s="170"/>
      <c r="AC475" s="170"/>
      <c r="AD475" s="170"/>
      <c r="AE475" s="170"/>
      <c r="AF475" s="170"/>
      <c r="AG475" s="170"/>
      <c r="AH475" s="170"/>
      <c r="AI475" s="170"/>
      <c r="AJ475" s="170"/>
      <c r="AK475" s="170"/>
      <c r="AL475" s="170"/>
      <c r="AM475" s="171"/>
      <c r="BE475" s="13" t="str">
        <f ca="1">MID(CELL("address",$CI$2),2,2)</f>
        <v>CI</v>
      </c>
      <c r="BF475" s="13" t="str">
        <f>IF(TRIM($K476)="","",IF(ISERROR(MATCH($K476,$CI$3:$CI$4,0)),"INPUT_ERROR",MATCH($K476,$CI$3:$CI$4,0)))</f>
        <v/>
      </c>
      <c r="BG475" s="13" t="s">
        <v>480</v>
      </c>
      <c r="BH475" s="13">
        <v>62</v>
      </c>
      <c r="BI475" s="13" t="str">
        <f>"ITEM"&amp; BH475&amp; BG475 &amp; "="&amp; $BF475</f>
        <v>ITEM62#KBN2_17=</v>
      </c>
    </row>
    <row r="476" spans="1:61" ht="9.75" hidden="1" customHeight="1" x14ac:dyDescent="0.15">
      <c r="A476" s="269"/>
      <c r="B476" s="270"/>
      <c r="C476" s="99"/>
      <c r="D476" s="100"/>
      <c r="E476" s="100"/>
      <c r="F476" s="100"/>
      <c r="G476" s="100"/>
      <c r="H476" s="100"/>
      <c r="I476" s="101"/>
      <c r="J476" s="130" t="s">
        <v>167</v>
      </c>
      <c r="K476" s="131"/>
      <c r="L476" s="131"/>
      <c r="M476" s="131"/>
      <c r="N476" s="131"/>
      <c r="O476" s="131"/>
      <c r="P476" s="131"/>
      <c r="Q476" s="131"/>
      <c r="R476" s="133" t="s">
        <v>168</v>
      </c>
      <c r="S476" s="133"/>
      <c r="T476" s="133"/>
      <c r="U476" s="133"/>
      <c r="V476" s="169" t="s">
        <v>234</v>
      </c>
      <c r="W476" s="169"/>
      <c r="X476" s="169"/>
      <c r="Y476" s="169"/>
      <c r="Z476" s="169"/>
      <c r="AA476" s="169" t="s">
        <v>235</v>
      </c>
      <c r="AB476" s="169"/>
      <c r="AC476" s="169"/>
      <c r="AD476" s="169"/>
      <c r="AE476" s="169"/>
      <c r="AF476" s="169"/>
      <c r="AG476" s="169"/>
      <c r="AH476" s="169"/>
      <c r="AI476" s="169"/>
      <c r="AJ476" s="169"/>
      <c r="AK476" s="169"/>
      <c r="AL476" s="169"/>
      <c r="AM476" s="172"/>
      <c r="BG476" s="13" t="s">
        <v>432</v>
      </c>
      <c r="BH476" s="13" t="s">
        <v>432</v>
      </c>
    </row>
    <row r="477" spans="1:61" ht="9.75" hidden="1" customHeight="1" x14ac:dyDescent="0.15">
      <c r="A477" s="269"/>
      <c r="B477" s="270"/>
      <c r="C477" s="99"/>
      <c r="D477" s="100"/>
      <c r="E477" s="100"/>
      <c r="F477" s="100"/>
      <c r="G477" s="100"/>
      <c r="H477" s="100"/>
      <c r="I477" s="101"/>
      <c r="J477" s="130"/>
      <c r="K477" s="131"/>
      <c r="L477" s="131"/>
      <c r="M477" s="131"/>
      <c r="N477" s="131"/>
      <c r="O477" s="131"/>
      <c r="P477" s="131"/>
      <c r="Q477" s="131"/>
      <c r="R477" s="133"/>
      <c r="S477" s="133"/>
      <c r="T477" s="133"/>
      <c r="U477" s="133"/>
      <c r="V477" s="169"/>
      <c r="W477" s="169"/>
      <c r="X477" s="169"/>
      <c r="Y477" s="169"/>
      <c r="Z477" s="169"/>
      <c r="AA477" s="169"/>
      <c r="AB477" s="169"/>
      <c r="AC477" s="169"/>
      <c r="AD477" s="169"/>
      <c r="AE477" s="169"/>
      <c r="AF477" s="169"/>
      <c r="AG477" s="169"/>
      <c r="AH477" s="169"/>
      <c r="AI477" s="169"/>
      <c r="AJ477" s="169"/>
      <c r="AK477" s="169"/>
      <c r="AL477" s="169"/>
      <c r="AM477" s="172"/>
      <c r="BG477" s="13" t="s">
        <v>432</v>
      </c>
      <c r="BH477" s="13" t="s">
        <v>432</v>
      </c>
    </row>
    <row r="478" spans="1:61" ht="9.75" hidden="1" customHeight="1" x14ac:dyDescent="0.15">
      <c r="A478" s="269"/>
      <c r="B478" s="270"/>
      <c r="C478" s="106"/>
      <c r="D478" s="107"/>
      <c r="E478" s="107"/>
      <c r="F478" s="107"/>
      <c r="G478" s="107"/>
      <c r="H478" s="107"/>
      <c r="I478" s="108"/>
      <c r="J478" s="173"/>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74"/>
      <c r="AM478" s="175"/>
      <c r="BG478" s="13" t="s">
        <v>432</v>
      </c>
      <c r="BH478" s="13" t="s">
        <v>432</v>
      </c>
    </row>
    <row r="479" spans="1:61" ht="9.75" hidden="1" customHeight="1" x14ac:dyDescent="0.15">
      <c r="A479" s="269"/>
      <c r="B479" s="270"/>
      <c r="C479" s="96" t="s">
        <v>108</v>
      </c>
      <c r="D479" s="97"/>
      <c r="E479" s="97"/>
      <c r="F479" s="97"/>
      <c r="G479" s="97"/>
      <c r="H479" s="97"/>
      <c r="I479" s="98"/>
      <c r="J479" s="86"/>
      <c r="K479" s="87"/>
      <c r="L479" s="87"/>
      <c r="M479" s="87"/>
      <c r="N479" s="87"/>
      <c r="O479" s="87"/>
      <c r="P479" s="87"/>
      <c r="Q479" s="87"/>
      <c r="R479" s="87"/>
      <c r="S479" s="87"/>
      <c r="T479" s="87"/>
      <c r="U479" s="87"/>
      <c r="V479" s="87"/>
      <c r="W479" s="87"/>
      <c r="X479" s="87"/>
      <c r="Y479" s="87"/>
      <c r="Z479" s="87"/>
      <c r="AA479" s="87"/>
      <c r="AB479" s="87"/>
      <c r="AC479" s="87"/>
      <c r="AD479" s="87"/>
      <c r="AE479" s="87"/>
      <c r="AF479" s="87"/>
      <c r="AG479" s="87"/>
      <c r="AH479" s="87"/>
      <c r="AI479" s="87"/>
      <c r="AJ479" s="87"/>
      <c r="AK479" s="87"/>
      <c r="AL479" s="87"/>
      <c r="AM479" s="88"/>
      <c r="BG479" s="13" t="s">
        <v>480</v>
      </c>
      <c r="BH479" s="13">
        <v>63</v>
      </c>
      <c r="BI479" s="13" t="str">
        <f>"ITEM" &amp; BH479 &amp; BG479 &amp; "="&amp; IF(TRIM($J479)="","",$J479)</f>
        <v>ITEM63#KBN2_17=</v>
      </c>
    </row>
    <row r="480" spans="1:61" ht="9.75" hidden="1" customHeight="1" x14ac:dyDescent="0.15">
      <c r="A480" s="269"/>
      <c r="B480" s="270"/>
      <c r="C480" s="99"/>
      <c r="D480" s="100"/>
      <c r="E480" s="100"/>
      <c r="F480" s="100"/>
      <c r="G480" s="100"/>
      <c r="H480" s="100"/>
      <c r="I480" s="101"/>
      <c r="J480" s="127"/>
      <c r="K480" s="128"/>
      <c r="L480" s="128"/>
      <c r="M480" s="128"/>
      <c r="N480" s="128"/>
      <c r="O480" s="128"/>
      <c r="P480" s="128"/>
      <c r="Q480" s="128"/>
      <c r="R480" s="128"/>
      <c r="S480" s="128"/>
      <c r="T480" s="128"/>
      <c r="U480" s="128"/>
      <c r="V480" s="128"/>
      <c r="W480" s="128"/>
      <c r="X480" s="128"/>
      <c r="Y480" s="128"/>
      <c r="Z480" s="128"/>
      <c r="AA480" s="128"/>
      <c r="AB480" s="128"/>
      <c r="AC480" s="128"/>
      <c r="AD480" s="128"/>
      <c r="AE480" s="128"/>
      <c r="AF480" s="128"/>
      <c r="AG480" s="128"/>
      <c r="AH480" s="128"/>
      <c r="AI480" s="128"/>
      <c r="AJ480" s="128"/>
      <c r="AK480" s="128"/>
      <c r="AL480" s="128"/>
      <c r="AM480" s="129"/>
      <c r="BG480" s="13" t="s">
        <v>432</v>
      </c>
      <c r="BH480" s="13" t="s">
        <v>432</v>
      </c>
    </row>
    <row r="481" spans="1:61" ht="9.75" hidden="1" customHeight="1" x14ac:dyDescent="0.15">
      <c r="A481" s="269"/>
      <c r="B481" s="270"/>
      <c r="C481" s="106"/>
      <c r="D481" s="107"/>
      <c r="E481" s="107"/>
      <c r="F481" s="107"/>
      <c r="G481" s="107"/>
      <c r="H481" s="107"/>
      <c r="I481" s="108"/>
      <c r="J481" s="89"/>
      <c r="K481" s="90"/>
      <c r="L481" s="90"/>
      <c r="M481" s="90"/>
      <c r="N481" s="90"/>
      <c r="O481" s="90"/>
      <c r="P481" s="90"/>
      <c r="Q481" s="90"/>
      <c r="R481" s="90"/>
      <c r="S481" s="90"/>
      <c r="T481" s="90"/>
      <c r="U481" s="90"/>
      <c r="V481" s="90"/>
      <c r="W481" s="90"/>
      <c r="X481" s="90"/>
      <c r="Y481" s="90"/>
      <c r="Z481" s="90"/>
      <c r="AA481" s="90"/>
      <c r="AB481" s="90"/>
      <c r="AC481" s="90"/>
      <c r="AD481" s="90"/>
      <c r="AE481" s="90"/>
      <c r="AF481" s="90"/>
      <c r="AG481" s="90"/>
      <c r="AH481" s="90"/>
      <c r="AI481" s="90"/>
      <c r="AJ481" s="90"/>
      <c r="AK481" s="90"/>
      <c r="AL481" s="90"/>
      <c r="AM481" s="91"/>
      <c r="BG481" s="13" t="s">
        <v>432</v>
      </c>
      <c r="BH481" s="13" t="s">
        <v>432</v>
      </c>
    </row>
    <row r="482" spans="1:61" ht="9.75" hidden="1" customHeight="1" x14ac:dyDescent="0.15">
      <c r="A482" s="269"/>
      <c r="B482" s="270"/>
      <c r="C482" s="96" t="s">
        <v>109</v>
      </c>
      <c r="D482" s="97"/>
      <c r="E482" s="97"/>
      <c r="F482" s="97"/>
      <c r="G482" s="97"/>
      <c r="H482" s="97"/>
      <c r="I482" s="98"/>
      <c r="J482" s="86"/>
      <c r="K482" s="87"/>
      <c r="L482" s="87"/>
      <c r="M482" s="87"/>
      <c r="N482" s="87"/>
      <c r="O482" s="87"/>
      <c r="P482" s="87"/>
      <c r="Q482" s="87"/>
      <c r="R482" s="87"/>
      <c r="S482" s="87"/>
      <c r="T482" s="87"/>
      <c r="U482" s="87"/>
      <c r="V482" s="87"/>
      <c r="W482" s="87"/>
      <c r="X482" s="87"/>
      <c r="Y482" s="87"/>
      <c r="Z482" s="87"/>
      <c r="AA482" s="87"/>
      <c r="AB482" s="87"/>
      <c r="AC482" s="87"/>
      <c r="AD482" s="87"/>
      <c r="AE482" s="87"/>
      <c r="AF482" s="87"/>
      <c r="AG482" s="87"/>
      <c r="AH482" s="87"/>
      <c r="AI482" s="87"/>
      <c r="AJ482" s="87"/>
      <c r="AK482" s="87"/>
      <c r="AL482" s="87"/>
      <c r="AM482" s="88"/>
      <c r="BG482" s="13" t="s">
        <v>480</v>
      </c>
      <c r="BH482" s="13">
        <v>64</v>
      </c>
      <c r="BI482" s="13" t="str">
        <f>"ITEM" &amp; BH482 &amp; BG482 &amp; "="&amp; IF(TRIM($J482)="","",$J482)</f>
        <v>ITEM64#KBN2_17=</v>
      </c>
    </row>
    <row r="483" spans="1:61" ht="9.75" hidden="1" customHeight="1" x14ac:dyDescent="0.15">
      <c r="A483" s="269"/>
      <c r="B483" s="270"/>
      <c r="C483" s="99"/>
      <c r="D483" s="100"/>
      <c r="E483" s="100"/>
      <c r="F483" s="100"/>
      <c r="G483" s="100"/>
      <c r="H483" s="100"/>
      <c r="I483" s="101"/>
      <c r="J483" s="127"/>
      <c r="K483" s="128"/>
      <c r="L483" s="128"/>
      <c r="M483" s="128"/>
      <c r="N483" s="128"/>
      <c r="O483" s="128"/>
      <c r="P483" s="128"/>
      <c r="Q483" s="128"/>
      <c r="R483" s="128"/>
      <c r="S483" s="128"/>
      <c r="T483" s="128"/>
      <c r="U483" s="128"/>
      <c r="V483" s="128"/>
      <c r="W483" s="128"/>
      <c r="X483" s="128"/>
      <c r="Y483" s="128"/>
      <c r="Z483" s="128"/>
      <c r="AA483" s="128"/>
      <c r="AB483" s="128"/>
      <c r="AC483" s="128"/>
      <c r="AD483" s="128"/>
      <c r="AE483" s="128"/>
      <c r="AF483" s="128"/>
      <c r="AG483" s="128"/>
      <c r="AH483" s="128"/>
      <c r="AI483" s="128"/>
      <c r="AJ483" s="128"/>
      <c r="AK483" s="128"/>
      <c r="AL483" s="128"/>
      <c r="AM483" s="129"/>
      <c r="BG483" s="13" t="s">
        <v>432</v>
      </c>
      <c r="BH483" s="13" t="s">
        <v>432</v>
      </c>
    </row>
    <row r="484" spans="1:61" ht="9.75" hidden="1" customHeight="1" thickBot="1" x14ac:dyDescent="0.2">
      <c r="A484" s="271"/>
      <c r="B484" s="272"/>
      <c r="C484" s="106"/>
      <c r="D484" s="107"/>
      <c r="E484" s="107"/>
      <c r="F484" s="107"/>
      <c r="G484" s="107"/>
      <c r="H484" s="107"/>
      <c r="I484" s="108"/>
      <c r="J484" s="89"/>
      <c r="K484" s="90"/>
      <c r="L484" s="90"/>
      <c r="M484" s="90"/>
      <c r="N484" s="90"/>
      <c r="O484" s="90"/>
      <c r="P484" s="90"/>
      <c r="Q484" s="90"/>
      <c r="R484" s="90"/>
      <c r="S484" s="90"/>
      <c r="T484" s="90"/>
      <c r="U484" s="90"/>
      <c r="V484" s="90"/>
      <c r="W484" s="90"/>
      <c r="X484" s="90"/>
      <c r="Y484" s="90"/>
      <c r="Z484" s="90"/>
      <c r="AA484" s="90"/>
      <c r="AB484" s="90"/>
      <c r="AC484" s="90"/>
      <c r="AD484" s="90"/>
      <c r="AE484" s="90"/>
      <c r="AF484" s="90"/>
      <c r="AG484" s="90"/>
      <c r="AH484" s="90"/>
      <c r="AI484" s="90"/>
      <c r="AJ484" s="90"/>
      <c r="AK484" s="90"/>
      <c r="AL484" s="90"/>
      <c r="AM484" s="91"/>
      <c r="BG484" s="13" t="s">
        <v>432</v>
      </c>
      <c r="BH484" s="13" t="s">
        <v>432</v>
      </c>
    </row>
    <row r="485" spans="1:61" ht="9.75" hidden="1" customHeight="1" x14ac:dyDescent="0.15">
      <c r="A485" s="251" t="s">
        <v>360</v>
      </c>
      <c r="B485" s="252"/>
      <c r="C485" s="252"/>
      <c r="D485" s="252"/>
      <c r="E485" s="252"/>
      <c r="F485" s="252"/>
      <c r="G485" s="252"/>
      <c r="H485" s="252"/>
      <c r="I485" s="253"/>
      <c r="J485" s="276"/>
      <c r="K485" s="277"/>
      <c r="L485" s="277"/>
      <c r="M485" s="277"/>
      <c r="N485" s="277"/>
      <c r="O485" s="277"/>
      <c r="P485" s="277"/>
      <c r="Q485" s="277"/>
      <c r="R485" s="277"/>
      <c r="S485" s="277"/>
      <c r="T485" s="277"/>
      <c r="U485" s="277"/>
      <c r="V485" s="277"/>
      <c r="W485" s="277"/>
      <c r="X485" s="277"/>
      <c r="Y485" s="277"/>
      <c r="Z485" s="277"/>
      <c r="AA485" s="277"/>
      <c r="AB485" s="277"/>
      <c r="AC485" s="277"/>
      <c r="AD485" s="277"/>
      <c r="AE485" s="277"/>
      <c r="AF485" s="277"/>
      <c r="AG485" s="277"/>
      <c r="AH485" s="277"/>
      <c r="AI485" s="277"/>
      <c r="AJ485" s="277"/>
      <c r="AK485" s="277"/>
      <c r="AL485" s="277"/>
      <c r="AM485" s="278"/>
      <c r="BG485" s="13" t="s">
        <v>481</v>
      </c>
      <c r="BH485" s="13">
        <v>58</v>
      </c>
      <c r="BI485" s="13" t="str">
        <f>"ITEM"&amp;BH485 &amp; BG485 &amp; "="&amp; IF(TRIM($J485)="","",$J485)</f>
        <v>ITEM58#KBN2_18=</v>
      </c>
    </row>
    <row r="486" spans="1:61" ht="9.75" hidden="1" customHeight="1" thickBot="1" x14ac:dyDescent="0.2">
      <c r="A486" s="254"/>
      <c r="B486" s="255"/>
      <c r="C486" s="255"/>
      <c r="D486" s="255"/>
      <c r="E486" s="255"/>
      <c r="F486" s="255"/>
      <c r="G486" s="255"/>
      <c r="H486" s="255"/>
      <c r="I486" s="256"/>
      <c r="J486" s="279"/>
      <c r="K486" s="280"/>
      <c r="L486" s="280"/>
      <c r="M486" s="280"/>
      <c r="N486" s="280"/>
      <c r="O486" s="280"/>
      <c r="P486" s="280"/>
      <c r="Q486" s="280"/>
      <c r="R486" s="280"/>
      <c r="S486" s="280"/>
      <c r="T486" s="280"/>
      <c r="U486" s="280"/>
      <c r="V486" s="280"/>
      <c r="W486" s="280"/>
      <c r="X486" s="280"/>
      <c r="Y486" s="280"/>
      <c r="Z486" s="280"/>
      <c r="AA486" s="280"/>
      <c r="AB486" s="280"/>
      <c r="AC486" s="280"/>
      <c r="AD486" s="280"/>
      <c r="AE486" s="280"/>
      <c r="AF486" s="280"/>
      <c r="AG486" s="280"/>
      <c r="AH486" s="280"/>
      <c r="AI486" s="280"/>
      <c r="AJ486" s="280"/>
      <c r="AK486" s="280"/>
      <c r="AL486" s="280"/>
      <c r="AM486" s="281"/>
      <c r="BG486" s="13" t="s">
        <v>432</v>
      </c>
      <c r="BH486" s="13" t="s">
        <v>432</v>
      </c>
    </row>
    <row r="487" spans="1:61" ht="9.75" hidden="1" customHeight="1" x14ac:dyDescent="0.15">
      <c r="A487" s="263" t="s">
        <v>93</v>
      </c>
      <c r="B487" s="264"/>
      <c r="C487" s="264"/>
      <c r="D487" s="264"/>
      <c r="E487" s="264"/>
      <c r="F487" s="264"/>
      <c r="G487" s="264"/>
      <c r="H487" s="264"/>
      <c r="I487" s="265"/>
      <c r="J487" s="282"/>
      <c r="K487" s="283"/>
      <c r="L487" s="283"/>
      <c r="M487" s="283"/>
      <c r="N487" s="283"/>
      <c r="O487" s="283"/>
      <c r="P487" s="283"/>
      <c r="Q487" s="283"/>
      <c r="R487" s="283"/>
      <c r="S487" s="283"/>
      <c r="T487" s="283"/>
      <c r="U487" s="283"/>
      <c r="V487" s="283"/>
      <c r="W487" s="283"/>
      <c r="X487" s="283"/>
      <c r="Y487" s="283"/>
      <c r="Z487" s="283"/>
      <c r="AA487" s="283"/>
      <c r="AB487" s="283"/>
      <c r="AC487" s="283"/>
      <c r="AD487" s="283"/>
      <c r="AE487" s="283"/>
      <c r="AF487" s="283"/>
      <c r="AG487" s="283"/>
      <c r="AH487" s="283"/>
      <c r="AI487" s="283"/>
      <c r="AJ487" s="283"/>
      <c r="AK487" s="283"/>
      <c r="AL487" s="283"/>
      <c r="AM487" s="284"/>
      <c r="BG487" s="13" t="s">
        <v>481</v>
      </c>
      <c r="BH487" s="13">
        <v>59</v>
      </c>
      <c r="BI487" s="13" t="str">
        <f>"ITEM"&amp; BH487  &amp; BG487 &amp; "="&amp; IF(TRIM($J487)="","",$J487)</f>
        <v>ITEM59#KBN2_18=</v>
      </c>
    </row>
    <row r="488" spans="1:61" ht="9.75" hidden="1" customHeight="1" x14ac:dyDescent="0.15">
      <c r="A488" s="106"/>
      <c r="B488" s="107"/>
      <c r="C488" s="107"/>
      <c r="D488" s="107"/>
      <c r="E488" s="107"/>
      <c r="F488" s="107"/>
      <c r="G488" s="107"/>
      <c r="H488" s="107"/>
      <c r="I488" s="108"/>
      <c r="J488" s="89"/>
      <c r="K488" s="90"/>
      <c r="L488" s="90"/>
      <c r="M488" s="90"/>
      <c r="N488" s="90"/>
      <c r="O488" s="90"/>
      <c r="P488" s="90"/>
      <c r="Q488" s="90"/>
      <c r="R488" s="90"/>
      <c r="S488" s="90"/>
      <c r="T488" s="90"/>
      <c r="U488" s="90"/>
      <c r="V488" s="90"/>
      <c r="W488" s="90"/>
      <c r="X488" s="90"/>
      <c r="Y488" s="90"/>
      <c r="Z488" s="90"/>
      <c r="AA488" s="90"/>
      <c r="AB488" s="90"/>
      <c r="AC488" s="90"/>
      <c r="AD488" s="90"/>
      <c r="AE488" s="90"/>
      <c r="AF488" s="90"/>
      <c r="AG488" s="90"/>
      <c r="AH488" s="90"/>
      <c r="AI488" s="90"/>
      <c r="AJ488" s="90"/>
      <c r="AK488" s="90"/>
      <c r="AL488" s="90"/>
      <c r="AM488" s="91"/>
      <c r="BG488" s="13" t="s">
        <v>432</v>
      </c>
      <c r="BH488" s="13" t="s">
        <v>432</v>
      </c>
    </row>
    <row r="489" spans="1:61" ht="9.75" hidden="1" customHeight="1" x14ac:dyDescent="0.15">
      <c r="A489" s="96" t="s">
        <v>106</v>
      </c>
      <c r="B489" s="97"/>
      <c r="C489" s="97"/>
      <c r="D489" s="97"/>
      <c r="E489" s="97"/>
      <c r="F489" s="97"/>
      <c r="G489" s="97"/>
      <c r="H489" s="97"/>
      <c r="I489" s="98"/>
      <c r="J489" s="266"/>
      <c r="K489" s="170"/>
      <c r="L489" s="170"/>
      <c r="M489" s="170"/>
      <c r="N489" s="170"/>
      <c r="O489" s="170"/>
      <c r="P489" s="170"/>
      <c r="Q489" s="170"/>
      <c r="R489" s="170"/>
      <c r="S489" s="170"/>
      <c r="T489" s="170"/>
      <c r="U489" s="170"/>
      <c r="V489" s="170" t="s">
        <v>116</v>
      </c>
      <c r="W489" s="170"/>
      <c r="X489" s="170"/>
      <c r="Y489" s="170"/>
      <c r="Z489" s="170"/>
      <c r="AA489" s="170"/>
      <c r="AB489" s="170"/>
      <c r="AC489" s="170"/>
      <c r="AD489" s="170"/>
      <c r="AE489" s="170"/>
      <c r="AF489" s="170"/>
      <c r="AG489" s="170"/>
      <c r="AH489" s="170"/>
      <c r="AI489" s="170"/>
      <c r="AJ489" s="170"/>
      <c r="AK489" s="170"/>
      <c r="AL489" s="170"/>
      <c r="AM489" s="171"/>
      <c r="BE489" s="13" t="str">
        <f ca="1">MID(CELL("address",$CH$2),2,2)</f>
        <v>CH</v>
      </c>
      <c r="BF489" s="13" t="str">
        <f>IF(TRIM($K490)="","",IF(ISERROR(MATCH($K490,$CH$3:$CH$8,0)),"INPUT_ERROR",MATCH($K490,$CH$3:$CH$8,0)))</f>
        <v/>
      </c>
      <c r="BG489" s="13" t="s">
        <v>481</v>
      </c>
      <c r="BH489" s="13">
        <v>60</v>
      </c>
      <c r="BI489" s="13" t="str">
        <f>"ITEM"&amp; BH489 &amp; BG489 &amp;  "="&amp; $BF489</f>
        <v>ITEM60#KBN2_18=</v>
      </c>
    </row>
    <row r="490" spans="1:61" ht="9.75" hidden="1" customHeight="1" x14ac:dyDescent="0.15">
      <c r="A490" s="99"/>
      <c r="B490" s="100"/>
      <c r="C490" s="100"/>
      <c r="D490" s="100"/>
      <c r="E490" s="100"/>
      <c r="F490" s="100"/>
      <c r="G490" s="100"/>
      <c r="H490" s="100"/>
      <c r="I490" s="101"/>
      <c r="J490" s="130" t="s">
        <v>127</v>
      </c>
      <c r="K490" s="131"/>
      <c r="L490" s="131"/>
      <c r="M490" s="131"/>
      <c r="N490" s="131"/>
      <c r="O490" s="131"/>
      <c r="P490" s="131"/>
      <c r="Q490" s="131"/>
      <c r="R490" s="131"/>
      <c r="S490" s="131"/>
      <c r="T490" s="169" t="s">
        <v>443</v>
      </c>
      <c r="U490" s="169"/>
      <c r="V490" s="169" t="s">
        <v>230</v>
      </c>
      <c r="W490" s="169"/>
      <c r="X490" s="169"/>
      <c r="Y490" s="169"/>
      <c r="Z490" s="169"/>
      <c r="AA490" s="169"/>
      <c r="AB490" s="169"/>
      <c r="AC490" s="169"/>
      <c r="AD490" s="169"/>
      <c r="AE490" s="169" t="s">
        <v>231</v>
      </c>
      <c r="AF490" s="169"/>
      <c r="AG490" s="169"/>
      <c r="AH490" s="169"/>
      <c r="AI490" s="169"/>
      <c r="AJ490" s="169"/>
      <c r="AK490" s="169"/>
      <c r="AL490" s="169"/>
      <c r="AM490" s="172"/>
      <c r="BG490" s="13" t="s">
        <v>432</v>
      </c>
      <c r="BH490" s="13" t="s">
        <v>432</v>
      </c>
    </row>
    <row r="491" spans="1:61" ht="9.75" hidden="1" customHeight="1" x14ac:dyDescent="0.15">
      <c r="A491" s="99"/>
      <c r="B491" s="100"/>
      <c r="C491" s="100"/>
      <c r="D491" s="100"/>
      <c r="E491" s="100"/>
      <c r="F491" s="100"/>
      <c r="G491" s="100"/>
      <c r="H491" s="100"/>
      <c r="I491" s="101"/>
      <c r="J491" s="130"/>
      <c r="K491" s="131"/>
      <c r="L491" s="131"/>
      <c r="M491" s="131"/>
      <c r="N491" s="131"/>
      <c r="O491" s="131"/>
      <c r="P491" s="131"/>
      <c r="Q491" s="131"/>
      <c r="R491" s="131"/>
      <c r="S491" s="131"/>
      <c r="T491" s="169"/>
      <c r="U491" s="169"/>
      <c r="V491" s="169" t="s">
        <v>232</v>
      </c>
      <c r="W491" s="169"/>
      <c r="X491" s="169"/>
      <c r="Y491" s="169"/>
      <c r="Z491" s="169"/>
      <c r="AA491" s="169"/>
      <c r="AB491" s="169"/>
      <c r="AC491" s="169"/>
      <c r="AD491" s="169"/>
      <c r="AE491" s="169" t="s">
        <v>233</v>
      </c>
      <c r="AF491" s="169"/>
      <c r="AG491" s="169"/>
      <c r="AH491" s="169"/>
      <c r="AI491" s="169"/>
      <c r="AJ491" s="169"/>
      <c r="AK491" s="169"/>
      <c r="AL491" s="169"/>
      <c r="AM491" s="172"/>
      <c r="BG491" s="13" t="s">
        <v>432</v>
      </c>
      <c r="BH491" s="13" t="s">
        <v>432</v>
      </c>
    </row>
    <row r="492" spans="1:61" ht="9.75" hidden="1" customHeight="1" x14ac:dyDescent="0.15">
      <c r="A492" s="106"/>
      <c r="B492" s="107"/>
      <c r="C492" s="107"/>
      <c r="D492" s="107"/>
      <c r="E492" s="107"/>
      <c r="F492" s="107"/>
      <c r="G492" s="107"/>
      <c r="H492" s="107"/>
      <c r="I492" s="108"/>
      <c r="J492" s="168"/>
      <c r="K492" s="137"/>
      <c r="L492" s="137"/>
      <c r="M492" s="137"/>
      <c r="N492" s="137"/>
      <c r="O492" s="137"/>
      <c r="P492" s="137"/>
      <c r="Q492" s="137"/>
      <c r="R492" s="137"/>
      <c r="S492" s="137"/>
      <c r="T492" s="137"/>
      <c r="U492" s="137"/>
      <c r="V492" s="174" t="s">
        <v>223</v>
      </c>
      <c r="W492" s="174"/>
      <c r="X492" s="174"/>
      <c r="Y492" s="174"/>
      <c r="Z492" s="174"/>
      <c r="AA492" s="174"/>
      <c r="AB492" s="174"/>
      <c r="AC492" s="174"/>
      <c r="AD492" s="174"/>
      <c r="AE492" s="174" t="s">
        <v>224</v>
      </c>
      <c r="AF492" s="174"/>
      <c r="AG492" s="174"/>
      <c r="AH492" s="174"/>
      <c r="AI492" s="174"/>
      <c r="AJ492" s="174"/>
      <c r="AK492" s="174"/>
      <c r="AL492" s="174"/>
      <c r="AM492" s="175"/>
      <c r="BG492" s="13" t="s">
        <v>432</v>
      </c>
      <c r="BH492" s="13" t="s">
        <v>432</v>
      </c>
    </row>
    <row r="493" spans="1:61" ht="9.75" hidden="1" customHeight="1" x14ac:dyDescent="0.15">
      <c r="A493" s="96" t="s">
        <v>304</v>
      </c>
      <c r="B493" s="97"/>
      <c r="C493" s="97"/>
      <c r="D493" s="97"/>
      <c r="E493" s="97"/>
      <c r="F493" s="97"/>
      <c r="G493" s="97"/>
      <c r="H493" s="97"/>
      <c r="I493" s="98"/>
      <c r="J493" s="86"/>
      <c r="K493" s="87"/>
      <c r="L493" s="87"/>
      <c r="M493" s="87"/>
      <c r="N493" s="87"/>
      <c r="O493" s="87"/>
      <c r="P493" s="87"/>
      <c r="Q493" s="87"/>
      <c r="R493" s="87"/>
      <c r="S493" s="87"/>
      <c r="T493" s="87"/>
      <c r="U493" s="87"/>
      <c r="V493" s="87"/>
      <c r="W493" s="87"/>
      <c r="X493" s="87"/>
      <c r="Y493" s="87"/>
      <c r="Z493" s="87"/>
      <c r="AA493" s="87"/>
      <c r="AB493" s="87"/>
      <c r="AC493" s="87"/>
      <c r="AD493" s="87"/>
      <c r="AE493" s="87"/>
      <c r="AF493" s="87"/>
      <c r="AG493" s="87"/>
      <c r="AH493" s="87"/>
      <c r="AI493" s="87"/>
      <c r="AJ493" s="87"/>
      <c r="AK493" s="87"/>
      <c r="AL493" s="87"/>
      <c r="AM493" s="88"/>
      <c r="BG493" s="13" t="s">
        <v>481</v>
      </c>
      <c r="BH493" s="13">
        <v>61</v>
      </c>
      <c r="BI493" s="13" t="str">
        <f>"ITEM"&amp; BH493 &amp; BG493 &amp; "="&amp; IF(TRIM($J493)="","",$J493)</f>
        <v>ITEM61#KBN2_18=</v>
      </c>
    </row>
    <row r="494" spans="1:61" ht="9.75" hidden="1" customHeight="1" x14ac:dyDescent="0.15">
      <c r="A494" s="99"/>
      <c r="B494" s="100"/>
      <c r="C494" s="100"/>
      <c r="D494" s="100"/>
      <c r="E494" s="100"/>
      <c r="F494" s="100"/>
      <c r="G494" s="100"/>
      <c r="H494" s="100"/>
      <c r="I494" s="101"/>
      <c r="J494" s="127"/>
      <c r="K494" s="128"/>
      <c r="L494" s="128"/>
      <c r="M494" s="128"/>
      <c r="N494" s="128"/>
      <c r="O494" s="128"/>
      <c r="P494" s="128"/>
      <c r="Q494" s="128"/>
      <c r="R494" s="128"/>
      <c r="S494" s="128"/>
      <c r="T494" s="128"/>
      <c r="U494" s="128"/>
      <c r="V494" s="128"/>
      <c r="W494" s="128"/>
      <c r="X494" s="128"/>
      <c r="Y494" s="128"/>
      <c r="Z494" s="128"/>
      <c r="AA494" s="128"/>
      <c r="AB494" s="128"/>
      <c r="AC494" s="128"/>
      <c r="AD494" s="128"/>
      <c r="AE494" s="128"/>
      <c r="AF494" s="128"/>
      <c r="AG494" s="128"/>
      <c r="AH494" s="128"/>
      <c r="AI494" s="128"/>
      <c r="AJ494" s="128"/>
      <c r="AK494" s="128"/>
      <c r="AL494" s="128"/>
      <c r="AM494" s="129"/>
      <c r="BG494" s="13" t="s">
        <v>432</v>
      </c>
      <c r="BH494" s="13" t="s">
        <v>432</v>
      </c>
    </row>
    <row r="495" spans="1:61" ht="9.75" hidden="1" customHeight="1" x14ac:dyDescent="0.15">
      <c r="A495" s="106"/>
      <c r="B495" s="107"/>
      <c r="C495" s="107"/>
      <c r="D495" s="107"/>
      <c r="E495" s="107"/>
      <c r="F495" s="107"/>
      <c r="G495" s="107"/>
      <c r="H495" s="107"/>
      <c r="I495" s="108"/>
      <c r="J495" s="89"/>
      <c r="K495" s="90"/>
      <c r="L495" s="90"/>
      <c r="M495" s="90"/>
      <c r="N495" s="90"/>
      <c r="O495" s="90"/>
      <c r="P495" s="90"/>
      <c r="Q495" s="90"/>
      <c r="R495" s="90"/>
      <c r="S495" s="90"/>
      <c r="T495" s="90"/>
      <c r="U495" s="90"/>
      <c r="V495" s="90"/>
      <c r="W495" s="90"/>
      <c r="X495" s="90"/>
      <c r="Y495" s="90"/>
      <c r="Z495" s="90"/>
      <c r="AA495" s="90"/>
      <c r="AB495" s="90"/>
      <c r="AC495" s="90"/>
      <c r="AD495" s="90"/>
      <c r="AE495" s="90"/>
      <c r="AF495" s="90"/>
      <c r="AG495" s="90"/>
      <c r="AH495" s="90"/>
      <c r="AI495" s="90"/>
      <c r="AJ495" s="90"/>
      <c r="AK495" s="90"/>
      <c r="AL495" s="90"/>
      <c r="AM495" s="91"/>
      <c r="BG495" s="13" t="s">
        <v>432</v>
      </c>
      <c r="BH495" s="13" t="s">
        <v>432</v>
      </c>
    </row>
    <row r="496" spans="1:61" ht="9.75" hidden="1" customHeight="1" x14ac:dyDescent="0.15">
      <c r="A496" s="267" t="s">
        <v>0</v>
      </c>
      <c r="B496" s="268"/>
      <c r="C496" s="96" t="s">
        <v>107</v>
      </c>
      <c r="D496" s="97"/>
      <c r="E496" s="97"/>
      <c r="F496" s="97"/>
      <c r="G496" s="97"/>
      <c r="H496" s="97"/>
      <c r="I496" s="98"/>
      <c r="J496" s="167"/>
      <c r="K496" s="162"/>
      <c r="L496" s="162"/>
      <c r="M496" s="162"/>
      <c r="N496" s="162"/>
      <c r="O496" s="162"/>
      <c r="P496" s="162"/>
      <c r="Q496" s="162"/>
      <c r="R496" s="162"/>
      <c r="S496" s="162"/>
      <c r="T496" s="162"/>
      <c r="U496" s="162"/>
      <c r="V496" s="170" t="s">
        <v>116</v>
      </c>
      <c r="W496" s="170"/>
      <c r="X496" s="170"/>
      <c r="Y496" s="170"/>
      <c r="Z496" s="170"/>
      <c r="AA496" s="170"/>
      <c r="AB496" s="170"/>
      <c r="AC496" s="170"/>
      <c r="AD496" s="170"/>
      <c r="AE496" s="170"/>
      <c r="AF496" s="170"/>
      <c r="AG496" s="170"/>
      <c r="AH496" s="170"/>
      <c r="AI496" s="170"/>
      <c r="AJ496" s="170"/>
      <c r="AK496" s="170"/>
      <c r="AL496" s="170"/>
      <c r="AM496" s="171"/>
      <c r="BE496" s="13" t="str">
        <f ca="1">MID(CELL("address",$CI$2),2,2)</f>
        <v>CI</v>
      </c>
      <c r="BF496" s="13" t="str">
        <f>IF(TRIM($K497)="","",IF(ISERROR(MATCH($K497,$CI$3:$CI$4,0)),"INPUT_ERROR",MATCH($K497,$CI$3:$CI$4,0)))</f>
        <v/>
      </c>
      <c r="BG496" s="13" t="s">
        <v>481</v>
      </c>
      <c r="BH496" s="13">
        <v>62</v>
      </c>
      <c r="BI496" s="13" t="str">
        <f>"ITEM"&amp; BH496&amp; BG496 &amp; "="&amp; $BF496</f>
        <v>ITEM62#KBN2_18=</v>
      </c>
    </row>
    <row r="497" spans="1:61" ht="9.75" hidden="1" customHeight="1" x14ac:dyDescent="0.15">
      <c r="A497" s="269"/>
      <c r="B497" s="270"/>
      <c r="C497" s="99"/>
      <c r="D497" s="100"/>
      <c r="E497" s="100"/>
      <c r="F497" s="100"/>
      <c r="G497" s="100"/>
      <c r="H497" s="100"/>
      <c r="I497" s="101"/>
      <c r="J497" s="130" t="s">
        <v>167</v>
      </c>
      <c r="K497" s="131"/>
      <c r="L497" s="131"/>
      <c r="M497" s="131"/>
      <c r="N497" s="131"/>
      <c r="O497" s="131"/>
      <c r="P497" s="131"/>
      <c r="Q497" s="131"/>
      <c r="R497" s="133" t="s">
        <v>168</v>
      </c>
      <c r="S497" s="133"/>
      <c r="T497" s="133"/>
      <c r="U497" s="133"/>
      <c r="V497" s="169" t="s">
        <v>234</v>
      </c>
      <c r="W497" s="169"/>
      <c r="X497" s="169"/>
      <c r="Y497" s="169"/>
      <c r="Z497" s="169"/>
      <c r="AA497" s="169" t="s">
        <v>235</v>
      </c>
      <c r="AB497" s="169"/>
      <c r="AC497" s="169"/>
      <c r="AD497" s="169"/>
      <c r="AE497" s="169"/>
      <c r="AF497" s="169"/>
      <c r="AG497" s="169"/>
      <c r="AH497" s="169"/>
      <c r="AI497" s="169"/>
      <c r="AJ497" s="169"/>
      <c r="AK497" s="169"/>
      <c r="AL497" s="169"/>
      <c r="AM497" s="172"/>
      <c r="BG497" s="13" t="s">
        <v>432</v>
      </c>
      <c r="BH497" s="13" t="s">
        <v>432</v>
      </c>
    </row>
    <row r="498" spans="1:61" ht="9.75" hidden="1" customHeight="1" x14ac:dyDescent="0.15">
      <c r="A498" s="269"/>
      <c r="B498" s="270"/>
      <c r="C498" s="99"/>
      <c r="D498" s="100"/>
      <c r="E498" s="100"/>
      <c r="F498" s="100"/>
      <c r="G498" s="100"/>
      <c r="H498" s="100"/>
      <c r="I498" s="101"/>
      <c r="J498" s="130"/>
      <c r="K498" s="131"/>
      <c r="L498" s="131"/>
      <c r="M498" s="131"/>
      <c r="N498" s="131"/>
      <c r="O498" s="131"/>
      <c r="P498" s="131"/>
      <c r="Q498" s="131"/>
      <c r="R498" s="133"/>
      <c r="S498" s="133"/>
      <c r="T498" s="133"/>
      <c r="U498" s="133"/>
      <c r="V498" s="169"/>
      <c r="W498" s="169"/>
      <c r="X498" s="169"/>
      <c r="Y498" s="169"/>
      <c r="Z498" s="169"/>
      <c r="AA498" s="169"/>
      <c r="AB498" s="169"/>
      <c r="AC498" s="169"/>
      <c r="AD498" s="169"/>
      <c r="AE498" s="169"/>
      <c r="AF498" s="169"/>
      <c r="AG498" s="169"/>
      <c r="AH498" s="169"/>
      <c r="AI498" s="169"/>
      <c r="AJ498" s="169"/>
      <c r="AK498" s="169"/>
      <c r="AL498" s="169"/>
      <c r="AM498" s="172"/>
      <c r="BG498" s="13" t="s">
        <v>432</v>
      </c>
      <c r="BH498" s="13" t="s">
        <v>432</v>
      </c>
    </row>
    <row r="499" spans="1:61" ht="9.75" hidden="1" customHeight="1" x14ac:dyDescent="0.15">
      <c r="A499" s="269"/>
      <c r="B499" s="270"/>
      <c r="C499" s="106"/>
      <c r="D499" s="107"/>
      <c r="E499" s="107"/>
      <c r="F499" s="107"/>
      <c r="G499" s="107"/>
      <c r="H499" s="107"/>
      <c r="I499" s="108"/>
      <c r="J499" s="173"/>
      <c r="K499" s="174"/>
      <c r="L499" s="174"/>
      <c r="M499" s="174"/>
      <c r="N499" s="174"/>
      <c r="O499" s="174"/>
      <c r="P499" s="174"/>
      <c r="Q499" s="174"/>
      <c r="R499" s="174"/>
      <c r="S499" s="174"/>
      <c r="T499" s="174"/>
      <c r="U499" s="174"/>
      <c r="V499" s="174"/>
      <c r="W499" s="174"/>
      <c r="X499" s="174"/>
      <c r="Y499" s="174"/>
      <c r="Z499" s="174"/>
      <c r="AA499" s="174"/>
      <c r="AB499" s="174"/>
      <c r="AC499" s="174"/>
      <c r="AD499" s="174"/>
      <c r="AE499" s="174"/>
      <c r="AF499" s="174"/>
      <c r="AG499" s="174"/>
      <c r="AH499" s="174"/>
      <c r="AI499" s="174"/>
      <c r="AJ499" s="174"/>
      <c r="AK499" s="174"/>
      <c r="AL499" s="174"/>
      <c r="AM499" s="175"/>
      <c r="BG499" s="13" t="s">
        <v>432</v>
      </c>
      <c r="BH499" s="13" t="s">
        <v>432</v>
      </c>
    </row>
    <row r="500" spans="1:61" ht="9.75" hidden="1" customHeight="1" x14ac:dyDescent="0.15">
      <c r="A500" s="269"/>
      <c r="B500" s="270"/>
      <c r="C500" s="96" t="s">
        <v>108</v>
      </c>
      <c r="D500" s="97"/>
      <c r="E500" s="97"/>
      <c r="F500" s="97"/>
      <c r="G500" s="97"/>
      <c r="H500" s="97"/>
      <c r="I500" s="98"/>
      <c r="J500" s="86"/>
      <c r="K500" s="87"/>
      <c r="L500" s="87"/>
      <c r="M500" s="87"/>
      <c r="N500" s="87"/>
      <c r="O500" s="87"/>
      <c r="P500" s="87"/>
      <c r="Q500" s="87"/>
      <c r="R500" s="87"/>
      <c r="S500" s="87"/>
      <c r="T500" s="87"/>
      <c r="U500" s="87"/>
      <c r="V500" s="87"/>
      <c r="W500" s="87"/>
      <c r="X500" s="87"/>
      <c r="Y500" s="87"/>
      <c r="Z500" s="87"/>
      <c r="AA500" s="87"/>
      <c r="AB500" s="87"/>
      <c r="AC500" s="87"/>
      <c r="AD500" s="87"/>
      <c r="AE500" s="87"/>
      <c r="AF500" s="87"/>
      <c r="AG500" s="87"/>
      <c r="AH500" s="87"/>
      <c r="AI500" s="87"/>
      <c r="AJ500" s="87"/>
      <c r="AK500" s="87"/>
      <c r="AL500" s="87"/>
      <c r="AM500" s="88"/>
      <c r="BG500" s="13" t="s">
        <v>481</v>
      </c>
      <c r="BH500" s="13">
        <v>63</v>
      </c>
      <c r="BI500" s="13" t="str">
        <f>"ITEM" &amp; BH500 &amp; BG500 &amp; "="&amp; IF(TRIM($J500)="","",$J500)</f>
        <v>ITEM63#KBN2_18=</v>
      </c>
    </row>
    <row r="501" spans="1:61" ht="9.75" hidden="1" customHeight="1" x14ac:dyDescent="0.15">
      <c r="A501" s="269"/>
      <c r="B501" s="270"/>
      <c r="C501" s="99"/>
      <c r="D501" s="100"/>
      <c r="E501" s="100"/>
      <c r="F501" s="100"/>
      <c r="G501" s="100"/>
      <c r="H501" s="100"/>
      <c r="I501" s="101"/>
      <c r="J501" s="127"/>
      <c r="K501" s="128"/>
      <c r="L501" s="128"/>
      <c r="M501" s="128"/>
      <c r="N501" s="128"/>
      <c r="O501" s="128"/>
      <c r="P501" s="128"/>
      <c r="Q501" s="128"/>
      <c r="R501" s="128"/>
      <c r="S501" s="128"/>
      <c r="T501" s="128"/>
      <c r="U501" s="128"/>
      <c r="V501" s="128"/>
      <c r="W501" s="128"/>
      <c r="X501" s="128"/>
      <c r="Y501" s="128"/>
      <c r="Z501" s="128"/>
      <c r="AA501" s="128"/>
      <c r="AB501" s="128"/>
      <c r="AC501" s="128"/>
      <c r="AD501" s="128"/>
      <c r="AE501" s="128"/>
      <c r="AF501" s="128"/>
      <c r="AG501" s="128"/>
      <c r="AH501" s="128"/>
      <c r="AI501" s="128"/>
      <c r="AJ501" s="128"/>
      <c r="AK501" s="128"/>
      <c r="AL501" s="128"/>
      <c r="AM501" s="129"/>
      <c r="BG501" s="13" t="s">
        <v>432</v>
      </c>
      <c r="BH501" s="13" t="s">
        <v>432</v>
      </c>
    </row>
    <row r="502" spans="1:61" ht="9.75" hidden="1" customHeight="1" x14ac:dyDescent="0.15">
      <c r="A502" s="269"/>
      <c r="B502" s="270"/>
      <c r="C502" s="106"/>
      <c r="D502" s="107"/>
      <c r="E502" s="107"/>
      <c r="F502" s="107"/>
      <c r="G502" s="107"/>
      <c r="H502" s="107"/>
      <c r="I502" s="108"/>
      <c r="J502" s="89"/>
      <c r="K502" s="90"/>
      <c r="L502" s="90"/>
      <c r="M502" s="90"/>
      <c r="N502" s="90"/>
      <c r="O502" s="90"/>
      <c r="P502" s="90"/>
      <c r="Q502" s="90"/>
      <c r="R502" s="90"/>
      <c r="S502" s="90"/>
      <c r="T502" s="90"/>
      <c r="U502" s="90"/>
      <c r="V502" s="90"/>
      <c r="W502" s="90"/>
      <c r="X502" s="90"/>
      <c r="Y502" s="90"/>
      <c r="Z502" s="90"/>
      <c r="AA502" s="90"/>
      <c r="AB502" s="90"/>
      <c r="AC502" s="90"/>
      <c r="AD502" s="90"/>
      <c r="AE502" s="90"/>
      <c r="AF502" s="90"/>
      <c r="AG502" s="90"/>
      <c r="AH502" s="90"/>
      <c r="AI502" s="90"/>
      <c r="AJ502" s="90"/>
      <c r="AK502" s="90"/>
      <c r="AL502" s="90"/>
      <c r="AM502" s="91"/>
      <c r="BG502" s="13" t="s">
        <v>432</v>
      </c>
      <c r="BH502" s="13" t="s">
        <v>432</v>
      </c>
    </row>
    <row r="503" spans="1:61" ht="9.75" hidden="1" customHeight="1" x14ac:dyDescent="0.15">
      <c r="A503" s="269"/>
      <c r="B503" s="270"/>
      <c r="C503" s="96" t="s">
        <v>109</v>
      </c>
      <c r="D503" s="97"/>
      <c r="E503" s="97"/>
      <c r="F503" s="97"/>
      <c r="G503" s="97"/>
      <c r="H503" s="97"/>
      <c r="I503" s="98"/>
      <c r="J503" s="86"/>
      <c r="K503" s="87"/>
      <c r="L503" s="87"/>
      <c r="M503" s="87"/>
      <c r="N503" s="87"/>
      <c r="O503" s="87"/>
      <c r="P503" s="87"/>
      <c r="Q503" s="87"/>
      <c r="R503" s="87"/>
      <c r="S503" s="87"/>
      <c r="T503" s="87"/>
      <c r="U503" s="87"/>
      <c r="V503" s="87"/>
      <c r="W503" s="87"/>
      <c r="X503" s="87"/>
      <c r="Y503" s="87"/>
      <c r="Z503" s="87"/>
      <c r="AA503" s="87"/>
      <c r="AB503" s="87"/>
      <c r="AC503" s="87"/>
      <c r="AD503" s="87"/>
      <c r="AE503" s="87"/>
      <c r="AF503" s="87"/>
      <c r="AG503" s="87"/>
      <c r="AH503" s="87"/>
      <c r="AI503" s="87"/>
      <c r="AJ503" s="87"/>
      <c r="AK503" s="87"/>
      <c r="AL503" s="87"/>
      <c r="AM503" s="88"/>
      <c r="BG503" s="13" t="s">
        <v>481</v>
      </c>
      <c r="BH503" s="13">
        <v>64</v>
      </c>
      <c r="BI503" s="13" t="str">
        <f>"ITEM" &amp; BH503 &amp; BG503 &amp; "="&amp; IF(TRIM($J503)="","",$J503)</f>
        <v>ITEM64#KBN2_18=</v>
      </c>
    </row>
    <row r="504" spans="1:61" ht="9.75" hidden="1" customHeight="1" x14ac:dyDescent="0.15">
      <c r="A504" s="269"/>
      <c r="B504" s="270"/>
      <c r="C504" s="99"/>
      <c r="D504" s="100"/>
      <c r="E504" s="100"/>
      <c r="F504" s="100"/>
      <c r="G504" s="100"/>
      <c r="H504" s="100"/>
      <c r="I504" s="101"/>
      <c r="J504" s="127"/>
      <c r="K504" s="128"/>
      <c r="L504" s="128"/>
      <c r="M504" s="128"/>
      <c r="N504" s="128"/>
      <c r="O504" s="128"/>
      <c r="P504" s="128"/>
      <c r="Q504" s="128"/>
      <c r="R504" s="128"/>
      <c r="S504" s="128"/>
      <c r="T504" s="128"/>
      <c r="U504" s="128"/>
      <c r="V504" s="128"/>
      <c r="W504" s="128"/>
      <c r="X504" s="128"/>
      <c r="Y504" s="128"/>
      <c r="Z504" s="128"/>
      <c r="AA504" s="128"/>
      <c r="AB504" s="128"/>
      <c r="AC504" s="128"/>
      <c r="AD504" s="128"/>
      <c r="AE504" s="128"/>
      <c r="AF504" s="128"/>
      <c r="AG504" s="128"/>
      <c r="AH504" s="128"/>
      <c r="AI504" s="128"/>
      <c r="AJ504" s="128"/>
      <c r="AK504" s="128"/>
      <c r="AL504" s="128"/>
      <c r="AM504" s="129"/>
      <c r="BG504" s="13" t="s">
        <v>432</v>
      </c>
      <c r="BH504" s="13" t="s">
        <v>432</v>
      </c>
    </row>
    <row r="505" spans="1:61" ht="9.75" hidden="1" customHeight="1" thickBot="1" x14ac:dyDescent="0.2">
      <c r="A505" s="271"/>
      <c r="B505" s="272"/>
      <c r="C505" s="106"/>
      <c r="D505" s="107"/>
      <c r="E505" s="107"/>
      <c r="F505" s="107"/>
      <c r="G505" s="107"/>
      <c r="H505" s="107"/>
      <c r="I505" s="108"/>
      <c r="J505" s="89"/>
      <c r="K505" s="90"/>
      <c r="L505" s="90"/>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90"/>
      <c r="AK505" s="90"/>
      <c r="AL505" s="90"/>
      <c r="AM505" s="91"/>
      <c r="BG505" s="13" t="s">
        <v>432</v>
      </c>
      <c r="BH505" s="13" t="s">
        <v>432</v>
      </c>
    </row>
    <row r="506" spans="1:61" ht="9.75" hidden="1" customHeight="1" x14ac:dyDescent="0.15">
      <c r="A506" s="251" t="s">
        <v>361</v>
      </c>
      <c r="B506" s="252"/>
      <c r="C506" s="252"/>
      <c r="D506" s="252"/>
      <c r="E506" s="252"/>
      <c r="F506" s="252"/>
      <c r="G506" s="252"/>
      <c r="H506" s="252"/>
      <c r="I506" s="253"/>
      <c r="J506" s="276"/>
      <c r="K506" s="277"/>
      <c r="L506" s="277"/>
      <c r="M506" s="277"/>
      <c r="N506" s="277"/>
      <c r="O506" s="277"/>
      <c r="P506" s="277"/>
      <c r="Q506" s="277"/>
      <c r="R506" s="277"/>
      <c r="S506" s="277"/>
      <c r="T506" s="277"/>
      <c r="U506" s="277"/>
      <c r="V506" s="277"/>
      <c r="W506" s="277"/>
      <c r="X506" s="277"/>
      <c r="Y506" s="277"/>
      <c r="Z506" s="277"/>
      <c r="AA506" s="277"/>
      <c r="AB506" s="277"/>
      <c r="AC506" s="277"/>
      <c r="AD506" s="277"/>
      <c r="AE506" s="277"/>
      <c r="AF506" s="277"/>
      <c r="AG506" s="277"/>
      <c r="AH506" s="277"/>
      <c r="AI506" s="277"/>
      <c r="AJ506" s="277"/>
      <c r="AK506" s="277"/>
      <c r="AL506" s="277"/>
      <c r="AM506" s="278"/>
      <c r="BG506" s="13" t="s">
        <v>482</v>
      </c>
      <c r="BH506" s="13">
        <v>58</v>
      </c>
      <c r="BI506" s="13" t="str">
        <f>"ITEM"&amp;BH506 &amp; BG506 &amp; "="&amp; IF(TRIM($J506)="","",$J506)</f>
        <v>ITEM58#KBN2_19=</v>
      </c>
    </row>
    <row r="507" spans="1:61" ht="9.75" hidden="1" customHeight="1" thickBot="1" x14ac:dyDescent="0.2">
      <c r="A507" s="254"/>
      <c r="B507" s="255"/>
      <c r="C507" s="255"/>
      <c r="D507" s="255"/>
      <c r="E507" s="255"/>
      <c r="F507" s="255"/>
      <c r="G507" s="255"/>
      <c r="H507" s="255"/>
      <c r="I507" s="256"/>
      <c r="J507" s="279"/>
      <c r="K507" s="280"/>
      <c r="L507" s="280"/>
      <c r="M507" s="280"/>
      <c r="N507" s="280"/>
      <c r="O507" s="280"/>
      <c r="P507" s="280"/>
      <c r="Q507" s="280"/>
      <c r="R507" s="280"/>
      <c r="S507" s="280"/>
      <c r="T507" s="280"/>
      <c r="U507" s="280"/>
      <c r="V507" s="280"/>
      <c r="W507" s="280"/>
      <c r="X507" s="280"/>
      <c r="Y507" s="280"/>
      <c r="Z507" s="280"/>
      <c r="AA507" s="280"/>
      <c r="AB507" s="280"/>
      <c r="AC507" s="280"/>
      <c r="AD507" s="280"/>
      <c r="AE507" s="280"/>
      <c r="AF507" s="280"/>
      <c r="AG507" s="280"/>
      <c r="AH507" s="280"/>
      <c r="AI507" s="280"/>
      <c r="AJ507" s="280"/>
      <c r="AK507" s="280"/>
      <c r="AL507" s="280"/>
      <c r="AM507" s="281"/>
      <c r="BG507" s="13" t="s">
        <v>432</v>
      </c>
      <c r="BH507" s="13" t="s">
        <v>432</v>
      </c>
    </row>
    <row r="508" spans="1:61" ht="9.75" hidden="1" customHeight="1" x14ac:dyDescent="0.15">
      <c r="A508" s="263" t="s">
        <v>93</v>
      </c>
      <c r="B508" s="264"/>
      <c r="C508" s="264"/>
      <c r="D508" s="264"/>
      <c r="E508" s="264"/>
      <c r="F508" s="264"/>
      <c r="G508" s="264"/>
      <c r="H508" s="264"/>
      <c r="I508" s="265"/>
      <c r="J508" s="282"/>
      <c r="K508" s="283"/>
      <c r="L508" s="283"/>
      <c r="M508" s="283"/>
      <c r="N508" s="283"/>
      <c r="O508" s="283"/>
      <c r="P508" s="283"/>
      <c r="Q508" s="283"/>
      <c r="R508" s="283"/>
      <c r="S508" s="283"/>
      <c r="T508" s="283"/>
      <c r="U508" s="283"/>
      <c r="V508" s="283"/>
      <c r="W508" s="283"/>
      <c r="X508" s="283"/>
      <c r="Y508" s="283"/>
      <c r="Z508" s="283"/>
      <c r="AA508" s="283"/>
      <c r="AB508" s="283"/>
      <c r="AC508" s="283"/>
      <c r="AD508" s="283"/>
      <c r="AE508" s="283"/>
      <c r="AF508" s="283"/>
      <c r="AG508" s="283"/>
      <c r="AH508" s="283"/>
      <c r="AI508" s="283"/>
      <c r="AJ508" s="283"/>
      <c r="AK508" s="283"/>
      <c r="AL508" s="283"/>
      <c r="AM508" s="284"/>
      <c r="BG508" s="13" t="s">
        <v>482</v>
      </c>
      <c r="BH508" s="13">
        <v>59</v>
      </c>
      <c r="BI508" s="13" t="str">
        <f>"ITEM"&amp; BH508  &amp; BG508 &amp; "="&amp; IF(TRIM($J508)="","",$J508)</f>
        <v>ITEM59#KBN2_19=</v>
      </c>
    </row>
    <row r="509" spans="1:61" ht="9.75" hidden="1" customHeight="1" x14ac:dyDescent="0.15">
      <c r="A509" s="106"/>
      <c r="B509" s="107"/>
      <c r="C509" s="107"/>
      <c r="D509" s="107"/>
      <c r="E509" s="107"/>
      <c r="F509" s="107"/>
      <c r="G509" s="107"/>
      <c r="H509" s="107"/>
      <c r="I509" s="108"/>
      <c r="J509" s="89"/>
      <c r="K509" s="90"/>
      <c r="L509" s="90"/>
      <c r="M509" s="90"/>
      <c r="N509" s="90"/>
      <c r="O509" s="90"/>
      <c r="P509" s="90"/>
      <c r="Q509" s="90"/>
      <c r="R509" s="90"/>
      <c r="S509" s="90"/>
      <c r="T509" s="90"/>
      <c r="U509" s="90"/>
      <c r="V509" s="90"/>
      <c r="W509" s="90"/>
      <c r="X509" s="90"/>
      <c r="Y509" s="90"/>
      <c r="Z509" s="90"/>
      <c r="AA509" s="90"/>
      <c r="AB509" s="90"/>
      <c r="AC509" s="90"/>
      <c r="AD509" s="90"/>
      <c r="AE509" s="90"/>
      <c r="AF509" s="90"/>
      <c r="AG509" s="90"/>
      <c r="AH509" s="90"/>
      <c r="AI509" s="90"/>
      <c r="AJ509" s="90"/>
      <c r="AK509" s="90"/>
      <c r="AL509" s="90"/>
      <c r="AM509" s="91"/>
      <c r="BG509" s="13" t="s">
        <v>432</v>
      </c>
      <c r="BH509" s="13" t="s">
        <v>432</v>
      </c>
    </row>
    <row r="510" spans="1:61" ht="9.75" hidden="1" customHeight="1" x14ac:dyDescent="0.15">
      <c r="A510" s="96" t="s">
        <v>106</v>
      </c>
      <c r="B510" s="97"/>
      <c r="C510" s="97"/>
      <c r="D510" s="97"/>
      <c r="E510" s="97"/>
      <c r="F510" s="97"/>
      <c r="G510" s="97"/>
      <c r="H510" s="97"/>
      <c r="I510" s="98"/>
      <c r="J510" s="266"/>
      <c r="K510" s="170"/>
      <c r="L510" s="170"/>
      <c r="M510" s="170"/>
      <c r="N510" s="170"/>
      <c r="O510" s="170"/>
      <c r="P510" s="170"/>
      <c r="Q510" s="170"/>
      <c r="R510" s="170"/>
      <c r="S510" s="170"/>
      <c r="T510" s="170"/>
      <c r="U510" s="170"/>
      <c r="V510" s="170" t="s">
        <v>116</v>
      </c>
      <c r="W510" s="170"/>
      <c r="X510" s="170"/>
      <c r="Y510" s="170"/>
      <c r="Z510" s="170"/>
      <c r="AA510" s="170"/>
      <c r="AB510" s="170"/>
      <c r="AC510" s="170"/>
      <c r="AD510" s="170"/>
      <c r="AE510" s="170"/>
      <c r="AF510" s="170"/>
      <c r="AG510" s="170"/>
      <c r="AH510" s="170"/>
      <c r="AI510" s="170"/>
      <c r="AJ510" s="170"/>
      <c r="AK510" s="170"/>
      <c r="AL510" s="170"/>
      <c r="AM510" s="171"/>
      <c r="BE510" s="13" t="str">
        <f ca="1">MID(CELL("address",$CH$2),2,2)</f>
        <v>CH</v>
      </c>
      <c r="BF510" s="13" t="str">
        <f>IF(TRIM($K511)="","",IF(ISERROR(MATCH($K511,$CH$3:$CH$8,0)),"INPUT_ERROR",MATCH($K511,$CH$3:$CH$8,0)))</f>
        <v/>
      </c>
      <c r="BG510" s="13" t="s">
        <v>482</v>
      </c>
      <c r="BH510" s="13">
        <v>60</v>
      </c>
      <c r="BI510" s="13" t="str">
        <f>"ITEM"&amp; BH510 &amp; BG510 &amp;  "="&amp; $BF510</f>
        <v>ITEM60#KBN2_19=</v>
      </c>
    </row>
    <row r="511" spans="1:61" ht="9.75" hidden="1" customHeight="1" x14ac:dyDescent="0.15">
      <c r="A511" s="99"/>
      <c r="B511" s="100"/>
      <c r="C511" s="100"/>
      <c r="D511" s="100"/>
      <c r="E511" s="100"/>
      <c r="F511" s="100"/>
      <c r="G511" s="100"/>
      <c r="H511" s="100"/>
      <c r="I511" s="101"/>
      <c r="J511" s="130" t="s">
        <v>127</v>
      </c>
      <c r="K511" s="131"/>
      <c r="L511" s="131"/>
      <c r="M511" s="131"/>
      <c r="N511" s="131"/>
      <c r="O511" s="131"/>
      <c r="P511" s="131"/>
      <c r="Q511" s="131"/>
      <c r="R511" s="131"/>
      <c r="S511" s="131"/>
      <c r="T511" s="169" t="s">
        <v>443</v>
      </c>
      <c r="U511" s="169"/>
      <c r="V511" s="169" t="s">
        <v>230</v>
      </c>
      <c r="W511" s="169"/>
      <c r="X511" s="169"/>
      <c r="Y511" s="169"/>
      <c r="Z511" s="169"/>
      <c r="AA511" s="169"/>
      <c r="AB511" s="169"/>
      <c r="AC511" s="169"/>
      <c r="AD511" s="169"/>
      <c r="AE511" s="169" t="s">
        <v>231</v>
      </c>
      <c r="AF511" s="169"/>
      <c r="AG511" s="169"/>
      <c r="AH511" s="169"/>
      <c r="AI511" s="169"/>
      <c r="AJ511" s="169"/>
      <c r="AK511" s="169"/>
      <c r="AL511" s="169"/>
      <c r="AM511" s="172"/>
      <c r="BG511" s="13" t="s">
        <v>432</v>
      </c>
      <c r="BH511" s="13" t="s">
        <v>432</v>
      </c>
    </row>
    <row r="512" spans="1:61" ht="9.75" hidden="1" customHeight="1" x14ac:dyDescent="0.15">
      <c r="A512" s="99"/>
      <c r="B512" s="100"/>
      <c r="C512" s="100"/>
      <c r="D512" s="100"/>
      <c r="E512" s="100"/>
      <c r="F512" s="100"/>
      <c r="G512" s="100"/>
      <c r="H512" s="100"/>
      <c r="I512" s="101"/>
      <c r="J512" s="130"/>
      <c r="K512" s="131"/>
      <c r="L512" s="131"/>
      <c r="M512" s="131"/>
      <c r="N512" s="131"/>
      <c r="O512" s="131"/>
      <c r="P512" s="131"/>
      <c r="Q512" s="131"/>
      <c r="R512" s="131"/>
      <c r="S512" s="131"/>
      <c r="T512" s="169"/>
      <c r="U512" s="169"/>
      <c r="V512" s="169" t="s">
        <v>232</v>
      </c>
      <c r="W512" s="169"/>
      <c r="X512" s="169"/>
      <c r="Y512" s="169"/>
      <c r="Z512" s="169"/>
      <c r="AA512" s="169"/>
      <c r="AB512" s="169"/>
      <c r="AC512" s="169"/>
      <c r="AD512" s="169"/>
      <c r="AE512" s="169" t="s">
        <v>233</v>
      </c>
      <c r="AF512" s="169"/>
      <c r="AG512" s="169"/>
      <c r="AH512" s="169"/>
      <c r="AI512" s="169"/>
      <c r="AJ512" s="169"/>
      <c r="AK512" s="169"/>
      <c r="AL512" s="169"/>
      <c r="AM512" s="172"/>
      <c r="BG512" s="13" t="s">
        <v>432</v>
      </c>
      <c r="BH512" s="13" t="s">
        <v>432</v>
      </c>
    </row>
    <row r="513" spans="1:61" ht="9.75" hidden="1" customHeight="1" x14ac:dyDescent="0.15">
      <c r="A513" s="106"/>
      <c r="B513" s="107"/>
      <c r="C513" s="107"/>
      <c r="D513" s="107"/>
      <c r="E513" s="107"/>
      <c r="F513" s="107"/>
      <c r="G513" s="107"/>
      <c r="H513" s="107"/>
      <c r="I513" s="108"/>
      <c r="J513" s="168"/>
      <c r="K513" s="137"/>
      <c r="L513" s="137"/>
      <c r="M513" s="137"/>
      <c r="N513" s="137"/>
      <c r="O513" s="137"/>
      <c r="P513" s="137"/>
      <c r="Q513" s="137"/>
      <c r="R513" s="137"/>
      <c r="S513" s="137"/>
      <c r="T513" s="137"/>
      <c r="U513" s="137"/>
      <c r="V513" s="174" t="s">
        <v>223</v>
      </c>
      <c r="W513" s="174"/>
      <c r="X513" s="174"/>
      <c r="Y513" s="174"/>
      <c r="Z513" s="174"/>
      <c r="AA513" s="174"/>
      <c r="AB513" s="174"/>
      <c r="AC513" s="174"/>
      <c r="AD513" s="174"/>
      <c r="AE513" s="174" t="s">
        <v>224</v>
      </c>
      <c r="AF513" s="174"/>
      <c r="AG513" s="174"/>
      <c r="AH513" s="174"/>
      <c r="AI513" s="174"/>
      <c r="AJ513" s="174"/>
      <c r="AK513" s="174"/>
      <c r="AL513" s="174"/>
      <c r="AM513" s="175"/>
      <c r="BG513" s="13" t="s">
        <v>432</v>
      </c>
      <c r="BH513" s="13" t="s">
        <v>432</v>
      </c>
    </row>
    <row r="514" spans="1:61" ht="9.75" hidden="1" customHeight="1" x14ac:dyDescent="0.15">
      <c r="A514" s="96" t="s">
        <v>304</v>
      </c>
      <c r="B514" s="97"/>
      <c r="C514" s="97"/>
      <c r="D514" s="97"/>
      <c r="E514" s="97"/>
      <c r="F514" s="97"/>
      <c r="G514" s="97"/>
      <c r="H514" s="97"/>
      <c r="I514" s="98"/>
      <c r="J514" s="86"/>
      <c r="K514" s="87"/>
      <c r="L514" s="87"/>
      <c r="M514" s="87"/>
      <c r="N514" s="87"/>
      <c r="O514" s="87"/>
      <c r="P514" s="87"/>
      <c r="Q514" s="87"/>
      <c r="R514" s="87"/>
      <c r="S514" s="87"/>
      <c r="T514" s="87"/>
      <c r="U514" s="87"/>
      <c r="V514" s="87"/>
      <c r="W514" s="87"/>
      <c r="X514" s="87"/>
      <c r="Y514" s="87"/>
      <c r="Z514" s="87"/>
      <c r="AA514" s="87"/>
      <c r="AB514" s="87"/>
      <c r="AC514" s="87"/>
      <c r="AD514" s="87"/>
      <c r="AE514" s="87"/>
      <c r="AF514" s="87"/>
      <c r="AG514" s="87"/>
      <c r="AH514" s="87"/>
      <c r="AI514" s="87"/>
      <c r="AJ514" s="87"/>
      <c r="AK514" s="87"/>
      <c r="AL514" s="87"/>
      <c r="AM514" s="88"/>
      <c r="BG514" s="13" t="s">
        <v>482</v>
      </c>
      <c r="BH514" s="13">
        <v>61</v>
      </c>
      <c r="BI514" s="13" t="str">
        <f>"ITEM"&amp; BH514 &amp; BG514 &amp; "="&amp; IF(TRIM($J514)="","",$J514)</f>
        <v>ITEM61#KBN2_19=</v>
      </c>
    </row>
    <row r="515" spans="1:61" ht="9.75" hidden="1" customHeight="1" x14ac:dyDescent="0.15">
      <c r="A515" s="99"/>
      <c r="B515" s="100"/>
      <c r="C515" s="100"/>
      <c r="D515" s="100"/>
      <c r="E515" s="100"/>
      <c r="F515" s="100"/>
      <c r="G515" s="100"/>
      <c r="H515" s="100"/>
      <c r="I515" s="101"/>
      <c r="J515" s="127"/>
      <c r="K515" s="128"/>
      <c r="L515" s="128"/>
      <c r="M515" s="128"/>
      <c r="N515" s="128"/>
      <c r="O515" s="128"/>
      <c r="P515" s="128"/>
      <c r="Q515" s="128"/>
      <c r="R515" s="128"/>
      <c r="S515" s="128"/>
      <c r="T515" s="128"/>
      <c r="U515" s="128"/>
      <c r="V515" s="128"/>
      <c r="W515" s="128"/>
      <c r="X515" s="128"/>
      <c r="Y515" s="128"/>
      <c r="Z515" s="128"/>
      <c r="AA515" s="128"/>
      <c r="AB515" s="128"/>
      <c r="AC515" s="128"/>
      <c r="AD515" s="128"/>
      <c r="AE515" s="128"/>
      <c r="AF515" s="128"/>
      <c r="AG515" s="128"/>
      <c r="AH515" s="128"/>
      <c r="AI515" s="128"/>
      <c r="AJ515" s="128"/>
      <c r="AK515" s="128"/>
      <c r="AL515" s="128"/>
      <c r="AM515" s="129"/>
      <c r="BG515" s="13" t="s">
        <v>432</v>
      </c>
      <c r="BH515" s="13" t="s">
        <v>432</v>
      </c>
    </row>
    <row r="516" spans="1:61" ht="9.75" hidden="1" customHeight="1" x14ac:dyDescent="0.15">
      <c r="A516" s="106"/>
      <c r="B516" s="107"/>
      <c r="C516" s="107"/>
      <c r="D516" s="107"/>
      <c r="E516" s="107"/>
      <c r="F516" s="107"/>
      <c r="G516" s="107"/>
      <c r="H516" s="107"/>
      <c r="I516" s="108"/>
      <c r="J516" s="89"/>
      <c r="K516" s="90"/>
      <c r="L516" s="90"/>
      <c r="M516" s="90"/>
      <c r="N516" s="90"/>
      <c r="O516" s="90"/>
      <c r="P516" s="90"/>
      <c r="Q516" s="90"/>
      <c r="R516" s="90"/>
      <c r="S516" s="90"/>
      <c r="T516" s="90"/>
      <c r="U516" s="90"/>
      <c r="V516" s="90"/>
      <c r="W516" s="90"/>
      <c r="X516" s="90"/>
      <c r="Y516" s="90"/>
      <c r="Z516" s="90"/>
      <c r="AA516" s="90"/>
      <c r="AB516" s="90"/>
      <c r="AC516" s="90"/>
      <c r="AD516" s="90"/>
      <c r="AE516" s="90"/>
      <c r="AF516" s="90"/>
      <c r="AG516" s="90"/>
      <c r="AH516" s="90"/>
      <c r="AI516" s="90"/>
      <c r="AJ516" s="90"/>
      <c r="AK516" s="90"/>
      <c r="AL516" s="90"/>
      <c r="AM516" s="91"/>
      <c r="BG516" s="13" t="s">
        <v>432</v>
      </c>
      <c r="BH516" s="13" t="s">
        <v>432</v>
      </c>
    </row>
    <row r="517" spans="1:61" ht="9.75" hidden="1" customHeight="1" x14ac:dyDescent="0.15">
      <c r="A517" s="267" t="s">
        <v>0</v>
      </c>
      <c r="B517" s="268"/>
      <c r="C517" s="96" t="s">
        <v>107</v>
      </c>
      <c r="D517" s="97"/>
      <c r="E517" s="97"/>
      <c r="F517" s="97"/>
      <c r="G517" s="97"/>
      <c r="H517" s="97"/>
      <c r="I517" s="98"/>
      <c r="J517" s="167"/>
      <c r="K517" s="162"/>
      <c r="L517" s="162"/>
      <c r="M517" s="162"/>
      <c r="N517" s="162"/>
      <c r="O517" s="162"/>
      <c r="P517" s="162"/>
      <c r="Q517" s="162"/>
      <c r="R517" s="162"/>
      <c r="S517" s="162"/>
      <c r="T517" s="162"/>
      <c r="U517" s="162"/>
      <c r="V517" s="170" t="s">
        <v>116</v>
      </c>
      <c r="W517" s="170"/>
      <c r="X517" s="170"/>
      <c r="Y517" s="170"/>
      <c r="Z517" s="170"/>
      <c r="AA517" s="170"/>
      <c r="AB517" s="170"/>
      <c r="AC517" s="170"/>
      <c r="AD517" s="170"/>
      <c r="AE517" s="170"/>
      <c r="AF517" s="170"/>
      <c r="AG517" s="170"/>
      <c r="AH517" s="170"/>
      <c r="AI517" s="170"/>
      <c r="AJ517" s="170"/>
      <c r="AK517" s="170"/>
      <c r="AL517" s="170"/>
      <c r="AM517" s="171"/>
      <c r="BE517" s="13" t="str">
        <f ca="1">MID(CELL("address",$CI$2),2,2)</f>
        <v>CI</v>
      </c>
      <c r="BF517" s="13" t="str">
        <f>IF(TRIM($K518)="","",IF(ISERROR(MATCH($K518,$CI$3:$CI$4,0)),"INPUT_ERROR",MATCH($K518,$CI$3:$CI$4,0)))</f>
        <v/>
      </c>
      <c r="BG517" s="13" t="s">
        <v>482</v>
      </c>
      <c r="BH517" s="13">
        <v>62</v>
      </c>
      <c r="BI517" s="13" t="str">
        <f>"ITEM"&amp; BH517&amp; BG517 &amp; "="&amp; $BF517</f>
        <v>ITEM62#KBN2_19=</v>
      </c>
    </row>
    <row r="518" spans="1:61" ht="9.75" hidden="1" customHeight="1" x14ac:dyDescent="0.15">
      <c r="A518" s="269"/>
      <c r="B518" s="270"/>
      <c r="C518" s="99"/>
      <c r="D518" s="100"/>
      <c r="E518" s="100"/>
      <c r="F518" s="100"/>
      <c r="G518" s="100"/>
      <c r="H518" s="100"/>
      <c r="I518" s="101"/>
      <c r="J518" s="130" t="s">
        <v>167</v>
      </c>
      <c r="K518" s="131"/>
      <c r="L518" s="131"/>
      <c r="M518" s="131"/>
      <c r="N518" s="131"/>
      <c r="O518" s="131"/>
      <c r="P518" s="131"/>
      <c r="Q518" s="131"/>
      <c r="R518" s="133" t="s">
        <v>168</v>
      </c>
      <c r="S518" s="133"/>
      <c r="T518" s="133"/>
      <c r="U518" s="133"/>
      <c r="V518" s="169" t="s">
        <v>234</v>
      </c>
      <c r="W518" s="169"/>
      <c r="X518" s="169"/>
      <c r="Y518" s="169"/>
      <c r="Z518" s="169"/>
      <c r="AA518" s="169" t="s">
        <v>235</v>
      </c>
      <c r="AB518" s="169"/>
      <c r="AC518" s="169"/>
      <c r="AD518" s="169"/>
      <c r="AE518" s="169"/>
      <c r="AF518" s="169"/>
      <c r="AG518" s="169"/>
      <c r="AH518" s="169"/>
      <c r="AI518" s="169"/>
      <c r="AJ518" s="169"/>
      <c r="AK518" s="169"/>
      <c r="AL518" s="169"/>
      <c r="AM518" s="172"/>
      <c r="BG518" s="13" t="s">
        <v>432</v>
      </c>
      <c r="BH518" s="13" t="s">
        <v>432</v>
      </c>
    </row>
    <row r="519" spans="1:61" ht="9.75" hidden="1" customHeight="1" x14ac:dyDescent="0.15">
      <c r="A519" s="269"/>
      <c r="B519" s="270"/>
      <c r="C519" s="99"/>
      <c r="D519" s="100"/>
      <c r="E519" s="100"/>
      <c r="F519" s="100"/>
      <c r="G519" s="100"/>
      <c r="H519" s="100"/>
      <c r="I519" s="101"/>
      <c r="J519" s="130"/>
      <c r="K519" s="131"/>
      <c r="L519" s="131"/>
      <c r="M519" s="131"/>
      <c r="N519" s="131"/>
      <c r="O519" s="131"/>
      <c r="P519" s="131"/>
      <c r="Q519" s="131"/>
      <c r="R519" s="133"/>
      <c r="S519" s="133"/>
      <c r="T519" s="133"/>
      <c r="U519" s="133"/>
      <c r="V519" s="169"/>
      <c r="W519" s="169"/>
      <c r="X519" s="169"/>
      <c r="Y519" s="169"/>
      <c r="Z519" s="169"/>
      <c r="AA519" s="169"/>
      <c r="AB519" s="169"/>
      <c r="AC519" s="169"/>
      <c r="AD519" s="169"/>
      <c r="AE519" s="169"/>
      <c r="AF519" s="169"/>
      <c r="AG519" s="169"/>
      <c r="AH519" s="169"/>
      <c r="AI519" s="169"/>
      <c r="AJ519" s="169"/>
      <c r="AK519" s="169"/>
      <c r="AL519" s="169"/>
      <c r="AM519" s="172"/>
      <c r="BG519" s="13" t="s">
        <v>432</v>
      </c>
      <c r="BH519" s="13" t="s">
        <v>432</v>
      </c>
    </row>
    <row r="520" spans="1:61" ht="9.75" hidden="1" customHeight="1" x14ac:dyDescent="0.15">
      <c r="A520" s="269"/>
      <c r="B520" s="270"/>
      <c r="C520" s="106"/>
      <c r="D520" s="107"/>
      <c r="E520" s="107"/>
      <c r="F520" s="107"/>
      <c r="G520" s="107"/>
      <c r="H520" s="107"/>
      <c r="I520" s="108"/>
      <c r="J520" s="173"/>
      <c r="K520" s="174"/>
      <c r="L520" s="174"/>
      <c r="M520" s="174"/>
      <c r="N520" s="174"/>
      <c r="O520" s="174"/>
      <c r="P520" s="174"/>
      <c r="Q520" s="174"/>
      <c r="R520" s="174"/>
      <c r="S520" s="174"/>
      <c r="T520" s="174"/>
      <c r="U520" s="174"/>
      <c r="V520" s="174"/>
      <c r="W520" s="174"/>
      <c r="X520" s="174"/>
      <c r="Y520" s="174"/>
      <c r="Z520" s="174"/>
      <c r="AA520" s="174"/>
      <c r="AB520" s="174"/>
      <c r="AC520" s="174"/>
      <c r="AD520" s="174"/>
      <c r="AE520" s="174"/>
      <c r="AF520" s="174"/>
      <c r="AG520" s="174"/>
      <c r="AH520" s="174"/>
      <c r="AI520" s="174"/>
      <c r="AJ520" s="174"/>
      <c r="AK520" s="174"/>
      <c r="AL520" s="174"/>
      <c r="AM520" s="175"/>
      <c r="BG520" s="13" t="s">
        <v>432</v>
      </c>
      <c r="BH520" s="13" t="s">
        <v>432</v>
      </c>
    </row>
    <row r="521" spans="1:61" ht="9.75" hidden="1" customHeight="1" x14ac:dyDescent="0.15">
      <c r="A521" s="269"/>
      <c r="B521" s="270"/>
      <c r="C521" s="96" t="s">
        <v>108</v>
      </c>
      <c r="D521" s="97"/>
      <c r="E521" s="97"/>
      <c r="F521" s="97"/>
      <c r="G521" s="97"/>
      <c r="H521" s="97"/>
      <c r="I521" s="98"/>
      <c r="J521" s="86"/>
      <c r="K521" s="87"/>
      <c r="L521" s="87"/>
      <c r="M521" s="87"/>
      <c r="N521" s="87"/>
      <c r="O521" s="87"/>
      <c r="P521" s="87"/>
      <c r="Q521" s="87"/>
      <c r="R521" s="87"/>
      <c r="S521" s="87"/>
      <c r="T521" s="87"/>
      <c r="U521" s="87"/>
      <c r="V521" s="87"/>
      <c r="W521" s="87"/>
      <c r="X521" s="87"/>
      <c r="Y521" s="87"/>
      <c r="Z521" s="87"/>
      <c r="AA521" s="87"/>
      <c r="AB521" s="87"/>
      <c r="AC521" s="87"/>
      <c r="AD521" s="87"/>
      <c r="AE521" s="87"/>
      <c r="AF521" s="87"/>
      <c r="AG521" s="87"/>
      <c r="AH521" s="87"/>
      <c r="AI521" s="87"/>
      <c r="AJ521" s="87"/>
      <c r="AK521" s="87"/>
      <c r="AL521" s="87"/>
      <c r="AM521" s="88"/>
      <c r="BG521" s="13" t="s">
        <v>482</v>
      </c>
      <c r="BH521" s="13">
        <v>63</v>
      </c>
      <c r="BI521" s="13" t="str">
        <f>"ITEM" &amp; BH521 &amp; BG521 &amp; "="&amp; IF(TRIM($J521)="","",$J521)</f>
        <v>ITEM63#KBN2_19=</v>
      </c>
    </row>
    <row r="522" spans="1:61" ht="9.75" hidden="1" customHeight="1" x14ac:dyDescent="0.15">
      <c r="A522" s="269"/>
      <c r="B522" s="270"/>
      <c r="C522" s="99"/>
      <c r="D522" s="100"/>
      <c r="E522" s="100"/>
      <c r="F522" s="100"/>
      <c r="G522" s="100"/>
      <c r="H522" s="100"/>
      <c r="I522" s="101"/>
      <c r="J522" s="127"/>
      <c r="K522" s="128"/>
      <c r="L522" s="128"/>
      <c r="M522" s="128"/>
      <c r="N522" s="128"/>
      <c r="O522" s="128"/>
      <c r="P522" s="128"/>
      <c r="Q522" s="128"/>
      <c r="R522" s="128"/>
      <c r="S522" s="128"/>
      <c r="T522" s="128"/>
      <c r="U522" s="128"/>
      <c r="V522" s="128"/>
      <c r="W522" s="128"/>
      <c r="X522" s="128"/>
      <c r="Y522" s="128"/>
      <c r="Z522" s="128"/>
      <c r="AA522" s="128"/>
      <c r="AB522" s="128"/>
      <c r="AC522" s="128"/>
      <c r="AD522" s="128"/>
      <c r="AE522" s="128"/>
      <c r="AF522" s="128"/>
      <c r="AG522" s="128"/>
      <c r="AH522" s="128"/>
      <c r="AI522" s="128"/>
      <c r="AJ522" s="128"/>
      <c r="AK522" s="128"/>
      <c r="AL522" s="128"/>
      <c r="AM522" s="129"/>
      <c r="BG522" s="13" t="s">
        <v>432</v>
      </c>
      <c r="BH522" s="13" t="s">
        <v>432</v>
      </c>
    </row>
    <row r="523" spans="1:61" ht="9.75" hidden="1" customHeight="1" x14ac:dyDescent="0.15">
      <c r="A523" s="269"/>
      <c r="B523" s="270"/>
      <c r="C523" s="106"/>
      <c r="D523" s="107"/>
      <c r="E523" s="107"/>
      <c r="F523" s="107"/>
      <c r="G523" s="107"/>
      <c r="H523" s="107"/>
      <c r="I523" s="108"/>
      <c r="J523" s="89"/>
      <c r="K523" s="90"/>
      <c r="L523" s="90"/>
      <c r="M523" s="90"/>
      <c r="N523" s="90"/>
      <c r="O523" s="90"/>
      <c r="P523" s="90"/>
      <c r="Q523" s="90"/>
      <c r="R523" s="90"/>
      <c r="S523" s="90"/>
      <c r="T523" s="90"/>
      <c r="U523" s="90"/>
      <c r="V523" s="90"/>
      <c r="W523" s="90"/>
      <c r="X523" s="90"/>
      <c r="Y523" s="90"/>
      <c r="Z523" s="90"/>
      <c r="AA523" s="90"/>
      <c r="AB523" s="90"/>
      <c r="AC523" s="90"/>
      <c r="AD523" s="90"/>
      <c r="AE523" s="90"/>
      <c r="AF523" s="90"/>
      <c r="AG523" s="90"/>
      <c r="AH523" s="90"/>
      <c r="AI523" s="90"/>
      <c r="AJ523" s="90"/>
      <c r="AK523" s="90"/>
      <c r="AL523" s="90"/>
      <c r="AM523" s="91"/>
      <c r="BG523" s="13" t="s">
        <v>432</v>
      </c>
      <c r="BH523" s="13" t="s">
        <v>432</v>
      </c>
    </row>
    <row r="524" spans="1:61" ht="9.75" hidden="1" customHeight="1" x14ac:dyDescent="0.15">
      <c r="A524" s="269"/>
      <c r="B524" s="270"/>
      <c r="C524" s="96" t="s">
        <v>109</v>
      </c>
      <c r="D524" s="97"/>
      <c r="E524" s="97"/>
      <c r="F524" s="97"/>
      <c r="G524" s="97"/>
      <c r="H524" s="97"/>
      <c r="I524" s="98"/>
      <c r="J524" s="86"/>
      <c r="K524" s="87"/>
      <c r="L524" s="87"/>
      <c r="M524" s="87"/>
      <c r="N524" s="87"/>
      <c r="O524" s="87"/>
      <c r="P524" s="87"/>
      <c r="Q524" s="87"/>
      <c r="R524" s="87"/>
      <c r="S524" s="87"/>
      <c r="T524" s="87"/>
      <c r="U524" s="87"/>
      <c r="V524" s="87"/>
      <c r="W524" s="87"/>
      <c r="X524" s="87"/>
      <c r="Y524" s="87"/>
      <c r="Z524" s="87"/>
      <c r="AA524" s="87"/>
      <c r="AB524" s="87"/>
      <c r="AC524" s="87"/>
      <c r="AD524" s="87"/>
      <c r="AE524" s="87"/>
      <c r="AF524" s="87"/>
      <c r="AG524" s="87"/>
      <c r="AH524" s="87"/>
      <c r="AI524" s="87"/>
      <c r="AJ524" s="87"/>
      <c r="AK524" s="87"/>
      <c r="AL524" s="87"/>
      <c r="AM524" s="88"/>
      <c r="BG524" s="13" t="s">
        <v>482</v>
      </c>
      <c r="BH524" s="13">
        <v>64</v>
      </c>
      <c r="BI524" s="13" t="str">
        <f>"ITEM" &amp; BH524 &amp; BG524 &amp; "="&amp; IF(TRIM($J524)="","",$J524)</f>
        <v>ITEM64#KBN2_19=</v>
      </c>
    </row>
    <row r="525" spans="1:61" ht="9.75" hidden="1" customHeight="1" x14ac:dyDescent="0.15">
      <c r="A525" s="269"/>
      <c r="B525" s="270"/>
      <c r="C525" s="99"/>
      <c r="D525" s="100"/>
      <c r="E525" s="100"/>
      <c r="F525" s="100"/>
      <c r="G525" s="100"/>
      <c r="H525" s="100"/>
      <c r="I525" s="101"/>
      <c r="J525" s="127"/>
      <c r="K525" s="128"/>
      <c r="L525" s="128"/>
      <c r="M525" s="128"/>
      <c r="N525" s="128"/>
      <c r="O525" s="128"/>
      <c r="P525" s="128"/>
      <c r="Q525" s="128"/>
      <c r="R525" s="128"/>
      <c r="S525" s="128"/>
      <c r="T525" s="128"/>
      <c r="U525" s="128"/>
      <c r="V525" s="128"/>
      <c r="W525" s="128"/>
      <c r="X525" s="128"/>
      <c r="Y525" s="128"/>
      <c r="Z525" s="128"/>
      <c r="AA525" s="128"/>
      <c r="AB525" s="128"/>
      <c r="AC525" s="128"/>
      <c r="AD525" s="128"/>
      <c r="AE525" s="128"/>
      <c r="AF525" s="128"/>
      <c r="AG525" s="128"/>
      <c r="AH525" s="128"/>
      <c r="AI525" s="128"/>
      <c r="AJ525" s="128"/>
      <c r="AK525" s="128"/>
      <c r="AL525" s="128"/>
      <c r="AM525" s="129"/>
      <c r="BG525" s="13" t="s">
        <v>432</v>
      </c>
      <c r="BH525" s="13" t="s">
        <v>432</v>
      </c>
    </row>
    <row r="526" spans="1:61" ht="9.75" hidden="1" customHeight="1" thickBot="1" x14ac:dyDescent="0.2">
      <c r="A526" s="271"/>
      <c r="B526" s="272"/>
      <c r="C526" s="106"/>
      <c r="D526" s="107"/>
      <c r="E526" s="107"/>
      <c r="F526" s="107"/>
      <c r="G526" s="107"/>
      <c r="H526" s="107"/>
      <c r="I526" s="108"/>
      <c r="J526" s="89"/>
      <c r="K526" s="90"/>
      <c r="L526" s="90"/>
      <c r="M526" s="90"/>
      <c r="N526" s="90"/>
      <c r="O526" s="90"/>
      <c r="P526" s="90"/>
      <c r="Q526" s="90"/>
      <c r="R526" s="90"/>
      <c r="S526" s="90"/>
      <c r="T526" s="90"/>
      <c r="U526" s="90"/>
      <c r="V526" s="90"/>
      <c r="W526" s="90"/>
      <c r="X526" s="90"/>
      <c r="Y526" s="90"/>
      <c r="Z526" s="90"/>
      <c r="AA526" s="90"/>
      <c r="AB526" s="90"/>
      <c r="AC526" s="90"/>
      <c r="AD526" s="90"/>
      <c r="AE526" s="90"/>
      <c r="AF526" s="90"/>
      <c r="AG526" s="90"/>
      <c r="AH526" s="90"/>
      <c r="AI526" s="90"/>
      <c r="AJ526" s="90"/>
      <c r="AK526" s="90"/>
      <c r="AL526" s="90"/>
      <c r="AM526" s="91"/>
      <c r="BG526" s="13" t="s">
        <v>432</v>
      </c>
      <c r="BH526" s="13" t="s">
        <v>432</v>
      </c>
    </row>
    <row r="527" spans="1:61" ht="9.75" hidden="1" customHeight="1" x14ac:dyDescent="0.15">
      <c r="A527" s="251" t="s">
        <v>362</v>
      </c>
      <c r="B527" s="252"/>
      <c r="C527" s="252"/>
      <c r="D527" s="252"/>
      <c r="E527" s="252"/>
      <c r="F527" s="252"/>
      <c r="G527" s="252"/>
      <c r="H527" s="252"/>
      <c r="I527" s="253"/>
      <c r="J527" s="276"/>
      <c r="K527" s="277"/>
      <c r="L527" s="277"/>
      <c r="M527" s="277"/>
      <c r="N527" s="277"/>
      <c r="O527" s="277"/>
      <c r="P527" s="277"/>
      <c r="Q527" s="277"/>
      <c r="R527" s="277"/>
      <c r="S527" s="277"/>
      <c r="T527" s="277"/>
      <c r="U527" s="277"/>
      <c r="V527" s="277"/>
      <c r="W527" s="277"/>
      <c r="X527" s="277"/>
      <c r="Y527" s="277"/>
      <c r="Z527" s="277"/>
      <c r="AA527" s="277"/>
      <c r="AB527" s="277"/>
      <c r="AC527" s="277"/>
      <c r="AD527" s="277"/>
      <c r="AE527" s="277"/>
      <c r="AF527" s="277"/>
      <c r="AG527" s="277"/>
      <c r="AH527" s="277"/>
      <c r="AI527" s="277"/>
      <c r="AJ527" s="277"/>
      <c r="AK527" s="277"/>
      <c r="AL527" s="277"/>
      <c r="AM527" s="278"/>
      <c r="BG527" s="13" t="s">
        <v>483</v>
      </c>
      <c r="BH527" s="13">
        <v>58</v>
      </c>
      <c r="BI527" s="13" t="str">
        <f>"ITEM"&amp;BH527 &amp; BG527 &amp; "="&amp; IF(TRIM($J527)="","",$J527)</f>
        <v>ITEM58#KBN2_20=</v>
      </c>
    </row>
    <row r="528" spans="1:61" ht="9.75" hidden="1" customHeight="1" thickBot="1" x14ac:dyDescent="0.2">
      <c r="A528" s="254"/>
      <c r="B528" s="255"/>
      <c r="C528" s="255"/>
      <c r="D528" s="255"/>
      <c r="E528" s="255"/>
      <c r="F528" s="255"/>
      <c r="G528" s="255"/>
      <c r="H528" s="255"/>
      <c r="I528" s="256"/>
      <c r="J528" s="279"/>
      <c r="K528" s="280"/>
      <c r="L528" s="280"/>
      <c r="M528" s="280"/>
      <c r="N528" s="280"/>
      <c r="O528" s="280"/>
      <c r="P528" s="280"/>
      <c r="Q528" s="280"/>
      <c r="R528" s="280"/>
      <c r="S528" s="280"/>
      <c r="T528" s="280"/>
      <c r="U528" s="280"/>
      <c r="V528" s="280"/>
      <c r="W528" s="280"/>
      <c r="X528" s="280"/>
      <c r="Y528" s="280"/>
      <c r="Z528" s="280"/>
      <c r="AA528" s="280"/>
      <c r="AB528" s="280"/>
      <c r="AC528" s="280"/>
      <c r="AD528" s="280"/>
      <c r="AE528" s="280"/>
      <c r="AF528" s="280"/>
      <c r="AG528" s="280"/>
      <c r="AH528" s="280"/>
      <c r="AI528" s="280"/>
      <c r="AJ528" s="280"/>
      <c r="AK528" s="280"/>
      <c r="AL528" s="280"/>
      <c r="AM528" s="281"/>
      <c r="BG528" s="13" t="s">
        <v>432</v>
      </c>
      <c r="BH528" s="13" t="s">
        <v>432</v>
      </c>
    </row>
    <row r="529" spans="1:61" ht="9.75" hidden="1" customHeight="1" x14ac:dyDescent="0.15">
      <c r="A529" s="263" t="s">
        <v>93</v>
      </c>
      <c r="B529" s="264"/>
      <c r="C529" s="264"/>
      <c r="D529" s="264"/>
      <c r="E529" s="264"/>
      <c r="F529" s="264"/>
      <c r="G529" s="264"/>
      <c r="H529" s="264"/>
      <c r="I529" s="265"/>
      <c r="J529" s="282"/>
      <c r="K529" s="283"/>
      <c r="L529" s="283"/>
      <c r="M529" s="283"/>
      <c r="N529" s="283"/>
      <c r="O529" s="283"/>
      <c r="P529" s="283"/>
      <c r="Q529" s="283"/>
      <c r="R529" s="283"/>
      <c r="S529" s="283"/>
      <c r="T529" s="283"/>
      <c r="U529" s="283"/>
      <c r="V529" s="283"/>
      <c r="W529" s="283"/>
      <c r="X529" s="283"/>
      <c r="Y529" s="283"/>
      <c r="Z529" s="283"/>
      <c r="AA529" s="283"/>
      <c r="AB529" s="283"/>
      <c r="AC529" s="283"/>
      <c r="AD529" s="283"/>
      <c r="AE529" s="283"/>
      <c r="AF529" s="283"/>
      <c r="AG529" s="283"/>
      <c r="AH529" s="283"/>
      <c r="AI529" s="283"/>
      <c r="AJ529" s="283"/>
      <c r="AK529" s="283"/>
      <c r="AL529" s="283"/>
      <c r="AM529" s="284"/>
      <c r="BG529" s="13" t="s">
        <v>483</v>
      </c>
      <c r="BH529" s="13">
        <v>59</v>
      </c>
      <c r="BI529" s="13" t="str">
        <f>"ITEM"&amp; BH529  &amp; BG529 &amp; "="&amp; IF(TRIM($J529)="","",$J529)</f>
        <v>ITEM59#KBN2_20=</v>
      </c>
    </row>
    <row r="530" spans="1:61" ht="9.75" hidden="1" customHeight="1" x14ac:dyDescent="0.15">
      <c r="A530" s="106"/>
      <c r="B530" s="107"/>
      <c r="C530" s="107"/>
      <c r="D530" s="107"/>
      <c r="E530" s="107"/>
      <c r="F530" s="107"/>
      <c r="G530" s="107"/>
      <c r="H530" s="107"/>
      <c r="I530" s="108"/>
      <c r="J530" s="89"/>
      <c r="K530" s="90"/>
      <c r="L530" s="90"/>
      <c r="M530" s="90"/>
      <c r="N530" s="90"/>
      <c r="O530" s="90"/>
      <c r="P530" s="90"/>
      <c r="Q530" s="90"/>
      <c r="R530" s="90"/>
      <c r="S530" s="90"/>
      <c r="T530" s="90"/>
      <c r="U530" s="90"/>
      <c r="V530" s="90"/>
      <c r="W530" s="90"/>
      <c r="X530" s="90"/>
      <c r="Y530" s="90"/>
      <c r="Z530" s="90"/>
      <c r="AA530" s="90"/>
      <c r="AB530" s="90"/>
      <c r="AC530" s="90"/>
      <c r="AD530" s="90"/>
      <c r="AE530" s="90"/>
      <c r="AF530" s="90"/>
      <c r="AG530" s="90"/>
      <c r="AH530" s="90"/>
      <c r="AI530" s="90"/>
      <c r="AJ530" s="90"/>
      <c r="AK530" s="90"/>
      <c r="AL530" s="90"/>
      <c r="AM530" s="91"/>
      <c r="BG530" s="13" t="s">
        <v>432</v>
      </c>
      <c r="BH530" s="13" t="s">
        <v>432</v>
      </c>
    </row>
    <row r="531" spans="1:61" ht="9.75" hidden="1" customHeight="1" x14ac:dyDescent="0.15">
      <c r="A531" s="96" t="s">
        <v>106</v>
      </c>
      <c r="B531" s="97"/>
      <c r="C531" s="97"/>
      <c r="D531" s="97"/>
      <c r="E531" s="97"/>
      <c r="F531" s="97"/>
      <c r="G531" s="97"/>
      <c r="H531" s="97"/>
      <c r="I531" s="98"/>
      <c r="J531" s="266"/>
      <c r="K531" s="170"/>
      <c r="L531" s="170"/>
      <c r="M531" s="170"/>
      <c r="N531" s="170"/>
      <c r="O531" s="170"/>
      <c r="P531" s="170"/>
      <c r="Q531" s="170"/>
      <c r="R531" s="170"/>
      <c r="S531" s="170"/>
      <c r="T531" s="170"/>
      <c r="U531" s="170"/>
      <c r="V531" s="170" t="s">
        <v>116</v>
      </c>
      <c r="W531" s="170"/>
      <c r="X531" s="170"/>
      <c r="Y531" s="170"/>
      <c r="Z531" s="170"/>
      <c r="AA531" s="170"/>
      <c r="AB531" s="170"/>
      <c r="AC531" s="170"/>
      <c r="AD531" s="170"/>
      <c r="AE531" s="170"/>
      <c r="AF531" s="170"/>
      <c r="AG531" s="170"/>
      <c r="AH531" s="170"/>
      <c r="AI531" s="170"/>
      <c r="AJ531" s="170"/>
      <c r="AK531" s="170"/>
      <c r="AL531" s="170"/>
      <c r="AM531" s="171"/>
      <c r="BE531" s="13" t="str">
        <f ca="1">MID(CELL("address",$CH$2),2,2)</f>
        <v>CH</v>
      </c>
      <c r="BF531" s="13" t="str">
        <f>IF(TRIM($K532)="","",IF(ISERROR(MATCH($K532,$CH$3:$CH$8,0)),"INPUT_ERROR",MATCH($K532,$CH$3:$CH$8,0)))</f>
        <v/>
      </c>
      <c r="BG531" s="13" t="s">
        <v>483</v>
      </c>
      <c r="BH531" s="13">
        <v>60</v>
      </c>
      <c r="BI531" s="13" t="str">
        <f>"ITEM"&amp; BH531 &amp; BG531 &amp;  "="&amp; $BF531</f>
        <v>ITEM60#KBN2_20=</v>
      </c>
    </row>
    <row r="532" spans="1:61" ht="9.75" hidden="1" customHeight="1" x14ac:dyDescent="0.15">
      <c r="A532" s="99"/>
      <c r="B532" s="100"/>
      <c r="C532" s="100"/>
      <c r="D532" s="100"/>
      <c r="E532" s="100"/>
      <c r="F532" s="100"/>
      <c r="G532" s="100"/>
      <c r="H532" s="100"/>
      <c r="I532" s="101"/>
      <c r="J532" s="130" t="s">
        <v>127</v>
      </c>
      <c r="K532" s="131"/>
      <c r="L532" s="131"/>
      <c r="M532" s="131"/>
      <c r="N532" s="131"/>
      <c r="O532" s="131"/>
      <c r="P532" s="131"/>
      <c r="Q532" s="131"/>
      <c r="R532" s="131"/>
      <c r="S532" s="131"/>
      <c r="T532" s="169" t="s">
        <v>443</v>
      </c>
      <c r="U532" s="169"/>
      <c r="V532" s="169" t="s">
        <v>230</v>
      </c>
      <c r="W532" s="169"/>
      <c r="X532" s="169"/>
      <c r="Y532" s="169"/>
      <c r="Z532" s="169"/>
      <c r="AA532" s="169"/>
      <c r="AB532" s="169"/>
      <c r="AC532" s="169"/>
      <c r="AD532" s="169"/>
      <c r="AE532" s="169" t="s">
        <v>231</v>
      </c>
      <c r="AF532" s="169"/>
      <c r="AG532" s="169"/>
      <c r="AH532" s="169"/>
      <c r="AI532" s="169"/>
      <c r="AJ532" s="169"/>
      <c r="AK532" s="169"/>
      <c r="AL532" s="169"/>
      <c r="AM532" s="172"/>
      <c r="BG532" s="13" t="s">
        <v>432</v>
      </c>
      <c r="BH532" s="13" t="s">
        <v>432</v>
      </c>
    </row>
    <row r="533" spans="1:61" ht="9.75" hidden="1" customHeight="1" x14ac:dyDescent="0.15">
      <c r="A533" s="99"/>
      <c r="B533" s="100"/>
      <c r="C533" s="100"/>
      <c r="D533" s="100"/>
      <c r="E533" s="100"/>
      <c r="F533" s="100"/>
      <c r="G533" s="100"/>
      <c r="H533" s="100"/>
      <c r="I533" s="101"/>
      <c r="J533" s="130"/>
      <c r="K533" s="131"/>
      <c r="L533" s="131"/>
      <c r="M533" s="131"/>
      <c r="N533" s="131"/>
      <c r="O533" s="131"/>
      <c r="P533" s="131"/>
      <c r="Q533" s="131"/>
      <c r="R533" s="131"/>
      <c r="S533" s="131"/>
      <c r="T533" s="169"/>
      <c r="U533" s="169"/>
      <c r="V533" s="169" t="s">
        <v>232</v>
      </c>
      <c r="W533" s="169"/>
      <c r="X533" s="169"/>
      <c r="Y533" s="169"/>
      <c r="Z533" s="169"/>
      <c r="AA533" s="169"/>
      <c r="AB533" s="169"/>
      <c r="AC533" s="169"/>
      <c r="AD533" s="169"/>
      <c r="AE533" s="169" t="s">
        <v>233</v>
      </c>
      <c r="AF533" s="169"/>
      <c r="AG533" s="169"/>
      <c r="AH533" s="169"/>
      <c r="AI533" s="169"/>
      <c r="AJ533" s="169"/>
      <c r="AK533" s="169"/>
      <c r="AL533" s="169"/>
      <c r="AM533" s="172"/>
      <c r="BG533" s="13" t="s">
        <v>432</v>
      </c>
      <c r="BH533" s="13" t="s">
        <v>432</v>
      </c>
    </row>
    <row r="534" spans="1:61" ht="9.75" hidden="1" customHeight="1" x14ac:dyDescent="0.15">
      <c r="A534" s="106"/>
      <c r="B534" s="107"/>
      <c r="C534" s="107"/>
      <c r="D534" s="107"/>
      <c r="E534" s="107"/>
      <c r="F534" s="107"/>
      <c r="G534" s="107"/>
      <c r="H534" s="107"/>
      <c r="I534" s="108"/>
      <c r="J534" s="168"/>
      <c r="K534" s="137"/>
      <c r="L534" s="137"/>
      <c r="M534" s="137"/>
      <c r="N534" s="137"/>
      <c r="O534" s="137"/>
      <c r="P534" s="137"/>
      <c r="Q534" s="137"/>
      <c r="R534" s="137"/>
      <c r="S534" s="137"/>
      <c r="T534" s="137"/>
      <c r="U534" s="137"/>
      <c r="V534" s="174" t="s">
        <v>223</v>
      </c>
      <c r="W534" s="174"/>
      <c r="X534" s="174"/>
      <c r="Y534" s="174"/>
      <c r="Z534" s="174"/>
      <c r="AA534" s="174"/>
      <c r="AB534" s="174"/>
      <c r="AC534" s="174"/>
      <c r="AD534" s="174"/>
      <c r="AE534" s="174" t="s">
        <v>224</v>
      </c>
      <c r="AF534" s="174"/>
      <c r="AG534" s="174"/>
      <c r="AH534" s="174"/>
      <c r="AI534" s="174"/>
      <c r="AJ534" s="174"/>
      <c r="AK534" s="174"/>
      <c r="AL534" s="174"/>
      <c r="AM534" s="175"/>
      <c r="BG534" s="13" t="s">
        <v>432</v>
      </c>
      <c r="BH534" s="13" t="s">
        <v>432</v>
      </c>
    </row>
    <row r="535" spans="1:61" ht="9.75" hidden="1" customHeight="1" x14ac:dyDescent="0.15">
      <c r="A535" s="96" t="s">
        <v>304</v>
      </c>
      <c r="B535" s="97"/>
      <c r="C535" s="97"/>
      <c r="D535" s="97"/>
      <c r="E535" s="97"/>
      <c r="F535" s="97"/>
      <c r="G535" s="97"/>
      <c r="H535" s="97"/>
      <c r="I535" s="98"/>
      <c r="J535" s="86"/>
      <c r="K535" s="87"/>
      <c r="L535" s="87"/>
      <c r="M535" s="87"/>
      <c r="N535" s="87"/>
      <c r="O535" s="87"/>
      <c r="P535" s="87"/>
      <c r="Q535" s="87"/>
      <c r="R535" s="87"/>
      <c r="S535" s="87"/>
      <c r="T535" s="87"/>
      <c r="U535" s="87"/>
      <c r="V535" s="87"/>
      <c r="W535" s="87"/>
      <c r="X535" s="87"/>
      <c r="Y535" s="87"/>
      <c r="Z535" s="87"/>
      <c r="AA535" s="87"/>
      <c r="AB535" s="87"/>
      <c r="AC535" s="87"/>
      <c r="AD535" s="87"/>
      <c r="AE535" s="87"/>
      <c r="AF535" s="87"/>
      <c r="AG535" s="87"/>
      <c r="AH535" s="87"/>
      <c r="AI535" s="87"/>
      <c r="AJ535" s="87"/>
      <c r="AK535" s="87"/>
      <c r="AL535" s="87"/>
      <c r="AM535" s="88"/>
      <c r="BG535" s="13" t="s">
        <v>483</v>
      </c>
      <c r="BH535" s="13">
        <v>61</v>
      </c>
      <c r="BI535" s="13" t="str">
        <f>"ITEM"&amp; BH535 &amp; BG535 &amp; "="&amp; IF(TRIM($J535)="","",$J535)</f>
        <v>ITEM61#KBN2_20=</v>
      </c>
    </row>
    <row r="536" spans="1:61" ht="9.75" hidden="1" customHeight="1" x14ac:dyDescent="0.15">
      <c r="A536" s="99"/>
      <c r="B536" s="100"/>
      <c r="C536" s="100"/>
      <c r="D536" s="100"/>
      <c r="E536" s="100"/>
      <c r="F536" s="100"/>
      <c r="G536" s="100"/>
      <c r="H536" s="100"/>
      <c r="I536" s="101"/>
      <c r="J536" s="127"/>
      <c r="K536" s="128"/>
      <c r="L536" s="128"/>
      <c r="M536" s="128"/>
      <c r="N536" s="128"/>
      <c r="O536" s="128"/>
      <c r="P536" s="128"/>
      <c r="Q536" s="128"/>
      <c r="R536" s="128"/>
      <c r="S536" s="128"/>
      <c r="T536" s="128"/>
      <c r="U536" s="128"/>
      <c r="V536" s="128"/>
      <c r="W536" s="128"/>
      <c r="X536" s="128"/>
      <c r="Y536" s="128"/>
      <c r="Z536" s="128"/>
      <c r="AA536" s="128"/>
      <c r="AB536" s="128"/>
      <c r="AC536" s="128"/>
      <c r="AD536" s="128"/>
      <c r="AE536" s="128"/>
      <c r="AF536" s="128"/>
      <c r="AG536" s="128"/>
      <c r="AH536" s="128"/>
      <c r="AI536" s="128"/>
      <c r="AJ536" s="128"/>
      <c r="AK536" s="128"/>
      <c r="AL536" s="128"/>
      <c r="AM536" s="129"/>
      <c r="BG536" s="13" t="s">
        <v>432</v>
      </c>
      <c r="BH536" s="13" t="s">
        <v>432</v>
      </c>
    </row>
    <row r="537" spans="1:61" ht="9.75" hidden="1" customHeight="1" x14ac:dyDescent="0.15">
      <c r="A537" s="106"/>
      <c r="B537" s="107"/>
      <c r="C537" s="107"/>
      <c r="D537" s="107"/>
      <c r="E537" s="107"/>
      <c r="F537" s="107"/>
      <c r="G537" s="107"/>
      <c r="H537" s="107"/>
      <c r="I537" s="108"/>
      <c r="J537" s="89"/>
      <c r="K537" s="90"/>
      <c r="L537" s="90"/>
      <c r="M537" s="90"/>
      <c r="N537" s="90"/>
      <c r="O537" s="90"/>
      <c r="P537" s="90"/>
      <c r="Q537" s="90"/>
      <c r="R537" s="90"/>
      <c r="S537" s="90"/>
      <c r="T537" s="90"/>
      <c r="U537" s="90"/>
      <c r="V537" s="90"/>
      <c r="W537" s="90"/>
      <c r="X537" s="90"/>
      <c r="Y537" s="90"/>
      <c r="Z537" s="90"/>
      <c r="AA537" s="90"/>
      <c r="AB537" s="90"/>
      <c r="AC537" s="90"/>
      <c r="AD537" s="90"/>
      <c r="AE537" s="90"/>
      <c r="AF537" s="90"/>
      <c r="AG537" s="90"/>
      <c r="AH537" s="90"/>
      <c r="AI537" s="90"/>
      <c r="AJ537" s="90"/>
      <c r="AK537" s="90"/>
      <c r="AL537" s="90"/>
      <c r="AM537" s="91"/>
      <c r="BG537" s="13" t="s">
        <v>432</v>
      </c>
      <c r="BH537" s="13" t="s">
        <v>432</v>
      </c>
    </row>
    <row r="538" spans="1:61" ht="9.75" hidden="1" customHeight="1" x14ac:dyDescent="0.15">
      <c r="A538" s="267" t="s">
        <v>0</v>
      </c>
      <c r="B538" s="268"/>
      <c r="C538" s="96" t="s">
        <v>107</v>
      </c>
      <c r="D538" s="97"/>
      <c r="E538" s="97"/>
      <c r="F538" s="97"/>
      <c r="G538" s="97"/>
      <c r="H538" s="97"/>
      <c r="I538" s="98"/>
      <c r="J538" s="167"/>
      <c r="K538" s="162"/>
      <c r="L538" s="162"/>
      <c r="M538" s="162"/>
      <c r="N538" s="162"/>
      <c r="O538" s="162"/>
      <c r="P538" s="162"/>
      <c r="Q538" s="162"/>
      <c r="R538" s="162"/>
      <c r="S538" s="162"/>
      <c r="T538" s="162"/>
      <c r="U538" s="162"/>
      <c r="V538" s="170" t="s">
        <v>116</v>
      </c>
      <c r="W538" s="170"/>
      <c r="X538" s="170"/>
      <c r="Y538" s="170"/>
      <c r="Z538" s="170"/>
      <c r="AA538" s="170"/>
      <c r="AB538" s="170"/>
      <c r="AC538" s="170"/>
      <c r="AD538" s="170"/>
      <c r="AE538" s="170"/>
      <c r="AF538" s="170"/>
      <c r="AG538" s="170"/>
      <c r="AH538" s="170"/>
      <c r="AI538" s="170"/>
      <c r="AJ538" s="170"/>
      <c r="AK538" s="170"/>
      <c r="AL538" s="170"/>
      <c r="AM538" s="171"/>
      <c r="BE538" s="13" t="str">
        <f ca="1">MID(CELL("address",$CI$2),2,2)</f>
        <v>CI</v>
      </c>
      <c r="BF538" s="13" t="str">
        <f>IF(TRIM($K539)="","",IF(ISERROR(MATCH($K539,$CI$3:$CI$4,0)),"INPUT_ERROR",MATCH($K539,$CI$3:$CI$4,0)))</f>
        <v/>
      </c>
      <c r="BG538" s="13" t="s">
        <v>483</v>
      </c>
      <c r="BH538" s="13">
        <v>62</v>
      </c>
      <c r="BI538" s="13" t="str">
        <f>"ITEM"&amp; BH538&amp; BG538 &amp; "="&amp; $BF538</f>
        <v>ITEM62#KBN2_20=</v>
      </c>
    </row>
    <row r="539" spans="1:61" ht="9.75" hidden="1" customHeight="1" x14ac:dyDescent="0.15">
      <c r="A539" s="269"/>
      <c r="B539" s="270"/>
      <c r="C539" s="99"/>
      <c r="D539" s="100"/>
      <c r="E539" s="100"/>
      <c r="F539" s="100"/>
      <c r="G539" s="100"/>
      <c r="H539" s="100"/>
      <c r="I539" s="101"/>
      <c r="J539" s="130" t="s">
        <v>167</v>
      </c>
      <c r="K539" s="131"/>
      <c r="L539" s="131"/>
      <c r="M539" s="131"/>
      <c r="N539" s="131"/>
      <c r="O539" s="131"/>
      <c r="P539" s="131"/>
      <c r="Q539" s="131"/>
      <c r="R539" s="133" t="s">
        <v>168</v>
      </c>
      <c r="S539" s="133"/>
      <c r="T539" s="133"/>
      <c r="U539" s="133"/>
      <c r="V539" s="169" t="s">
        <v>234</v>
      </c>
      <c r="W539" s="169"/>
      <c r="X539" s="169"/>
      <c r="Y539" s="169"/>
      <c r="Z539" s="169"/>
      <c r="AA539" s="169" t="s">
        <v>235</v>
      </c>
      <c r="AB539" s="169"/>
      <c r="AC539" s="169"/>
      <c r="AD539" s="169"/>
      <c r="AE539" s="169"/>
      <c r="AF539" s="169"/>
      <c r="AG539" s="169"/>
      <c r="AH539" s="169"/>
      <c r="AI539" s="169"/>
      <c r="AJ539" s="169"/>
      <c r="AK539" s="169"/>
      <c r="AL539" s="169"/>
      <c r="AM539" s="172"/>
      <c r="BG539" s="13" t="s">
        <v>432</v>
      </c>
      <c r="BH539" s="13" t="s">
        <v>432</v>
      </c>
    </row>
    <row r="540" spans="1:61" ht="9.75" hidden="1" customHeight="1" x14ac:dyDescent="0.15">
      <c r="A540" s="269"/>
      <c r="B540" s="270"/>
      <c r="C540" s="99"/>
      <c r="D540" s="100"/>
      <c r="E540" s="100"/>
      <c r="F540" s="100"/>
      <c r="G540" s="100"/>
      <c r="H540" s="100"/>
      <c r="I540" s="101"/>
      <c r="J540" s="130"/>
      <c r="K540" s="131"/>
      <c r="L540" s="131"/>
      <c r="M540" s="131"/>
      <c r="N540" s="131"/>
      <c r="O540" s="131"/>
      <c r="P540" s="131"/>
      <c r="Q540" s="131"/>
      <c r="R540" s="133"/>
      <c r="S540" s="133"/>
      <c r="T540" s="133"/>
      <c r="U540" s="133"/>
      <c r="V540" s="169"/>
      <c r="W540" s="169"/>
      <c r="X540" s="169"/>
      <c r="Y540" s="169"/>
      <c r="Z540" s="169"/>
      <c r="AA540" s="169"/>
      <c r="AB540" s="169"/>
      <c r="AC540" s="169"/>
      <c r="AD540" s="169"/>
      <c r="AE540" s="169"/>
      <c r="AF540" s="169"/>
      <c r="AG540" s="169"/>
      <c r="AH540" s="169"/>
      <c r="AI540" s="169"/>
      <c r="AJ540" s="169"/>
      <c r="AK540" s="169"/>
      <c r="AL540" s="169"/>
      <c r="AM540" s="172"/>
      <c r="BG540" s="13" t="s">
        <v>432</v>
      </c>
      <c r="BH540" s="13" t="s">
        <v>432</v>
      </c>
    </row>
    <row r="541" spans="1:61" ht="9.75" hidden="1" customHeight="1" x14ac:dyDescent="0.15">
      <c r="A541" s="269"/>
      <c r="B541" s="270"/>
      <c r="C541" s="106"/>
      <c r="D541" s="107"/>
      <c r="E541" s="107"/>
      <c r="F541" s="107"/>
      <c r="G541" s="107"/>
      <c r="H541" s="107"/>
      <c r="I541" s="108"/>
      <c r="J541" s="173"/>
      <c r="K541" s="174"/>
      <c r="L541" s="174"/>
      <c r="M541" s="174"/>
      <c r="N541" s="174"/>
      <c r="O541" s="174"/>
      <c r="P541" s="174"/>
      <c r="Q541" s="174"/>
      <c r="R541" s="174"/>
      <c r="S541" s="174"/>
      <c r="T541" s="174"/>
      <c r="U541" s="174"/>
      <c r="V541" s="174"/>
      <c r="W541" s="174"/>
      <c r="X541" s="174"/>
      <c r="Y541" s="174"/>
      <c r="Z541" s="174"/>
      <c r="AA541" s="174"/>
      <c r="AB541" s="174"/>
      <c r="AC541" s="174"/>
      <c r="AD541" s="174"/>
      <c r="AE541" s="174"/>
      <c r="AF541" s="174"/>
      <c r="AG541" s="174"/>
      <c r="AH541" s="174"/>
      <c r="AI541" s="174"/>
      <c r="AJ541" s="174"/>
      <c r="AK541" s="174"/>
      <c r="AL541" s="174"/>
      <c r="AM541" s="175"/>
      <c r="BG541" s="13" t="s">
        <v>432</v>
      </c>
      <c r="BH541" s="13" t="s">
        <v>432</v>
      </c>
    </row>
    <row r="542" spans="1:61" ht="9.75" hidden="1" customHeight="1" x14ac:dyDescent="0.15">
      <c r="A542" s="269"/>
      <c r="B542" s="270"/>
      <c r="C542" s="96" t="s">
        <v>108</v>
      </c>
      <c r="D542" s="97"/>
      <c r="E542" s="97"/>
      <c r="F542" s="97"/>
      <c r="G542" s="97"/>
      <c r="H542" s="97"/>
      <c r="I542" s="98"/>
      <c r="J542" s="86"/>
      <c r="K542" s="87"/>
      <c r="L542" s="87"/>
      <c r="M542" s="87"/>
      <c r="N542" s="87"/>
      <c r="O542" s="87"/>
      <c r="P542" s="87"/>
      <c r="Q542" s="87"/>
      <c r="R542" s="87"/>
      <c r="S542" s="87"/>
      <c r="T542" s="87"/>
      <c r="U542" s="87"/>
      <c r="V542" s="87"/>
      <c r="W542" s="87"/>
      <c r="X542" s="87"/>
      <c r="Y542" s="87"/>
      <c r="Z542" s="87"/>
      <c r="AA542" s="87"/>
      <c r="AB542" s="87"/>
      <c r="AC542" s="87"/>
      <c r="AD542" s="87"/>
      <c r="AE542" s="87"/>
      <c r="AF542" s="87"/>
      <c r="AG542" s="87"/>
      <c r="AH542" s="87"/>
      <c r="AI542" s="87"/>
      <c r="AJ542" s="87"/>
      <c r="AK542" s="87"/>
      <c r="AL542" s="87"/>
      <c r="AM542" s="88"/>
      <c r="BG542" s="13" t="s">
        <v>483</v>
      </c>
      <c r="BH542" s="13">
        <v>63</v>
      </c>
      <c r="BI542" s="13" t="str">
        <f>"ITEM" &amp; BH542 &amp; BG542 &amp; "="&amp; IF(TRIM($J542)="","",$J542)</f>
        <v>ITEM63#KBN2_20=</v>
      </c>
    </row>
    <row r="543" spans="1:61" ht="9.75" hidden="1" customHeight="1" x14ac:dyDescent="0.15">
      <c r="A543" s="269"/>
      <c r="B543" s="270"/>
      <c r="C543" s="99"/>
      <c r="D543" s="100"/>
      <c r="E543" s="100"/>
      <c r="F543" s="100"/>
      <c r="G543" s="100"/>
      <c r="H543" s="100"/>
      <c r="I543" s="101"/>
      <c r="J543" s="127"/>
      <c r="K543" s="128"/>
      <c r="L543" s="128"/>
      <c r="M543" s="128"/>
      <c r="N543" s="128"/>
      <c r="O543" s="128"/>
      <c r="P543" s="128"/>
      <c r="Q543" s="128"/>
      <c r="R543" s="128"/>
      <c r="S543" s="128"/>
      <c r="T543" s="128"/>
      <c r="U543" s="128"/>
      <c r="V543" s="128"/>
      <c r="W543" s="128"/>
      <c r="X543" s="128"/>
      <c r="Y543" s="128"/>
      <c r="Z543" s="128"/>
      <c r="AA543" s="128"/>
      <c r="AB543" s="128"/>
      <c r="AC543" s="128"/>
      <c r="AD543" s="128"/>
      <c r="AE543" s="128"/>
      <c r="AF543" s="128"/>
      <c r="AG543" s="128"/>
      <c r="AH543" s="128"/>
      <c r="AI543" s="128"/>
      <c r="AJ543" s="128"/>
      <c r="AK543" s="128"/>
      <c r="AL543" s="128"/>
      <c r="AM543" s="129"/>
      <c r="BG543" s="13" t="s">
        <v>432</v>
      </c>
      <c r="BH543" s="13" t="s">
        <v>432</v>
      </c>
    </row>
    <row r="544" spans="1:61" ht="9.75" hidden="1" customHeight="1" x14ac:dyDescent="0.15">
      <c r="A544" s="269"/>
      <c r="B544" s="270"/>
      <c r="C544" s="106"/>
      <c r="D544" s="107"/>
      <c r="E544" s="107"/>
      <c r="F544" s="107"/>
      <c r="G544" s="107"/>
      <c r="H544" s="107"/>
      <c r="I544" s="108"/>
      <c r="J544" s="89"/>
      <c r="K544" s="90"/>
      <c r="L544" s="90"/>
      <c r="M544" s="90"/>
      <c r="N544" s="90"/>
      <c r="O544" s="90"/>
      <c r="P544" s="90"/>
      <c r="Q544" s="90"/>
      <c r="R544" s="90"/>
      <c r="S544" s="90"/>
      <c r="T544" s="90"/>
      <c r="U544" s="90"/>
      <c r="V544" s="90"/>
      <c r="W544" s="90"/>
      <c r="X544" s="90"/>
      <c r="Y544" s="90"/>
      <c r="Z544" s="90"/>
      <c r="AA544" s="90"/>
      <c r="AB544" s="90"/>
      <c r="AC544" s="90"/>
      <c r="AD544" s="90"/>
      <c r="AE544" s="90"/>
      <c r="AF544" s="90"/>
      <c r="AG544" s="90"/>
      <c r="AH544" s="90"/>
      <c r="AI544" s="90"/>
      <c r="AJ544" s="90"/>
      <c r="AK544" s="90"/>
      <c r="AL544" s="90"/>
      <c r="AM544" s="91"/>
      <c r="BG544" s="13" t="s">
        <v>432</v>
      </c>
      <c r="BH544" s="13" t="s">
        <v>432</v>
      </c>
    </row>
    <row r="545" spans="1:61" ht="9.75" hidden="1" customHeight="1" x14ac:dyDescent="0.15">
      <c r="A545" s="269"/>
      <c r="B545" s="270"/>
      <c r="C545" s="96" t="s">
        <v>109</v>
      </c>
      <c r="D545" s="97"/>
      <c r="E545" s="97"/>
      <c r="F545" s="97"/>
      <c r="G545" s="97"/>
      <c r="H545" s="97"/>
      <c r="I545" s="98"/>
      <c r="J545" s="86"/>
      <c r="K545" s="87"/>
      <c r="L545" s="87"/>
      <c r="M545" s="87"/>
      <c r="N545" s="87"/>
      <c r="O545" s="87"/>
      <c r="P545" s="87"/>
      <c r="Q545" s="87"/>
      <c r="R545" s="87"/>
      <c r="S545" s="87"/>
      <c r="T545" s="87"/>
      <c r="U545" s="87"/>
      <c r="V545" s="87"/>
      <c r="W545" s="87"/>
      <c r="X545" s="87"/>
      <c r="Y545" s="87"/>
      <c r="Z545" s="87"/>
      <c r="AA545" s="87"/>
      <c r="AB545" s="87"/>
      <c r="AC545" s="87"/>
      <c r="AD545" s="87"/>
      <c r="AE545" s="87"/>
      <c r="AF545" s="87"/>
      <c r="AG545" s="87"/>
      <c r="AH545" s="87"/>
      <c r="AI545" s="87"/>
      <c r="AJ545" s="87"/>
      <c r="AK545" s="87"/>
      <c r="AL545" s="87"/>
      <c r="AM545" s="88"/>
      <c r="BG545" s="13" t="s">
        <v>483</v>
      </c>
      <c r="BH545" s="13">
        <v>64</v>
      </c>
      <c r="BI545" s="13" t="str">
        <f>"ITEM" &amp; BH545 &amp; BG545 &amp; "="&amp; IF(TRIM($J545)="","",$J545)</f>
        <v>ITEM64#KBN2_20=</v>
      </c>
    </row>
    <row r="546" spans="1:61" ht="9.75" hidden="1" customHeight="1" x14ac:dyDescent="0.15">
      <c r="A546" s="269"/>
      <c r="B546" s="270"/>
      <c r="C546" s="99"/>
      <c r="D546" s="100"/>
      <c r="E546" s="100"/>
      <c r="F546" s="100"/>
      <c r="G546" s="100"/>
      <c r="H546" s="100"/>
      <c r="I546" s="101"/>
      <c r="J546" s="127"/>
      <c r="K546" s="128"/>
      <c r="L546" s="128"/>
      <c r="M546" s="128"/>
      <c r="N546" s="128"/>
      <c r="O546" s="128"/>
      <c r="P546" s="128"/>
      <c r="Q546" s="128"/>
      <c r="R546" s="128"/>
      <c r="S546" s="128"/>
      <c r="T546" s="128"/>
      <c r="U546" s="128"/>
      <c r="V546" s="128"/>
      <c r="W546" s="128"/>
      <c r="X546" s="128"/>
      <c r="Y546" s="128"/>
      <c r="Z546" s="128"/>
      <c r="AA546" s="128"/>
      <c r="AB546" s="128"/>
      <c r="AC546" s="128"/>
      <c r="AD546" s="128"/>
      <c r="AE546" s="128"/>
      <c r="AF546" s="128"/>
      <c r="AG546" s="128"/>
      <c r="AH546" s="128"/>
      <c r="AI546" s="128"/>
      <c r="AJ546" s="128"/>
      <c r="AK546" s="128"/>
      <c r="AL546" s="128"/>
      <c r="AM546" s="129"/>
      <c r="BH546" s="13" t="s">
        <v>432</v>
      </c>
    </row>
    <row r="547" spans="1:61" ht="9.75" hidden="1" customHeight="1" x14ac:dyDescent="0.15">
      <c r="A547" s="271"/>
      <c r="B547" s="272"/>
      <c r="C547" s="106"/>
      <c r="D547" s="107"/>
      <c r="E547" s="107"/>
      <c r="F547" s="107"/>
      <c r="G547" s="107"/>
      <c r="H547" s="107"/>
      <c r="I547" s="108"/>
      <c r="J547" s="89"/>
      <c r="K547" s="90"/>
      <c r="L547" s="90"/>
      <c r="M547" s="90"/>
      <c r="N547" s="90"/>
      <c r="O547" s="90"/>
      <c r="P547" s="90"/>
      <c r="Q547" s="90"/>
      <c r="R547" s="90"/>
      <c r="S547" s="90"/>
      <c r="T547" s="90"/>
      <c r="U547" s="90"/>
      <c r="V547" s="90"/>
      <c r="W547" s="90"/>
      <c r="X547" s="90"/>
      <c r="Y547" s="90"/>
      <c r="Z547" s="90"/>
      <c r="AA547" s="90"/>
      <c r="AB547" s="90"/>
      <c r="AC547" s="90"/>
      <c r="AD547" s="90"/>
      <c r="AE547" s="90"/>
      <c r="AF547" s="90"/>
      <c r="AG547" s="90"/>
      <c r="AH547" s="90"/>
      <c r="AI547" s="90"/>
      <c r="AJ547" s="90"/>
      <c r="AK547" s="90"/>
      <c r="AL547" s="90"/>
      <c r="AM547" s="91"/>
      <c r="BH547" s="13" t="s">
        <v>432</v>
      </c>
    </row>
    <row r="548" spans="1:61" ht="9.75" customHeight="1" x14ac:dyDescent="0.15">
      <c r="A548" s="79" t="s">
        <v>94</v>
      </c>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1"/>
      <c r="BH548" s="13" t="s">
        <v>432</v>
      </c>
    </row>
    <row r="549" spans="1:61" ht="9.75" customHeight="1" x14ac:dyDescent="0.15">
      <c r="A549" s="82"/>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c r="AA549" s="83"/>
      <c r="AB549" s="83"/>
      <c r="AC549" s="83"/>
      <c r="AD549" s="83"/>
      <c r="AE549" s="83"/>
      <c r="AF549" s="83"/>
      <c r="AG549" s="83"/>
      <c r="AH549" s="83"/>
      <c r="AI549" s="83"/>
      <c r="AJ549" s="83"/>
      <c r="AK549" s="83"/>
      <c r="AL549" s="83"/>
      <c r="AM549" s="85"/>
      <c r="BH549" s="13" t="s">
        <v>432</v>
      </c>
    </row>
    <row r="550" spans="1:61" ht="9.75" customHeight="1" x14ac:dyDescent="0.15">
      <c r="A550" s="96" t="s">
        <v>95</v>
      </c>
      <c r="B550" s="97"/>
      <c r="C550" s="97"/>
      <c r="D550" s="97"/>
      <c r="E550" s="97"/>
      <c r="F550" s="97"/>
      <c r="G550" s="97"/>
      <c r="H550" s="97"/>
      <c r="I550" s="97"/>
      <c r="J550" s="289" t="s">
        <v>156</v>
      </c>
      <c r="K550" s="291" t="s">
        <v>610</v>
      </c>
      <c r="L550" s="285" t="s">
        <v>157</v>
      </c>
      <c r="M550" s="285"/>
      <c r="N550" s="285"/>
      <c r="O550" s="285"/>
      <c r="P550" s="285"/>
      <c r="Q550" s="285"/>
      <c r="R550" s="286" t="s">
        <v>128</v>
      </c>
      <c r="S550" s="235">
        <v>60</v>
      </c>
      <c r="T550" s="235"/>
      <c r="U550" s="235"/>
      <c r="V550" s="235"/>
      <c r="W550" s="287" t="s">
        <v>92</v>
      </c>
      <c r="X550" s="287"/>
      <c r="Y550" s="294" t="s">
        <v>156</v>
      </c>
      <c r="Z550" s="291" t="s">
        <v>610</v>
      </c>
      <c r="AA550" s="285" t="s">
        <v>158</v>
      </c>
      <c r="AB550" s="285"/>
      <c r="AC550" s="285"/>
      <c r="AD550" s="285"/>
      <c r="AE550" s="285"/>
      <c r="AF550" s="285"/>
      <c r="AG550" s="286" t="s">
        <v>128</v>
      </c>
      <c r="AH550" s="235">
        <v>20</v>
      </c>
      <c r="AI550" s="235"/>
      <c r="AJ550" s="235"/>
      <c r="AK550" s="235"/>
      <c r="AL550" s="287" t="s">
        <v>92</v>
      </c>
      <c r="AM550" s="288"/>
      <c r="BF550" s="13" t="b">
        <f>IF($K550="○",TRUE,IF($K550="",FALSE,"INPUT_ERROR"))</f>
        <v>1</v>
      </c>
      <c r="BH550" s="13">
        <v>65</v>
      </c>
      <c r="BI550" s="13" t="str">
        <f>"ITEM"&amp;BH550&amp; BG550 &amp;"="&amp; BF550</f>
        <v>ITEM65=TRUE</v>
      </c>
    </row>
    <row r="551" spans="1:61" ht="9.75" customHeight="1" x14ac:dyDescent="0.15">
      <c r="A551" s="99"/>
      <c r="B551" s="100"/>
      <c r="C551" s="100"/>
      <c r="D551" s="100"/>
      <c r="E551" s="100"/>
      <c r="F551" s="100"/>
      <c r="G551" s="100"/>
      <c r="H551" s="100"/>
      <c r="I551" s="100"/>
      <c r="J551" s="289"/>
      <c r="K551" s="291"/>
      <c r="L551" s="285"/>
      <c r="M551" s="285"/>
      <c r="N551" s="285"/>
      <c r="O551" s="285"/>
      <c r="P551" s="285"/>
      <c r="Q551" s="285"/>
      <c r="R551" s="286"/>
      <c r="S551" s="235"/>
      <c r="T551" s="235"/>
      <c r="U551" s="235"/>
      <c r="V551" s="235"/>
      <c r="W551" s="287"/>
      <c r="X551" s="287"/>
      <c r="Y551" s="294"/>
      <c r="Z551" s="291"/>
      <c r="AA551" s="285"/>
      <c r="AB551" s="285"/>
      <c r="AC551" s="285"/>
      <c r="AD551" s="285"/>
      <c r="AE551" s="285"/>
      <c r="AF551" s="285"/>
      <c r="AG551" s="286"/>
      <c r="AH551" s="235"/>
      <c r="AI551" s="235"/>
      <c r="AJ551" s="235"/>
      <c r="AK551" s="235"/>
      <c r="AL551" s="287"/>
      <c r="AM551" s="288"/>
      <c r="BH551" s="13">
        <v>66</v>
      </c>
      <c r="BI551" s="13" t="str">
        <f>"ITEM"&amp;BH551&amp; BG551 &amp;"="&amp;  IF(TRIM($S550)="","",$S550)</f>
        <v>ITEM66=60</v>
      </c>
    </row>
    <row r="552" spans="1:61" ht="9.75" customHeight="1" x14ac:dyDescent="0.15">
      <c r="A552" s="99"/>
      <c r="B552" s="100"/>
      <c r="C552" s="100"/>
      <c r="D552" s="100"/>
      <c r="E552" s="100"/>
      <c r="F552" s="100"/>
      <c r="G552" s="100"/>
      <c r="H552" s="100"/>
      <c r="I552" s="100"/>
      <c r="J552" s="289" t="s">
        <v>438</v>
      </c>
      <c r="K552" s="291"/>
      <c r="L552" s="287" t="s">
        <v>159</v>
      </c>
      <c r="M552" s="287"/>
      <c r="N552" s="287"/>
      <c r="O552" s="287"/>
      <c r="P552" s="287"/>
      <c r="Q552" s="287"/>
      <c r="R552" s="287"/>
      <c r="S552" s="287"/>
      <c r="T552" s="287"/>
      <c r="U552" s="287"/>
      <c r="V552" s="287"/>
      <c r="W552" s="287"/>
      <c r="X552" s="287"/>
      <c r="Y552" s="287"/>
      <c r="Z552" s="287"/>
      <c r="AA552" s="287"/>
      <c r="AB552" s="287"/>
      <c r="AC552" s="287"/>
      <c r="AD552" s="287"/>
      <c r="AE552" s="287"/>
      <c r="AF552" s="287"/>
      <c r="AG552" s="287"/>
      <c r="AH552" s="287"/>
      <c r="AI552" s="287"/>
      <c r="AJ552" s="287"/>
      <c r="AK552" s="287"/>
      <c r="AL552" s="287"/>
      <c r="AM552" s="288"/>
      <c r="BF552" s="13" t="b">
        <f>IF($Z550="○",TRUE,IF($Z550="",FALSE,"INPUT_ERROR"))</f>
        <v>1</v>
      </c>
      <c r="BH552" s="13">
        <v>67</v>
      </c>
      <c r="BI552" s="13" t="str">
        <f>"ITEM"&amp;BH552&amp; BG552 &amp;"="&amp; BF552</f>
        <v>ITEM67=TRUE</v>
      </c>
    </row>
    <row r="553" spans="1:61" ht="9.75" customHeight="1" thickBot="1" x14ac:dyDescent="0.2">
      <c r="A553" s="99"/>
      <c r="B553" s="100"/>
      <c r="C553" s="100"/>
      <c r="D553" s="100"/>
      <c r="E553" s="100"/>
      <c r="F553" s="100"/>
      <c r="G553" s="100"/>
      <c r="H553" s="100"/>
      <c r="I553" s="100"/>
      <c r="J553" s="290"/>
      <c r="K553" s="291"/>
      <c r="L553" s="292"/>
      <c r="M553" s="292"/>
      <c r="N553" s="292"/>
      <c r="O553" s="292"/>
      <c r="P553" s="292"/>
      <c r="Q553" s="292"/>
      <c r="R553" s="292"/>
      <c r="S553" s="292"/>
      <c r="T553" s="292"/>
      <c r="U553" s="292"/>
      <c r="V553" s="292"/>
      <c r="W553" s="292"/>
      <c r="X553" s="292"/>
      <c r="Y553" s="292"/>
      <c r="Z553" s="292"/>
      <c r="AA553" s="292"/>
      <c r="AB553" s="292"/>
      <c r="AC553" s="292"/>
      <c r="AD553" s="292"/>
      <c r="AE553" s="292"/>
      <c r="AF553" s="292"/>
      <c r="AG553" s="292"/>
      <c r="AH553" s="292"/>
      <c r="AI553" s="292"/>
      <c r="AJ553" s="292"/>
      <c r="AK553" s="292"/>
      <c r="AL553" s="292"/>
      <c r="AM553" s="293"/>
      <c r="BH553" s="13">
        <v>68</v>
      </c>
      <c r="BI553" s="13" t="str">
        <f>"ITEM"&amp;BH553&amp; BG553 &amp;"="&amp; IF(TRIM($AH550)="","",$AH550)</f>
        <v>ITEM68=20</v>
      </c>
    </row>
    <row r="554" spans="1:61" ht="9.75" customHeight="1" x14ac:dyDescent="0.15">
      <c r="A554" s="295" t="s">
        <v>323</v>
      </c>
      <c r="B554" s="296"/>
      <c r="C554" s="296"/>
      <c r="D554" s="296"/>
      <c r="E554" s="296"/>
      <c r="F554" s="296"/>
      <c r="G554" s="296"/>
      <c r="H554" s="296"/>
      <c r="I554" s="297"/>
      <c r="J554" s="273" t="s">
        <v>820</v>
      </c>
      <c r="K554" s="274"/>
      <c r="L554" s="274"/>
      <c r="M554" s="274"/>
      <c r="N554" s="274"/>
      <c r="O554" s="274"/>
      <c r="P554" s="274"/>
      <c r="Q554" s="274"/>
      <c r="R554" s="274"/>
      <c r="S554" s="274"/>
      <c r="T554" s="274"/>
      <c r="U554" s="274"/>
      <c r="V554" s="274"/>
      <c r="W554" s="274"/>
      <c r="X554" s="274"/>
      <c r="Y554" s="274"/>
      <c r="Z554" s="274"/>
      <c r="AA554" s="274"/>
      <c r="AB554" s="274"/>
      <c r="AC554" s="274"/>
      <c r="AD554" s="274"/>
      <c r="AE554" s="274"/>
      <c r="AF554" s="274"/>
      <c r="AG554" s="274"/>
      <c r="AH554" s="274"/>
      <c r="AI554" s="274"/>
      <c r="AJ554" s="274"/>
      <c r="AK554" s="274"/>
      <c r="AL554" s="274"/>
      <c r="AM554" s="275"/>
      <c r="BF554" s="13" t="b">
        <f>IF($K552="○",TRUE,IF($K552="",FALSE,"INPUT_ERROR"))</f>
        <v>0</v>
      </c>
      <c r="BH554" s="13">
        <v>69</v>
      </c>
      <c r="BI554" s="13" t="str">
        <f>"ITEM"&amp;BH554&amp; BG554 &amp;"="&amp; BF554</f>
        <v>ITEM69=FALSE</v>
      </c>
    </row>
    <row r="555" spans="1:61" ht="9.75" customHeight="1" thickBot="1" x14ac:dyDescent="0.2">
      <c r="A555" s="298"/>
      <c r="B555" s="299"/>
      <c r="C555" s="299"/>
      <c r="D555" s="299"/>
      <c r="E555" s="299"/>
      <c r="F555" s="299"/>
      <c r="G555" s="299"/>
      <c r="H555" s="299"/>
      <c r="I555" s="300"/>
      <c r="J555" s="301"/>
      <c r="K555" s="302"/>
      <c r="L555" s="302"/>
      <c r="M555" s="302"/>
      <c r="N555" s="302"/>
      <c r="O555" s="302"/>
      <c r="P555" s="302"/>
      <c r="Q555" s="302"/>
      <c r="R555" s="302"/>
      <c r="S555" s="302"/>
      <c r="T555" s="302"/>
      <c r="U555" s="302"/>
      <c r="V555" s="302"/>
      <c r="W555" s="302"/>
      <c r="X555" s="302"/>
      <c r="Y555" s="302"/>
      <c r="Z555" s="302"/>
      <c r="AA555" s="302"/>
      <c r="AB555" s="302"/>
      <c r="AC555" s="302"/>
      <c r="AD555" s="302"/>
      <c r="AE555" s="302"/>
      <c r="AF555" s="302"/>
      <c r="AG555" s="302"/>
      <c r="AH555" s="302"/>
      <c r="AI555" s="302"/>
      <c r="AJ555" s="302"/>
      <c r="AK555" s="302"/>
      <c r="AL555" s="302"/>
      <c r="AM555" s="303"/>
      <c r="BG555" s="13" t="s">
        <v>504</v>
      </c>
      <c r="BH555" s="13">
        <v>70</v>
      </c>
      <c r="BI555" s="13" t="str">
        <f>"ITEM"&amp;BH555&amp; BG555 &amp;"="&amp; IF(TRIM($J554)="","",$J554)</f>
        <v>ITEM70#KBN3_1=番号法第十九条第八号に基づく利用特定個人情報の提供に関する命令第２条の表に定める情報照会者(別紙１)</v>
      </c>
    </row>
    <row r="556" spans="1:61" ht="9.75" customHeight="1" x14ac:dyDescent="0.15">
      <c r="A556" s="99" t="s">
        <v>96</v>
      </c>
      <c r="B556" s="100"/>
      <c r="C556" s="100"/>
      <c r="D556" s="100"/>
      <c r="E556" s="100"/>
      <c r="F556" s="100"/>
      <c r="G556" s="100"/>
      <c r="H556" s="100"/>
      <c r="I556" s="100"/>
      <c r="J556" s="102" t="s">
        <v>804</v>
      </c>
      <c r="K556" s="102"/>
      <c r="L556" s="102"/>
      <c r="M556" s="102"/>
      <c r="N556" s="102"/>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c r="AJ556" s="102"/>
      <c r="AK556" s="102"/>
      <c r="AL556" s="102"/>
      <c r="AM556" s="102"/>
      <c r="BG556" s="13" t="s">
        <v>504</v>
      </c>
      <c r="BH556" s="13">
        <v>71</v>
      </c>
      <c r="BI556" s="13" t="str">
        <f>"ITEM"&amp;BH556&amp; BG556 &amp;"="&amp; IF(TRIM($J556)="","",$J556)</f>
        <v>ITEM71#KBN3_1=・番号法第１９条第８号
・番号法第十九条第八号に基づく利用特定個人情報の提供に関する命令第２条の表１の項及び第３条</v>
      </c>
    </row>
    <row r="557" spans="1:61" ht="11.25" x14ac:dyDescent="0.15">
      <c r="A557" s="106"/>
      <c r="B557" s="107"/>
      <c r="C557" s="107"/>
      <c r="D557" s="107"/>
      <c r="E557" s="107"/>
      <c r="F557" s="107"/>
      <c r="G557" s="107"/>
      <c r="H557" s="107"/>
      <c r="I557" s="107"/>
      <c r="J557" s="102"/>
      <c r="K557" s="102"/>
      <c r="L557" s="102"/>
      <c r="M557" s="102"/>
      <c r="N557" s="102"/>
      <c r="O557" s="102"/>
      <c r="P557" s="102"/>
      <c r="Q557" s="102"/>
      <c r="R557" s="102"/>
      <c r="S557" s="102"/>
      <c r="T557" s="102"/>
      <c r="U557" s="102"/>
      <c r="V557" s="102"/>
      <c r="W557" s="102"/>
      <c r="X557" s="102"/>
      <c r="Y557" s="102"/>
      <c r="Z557" s="102"/>
      <c r="AA557" s="102"/>
      <c r="AB557" s="102"/>
      <c r="AC557" s="102"/>
      <c r="AD557" s="102"/>
      <c r="AE557" s="102"/>
      <c r="AF557" s="102"/>
      <c r="AG557" s="102"/>
      <c r="AH557" s="102"/>
      <c r="AI557" s="102"/>
      <c r="AJ557" s="102"/>
      <c r="AK557" s="102"/>
      <c r="AL557" s="102"/>
      <c r="AM557" s="102"/>
    </row>
    <row r="558" spans="1:61" ht="9.75" customHeight="1" x14ac:dyDescent="0.15">
      <c r="A558" s="96" t="s">
        <v>285</v>
      </c>
      <c r="B558" s="97"/>
      <c r="C558" s="97"/>
      <c r="D558" s="97"/>
      <c r="E558" s="97"/>
      <c r="F558" s="97"/>
      <c r="G558" s="97"/>
      <c r="H558" s="97"/>
      <c r="I558" s="97"/>
      <c r="J558" s="102" t="s">
        <v>807</v>
      </c>
      <c r="K558" s="102"/>
      <c r="L558" s="102"/>
      <c r="M558" s="102"/>
      <c r="N558" s="102"/>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BG558" s="13" t="s">
        <v>504</v>
      </c>
      <c r="BH558" s="13">
        <v>72</v>
      </c>
      <c r="BI558" s="13" t="str">
        <f>"ITEM"&amp;BH558&amp; BG558 &amp;"="&amp; IF(TRIM($J558)="","",$J558)</f>
        <v>ITEM72#KBN3_1=健康保険法第五条第二項の規定により厚生労働大臣が行うこととされた健康保険に関する事務であって番号法第十九条第八号に基づく利用特定個人情報の提供に関する命令第３条で定めるもの。</v>
      </c>
    </row>
    <row r="559" spans="1:61" ht="9.75" customHeight="1" x14ac:dyDescent="0.15">
      <c r="A559" s="99"/>
      <c r="B559" s="100"/>
      <c r="C559" s="100"/>
      <c r="D559" s="100"/>
      <c r="E559" s="100"/>
      <c r="F559" s="100"/>
      <c r="G559" s="100"/>
      <c r="H559" s="100"/>
      <c r="I559" s="100"/>
      <c r="J559" s="102"/>
      <c r="K559" s="102"/>
      <c r="L559" s="102"/>
      <c r="M559" s="102"/>
      <c r="N559" s="102"/>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BG559" s="13" t="s">
        <v>432</v>
      </c>
      <c r="BH559" s="13" t="s">
        <v>432</v>
      </c>
    </row>
    <row r="560" spans="1:61" ht="9.75" customHeight="1" x14ac:dyDescent="0.15">
      <c r="A560" s="106"/>
      <c r="B560" s="107"/>
      <c r="C560" s="107"/>
      <c r="D560" s="107"/>
      <c r="E560" s="107"/>
      <c r="F560" s="107"/>
      <c r="G560" s="107"/>
      <c r="H560" s="107"/>
      <c r="I560" s="107"/>
      <c r="J560" s="102"/>
      <c r="K560" s="102"/>
      <c r="L560" s="102"/>
      <c r="M560" s="102"/>
      <c r="N560" s="102"/>
      <c r="O560" s="102"/>
      <c r="P560" s="102"/>
      <c r="Q560" s="102"/>
      <c r="R560" s="102"/>
      <c r="S560" s="102"/>
      <c r="T560" s="102"/>
      <c r="U560" s="102"/>
      <c r="V560" s="102"/>
      <c r="W560" s="102"/>
      <c r="X560" s="102"/>
      <c r="Y560" s="102"/>
      <c r="Z560" s="102"/>
      <c r="AA560" s="102"/>
      <c r="AB560" s="102"/>
      <c r="AC560" s="102"/>
      <c r="AD560" s="102"/>
      <c r="AE560" s="102"/>
      <c r="AF560" s="102"/>
      <c r="AG560" s="102"/>
      <c r="AH560" s="102"/>
      <c r="AI560" s="102"/>
      <c r="AJ560" s="102"/>
      <c r="AK560" s="102"/>
      <c r="AL560" s="102"/>
      <c r="AM560" s="102"/>
      <c r="BG560" s="13" t="s">
        <v>432</v>
      </c>
      <c r="BH560" s="13" t="s">
        <v>432</v>
      </c>
    </row>
    <row r="561" spans="1:61" ht="9.75" customHeight="1" x14ac:dyDescent="0.15">
      <c r="A561" s="96" t="s">
        <v>286</v>
      </c>
      <c r="B561" s="97"/>
      <c r="C561" s="97"/>
      <c r="D561" s="97"/>
      <c r="E561" s="97"/>
      <c r="F561" s="97"/>
      <c r="G561" s="97"/>
      <c r="H561" s="97"/>
      <c r="I561" s="97"/>
      <c r="J561" s="102" t="s">
        <v>637</v>
      </c>
      <c r="K561" s="102"/>
      <c r="L561" s="102"/>
      <c r="M561" s="102"/>
      <c r="N561" s="102"/>
      <c r="O561" s="102"/>
      <c r="P561" s="102"/>
      <c r="Q561" s="102"/>
      <c r="R561" s="102"/>
      <c r="S561" s="102"/>
      <c r="T561" s="102"/>
      <c r="U561" s="102"/>
      <c r="V561" s="102"/>
      <c r="W561" s="102"/>
      <c r="X561" s="102"/>
      <c r="Y561" s="102"/>
      <c r="Z561" s="102"/>
      <c r="AA561" s="102"/>
      <c r="AB561" s="102"/>
      <c r="AC561" s="102"/>
      <c r="AD561" s="102"/>
      <c r="AE561" s="102"/>
      <c r="AF561" s="102"/>
      <c r="AG561" s="102"/>
      <c r="AH561" s="102"/>
      <c r="AI561" s="102"/>
      <c r="AJ561" s="102"/>
      <c r="AK561" s="102"/>
      <c r="AL561" s="102"/>
      <c r="AM561" s="102"/>
      <c r="BG561" s="13" t="s">
        <v>504</v>
      </c>
      <c r="BH561" s="13">
        <v>73</v>
      </c>
      <c r="BI561" s="13" t="str">
        <f>"ITEM"&amp;BH561&amp; BG561 &amp;"="&amp; IF(TRIM($J561)="","",$J561)</f>
        <v>ITEM73#KBN3_1=住民基本台帳法第七条第四号に規定する事項であって主務省令で定めるもの。</v>
      </c>
    </row>
    <row r="562" spans="1:61" ht="9.75" customHeight="1" x14ac:dyDescent="0.15">
      <c r="A562" s="106"/>
      <c r="B562" s="107"/>
      <c r="C562" s="107"/>
      <c r="D562" s="107"/>
      <c r="E562" s="107"/>
      <c r="F562" s="107"/>
      <c r="G562" s="107"/>
      <c r="H562" s="107"/>
      <c r="I562" s="107"/>
      <c r="J562" s="102"/>
      <c r="K562" s="102"/>
      <c r="L562" s="102"/>
      <c r="M562" s="102"/>
      <c r="N562" s="102"/>
      <c r="O562" s="102"/>
      <c r="P562" s="102"/>
      <c r="Q562" s="102"/>
      <c r="R562" s="102"/>
      <c r="S562" s="102"/>
      <c r="T562" s="102"/>
      <c r="U562" s="102"/>
      <c r="V562" s="102"/>
      <c r="W562" s="102"/>
      <c r="X562" s="102"/>
      <c r="Y562" s="102"/>
      <c r="Z562" s="102"/>
      <c r="AA562" s="102"/>
      <c r="AB562" s="102"/>
      <c r="AC562" s="102"/>
      <c r="AD562" s="102"/>
      <c r="AE562" s="102"/>
      <c r="AF562" s="102"/>
      <c r="AG562" s="102"/>
      <c r="AH562" s="102"/>
      <c r="AI562" s="102"/>
      <c r="AJ562" s="102"/>
      <c r="AK562" s="102"/>
      <c r="AL562" s="102"/>
      <c r="AM562" s="102"/>
      <c r="BG562" s="13" t="s">
        <v>432</v>
      </c>
      <c r="BH562" s="13" t="s">
        <v>432</v>
      </c>
    </row>
    <row r="563" spans="1:61" ht="9.75" customHeight="1" x14ac:dyDescent="0.15">
      <c r="A563" s="96" t="s">
        <v>287</v>
      </c>
      <c r="B563" s="97"/>
      <c r="C563" s="97"/>
      <c r="D563" s="97"/>
      <c r="E563" s="97"/>
      <c r="F563" s="97"/>
      <c r="G563" s="97"/>
      <c r="H563" s="97"/>
      <c r="I563" s="97"/>
      <c r="J563" s="167"/>
      <c r="K563" s="162"/>
      <c r="L563" s="162"/>
      <c r="M563" s="162"/>
      <c r="N563" s="162"/>
      <c r="O563" s="162"/>
      <c r="P563" s="162"/>
      <c r="Q563" s="162"/>
      <c r="R563" s="162"/>
      <c r="S563" s="162"/>
      <c r="T563" s="162"/>
      <c r="U563" s="162"/>
      <c r="V563" s="170" t="s">
        <v>116</v>
      </c>
      <c r="W563" s="170"/>
      <c r="X563" s="170"/>
      <c r="Y563" s="170"/>
      <c r="Z563" s="170"/>
      <c r="AA563" s="170"/>
      <c r="AB563" s="170"/>
      <c r="AC563" s="170"/>
      <c r="AD563" s="170"/>
      <c r="AE563" s="170"/>
      <c r="AF563" s="170"/>
      <c r="AG563" s="170"/>
      <c r="AH563" s="170"/>
      <c r="AI563" s="170"/>
      <c r="AJ563" s="170"/>
      <c r="AK563" s="170"/>
      <c r="AL563" s="170"/>
      <c r="AM563" s="171"/>
      <c r="BE563" s="13" t="str">
        <f ca="1">MID(CELL("address",$CB$2),2,2)</f>
        <v>CB</v>
      </c>
      <c r="BF563" s="13">
        <f>IF(TRIM($K565)="","",IF(ISERROR(MATCH($K565,$CB$3:$CB$7,0)),"INPUT_ERROR",MATCH($K565,$CB$3:$CB$7,0)))</f>
        <v>3</v>
      </c>
      <c r="BG563" s="13" t="s">
        <v>504</v>
      </c>
      <c r="BH563" s="13">
        <v>74</v>
      </c>
      <c r="BI563" s="13" t="str">
        <f>"ITEM"&amp; BH563&amp; BG563 &amp;"="&amp; $BF563</f>
        <v>ITEM74#KBN3_1=3</v>
      </c>
    </row>
    <row r="564" spans="1:61" ht="9.75" customHeight="1" x14ac:dyDescent="0.15">
      <c r="A564" s="99"/>
      <c r="B564" s="100"/>
      <c r="C564" s="100"/>
      <c r="D564" s="100"/>
      <c r="E564" s="100"/>
      <c r="F564" s="100"/>
      <c r="G564" s="100"/>
      <c r="H564" s="100"/>
      <c r="I564" s="100"/>
      <c r="J564" s="186"/>
      <c r="K564" s="133"/>
      <c r="L564" s="133"/>
      <c r="M564" s="133"/>
      <c r="N564" s="133"/>
      <c r="O564" s="133"/>
      <c r="P564" s="133"/>
      <c r="Q564" s="133"/>
      <c r="R564" s="133"/>
      <c r="S564" s="133"/>
      <c r="T564" s="133"/>
      <c r="U564" s="133"/>
      <c r="V564" s="169" t="s">
        <v>180</v>
      </c>
      <c r="W564" s="169"/>
      <c r="X564" s="169"/>
      <c r="Y564" s="169"/>
      <c r="Z564" s="169"/>
      <c r="AA564" s="169"/>
      <c r="AB564" s="169"/>
      <c r="AC564" s="169"/>
      <c r="AD564" s="169"/>
      <c r="AE564" s="169"/>
      <c r="AF564" s="169"/>
      <c r="AG564" s="169"/>
      <c r="AH564" s="169"/>
      <c r="AI564" s="169"/>
      <c r="AJ564" s="169"/>
      <c r="AK564" s="169"/>
      <c r="AL564" s="169"/>
      <c r="AM564" s="172"/>
      <c r="BG564" s="13" t="s">
        <v>432</v>
      </c>
      <c r="BH564" s="13" t="s">
        <v>432</v>
      </c>
    </row>
    <row r="565" spans="1:61" ht="9.75" customHeight="1" x14ac:dyDescent="0.15">
      <c r="A565" s="99"/>
      <c r="B565" s="100"/>
      <c r="C565" s="100"/>
      <c r="D565" s="100"/>
      <c r="E565" s="100"/>
      <c r="F565" s="100"/>
      <c r="G565" s="100"/>
      <c r="H565" s="100"/>
      <c r="I565" s="100"/>
      <c r="J565" s="130" t="s">
        <v>444</v>
      </c>
      <c r="K565" s="131" t="s">
        <v>136</v>
      </c>
      <c r="L565" s="131"/>
      <c r="M565" s="131"/>
      <c r="N565" s="131"/>
      <c r="O565" s="131"/>
      <c r="P565" s="131"/>
      <c r="Q565" s="131"/>
      <c r="R565" s="131"/>
      <c r="S565" s="131"/>
      <c r="T565" s="133" t="s">
        <v>442</v>
      </c>
      <c r="U565" s="133"/>
      <c r="V565" s="169" t="s">
        <v>236</v>
      </c>
      <c r="W565" s="169"/>
      <c r="X565" s="169"/>
      <c r="Y565" s="169"/>
      <c r="Z565" s="169"/>
      <c r="AA565" s="169"/>
      <c r="AB565" s="169"/>
      <c r="AC565" s="169"/>
      <c r="AD565" s="169"/>
      <c r="AE565" s="169"/>
      <c r="AF565" s="169"/>
      <c r="AG565" s="169"/>
      <c r="AH565" s="169"/>
      <c r="AI565" s="169"/>
      <c r="AJ565" s="169"/>
      <c r="AK565" s="169"/>
      <c r="AL565" s="169"/>
      <c r="AM565" s="172"/>
      <c r="BG565" s="13" t="s">
        <v>432</v>
      </c>
      <c r="BH565" s="13" t="s">
        <v>432</v>
      </c>
    </row>
    <row r="566" spans="1:61" ht="9.75" customHeight="1" x14ac:dyDescent="0.15">
      <c r="A566" s="99"/>
      <c r="B566" s="100"/>
      <c r="C566" s="100"/>
      <c r="D566" s="100"/>
      <c r="E566" s="100"/>
      <c r="F566" s="100"/>
      <c r="G566" s="100"/>
      <c r="H566" s="100"/>
      <c r="I566" s="100"/>
      <c r="J566" s="130"/>
      <c r="K566" s="131"/>
      <c r="L566" s="131"/>
      <c r="M566" s="131"/>
      <c r="N566" s="131"/>
      <c r="O566" s="131"/>
      <c r="P566" s="131"/>
      <c r="Q566" s="131"/>
      <c r="R566" s="131"/>
      <c r="S566" s="131"/>
      <c r="T566" s="133"/>
      <c r="U566" s="133"/>
      <c r="V566" s="169" t="s">
        <v>237</v>
      </c>
      <c r="W566" s="169"/>
      <c r="X566" s="169"/>
      <c r="Y566" s="169"/>
      <c r="Z566" s="169"/>
      <c r="AA566" s="169"/>
      <c r="AB566" s="169"/>
      <c r="AC566" s="169"/>
      <c r="AD566" s="169"/>
      <c r="AE566" s="169"/>
      <c r="AF566" s="169"/>
      <c r="AG566" s="169"/>
      <c r="AH566" s="169"/>
      <c r="AI566" s="169"/>
      <c r="AJ566" s="169"/>
      <c r="AK566" s="169"/>
      <c r="AL566" s="169"/>
      <c r="AM566" s="172"/>
      <c r="BG566" s="13" t="s">
        <v>432</v>
      </c>
      <c r="BH566" s="13" t="s">
        <v>432</v>
      </c>
    </row>
    <row r="567" spans="1:61" ht="9.75" customHeight="1" x14ac:dyDescent="0.15">
      <c r="A567" s="99"/>
      <c r="B567" s="100"/>
      <c r="C567" s="100"/>
      <c r="D567" s="100"/>
      <c r="E567" s="100"/>
      <c r="F567" s="100"/>
      <c r="G567" s="100"/>
      <c r="H567" s="100"/>
      <c r="I567" s="100"/>
      <c r="J567" s="186"/>
      <c r="K567" s="133"/>
      <c r="L567" s="133"/>
      <c r="M567" s="133"/>
      <c r="N567" s="133"/>
      <c r="O567" s="133"/>
      <c r="P567" s="133"/>
      <c r="Q567" s="133"/>
      <c r="R567" s="133"/>
      <c r="S567" s="133"/>
      <c r="T567" s="133"/>
      <c r="U567" s="133"/>
      <c r="V567" s="169" t="s">
        <v>445</v>
      </c>
      <c r="W567" s="169"/>
      <c r="X567" s="169"/>
      <c r="Y567" s="169"/>
      <c r="Z567" s="169"/>
      <c r="AA567" s="169"/>
      <c r="AB567" s="169"/>
      <c r="AC567" s="169"/>
      <c r="AD567" s="169"/>
      <c r="AE567" s="169"/>
      <c r="AF567" s="169"/>
      <c r="AG567" s="169"/>
      <c r="AH567" s="169"/>
      <c r="AI567" s="169"/>
      <c r="AJ567" s="169"/>
      <c r="AK567" s="169"/>
      <c r="AL567" s="169"/>
      <c r="AM567" s="172"/>
      <c r="BG567" s="13" t="s">
        <v>432</v>
      </c>
      <c r="BH567" s="13" t="s">
        <v>432</v>
      </c>
    </row>
    <row r="568" spans="1:61" ht="9.75" customHeight="1" x14ac:dyDescent="0.15">
      <c r="A568" s="106"/>
      <c r="B568" s="107"/>
      <c r="C568" s="107"/>
      <c r="D568" s="107"/>
      <c r="E568" s="107"/>
      <c r="F568" s="107"/>
      <c r="G568" s="107"/>
      <c r="H568" s="107"/>
      <c r="I568" s="107"/>
      <c r="J568" s="168"/>
      <c r="K568" s="137"/>
      <c r="L568" s="137"/>
      <c r="M568" s="137"/>
      <c r="N568" s="137"/>
      <c r="O568" s="137"/>
      <c r="P568" s="137"/>
      <c r="Q568" s="137"/>
      <c r="R568" s="137"/>
      <c r="S568" s="137"/>
      <c r="T568" s="137"/>
      <c r="U568" s="137"/>
      <c r="V568" s="174" t="s">
        <v>238</v>
      </c>
      <c r="W568" s="174"/>
      <c r="X568" s="174"/>
      <c r="Y568" s="174"/>
      <c r="Z568" s="174"/>
      <c r="AA568" s="174"/>
      <c r="AB568" s="174"/>
      <c r="AC568" s="174"/>
      <c r="AD568" s="174"/>
      <c r="AE568" s="174"/>
      <c r="AF568" s="174"/>
      <c r="AG568" s="174"/>
      <c r="AH568" s="174"/>
      <c r="AI568" s="174"/>
      <c r="AJ568" s="174"/>
      <c r="AK568" s="174"/>
      <c r="AL568" s="174"/>
      <c r="AM568" s="175"/>
      <c r="BG568" s="13" t="s">
        <v>432</v>
      </c>
      <c r="BH568" s="13" t="s">
        <v>432</v>
      </c>
    </row>
    <row r="569" spans="1:61" ht="9.75" customHeight="1" x14ac:dyDescent="0.15">
      <c r="A569" s="96" t="s">
        <v>288</v>
      </c>
      <c r="B569" s="97"/>
      <c r="C569" s="97"/>
      <c r="D569" s="97"/>
      <c r="E569" s="97"/>
      <c r="F569" s="97"/>
      <c r="G569" s="97"/>
      <c r="H569" s="97"/>
      <c r="I569" s="97"/>
      <c r="J569" s="115" t="s">
        <v>638</v>
      </c>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7"/>
      <c r="BG569" s="13" t="s">
        <v>504</v>
      </c>
      <c r="BH569" s="13">
        <v>75</v>
      </c>
      <c r="BI569" s="13" t="str">
        <f>"ITEM"&amp;BH569&amp; BG569 &amp;"="&amp; IF(TRIM($J569)="","",$J569)</f>
        <v>ITEM75#KBN3_1=住基法第五条に基づき住民基本台帳に記録された住民。</v>
      </c>
    </row>
    <row r="570" spans="1:61" ht="9.75" customHeight="1" x14ac:dyDescent="0.15">
      <c r="A570" s="99"/>
      <c r="B570" s="100"/>
      <c r="C570" s="100"/>
      <c r="D570" s="100"/>
      <c r="E570" s="100"/>
      <c r="F570" s="100"/>
      <c r="G570" s="100"/>
      <c r="H570" s="100"/>
      <c r="I570" s="100"/>
      <c r="J570" s="109"/>
      <c r="K570" s="110"/>
      <c r="L570" s="110"/>
      <c r="M570" s="110"/>
      <c r="N570" s="110"/>
      <c r="O570" s="110"/>
      <c r="P570" s="110"/>
      <c r="Q570" s="110"/>
      <c r="R570" s="110"/>
      <c r="S570" s="110"/>
      <c r="T570" s="110"/>
      <c r="U570" s="110"/>
      <c r="V570" s="110"/>
      <c r="W570" s="110"/>
      <c r="X570" s="110"/>
      <c r="Y570" s="110"/>
      <c r="Z570" s="110"/>
      <c r="AA570" s="110"/>
      <c r="AB570" s="110"/>
      <c r="AC570" s="110"/>
      <c r="AD570" s="110"/>
      <c r="AE570" s="110"/>
      <c r="AF570" s="110"/>
      <c r="AG570" s="110"/>
      <c r="AH570" s="110"/>
      <c r="AI570" s="110"/>
      <c r="AJ570" s="110"/>
      <c r="AK570" s="110"/>
      <c r="AL570" s="110"/>
      <c r="AM570" s="111"/>
      <c r="BG570" s="13" t="s">
        <v>432</v>
      </c>
      <c r="BH570" s="13" t="s">
        <v>432</v>
      </c>
    </row>
    <row r="571" spans="1:61" ht="9.75" customHeight="1" x14ac:dyDescent="0.15">
      <c r="A571" s="106"/>
      <c r="B571" s="107"/>
      <c r="C571" s="107"/>
      <c r="D571" s="107"/>
      <c r="E571" s="107"/>
      <c r="F571" s="107"/>
      <c r="G571" s="107"/>
      <c r="H571" s="107"/>
      <c r="I571" s="107"/>
      <c r="J571" s="112"/>
      <c r="K571" s="113"/>
      <c r="L571" s="113"/>
      <c r="M571" s="113"/>
      <c r="N571" s="113"/>
      <c r="O571" s="113"/>
      <c r="P571" s="113"/>
      <c r="Q571" s="113"/>
      <c r="R571" s="113"/>
      <c r="S571" s="113"/>
      <c r="T571" s="113"/>
      <c r="U571" s="113"/>
      <c r="V571" s="113"/>
      <c r="W571" s="113"/>
      <c r="X571" s="113"/>
      <c r="Y571" s="113"/>
      <c r="Z571" s="113"/>
      <c r="AA571" s="113"/>
      <c r="AB571" s="113"/>
      <c r="AC571" s="113"/>
      <c r="AD571" s="113"/>
      <c r="AE571" s="113"/>
      <c r="AF571" s="113"/>
      <c r="AG571" s="113"/>
      <c r="AH571" s="113"/>
      <c r="AI571" s="113"/>
      <c r="AJ571" s="113"/>
      <c r="AK571" s="113"/>
      <c r="AL571" s="113"/>
      <c r="AM571" s="114"/>
      <c r="BG571" s="13" t="s">
        <v>432</v>
      </c>
      <c r="BH571" s="13" t="s">
        <v>432</v>
      </c>
    </row>
    <row r="572" spans="1:61" ht="9.75" customHeight="1" x14ac:dyDescent="0.15">
      <c r="A572" s="96" t="s">
        <v>289</v>
      </c>
      <c r="B572" s="97"/>
      <c r="C572" s="97"/>
      <c r="D572" s="97"/>
      <c r="E572" s="97"/>
      <c r="F572" s="97"/>
      <c r="G572" s="97"/>
      <c r="H572" s="97"/>
      <c r="I572" s="97"/>
      <c r="J572" s="224" t="s">
        <v>127</v>
      </c>
      <c r="K572" s="225" t="s">
        <v>610</v>
      </c>
      <c r="L572" s="162" t="s">
        <v>121</v>
      </c>
      <c r="M572" s="162"/>
      <c r="N572" s="162"/>
      <c r="O572" s="162"/>
      <c r="P572" s="162"/>
      <c r="Q572" s="162"/>
      <c r="R572" s="162"/>
      <c r="S572" s="162"/>
      <c r="T572" s="162"/>
      <c r="U572" s="162"/>
      <c r="V572" s="162"/>
      <c r="W572" s="162"/>
      <c r="X572" s="227" t="s">
        <v>127</v>
      </c>
      <c r="Y572" s="225"/>
      <c r="Z572" s="162" t="s">
        <v>160</v>
      </c>
      <c r="AA572" s="162"/>
      <c r="AB572" s="162"/>
      <c r="AC572" s="162"/>
      <c r="AD572" s="162"/>
      <c r="AE572" s="162"/>
      <c r="AF572" s="162"/>
      <c r="AG572" s="162"/>
      <c r="AH572" s="162"/>
      <c r="AI572" s="162"/>
      <c r="AJ572" s="162"/>
      <c r="AK572" s="162"/>
      <c r="AL572" s="162"/>
      <c r="AM572" s="163"/>
      <c r="BF572" s="13" t="b">
        <f>IF($K572="○",TRUE,IF($K572="",FALSE,"INPUT_ERROR"))</f>
        <v>1</v>
      </c>
      <c r="BG572" s="13" t="s">
        <v>504</v>
      </c>
      <c r="BH572" s="13">
        <v>76</v>
      </c>
      <c r="BI572" s="13" t="str">
        <f t="shared" ref="BI572:BI578" si="2">"ITEM"&amp;BH572&amp; BG572 &amp;"="&amp; BF572</f>
        <v>ITEM76#KBN3_1=TRUE</v>
      </c>
    </row>
    <row r="573" spans="1:61" ht="9.75" customHeight="1" x14ac:dyDescent="0.15">
      <c r="A573" s="99"/>
      <c r="B573" s="100"/>
      <c r="C573" s="100"/>
      <c r="D573" s="100"/>
      <c r="E573" s="100"/>
      <c r="F573" s="100"/>
      <c r="G573" s="100"/>
      <c r="H573" s="100"/>
      <c r="I573" s="100"/>
      <c r="J573" s="130"/>
      <c r="K573" s="132"/>
      <c r="L573" s="133"/>
      <c r="M573" s="133"/>
      <c r="N573" s="133"/>
      <c r="O573" s="133"/>
      <c r="P573" s="133"/>
      <c r="Q573" s="133"/>
      <c r="R573" s="133"/>
      <c r="S573" s="133"/>
      <c r="T573" s="133"/>
      <c r="U573" s="133"/>
      <c r="V573" s="133"/>
      <c r="W573" s="133"/>
      <c r="X573" s="134"/>
      <c r="Y573" s="132"/>
      <c r="Z573" s="133"/>
      <c r="AA573" s="133"/>
      <c r="AB573" s="133"/>
      <c r="AC573" s="133"/>
      <c r="AD573" s="133"/>
      <c r="AE573" s="133"/>
      <c r="AF573" s="133"/>
      <c r="AG573" s="133"/>
      <c r="AH573" s="133"/>
      <c r="AI573" s="133"/>
      <c r="AJ573" s="133"/>
      <c r="AK573" s="133"/>
      <c r="AL573" s="133"/>
      <c r="AM573" s="139"/>
      <c r="BF573" s="13" t="b">
        <f>IF($Y572="○",TRUE,IF($Y572="",FALSE,"INPUT_ERROR"))</f>
        <v>0</v>
      </c>
      <c r="BG573" s="13" t="s">
        <v>504</v>
      </c>
      <c r="BH573" s="13">
        <v>77</v>
      </c>
      <c r="BI573" s="13" t="str">
        <f t="shared" si="2"/>
        <v>ITEM77#KBN3_1=FALSE</v>
      </c>
    </row>
    <row r="574" spans="1:61" ht="9.75" customHeight="1" x14ac:dyDescent="0.15">
      <c r="A574" s="99"/>
      <c r="B574" s="100"/>
      <c r="C574" s="100"/>
      <c r="D574" s="100"/>
      <c r="E574" s="100"/>
      <c r="F574" s="100"/>
      <c r="G574" s="100"/>
      <c r="H574" s="100"/>
      <c r="I574" s="100"/>
      <c r="J574" s="130" t="s">
        <v>127</v>
      </c>
      <c r="K574" s="132"/>
      <c r="L574" s="133" t="s">
        <v>161</v>
      </c>
      <c r="M574" s="133"/>
      <c r="N574" s="133"/>
      <c r="O574" s="133"/>
      <c r="P574" s="133"/>
      <c r="Q574" s="133"/>
      <c r="R574" s="133"/>
      <c r="S574" s="133"/>
      <c r="T574" s="133"/>
      <c r="U574" s="133"/>
      <c r="V574" s="133"/>
      <c r="W574" s="133"/>
      <c r="X574" s="134" t="s">
        <v>127</v>
      </c>
      <c r="Y574" s="132"/>
      <c r="Z574" s="133" t="s">
        <v>332</v>
      </c>
      <c r="AA574" s="133"/>
      <c r="AB574" s="133"/>
      <c r="AC574" s="133"/>
      <c r="AD574" s="133"/>
      <c r="AE574" s="133"/>
      <c r="AF574" s="133"/>
      <c r="AG574" s="133"/>
      <c r="AH574" s="133"/>
      <c r="AI574" s="133"/>
      <c r="AJ574" s="133"/>
      <c r="AK574" s="133"/>
      <c r="AL574" s="133"/>
      <c r="AM574" s="139"/>
      <c r="BF574" s="13" t="b">
        <f>IF($K574="○",TRUE,IF($K574="",FALSE,"INPUT_ERROR"))</f>
        <v>0</v>
      </c>
      <c r="BG574" s="13" t="s">
        <v>504</v>
      </c>
      <c r="BH574" s="13">
        <v>78</v>
      </c>
      <c r="BI574" s="13" t="str">
        <f t="shared" si="2"/>
        <v>ITEM78#KBN3_1=FALSE</v>
      </c>
    </row>
    <row r="575" spans="1:61" ht="9.75" customHeight="1" x14ac:dyDescent="0.15">
      <c r="A575" s="99"/>
      <c r="B575" s="100"/>
      <c r="C575" s="100"/>
      <c r="D575" s="100"/>
      <c r="E575" s="100"/>
      <c r="F575" s="100"/>
      <c r="G575" s="100"/>
      <c r="H575" s="100"/>
      <c r="I575" s="100"/>
      <c r="J575" s="130"/>
      <c r="K575" s="132"/>
      <c r="L575" s="133"/>
      <c r="M575" s="133"/>
      <c r="N575" s="133"/>
      <c r="O575" s="133"/>
      <c r="P575" s="133"/>
      <c r="Q575" s="133"/>
      <c r="R575" s="133"/>
      <c r="S575" s="133"/>
      <c r="T575" s="133"/>
      <c r="U575" s="133"/>
      <c r="V575" s="133"/>
      <c r="W575" s="133"/>
      <c r="X575" s="134"/>
      <c r="Y575" s="132"/>
      <c r="Z575" s="133"/>
      <c r="AA575" s="133"/>
      <c r="AB575" s="133"/>
      <c r="AC575" s="133"/>
      <c r="AD575" s="133"/>
      <c r="AE575" s="133"/>
      <c r="AF575" s="133"/>
      <c r="AG575" s="133"/>
      <c r="AH575" s="133"/>
      <c r="AI575" s="133"/>
      <c r="AJ575" s="133"/>
      <c r="AK575" s="133"/>
      <c r="AL575" s="133"/>
      <c r="AM575" s="139"/>
      <c r="BF575" s="13" t="b">
        <f>IF($Y574="○",TRUE,IF($Y574="",FALSE,"INPUT_ERROR"))</f>
        <v>0</v>
      </c>
      <c r="BG575" s="13" t="s">
        <v>504</v>
      </c>
      <c r="BH575" s="13">
        <v>79</v>
      </c>
      <c r="BI575" s="13" t="str">
        <f t="shared" si="2"/>
        <v>ITEM79#KBN3_1=FALSE</v>
      </c>
    </row>
    <row r="576" spans="1:61" ht="9.75" customHeight="1" x14ac:dyDescent="0.15">
      <c r="A576" s="99"/>
      <c r="B576" s="100"/>
      <c r="C576" s="100"/>
      <c r="D576" s="100"/>
      <c r="E576" s="100"/>
      <c r="F576" s="100"/>
      <c r="G576" s="100"/>
      <c r="H576" s="100"/>
      <c r="I576" s="100"/>
      <c r="J576" s="130" t="s">
        <v>127</v>
      </c>
      <c r="K576" s="132"/>
      <c r="L576" s="133" t="s">
        <v>240</v>
      </c>
      <c r="M576" s="133"/>
      <c r="N576" s="133"/>
      <c r="O576" s="133"/>
      <c r="P576" s="133"/>
      <c r="Q576" s="133"/>
      <c r="R576" s="133"/>
      <c r="S576" s="133"/>
      <c r="T576" s="133"/>
      <c r="U576" s="133"/>
      <c r="V576" s="133"/>
      <c r="W576" s="133"/>
      <c r="X576" s="134" t="s">
        <v>127</v>
      </c>
      <c r="Y576" s="132"/>
      <c r="Z576" s="133" t="s">
        <v>241</v>
      </c>
      <c r="AA576" s="133"/>
      <c r="AB576" s="133"/>
      <c r="AC576" s="133"/>
      <c r="AD576" s="133"/>
      <c r="AE576" s="133"/>
      <c r="AF576" s="133"/>
      <c r="AG576" s="133"/>
      <c r="AH576" s="133"/>
      <c r="AI576" s="133"/>
      <c r="AJ576" s="133"/>
      <c r="AK576" s="133"/>
      <c r="AL576" s="133"/>
      <c r="AM576" s="139"/>
      <c r="BF576" s="13" t="b">
        <f>IF($K576="○",TRUE,IF($K576="",FALSE,"INPUT_ERROR"))</f>
        <v>0</v>
      </c>
      <c r="BG576" s="13" t="s">
        <v>504</v>
      </c>
      <c r="BH576" s="13">
        <v>80</v>
      </c>
      <c r="BI576" s="13" t="str">
        <f t="shared" si="2"/>
        <v>ITEM80#KBN3_1=FALSE</v>
      </c>
    </row>
    <row r="577" spans="1:61" ht="9.75" customHeight="1" x14ac:dyDescent="0.15">
      <c r="A577" s="99"/>
      <c r="B577" s="100"/>
      <c r="C577" s="100"/>
      <c r="D577" s="100"/>
      <c r="E577" s="100"/>
      <c r="F577" s="100"/>
      <c r="G577" s="100"/>
      <c r="H577" s="100"/>
      <c r="I577" s="100"/>
      <c r="J577" s="130"/>
      <c r="K577" s="132"/>
      <c r="L577" s="133"/>
      <c r="M577" s="133"/>
      <c r="N577" s="133"/>
      <c r="O577" s="133"/>
      <c r="P577" s="133"/>
      <c r="Q577" s="133"/>
      <c r="R577" s="133"/>
      <c r="S577" s="133"/>
      <c r="T577" s="133"/>
      <c r="U577" s="133"/>
      <c r="V577" s="133"/>
      <c r="W577" s="133"/>
      <c r="X577" s="134"/>
      <c r="Y577" s="132"/>
      <c r="Z577" s="133"/>
      <c r="AA577" s="133"/>
      <c r="AB577" s="133"/>
      <c r="AC577" s="133"/>
      <c r="AD577" s="133"/>
      <c r="AE577" s="133"/>
      <c r="AF577" s="133"/>
      <c r="AG577" s="133"/>
      <c r="AH577" s="133"/>
      <c r="AI577" s="133"/>
      <c r="AJ577" s="133"/>
      <c r="AK577" s="133"/>
      <c r="AL577" s="133"/>
      <c r="AM577" s="139"/>
      <c r="BF577" s="13" t="b">
        <f>IF($Y576="○",TRUE,IF($Y576="",FALSE,"INPUT_ERROR"))</f>
        <v>0</v>
      </c>
      <c r="BG577" s="13" t="s">
        <v>504</v>
      </c>
      <c r="BH577" s="13">
        <v>81</v>
      </c>
      <c r="BI577" s="13" t="str">
        <f t="shared" si="2"/>
        <v>ITEM81#KBN3_1=FALSE</v>
      </c>
    </row>
    <row r="578" spans="1:61" ht="9.75" customHeight="1" x14ac:dyDescent="0.15">
      <c r="A578" s="99"/>
      <c r="B578" s="100"/>
      <c r="C578" s="100"/>
      <c r="D578" s="100"/>
      <c r="E578" s="100"/>
      <c r="F578" s="100"/>
      <c r="G578" s="100"/>
      <c r="H578" s="100"/>
      <c r="I578" s="100"/>
      <c r="J578" s="130" t="s">
        <v>127</v>
      </c>
      <c r="K578" s="132"/>
      <c r="L578" s="133" t="s">
        <v>125</v>
      </c>
      <c r="M578" s="133"/>
      <c r="N578" s="133"/>
      <c r="O578" s="134" t="s">
        <v>98</v>
      </c>
      <c r="P578" s="128"/>
      <c r="Q578" s="128"/>
      <c r="R578" s="128"/>
      <c r="S578" s="128"/>
      <c r="T578" s="128"/>
      <c r="U578" s="128"/>
      <c r="V578" s="128"/>
      <c r="W578" s="128"/>
      <c r="X578" s="128"/>
      <c r="Y578" s="128"/>
      <c r="Z578" s="128"/>
      <c r="AA578" s="128"/>
      <c r="AB578" s="128"/>
      <c r="AC578" s="128"/>
      <c r="AD578" s="128"/>
      <c r="AE578" s="128"/>
      <c r="AF578" s="128"/>
      <c r="AG578" s="128"/>
      <c r="AH578" s="128"/>
      <c r="AI578" s="128"/>
      <c r="AJ578" s="128"/>
      <c r="AK578" s="128"/>
      <c r="AL578" s="133" t="s">
        <v>188</v>
      </c>
      <c r="AM578" s="139"/>
      <c r="BF578" s="13" t="b">
        <f>IF($K578="○",TRUE,IF($K578="",FALSE,"INPUT_ERROR"))</f>
        <v>0</v>
      </c>
      <c r="BG578" s="13" t="s">
        <v>504</v>
      </c>
      <c r="BH578" s="13">
        <v>82</v>
      </c>
      <c r="BI578" s="13" t="str">
        <f t="shared" si="2"/>
        <v>ITEM82#KBN3_1=FALSE</v>
      </c>
    </row>
    <row r="579" spans="1:61" ht="9.75" customHeight="1" x14ac:dyDescent="0.15">
      <c r="A579" s="99"/>
      <c r="B579" s="100"/>
      <c r="C579" s="100"/>
      <c r="D579" s="100"/>
      <c r="E579" s="100"/>
      <c r="F579" s="100"/>
      <c r="G579" s="100"/>
      <c r="H579" s="100"/>
      <c r="I579" s="100"/>
      <c r="J579" s="135"/>
      <c r="K579" s="136"/>
      <c r="L579" s="137"/>
      <c r="M579" s="137"/>
      <c r="N579" s="137"/>
      <c r="O579" s="138"/>
      <c r="P579" s="90"/>
      <c r="Q579" s="90"/>
      <c r="R579" s="90"/>
      <c r="S579" s="90"/>
      <c r="T579" s="90"/>
      <c r="U579" s="90"/>
      <c r="V579" s="90"/>
      <c r="W579" s="90"/>
      <c r="X579" s="90"/>
      <c r="Y579" s="90"/>
      <c r="Z579" s="90"/>
      <c r="AA579" s="90"/>
      <c r="AB579" s="90"/>
      <c r="AC579" s="90"/>
      <c r="AD579" s="90"/>
      <c r="AE579" s="90"/>
      <c r="AF579" s="90"/>
      <c r="AG579" s="90"/>
      <c r="AH579" s="90"/>
      <c r="AI579" s="90"/>
      <c r="AJ579" s="90"/>
      <c r="AK579" s="90"/>
      <c r="AL579" s="137"/>
      <c r="AM579" s="140"/>
      <c r="BG579" s="13" t="s">
        <v>504</v>
      </c>
      <c r="BH579" s="13">
        <v>83</v>
      </c>
      <c r="BI579" s="13" t="str">
        <f>"ITEM"&amp;BH579&amp; BG579 &amp;"="&amp;IF(TRIM($P578)="","",$P578)</f>
        <v>ITEM83#KBN3_1=</v>
      </c>
    </row>
    <row r="580" spans="1:61" ht="9.75" customHeight="1" x14ac:dyDescent="0.15">
      <c r="A580" s="96" t="s">
        <v>290</v>
      </c>
      <c r="B580" s="97"/>
      <c r="C580" s="97"/>
      <c r="D580" s="97"/>
      <c r="E580" s="97"/>
      <c r="F580" s="97"/>
      <c r="G580" s="97"/>
      <c r="H580" s="97"/>
      <c r="I580" s="97"/>
      <c r="J580" s="102" t="s">
        <v>639</v>
      </c>
      <c r="K580" s="102"/>
      <c r="L580" s="102"/>
      <c r="M580" s="102"/>
      <c r="N580" s="102"/>
      <c r="O580" s="102"/>
      <c r="P580" s="102"/>
      <c r="Q580" s="102"/>
      <c r="R580" s="102"/>
      <c r="S580" s="102"/>
      <c r="T580" s="102"/>
      <c r="U580" s="102"/>
      <c r="V580" s="102"/>
      <c r="W580" s="102"/>
      <c r="X580" s="102"/>
      <c r="Y580" s="102"/>
      <c r="Z580" s="102"/>
      <c r="AA580" s="102"/>
      <c r="AB580" s="102"/>
      <c r="AC580" s="102"/>
      <c r="AD580" s="102"/>
      <c r="AE580" s="102"/>
      <c r="AF580" s="102"/>
      <c r="AG580" s="102"/>
      <c r="AH580" s="102"/>
      <c r="AI580" s="102"/>
      <c r="AJ580" s="102"/>
      <c r="AK580" s="102"/>
      <c r="AL580" s="102"/>
      <c r="AM580" s="102"/>
      <c r="BG580" s="13" t="s">
        <v>504</v>
      </c>
      <c r="BH580" s="13">
        <v>84</v>
      </c>
      <c r="BI580" s="13" t="str">
        <f>"ITEM"&amp;BH580&amp; BG580 &amp;"="&amp;IF(TRIM($J580)="","",TEXT(J580,"yyyymmdd"))</f>
        <v>ITEM84#KBN3_1=随時</v>
      </c>
    </row>
    <row r="581" spans="1:61" ht="9.75" customHeight="1" x14ac:dyDescent="0.15">
      <c r="A581" s="99"/>
      <c r="B581" s="100"/>
      <c r="C581" s="100"/>
      <c r="D581" s="100"/>
      <c r="E581" s="100"/>
      <c r="F581" s="100"/>
      <c r="G581" s="100"/>
      <c r="H581" s="100"/>
      <c r="I581" s="100"/>
      <c r="J581" s="102"/>
      <c r="K581" s="102"/>
      <c r="L581" s="102"/>
      <c r="M581" s="102"/>
      <c r="N581" s="102"/>
      <c r="O581" s="102"/>
      <c r="P581" s="102"/>
      <c r="Q581" s="102"/>
      <c r="R581" s="102"/>
      <c r="S581" s="102"/>
      <c r="T581" s="102"/>
      <c r="U581" s="102"/>
      <c r="V581" s="102"/>
      <c r="W581" s="102"/>
      <c r="X581" s="102"/>
      <c r="Y581" s="102"/>
      <c r="Z581" s="102"/>
      <c r="AA581" s="102"/>
      <c r="AB581" s="102"/>
      <c r="AC581" s="102"/>
      <c r="AD581" s="102"/>
      <c r="AE581" s="102"/>
      <c r="AF581" s="102"/>
      <c r="AG581" s="102"/>
      <c r="AH581" s="102"/>
      <c r="AI581" s="102"/>
      <c r="AJ581" s="102"/>
      <c r="AK581" s="102"/>
      <c r="AL581" s="102"/>
      <c r="AM581" s="102"/>
      <c r="BG581" s="13" t="s">
        <v>432</v>
      </c>
      <c r="BH581" s="13" t="s">
        <v>432</v>
      </c>
    </row>
    <row r="582" spans="1:61" ht="9.75" customHeight="1" x14ac:dyDescent="0.15">
      <c r="A582" s="106"/>
      <c r="B582" s="107"/>
      <c r="C582" s="107"/>
      <c r="D582" s="107"/>
      <c r="E582" s="107"/>
      <c r="F582" s="107"/>
      <c r="G582" s="107"/>
      <c r="H582" s="107"/>
      <c r="I582" s="107"/>
      <c r="J582" s="102"/>
      <c r="K582" s="102"/>
      <c r="L582" s="102"/>
      <c r="M582" s="102"/>
      <c r="N582" s="102"/>
      <c r="O582" s="102"/>
      <c r="P582" s="102"/>
      <c r="Q582" s="102"/>
      <c r="R582" s="102"/>
      <c r="S582" s="102"/>
      <c r="T582" s="102"/>
      <c r="U582" s="102"/>
      <c r="V582" s="102"/>
      <c r="W582" s="102"/>
      <c r="X582" s="102"/>
      <c r="Y582" s="102"/>
      <c r="Z582" s="102"/>
      <c r="AA582" s="102"/>
      <c r="AB582" s="102"/>
      <c r="AC582" s="102"/>
      <c r="AD582" s="102"/>
      <c r="AE582" s="102"/>
      <c r="AF582" s="102"/>
      <c r="AG582" s="102"/>
      <c r="AH582" s="102"/>
      <c r="AI582" s="102"/>
      <c r="AJ582" s="102"/>
      <c r="AK582" s="102"/>
      <c r="AL582" s="102"/>
      <c r="AM582" s="102"/>
      <c r="BG582" s="13" t="s">
        <v>432</v>
      </c>
      <c r="BH582" s="13" t="s">
        <v>432</v>
      </c>
    </row>
    <row r="583" spans="1:61" ht="9.75" customHeight="1" x14ac:dyDescent="0.15">
      <c r="A583" s="141" t="s">
        <v>363</v>
      </c>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c r="AA583" s="142"/>
      <c r="AB583" s="142"/>
      <c r="AC583" s="142"/>
      <c r="AD583" s="142"/>
      <c r="AE583" s="142"/>
      <c r="AF583" s="142"/>
      <c r="AG583" s="142"/>
      <c r="AH583" s="142"/>
      <c r="AI583" s="142"/>
      <c r="AJ583" s="142"/>
      <c r="AK583" s="142"/>
      <c r="AL583" s="142"/>
      <c r="AM583" s="143"/>
      <c r="BG583" s="13" t="s">
        <v>432</v>
      </c>
      <c r="BH583" s="13" t="s">
        <v>432</v>
      </c>
    </row>
    <row r="584" spans="1:61" ht="9.75" customHeight="1" thickBot="1" x14ac:dyDescent="0.2">
      <c r="A584" s="164"/>
      <c r="B584" s="165"/>
      <c r="C584" s="165"/>
      <c r="D584" s="165"/>
      <c r="E584" s="165"/>
      <c r="F584" s="165"/>
      <c r="G584" s="165"/>
      <c r="H584" s="165"/>
      <c r="I584" s="165"/>
      <c r="J584" s="165"/>
      <c r="K584" s="165"/>
      <c r="L584" s="165"/>
      <c r="M584" s="165"/>
      <c r="N584" s="165"/>
      <c r="O584" s="165"/>
      <c r="P584" s="165"/>
      <c r="Q584" s="165"/>
      <c r="R584" s="165"/>
      <c r="S584" s="165"/>
      <c r="T584" s="165"/>
      <c r="U584" s="165"/>
      <c r="V584" s="165"/>
      <c r="W584" s="165"/>
      <c r="X584" s="165"/>
      <c r="Y584" s="165"/>
      <c r="Z584" s="165"/>
      <c r="AA584" s="165"/>
      <c r="AB584" s="165"/>
      <c r="AC584" s="165"/>
      <c r="AD584" s="165"/>
      <c r="AE584" s="165"/>
      <c r="AF584" s="165"/>
      <c r="AG584" s="165"/>
      <c r="AH584" s="165"/>
      <c r="AI584" s="165"/>
      <c r="AJ584" s="165"/>
      <c r="AK584" s="165"/>
      <c r="AL584" s="165"/>
      <c r="AM584" s="166"/>
      <c r="BG584" s="13" t="s">
        <v>432</v>
      </c>
      <c r="BH584" s="13" t="s">
        <v>432</v>
      </c>
    </row>
    <row r="585" spans="1:61" ht="9.75" customHeight="1" x14ac:dyDescent="0.15">
      <c r="A585" s="295" t="s">
        <v>364</v>
      </c>
      <c r="B585" s="296"/>
      <c r="C585" s="296"/>
      <c r="D585" s="296"/>
      <c r="E585" s="296"/>
      <c r="F585" s="296"/>
      <c r="G585" s="296"/>
      <c r="H585" s="296"/>
      <c r="I585" s="297"/>
      <c r="J585" s="273"/>
      <c r="K585" s="274"/>
      <c r="L585" s="274"/>
      <c r="M585" s="274"/>
      <c r="N585" s="274"/>
      <c r="O585" s="274"/>
      <c r="P585" s="274"/>
      <c r="Q585" s="274"/>
      <c r="R585" s="274"/>
      <c r="S585" s="274"/>
      <c r="T585" s="274"/>
      <c r="U585" s="274"/>
      <c r="V585" s="274"/>
      <c r="W585" s="274"/>
      <c r="X585" s="274"/>
      <c r="Y585" s="274"/>
      <c r="Z585" s="274"/>
      <c r="AA585" s="274"/>
      <c r="AB585" s="274"/>
      <c r="AC585" s="274"/>
      <c r="AD585" s="274"/>
      <c r="AE585" s="274"/>
      <c r="AF585" s="274"/>
      <c r="AG585" s="274"/>
      <c r="AH585" s="274"/>
      <c r="AI585" s="274"/>
      <c r="AJ585" s="274"/>
      <c r="AK585" s="274"/>
      <c r="AL585" s="274"/>
      <c r="AM585" s="275"/>
      <c r="BG585" s="13" t="s">
        <v>505</v>
      </c>
      <c r="BH585" s="13">
        <v>70</v>
      </c>
      <c r="BI585" s="13" t="str">
        <f>"ITEM"&amp;BH585&amp;BG585&amp;"="&amp;IF(TRIM($J585)="","",$J585)</f>
        <v>ITEM70#KBN3_2=</v>
      </c>
    </row>
    <row r="586" spans="1:61" ht="9.75" customHeight="1" thickBot="1" x14ac:dyDescent="0.2">
      <c r="A586" s="298"/>
      <c r="B586" s="299"/>
      <c r="C586" s="299"/>
      <c r="D586" s="299"/>
      <c r="E586" s="299"/>
      <c r="F586" s="299"/>
      <c r="G586" s="299"/>
      <c r="H586" s="299"/>
      <c r="I586" s="300"/>
      <c r="J586" s="301"/>
      <c r="K586" s="302"/>
      <c r="L586" s="302"/>
      <c r="M586" s="302"/>
      <c r="N586" s="302"/>
      <c r="O586" s="302"/>
      <c r="P586" s="302"/>
      <c r="Q586" s="302"/>
      <c r="R586" s="302"/>
      <c r="S586" s="302"/>
      <c r="T586" s="302"/>
      <c r="U586" s="302"/>
      <c r="V586" s="302"/>
      <c r="W586" s="302"/>
      <c r="X586" s="302"/>
      <c r="Y586" s="302"/>
      <c r="Z586" s="302"/>
      <c r="AA586" s="302"/>
      <c r="AB586" s="302"/>
      <c r="AC586" s="302"/>
      <c r="AD586" s="302"/>
      <c r="AE586" s="302"/>
      <c r="AF586" s="302"/>
      <c r="AG586" s="302"/>
      <c r="AH586" s="302"/>
      <c r="AI586" s="302"/>
      <c r="AJ586" s="302"/>
      <c r="AK586" s="302"/>
      <c r="AL586" s="302"/>
      <c r="AM586" s="303"/>
    </row>
    <row r="587" spans="1:61" ht="9.75" customHeight="1" x14ac:dyDescent="0.15">
      <c r="A587" s="99" t="s">
        <v>96</v>
      </c>
      <c r="B587" s="100"/>
      <c r="C587" s="100"/>
      <c r="D587" s="100"/>
      <c r="E587" s="100"/>
      <c r="F587" s="100"/>
      <c r="G587" s="100"/>
      <c r="H587" s="100"/>
      <c r="I587" s="100"/>
      <c r="J587" s="102"/>
      <c r="K587" s="102"/>
      <c r="L587" s="102"/>
      <c r="M587" s="102"/>
      <c r="N587" s="102"/>
      <c r="O587" s="102"/>
      <c r="P587" s="102"/>
      <c r="Q587" s="102"/>
      <c r="R587" s="102"/>
      <c r="S587" s="102"/>
      <c r="T587" s="102"/>
      <c r="U587" s="102"/>
      <c r="V587" s="102"/>
      <c r="W587" s="102"/>
      <c r="X587" s="102"/>
      <c r="Y587" s="102"/>
      <c r="Z587" s="102"/>
      <c r="AA587" s="102"/>
      <c r="AB587" s="102"/>
      <c r="AC587" s="102"/>
      <c r="AD587" s="102"/>
      <c r="AE587" s="102"/>
      <c r="AF587" s="102"/>
      <c r="AG587" s="102"/>
      <c r="AH587" s="102"/>
      <c r="AI587" s="102"/>
      <c r="AJ587" s="102"/>
      <c r="AK587" s="102"/>
      <c r="AL587" s="102"/>
      <c r="AM587" s="102"/>
      <c r="BG587" s="13" t="s">
        <v>505</v>
      </c>
      <c r="BH587" s="13">
        <v>71</v>
      </c>
      <c r="BI587" s="13" t="str">
        <f>"ITEM"&amp;BH587&amp; BG587 &amp;"="&amp; IF(TRIM($J587)="","",$J587)</f>
        <v>ITEM71#KBN3_2=</v>
      </c>
    </row>
    <row r="588" spans="1:61" ht="11.25" x14ac:dyDescent="0.15">
      <c r="A588" s="106"/>
      <c r="B588" s="107"/>
      <c r="C588" s="107"/>
      <c r="D588" s="107"/>
      <c r="E588" s="107"/>
      <c r="F588" s="107"/>
      <c r="G588" s="107"/>
      <c r="H588" s="107"/>
      <c r="I588" s="107"/>
      <c r="J588" s="102"/>
      <c r="K588" s="102"/>
      <c r="L588" s="102"/>
      <c r="M588" s="102"/>
      <c r="N588" s="102"/>
      <c r="O588" s="102"/>
      <c r="P588" s="102"/>
      <c r="Q588" s="102"/>
      <c r="R588" s="102"/>
      <c r="S588" s="102"/>
      <c r="T588" s="102"/>
      <c r="U588" s="102"/>
      <c r="V588" s="102"/>
      <c r="W588" s="102"/>
      <c r="X588" s="102"/>
      <c r="Y588" s="102"/>
      <c r="Z588" s="102"/>
      <c r="AA588" s="102"/>
      <c r="AB588" s="102"/>
      <c r="AC588" s="102"/>
      <c r="AD588" s="102"/>
      <c r="AE588" s="102"/>
      <c r="AF588" s="102"/>
      <c r="AG588" s="102"/>
      <c r="AH588" s="102"/>
      <c r="AI588" s="102"/>
      <c r="AJ588" s="102"/>
      <c r="AK588" s="102"/>
      <c r="AL588" s="102"/>
      <c r="AM588" s="102"/>
    </row>
    <row r="589" spans="1:61" ht="9.75" customHeight="1" x14ac:dyDescent="0.15">
      <c r="A589" s="96" t="s">
        <v>285</v>
      </c>
      <c r="B589" s="97"/>
      <c r="C589" s="97"/>
      <c r="D589" s="97"/>
      <c r="E589" s="97"/>
      <c r="F589" s="97"/>
      <c r="G589" s="97"/>
      <c r="H589" s="97"/>
      <c r="I589" s="97"/>
      <c r="J589" s="102"/>
      <c r="K589" s="102"/>
      <c r="L589" s="102"/>
      <c r="M589" s="102"/>
      <c r="N589" s="102"/>
      <c r="O589" s="102"/>
      <c r="P589" s="102"/>
      <c r="Q589" s="102"/>
      <c r="R589" s="102"/>
      <c r="S589" s="102"/>
      <c r="T589" s="102"/>
      <c r="U589" s="102"/>
      <c r="V589" s="102"/>
      <c r="W589" s="102"/>
      <c r="X589" s="102"/>
      <c r="Y589" s="102"/>
      <c r="Z589" s="102"/>
      <c r="AA589" s="102"/>
      <c r="AB589" s="102"/>
      <c r="AC589" s="102"/>
      <c r="AD589" s="102"/>
      <c r="AE589" s="102"/>
      <c r="AF589" s="102"/>
      <c r="AG589" s="102"/>
      <c r="AH589" s="102"/>
      <c r="AI589" s="102"/>
      <c r="AJ589" s="102"/>
      <c r="AK589" s="102"/>
      <c r="AL589" s="102"/>
      <c r="AM589" s="102"/>
      <c r="BG589" s="13" t="s">
        <v>505</v>
      </c>
      <c r="BH589" s="13">
        <v>72</v>
      </c>
      <c r="BI589" s="13" t="str">
        <f>"ITEM"&amp;BH589&amp; BG589 &amp;"="&amp; IF(TRIM($J589)="","",$J589)</f>
        <v>ITEM72#KBN3_2=</v>
      </c>
    </row>
    <row r="590" spans="1:61" ht="9.75" customHeight="1" x14ac:dyDescent="0.15">
      <c r="A590" s="99"/>
      <c r="B590" s="100"/>
      <c r="C590" s="100"/>
      <c r="D590" s="100"/>
      <c r="E590" s="100"/>
      <c r="F590" s="100"/>
      <c r="G590" s="100"/>
      <c r="H590" s="100"/>
      <c r="I590" s="100"/>
      <c r="J590" s="102"/>
      <c r="K590" s="102"/>
      <c r="L590" s="102"/>
      <c r="M590" s="102"/>
      <c r="N590" s="102"/>
      <c r="O590" s="102"/>
      <c r="P590" s="102"/>
      <c r="Q590" s="102"/>
      <c r="R590" s="102"/>
      <c r="S590" s="102"/>
      <c r="T590" s="102"/>
      <c r="U590" s="102"/>
      <c r="V590" s="102"/>
      <c r="W590" s="102"/>
      <c r="X590" s="102"/>
      <c r="Y590" s="102"/>
      <c r="Z590" s="102"/>
      <c r="AA590" s="102"/>
      <c r="AB590" s="102"/>
      <c r="AC590" s="102"/>
      <c r="AD590" s="102"/>
      <c r="AE590" s="102"/>
      <c r="AF590" s="102"/>
      <c r="AG590" s="102"/>
      <c r="AH590" s="102"/>
      <c r="AI590" s="102"/>
      <c r="AJ590" s="102"/>
      <c r="AK590" s="102"/>
      <c r="AL590" s="102"/>
      <c r="AM590" s="102"/>
      <c r="BG590" s="13" t="s">
        <v>432</v>
      </c>
      <c r="BH590" s="13" t="s">
        <v>432</v>
      </c>
    </row>
    <row r="591" spans="1:61" ht="9.75" customHeight="1" x14ac:dyDescent="0.15">
      <c r="A591" s="106"/>
      <c r="B591" s="107"/>
      <c r="C591" s="107"/>
      <c r="D591" s="107"/>
      <c r="E591" s="107"/>
      <c r="F591" s="107"/>
      <c r="G591" s="107"/>
      <c r="H591" s="107"/>
      <c r="I591" s="107"/>
      <c r="J591" s="102"/>
      <c r="K591" s="102"/>
      <c r="L591" s="102"/>
      <c r="M591" s="102"/>
      <c r="N591" s="102"/>
      <c r="O591" s="102"/>
      <c r="P591" s="102"/>
      <c r="Q591" s="102"/>
      <c r="R591" s="102"/>
      <c r="S591" s="102"/>
      <c r="T591" s="102"/>
      <c r="U591" s="102"/>
      <c r="V591" s="102"/>
      <c r="W591" s="102"/>
      <c r="X591" s="102"/>
      <c r="Y591" s="102"/>
      <c r="Z591" s="102"/>
      <c r="AA591" s="102"/>
      <c r="AB591" s="102"/>
      <c r="AC591" s="102"/>
      <c r="AD591" s="102"/>
      <c r="AE591" s="102"/>
      <c r="AF591" s="102"/>
      <c r="AG591" s="102"/>
      <c r="AH591" s="102"/>
      <c r="AI591" s="102"/>
      <c r="AJ591" s="102"/>
      <c r="AK591" s="102"/>
      <c r="AL591" s="102"/>
      <c r="AM591" s="102"/>
      <c r="BG591" s="13" t="s">
        <v>432</v>
      </c>
      <c r="BH591" s="13" t="s">
        <v>432</v>
      </c>
    </row>
    <row r="592" spans="1:61" ht="9.75" customHeight="1" x14ac:dyDescent="0.15">
      <c r="A592" s="96" t="s">
        <v>286</v>
      </c>
      <c r="B592" s="97"/>
      <c r="C592" s="97"/>
      <c r="D592" s="97"/>
      <c r="E592" s="97"/>
      <c r="F592" s="97"/>
      <c r="G592" s="97"/>
      <c r="H592" s="97"/>
      <c r="I592" s="97"/>
      <c r="J592" s="102"/>
      <c r="K592" s="102"/>
      <c r="L592" s="102"/>
      <c r="M592" s="102"/>
      <c r="N592" s="102"/>
      <c r="O592" s="102"/>
      <c r="P592" s="102"/>
      <c r="Q592" s="102"/>
      <c r="R592" s="102"/>
      <c r="S592" s="102"/>
      <c r="T592" s="102"/>
      <c r="U592" s="102"/>
      <c r="V592" s="102"/>
      <c r="W592" s="102"/>
      <c r="X592" s="102"/>
      <c r="Y592" s="102"/>
      <c r="Z592" s="102"/>
      <c r="AA592" s="102"/>
      <c r="AB592" s="102"/>
      <c r="AC592" s="102"/>
      <c r="AD592" s="102"/>
      <c r="AE592" s="102"/>
      <c r="AF592" s="102"/>
      <c r="AG592" s="102"/>
      <c r="AH592" s="102"/>
      <c r="AI592" s="102"/>
      <c r="AJ592" s="102"/>
      <c r="AK592" s="102"/>
      <c r="AL592" s="102"/>
      <c r="AM592" s="102"/>
      <c r="BG592" s="13" t="s">
        <v>505</v>
      </c>
      <c r="BH592" s="13">
        <v>73</v>
      </c>
      <c r="BI592" s="13" t="str">
        <f>"ITEM"&amp;BH592&amp; BG592 &amp;"="&amp; IF(TRIM($J592)="","",$J592)</f>
        <v>ITEM73#KBN3_2=</v>
      </c>
    </row>
    <row r="593" spans="1:61" ht="9.75" customHeight="1" x14ac:dyDescent="0.15">
      <c r="A593" s="106"/>
      <c r="B593" s="107"/>
      <c r="C593" s="107"/>
      <c r="D593" s="107"/>
      <c r="E593" s="107"/>
      <c r="F593" s="107"/>
      <c r="G593" s="107"/>
      <c r="H593" s="107"/>
      <c r="I593" s="107"/>
      <c r="J593" s="102"/>
      <c r="K593" s="102"/>
      <c r="L593" s="102"/>
      <c r="M593" s="102"/>
      <c r="N593" s="102"/>
      <c r="O593" s="102"/>
      <c r="P593" s="102"/>
      <c r="Q593" s="102"/>
      <c r="R593" s="102"/>
      <c r="S593" s="102"/>
      <c r="T593" s="102"/>
      <c r="U593" s="102"/>
      <c r="V593" s="102"/>
      <c r="W593" s="102"/>
      <c r="X593" s="102"/>
      <c r="Y593" s="102"/>
      <c r="Z593" s="102"/>
      <c r="AA593" s="102"/>
      <c r="AB593" s="102"/>
      <c r="AC593" s="102"/>
      <c r="AD593" s="102"/>
      <c r="AE593" s="102"/>
      <c r="AF593" s="102"/>
      <c r="AG593" s="102"/>
      <c r="AH593" s="102"/>
      <c r="AI593" s="102"/>
      <c r="AJ593" s="102"/>
      <c r="AK593" s="102"/>
      <c r="AL593" s="102"/>
      <c r="AM593" s="102"/>
      <c r="BG593" s="13" t="s">
        <v>432</v>
      </c>
      <c r="BH593" s="13" t="s">
        <v>432</v>
      </c>
    </row>
    <row r="594" spans="1:61" ht="9.75" customHeight="1" x14ac:dyDescent="0.15">
      <c r="A594" s="96" t="s">
        <v>287</v>
      </c>
      <c r="B594" s="97"/>
      <c r="C594" s="97"/>
      <c r="D594" s="97"/>
      <c r="E594" s="97"/>
      <c r="F594" s="97"/>
      <c r="G594" s="97"/>
      <c r="H594" s="97"/>
      <c r="I594" s="97"/>
      <c r="J594" s="167"/>
      <c r="K594" s="162"/>
      <c r="L594" s="162"/>
      <c r="M594" s="162"/>
      <c r="N594" s="162"/>
      <c r="O594" s="162"/>
      <c r="P594" s="162"/>
      <c r="Q594" s="162"/>
      <c r="R594" s="162"/>
      <c r="S594" s="162"/>
      <c r="T594" s="162"/>
      <c r="U594" s="162"/>
      <c r="V594" s="170" t="s">
        <v>116</v>
      </c>
      <c r="W594" s="170"/>
      <c r="X594" s="170"/>
      <c r="Y594" s="170"/>
      <c r="Z594" s="170"/>
      <c r="AA594" s="170"/>
      <c r="AB594" s="170"/>
      <c r="AC594" s="170"/>
      <c r="AD594" s="170"/>
      <c r="AE594" s="170"/>
      <c r="AF594" s="170"/>
      <c r="AG594" s="170"/>
      <c r="AH594" s="170"/>
      <c r="AI594" s="170"/>
      <c r="AJ594" s="170"/>
      <c r="AK594" s="170"/>
      <c r="AL594" s="170"/>
      <c r="AM594" s="171"/>
      <c r="BE594" s="13" t="str">
        <f ca="1">MID(CELL("address",$CB$2),2,2)</f>
        <v>CB</v>
      </c>
      <c r="BF594" s="13" t="str">
        <f>IF(TRIM($K596)="","",IF(ISERROR(MATCH($K596,$CB$3:$CB$7,0)),"INPUT_ERROR",MATCH($K596,$CB$3:$CB$7,0)))</f>
        <v/>
      </c>
      <c r="BG594" s="13" t="s">
        <v>505</v>
      </c>
      <c r="BH594" s="13">
        <v>74</v>
      </c>
      <c r="BI594" s="13" t="str">
        <f>"ITEM"&amp; BH594&amp; BG594 &amp;"="&amp; $BF594</f>
        <v>ITEM74#KBN3_2=</v>
      </c>
    </row>
    <row r="595" spans="1:61" ht="9.75" customHeight="1" x14ac:dyDescent="0.15">
      <c r="A595" s="99"/>
      <c r="B595" s="100"/>
      <c r="C595" s="100"/>
      <c r="D595" s="100"/>
      <c r="E595" s="100"/>
      <c r="F595" s="100"/>
      <c r="G595" s="100"/>
      <c r="H595" s="100"/>
      <c r="I595" s="100"/>
      <c r="J595" s="186"/>
      <c r="K595" s="133"/>
      <c r="L595" s="133"/>
      <c r="M595" s="133"/>
      <c r="N595" s="133"/>
      <c r="O595" s="133"/>
      <c r="P595" s="133"/>
      <c r="Q595" s="133"/>
      <c r="R595" s="133"/>
      <c r="S595" s="133"/>
      <c r="T595" s="133"/>
      <c r="U595" s="133"/>
      <c r="V595" s="169" t="s">
        <v>180</v>
      </c>
      <c r="W595" s="169"/>
      <c r="X595" s="169"/>
      <c r="Y595" s="169"/>
      <c r="Z595" s="169"/>
      <c r="AA595" s="169"/>
      <c r="AB595" s="169"/>
      <c r="AC595" s="169"/>
      <c r="AD595" s="169"/>
      <c r="AE595" s="169"/>
      <c r="AF595" s="169"/>
      <c r="AG595" s="169"/>
      <c r="AH595" s="169"/>
      <c r="AI595" s="169"/>
      <c r="AJ595" s="169"/>
      <c r="AK595" s="169"/>
      <c r="AL595" s="169"/>
      <c r="AM595" s="172"/>
      <c r="BG595" s="13" t="s">
        <v>432</v>
      </c>
      <c r="BH595" s="13" t="s">
        <v>432</v>
      </c>
    </row>
    <row r="596" spans="1:61" ht="9.75" customHeight="1" x14ac:dyDescent="0.15">
      <c r="A596" s="99"/>
      <c r="B596" s="100"/>
      <c r="C596" s="100"/>
      <c r="D596" s="100"/>
      <c r="E596" s="100"/>
      <c r="F596" s="100"/>
      <c r="G596" s="100"/>
      <c r="H596" s="100"/>
      <c r="I596" s="100"/>
      <c r="J596" s="130" t="s">
        <v>444</v>
      </c>
      <c r="K596" s="131"/>
      <c r="L596" s="131"/>
      <c r="M596" s="131"/>
      <c r="N596" s="131"/>
      <c r="O596" s="131"/>
      <c r="P596" s="131"/>
      <c r="Q596" s="131"/>
      <c r="R596" s="131"/>
      <c r="S596" s="131"/>
      <c r="T596" s="133" t="s">
        <v>442</v>
      </c>
      <c r="U596" s="133"/>
      <c r="V596" s="169" t="s">
        <v>236</v>
      </c>
      <c r="W596" s="169"/>
      <c r="X596" s="169"/>
      <c r="Y596" s="169"/>
      <c r="Z596" s="169"/>
      <c r="AA596" s="169"/>
      <c r="AB596" s="169"/>
      <c r="AC596" s="169"/>
      <c r="AD596" s="169"/>
      <c r="AE596" s="169"/>
      <c r="AF596" s="169"/>
      <c r="AG596" s="169"/>
      <c r="AH596" s="169"/>
      <c r="AI596" s="169"/>
      <c r="AJ596" s="169"/>
      <c r="AK596" s="169"/>
      <c r="AL596" s="169"/>
      <c r="AM596" s="172"/>
      <c r="BG596" s="13" t="s">
        <v>432</v>
      </c>
      <c r="BH596" s="13" t="s">
        <v>432</v>
      </c>
    </row>
    <row r="597" spans="1:61" ht="9.75" customHeight="1" x14ac:dyDescent="0.15">
      <c r="A597" s="99"/>
      <c r="B597" s="100"/>
      <c r="C597" s="100"/>
      <c r="D597" s="100"/>
      <c r="E597" s="100"/>
      <c r="F597" s="100"/>
      <c r="G597" s="100"/>
      <c r="H597" s="100"/>
      <c r="I597" s="100"/>
      <c r="J597" s="130"/>
      <c r="K597" s="131"/>
      <c r="L597" s="131"/>
      <c r="M597" s="131"/>
      <c r="N597" s="131"/>
      <c r="O597" s="131"/>
      <c r="P597" s="131"/>
      <c r="Q597" s="131"/>
      <c r="R597" s="131"/>
      <c r="S597" s="131"/>
      <c r="T597" s="133"/>
      <c r="U597" s="133"/>
      <c r="V597" s="169" t="s">
        <v>237</v>
      </c>
      <c r="W597" s="169"/>
      <c r="X597" s="169"/>
      <c r="Y597" s="169"/>
      <c r="Z597" s="169"/>
      <c r="AA597" s="169"/>
      <c r="AB597" s="169"/>
      <c r="AC597" s="169"/>
      <c r="AD597" s="169"/>
      <c r="AE597" s="169"/>
      <c r="AF597" s="169"/>
      <c r="AG597" s="169"/>
      <c r="AH597" s="169"/>
      <c r="AI597" s="169"/>
      <c r="AJ597" s="169"/>
      <c r="AK597" s="169"/>
      <c r="AL597" s="169"/>
      <c r="AM597" s="172"/>
      <c r="BG597" s="13" t="s">
        <v>432</v>
      </c>
      <c r="BH597" s="13" t="s">
        <v>432</v>
      </c>
    </row>
    <row r="598" spans="1:61" ht="9.75" customHeight="1" x14ac:dyDescent="0.15">
      <c r="A598" s="99"/>
      <c r="B598" s="100"/>
      <c r="C598" s="100"/>
      <c r="D598" s="100"/>
      <c r="E598" s="100"/>
      <c r="F598" s="100"/>
      <c r="G598" s="100"/>
      <c r="H598" s="100"/>
      <c r="I598" s="100"/>
      <c r="J598" s="186"/>
      <c r="K598" s="133"/>
      <c r="L598" s="133"/>
      <c r="M598" s="133"/>
      <c r="N598" s="133"/>
      <c r="O598" s="133"/>
      <c r="P598" s="133"/>
      <c r="Q598" s="133"/>
      <c r="R598" s="133"/>
      <c r="S598" s="133"/>
      <c r="T598" s="133"/>
      <c r="U598" s="133"/>
      <c r="V598" s="169" t="s">
        <v>445</v>
      </c>
      <c r="W598" s="169"/>
      <c r="X598" s="169"/>
      <c r="Y598" s="169"/>
      <c r="Z598" s="169"/>
      <c r="AA598" s="169"/>
      <c r="AB598" s="169"/>
      <c r="AC598" s="169"/>
      <c r="AD598" s="169"/>
      <c r="AE598" s="169"/>
      <c r="AF598" s="169"/>
      <c r="AG598" s="169"/>
      <c r="AH598" s="169"/>
      <c r="AI598" s="169"/>
      <c r="AJ598" s="169"/>
      <c r="AK598" s="169"/>
      <c r="AL598" s="169"/>
      <c r="AM598" s="172"/>
      <c r="BG598" s="13" t="s">
        <v>432</v>
      </c>
      <c r="BH598" s="13" t="s">
        <v>432</v>
      </c>
    </row>
    <row r="599" spans="1:61" ht="9.75" customHeight="1" x14ac:dyDescent="0.15">
      <c r="A599" s="106"/>
      <c r="B599" s="107"/>
      <c r="C599" s="107"/>
      <c r="D599" s="107"/>
      <c r="E599" s="107"/>
      <c r="F599" s="107"/>
      <c r="G599" s="107"/>
      <c r="H599" s="107"/>
      <c r="I599" s="107"/>
      <c r="J599" s="168"/>
      <c r="K599" s="137"/>
      <c r="L599" s="137"/>
      <c r="M599" s="137"/>
      <c r="N599" s="137"/>
      <c r="O599" s="137"/>
      <c r="P599" s="137"/>
      <c r="Q599" s="137"/>
      <c r="R599" s="137"/>
      <c r="S599" s="137"/>
      <c r="T599" s="137"/>
      <c r="U599" s="137"/>
      <c r="V599" s="174" t="s">
        <v>238</v>
      </c>
      <c r="W599" s="174"/>
      <c r="X599" s="174"/>
      <c r="Y599" s="174"/>
      <c r="Z599" s="174"/>
      <c r="AA599" s="174"/>
      <c r="AB599" s="174"/>
      <c r="AC599" s="174"/>
      <c r="AD599" s="174"/>
      <c r="AE599" s="174"/>
      <c r="AF599" s="174"/>
      <c r="AG599" s="174"/>
      <c r="AH599" s="174"/>
      <c r="AI599" s="174"/>
      <c r="AJ599" s="174"/>
      <c r="AK599" s="174"/>
      <c r="AL599" s="174"/>
      <c r="AM599" s="175"/>
      <c r="BG599" s="13" t="s">
        <v>432</v>
      </c>
      <c r="BH599" s="13" t="s">
        <v>432</v>
      </c>
    </row>
    <row r="600" spans="1:61" ht="9.75" customHeight="1" x14ac:dyDescent="0.15">
      <c r="A600" s="96" t="s">
        <v>288</v>
      </c>
      <c r="B600" s="97"/>
      <c r="C600" s="97"/>
      <c r="D600" s="97"/>
      <c r="E600" s="97"/>
      <c r="F600" s="97"/>
      <c r="G600" s="97"/>
      <c r="H600" s="97"/>
      <c r="I600" s="97"/>
      <c r="J600" s="115"/>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7"/>
      <c r="BG600" s="13" t="s">
        <v>505</v>
      </c>
      <c r="BH600" s="13">
        <v>75</v>
      </c>
      <c r="BI600" s="13" t="str">
        <f>"ITEM"&amp;BH600&amp; BG600 &amp;"="&amp; IF(TRIM($J600)="","",$J600)</f>
        <v>ITEM75#KBN3_2=</v>
      </c>
    </row>
    <row r="601" spans="1:61" ht="9.75" customHeight="1" x14ac:dyDescent="0.15">
      <c r="A601" s="99"/>
      <c r="B601" s="100"/>
      <c r="C601" s="100"/>
      <c r="D601" s="100"/>
      <c r="E601" s="100"/>
      <c r="F601" s="100"/>
      <c r="G601" s="100"/>
      <c r="H601" s="100"/>
      <c r="I601" s="100"/>
      <c r="J601" s="109"/>
      <c r="K601" s="110"/>
      <c r="L601" s="110"/>
      <c r="M601" s="110"/>
      <c r="N601" s="110"/>
      <c r="O601" s="110"/>
      <c r="P601" s="110"/>
      <c r="Q601" s="110"/>
      <c r="R601" s="110"/>
      <c r="S601" s="110"/>
      <c r="T601" s="110"/>
      <c r="U601" s="110"/>
      <c r="V601" s="110"/>
      <c r="W601" s="110"/>
      <c r="X601" s="110"/>
      <c r="Y601" s="110"/>
      <c r="Z601" s="110"/>
      <c r="AA601" s="110"/>
      <c r="AB601" s="110"/>
      <c r="AC601" s="110"/>
      <c r="AD601" s="110"/>
      <c r="AE601" s="110"/>
      <c r="AF601" s="110"/>
      <c r="AG601" s="110"/>
      <c r="AH601" s="110"/>
      <c r="AI601" s="110"/>
      <c r="AJ601" s="110"/>
      <c r="AK601" s="110"/>
      <c r="AL601" s="110"/>
      <c r="AM601" s="111"/>
      <c r="BG601" s="13" t="s">
        <v>432</v>
      </c>
      <c r="BH601" s="13" t="s">
        <v>432</v>
      </c>
    </row>
    <row r="602" spans="1:61" ht="9.75" customHeight="1" x14ac:dyDescent="0.15">
      <c r="A602" s="106"/>
      <c r="B602" s="107"/>
      <c r="C602" s="107"/>
      <c r="D602" s="107"/>
      <c r="E602" s="107"/>
      <c r="F602" s="107"/>
      <c r="G602" s="107"/>
      <c r="H602" s="107"/>
      <c r="I602" s="107"/>
      <c r="J602" s="112"/>
      <c r="K602" s="113"/>
      <c r="L602" s="113"/>
      <c r="M602" s="113"/>
      <c r="N602" s="113"/>
      <c r="O602" s="113"/>
      <c r="P602" s="113"/>
      <c r="Q602" s="113"/>
      <c r="R602" s="113"/>
      <c r="S602" s="113"/>
      <c r="T602" s="113"/>
      <c r="U602" s="113"/>
      <c r="V602" s="113"/>
      <c r="W602" s="113"/>
      <c r="X602" s="113"/>
      <c r="Y602" s="113"/>
      <c r="Z602" s="113"/>
      <c r="AA602" s="113"/>
      <c r="AB602" s="113"/>
      <c r="AC602" s="113"/>
      <c r="AD602" s="113"/>
      <c r="AE602" s="113"/>
      <c r="AF602" s="113"/>
      <c r="AG602" s="113"/>
      <c r="AH602" s="113"/>
      <c r="AI602" s="113"/>
      <c r="AJ602" s="113"/>
      <c r="AK602" s="113"/>
      <c r="AL602" s="113"/>
      <c r="AM602" s="114"/>
      <c r="BG602" s="13" t="s">
        <v>432</v>
      </c>
      <c r="BH602" s="13" t="s">
        <v>432</v>
      </c>
    </row>
    <row r="603" spans="1:61" ht="9.75" customHeight="1" x14ac:dyDescent="0.15">
      <c r="A603" s="96" t="s">
        <v>289</v>
      </c>
      <c r="B603" s="97"/>
      <c r="C603" s="97"/>
      <c r="D603" s="97"/>
      <c r="E603" s="97"/>
      <c r="F603" s="97"/>
      <c r="G603" s="97"/>
      <c r="H603" s="97"/>
      <c r="I603" s="97"/>
      <c r="J603" s="224" t="s">
        <v>127</v>
      </c>
      <c r="K603" s="225"/>
      <c r="L603" s="162" t="s">
        <v>121</v>
      </c>
      <c r="M603" s="162"/>
      <c r="N603" s="162"/>
      <c r="O603" s="162"/>
      <c r="P603" s="162"/>
      <c r="Q603" s="162"/>
      <c r="R603" s="162"/>
      <c r="S603" s="162"/>
      <c r="T603" s="162"/>
      <c r="U603" s="162"/>
      <c r="V603" s="162"/>
      <c r="W603" s="162"/>
      <c r="X603" s="227" t="s">
        <v>127</v>
      </c>
      <c r="Y603" s="225"/>
      <c r="Z603" s="162" t="s">
        <v>160</v>
      </c>
      <c r="AA603" s="162"/>
      <c r="AB603" s="162"/>
      <c r="AC603" s="162"/>
      <c r="AD603" s="162"/>
      <c r="AE603" s="162"/>
      <c r="AF603" s="162"/>
      <c r="AG603" s="162"/>
      <c r="AH603" s="162"/>
      <c r="AI603" s="162"/>
      <c r="AJ603" s="162"/>
      <c r="AK603" s="162"/>
      <c r="AL603" s="162"/>
      <c r="AM603" s="163"/>
      <c r="BF603" s="13" t="b">
        <f>IF($K603="○",TRUE,IF($K603="",FALSE,"INPUT_ERROR"))</f>
        <v>0</v>
      </c>
      <c r="BG603" s="13" t="s">
        <v>505</v>
      </c>
      <c r="BH603" s="13">
        <v>76</v>
      </c>
      <c r="BI603" s="13" t="str">
        <f t="shared" ref="BI603:BI609" si="3">"ITEM"&amp;BH603&amp; BG603 &amp;"="&amp; BF603</f>
        <v>ITEM76#KBN3_2=FALSE</v>
      </c>
    </row>
    <row r="604" spans="1:61" ht="9.75" customHeight="1" x14ac:dyDescent="0.15">
      <c r="A604" s="99"/>
      <c r="B604" s="100"/>
      <c r="C604" s="100"/>
      <c r="D604" s="100"/>
      <c r="E604" s="100"/>
      <c r="F604" s="100"/>
      <c r="G604" s="100"/>
      <c r="H604" s="100"/>
      <c r="I604" s="100"/>
      <c r="J604" s="130"/>
      <c r="K604" s="132"/>
      <c r="L604" s="133"/>
      <c r="M604" s="133"/>
      <c r="N604" s="133"/>
      <c r="O604" s="133"/>
      <c r="P604" s="133"/>
      <c r="Q604" s="133"/>
      <c r="R604" s="133"/>
      <c r="S604" s="133"/>
      <c r="T604" s="133"/>
      <c r="U604" s="133"/>
      <c r="V604" s="133"/>
      <c r="W604" s="133"/>
      <c r="X604" s="134"/>
      <c r="Y604" s="132"/>
      <c r="Z604" s="133"/>
      <c r="AA604" s="133"/>
      <c r="AB604" s="133"/>
      <c r="AC604" s="133"/>
      <c r="AD604" s="133"/>
      <c r="AE604" s="133"/>
      <c r="AF604" s="133"/>
      <c r="AG604" s="133"/>
      <c r="AH604" s="133"/>
      <c r="AI604" s="133"/>
      <c r="AJ604" s="133"/>
      <c r="AK604" s="133"/>
      <c r="AL604" s="133"/>
      <c r="AM604" s="139"/>
      <c r="BF604" s="13" t="b">
        <f>IF($Y603="○",TRUE,IF($Y603="",FALSE,"INPUT_ERROR"))</f>
        <v>0</v>
      </c>
      <c r="BG604" s="13" t="s">
        <v>505</v>
      </c>
      <c r="BH604" s="13">
        <v>77</v>
      </c>
      <c r="BI604" s="13" t="str">
        <f t="shared" si="3"/>
        <v>ITEM77#KBN3_2=FALSE</v>
      </c>
    </row>
    <row r="605" spans="1:61" ht="9.75" customHeight="1" x14ac:dyDescent="0.15">
      <c r="A605" s="99"/>
      <c r="B605" s="100"/>
      <c r="C605" s="100"/>
      <c r="D605" s="100"/>
      <c r="E605" s="100"/>
      <c r="F605" s="100"/>
      <c r="G605" s="100"/>
      <c r="H605" s="100"/>
      <c r="I605" s="100"/>
      <c r="J605" s="130" t="s">
        <v>127</v>
      </c>
      <c r="K605" s="132"/>
      <c r="L605" s="133" t="s">
        <v>161</v>
      </c>
      <c r="M605" s="133"/>
      <c r="N605" s="133"/>
      <c r="O605" s="133"/>
      <c r="P605" s="133"/>
      <c r="Q605" s="133"/>
      <c r="R605" s="133"/>
      <c r="S605" s="133"/>
      <c r="T605" s="133"/>
      <c r="U605" s="133"/>
      <c r="V605" s="133"/>
      <c r="W605" s="133"/>
      <c r="X605" s="134" t="s">
        <v>127</v>
      </c>
      <c r="Y605" s="132"/>
      <c r="Z605" s="133" t="s">
        <v>332</v>
      </c>
      <c r="AA605" s="133"/>
      <c r="AB605" s="133"/>
      <c r="AC605" s="133"/>
      <c r="AD605" s="133"/>
      <c r="AE605" s="133"/>
      <c r="AF605" s="133"/>
      <c r="AG605" s="133"/>
      <c r="AH605" s="133"/>
      <c r="AI605" s="133"/>
      <c r="AJ605" s="133"/>
      <c r="AK605" s="133"/>
      <c r="AL605" s="133"/>
      <c r="AM605" s="139"/>
      <c r="BF605" s="13" t="b">
        <f>IF($K605="○",TRUE,IF($K605="",FALSE,"INPUT_ERROR"))</f>
        <v>0</v>
      </c>
      <c r="BG605" s="13" t="s">
        <v>505</v>
      </c>
      <c r="BH605" s="13">
        <v>78</v>
      </c>
      <c r="BI605" s="13" t="str">
        <f t="shared" si="3"/>
        <v>ITEM78#KBN3_2=FALSE</v>
      </c>
    </row>
    <row r="606" spans="1:61" ht="9.75" customHeight="1" x14ac:dyDescent="0.15">
      <c r="A606" s="99"/>
      <c r="B606" s="100"/>
      <c r="C606" s="100"/>
      <c r="D606" s="100"/>
      <c r="E606" s="100"/>
      <c r="F606" s="100"/>
      <c r="G606" s="100"/>
      <c r="H606" s="100"/>
      <c r="I606" s="100"/>
      <c r="J606" s="130"/>
      <c r="K606" s="132"/>
      <c r="L606" s="133"/>
      <c r="M606" s="133"/>
      <c r="N606" s="133"/>
      <c r="O606" s="133"/>
      <c r="P606" s="133"/>
      <c r="Q606" s="133"/>
      <c r="R606" s="133"/>
      <c r="S606" s="133"/>
      <c r="T606" s="133"/>
      <c r="U606" s="133"/>
      <c r="V606" s="133"/>
      <c r="W606" s="133"/>
      <c r="X606" s="134"/>
      <c r="Y606" s="132"/>
      <c r="Z606" s="133"/>
      <c r="AA606" s="133"/>
      <c r="AB606" s="133"/>
      <c r="AC606" s="133"/>
      <c r="AD606" s="133"/>
      <c r="AE606" s="133"/>
      <c r="AF606" s="133"/>
      <c r="AG606" s="133"/>
      <c r="AH606" s="133"/>
      <c r="AI606" s="133"/>
      <c r="AJ606" s="133"/>
      <c r="AK606" s="133"/>
      <c r="AL606" s="133"/>
      <c r="AM606" s="139"/>
      <c r="BF606" s="13" t="b">
        <f>IF($Y605="○",TRUE,IF($Y605="",FALSE,"INPUT_ERROR"))</f>
        <v>0</v>
      </c>
      <c r="BG606" s="13" t="s">
        <v>505</v>
      </c>
      <c r="BH606" s="13">
        <v>79</v>
      </c>
      <c r="BI606" s="13" t="str">
        <f t="shared" si="3"/>
        <v>ITEM79#KBN3_2=FALSE</v>
      </c>
    </row>
    <row r="607" spans="1:61" ht="9.75" customHeight="1" x14ac:dyDescent="0.15">
      <c r="A607" s="99"/>
      <c r="B607" s="100"/>
      <c r="C607" s="100"/>
      <c r="D607" s="100"/>
      <c r="E607" s="100"/>
      <c r="F607" s="100"/>
      <c r="G607" s="100"/>
      <c r="H607" s="100"/>
      <c r="I607" s="100"/>
      <c r="J607" s="130" t="s">
        <v>127</v>
      </c>
      <c r="K607" s="132"/>
      <c r="L607" s="133" t="s">
        <v>240</v>
      </c>
      <c r="M607" s="133"/>
      <c r="N607" s="133"/>
      <c r="O607" s="133"/>
      <c r="P607" s="133"/>
      <c r="Q607" s="133"/>
      <c r="R607" s="133"/>
      <c r="S607" s="133"/>
      <c r="T607" s="133"/>
      <c r="U607" s="133"/>
      <c r="V607" s="133"/>
      <c r="W607" s="133"/>
      <c r="X607" s="134" t="s">
        <v>127</v>
      </c>
      <c r="Y607" s="132"/>
      <c r="Z607" s="133" t="s">
        <v>241</v>
      </c>
      <c r="AA607" s="133"/>
      <c r="AB607" s="133"/>
      <c r="AC607" s="133"/>
      <c r="AD607" s="133"/>
      <c r="AE607" s="133"/>
      <c r="AF607" s="133"/>
      <c r="AG607" s="133"/>
      <c r="AH607" s="133"/>
      <c r="AI607" s="133"/>
      <c r="AJ607" s="133"/>
      <c r="AK607" s="133"/>
      <c r="AL607" s="133"/>
      <c r="AM607" s="139"/>
      <c r="BF607" s="13" t="b">
        <f>IF($K607="○",TRUE,IF($K607="",FALSE,"INPUT_ERROR"))</f>
        <v>0</v>
      </c>
      <c r="BG607" s="13" t="s">
        <v>505</v>
      </c>
      <c r="BH607" s="13">
        <v>80</v>
      </c>
      <c r="BI607" s="13" t="str">
        <f t="shared" si="3"/>
        <v>ITEM80#KBN3_2=FALSE</v>
      </c>
    </row>
    <row r="608" spans="1:61" ht="9.75" customHeight="1" x14ac:dyDescent="0.15">
      <c r="A608" s="99"/>
      <c r="B608" s="100"/>
      <c r="C608" s="100"/>
      <c r="D608" s="100"/>
      <c r="E608" s="100"/>
      <c r="F608" s="100"/>
      <c r="G608" s="100"/>
      <c r="H608" s="100"/>
      <c r="I608" s="100"/>
      <c r="J608" s="130"/>
      <c r="K608" s="132"/>
      <c r="L608" s="133"/>
      <c r="M608" s="133"/>
      <c r="N608" s="133"/>
      <c r="O608" s="133"/>
      <c r="P608" s="133"/>
      <c r="Q608" s="133"/>
      <c r="R608" s="133"/>
      <c r="S608" s="133"/>
      <c r="T608" s="133"/>
      <c r="U608" s="133"/>
      <c r="V608" s="133"/>
      <c r="W608" s="133"/>
      <c r="X608" s="134"/>
      <c r="Y608" s="132"/>
      <c r="Z608" s="133"/>
      <c r="AA608" s="133"/>
      <c r="AB608" s="133"/>
      <c r="AC608" s="133"/>
      <c r="AD608" s="133"/>
      <c r="AE608" s="133"/>
      <c r="AF608" s="133"/>
      <c r="AG608" s="133"/>
      <c r="AH608" s="133"/>
      <c r="AI608" s="133"/>
      <c r="AJ608" s="133"/>
      <c r="AK608" s="133"/>
      <c r="AL608" s="133"/>
      <c r="AM608" s="139"/>
      <c r="BF608" s="13" t="b">
        <f>IF($Y607="○",TRUE,IF($Y607="",FALSE,"INPUT_ERROR"))</f>
        <v>0</v>
      </c>
      <c r="BG608" s="13" t="s">
        <v>505</v>
      </c>
      <c r="BH608" s="13">
        <v>81</v>
      </c>
      <c r="BI608" s="13" t="str">
        <f t="shared" si="3"/>
        <v>ITEM81#KBN3_2=FALSE</v>
      </c>
    </row>
    <row r="609" spans="1:61" ht="9.75" customHeight="1" x14ac:dyDescent="0.15">
      <c r="A609" s="99"/>
      <c r="B609" s="100"/>
      <c r="C609" s="100"/>
      <c r="D609" s="100"/>
      <c r="E609" s="100"/>
      <c r="F609" s="100"/>
      <c r="G609" s="100"/>
      <c r="H609" s="100"/>
      <c r="I609" s="100"/>
      <c r="J609" s="130" t="s">
        <v>127</v>
      </c>
      <c r="K609" s="132"/>
      <c r="L609" s="133" t="s">
        <v>125</v>
      </c>
      <c r="M609" s="133"/>
      <c r="N609" s="133"/>
      <c r="O609" s="134" t="s">
        <v>98</v>
      </c>
      <c r="P609" s="128"/>
      <c r="Q609" s="128"/>
      <c r="R609" s="128"/>
      <c r="S609" s="128"/>
      <c r="T609" s="128"/>
      <c r="U609" s="128"/>
      <c r="V609" s="128"/>
      <c r="W609" s="128"/>
      <c r="X609" s="128"/>
      <c r="Y609" s="128"/>
      <c r="Z609" s="128"/>
      <c r="AA609" s="128"/>
      <c r="AB609" s="128"/>
      <c r="AC609" s="128"/>
      <c r="AD609" s="128"/>
      <c r="AE609" s="128"/>
      <c r="AF609" s="128"/>
      <c r="AG609" s="128"/>
      <c r="AH609" s="128"/>
      <c r="AI609" s="128"/>
      <c r="AJ609" s="128"/>
      <c r="AK609" s="128"/>
      <c r="AL609" s="133" t="s">
        <v>188</v>
      </c>
      <c r="AM609" s="139"/>
      <c r="BF609" s="13" t="b">
        <f>IF($K609="○",TRUE,IF($K609="",FALSE,"INPUT_ERROR"))</f>
        <v>0</v>
      </c>
      <c r="BG609" s="13" t="s">
        <v>505</v>
      </c>
      <c r="BH609" s="13">
        <v>82</v>
      </c>
      <c r="BI609" s="13" t="str">
        <f t="shared" si="3"/>
        <v>ITEM82#KBN3_2=FALSE</v>
      </c>
    </row>
    <row r="610" spans="1:61" ht="9.75" customHeight="1" x14ac:dyDescent="0.15">
      <c r="A610" s="99"/>
      <c r="B610" s="100"/>
      <c r="C610" s="100"/>
      <c r="D610" s="100"/>
      <c r="E610" s="100"/>
      <c r="F610" s="100"/>
      <c r="G610" s="100"/>
      <c r="H610" s="100"/>
      <c r="I610" s="100"/>
      <c r="J610" s="135"/>
      <c r="K610" s="136"/>
      <c r="L610" s="137"/>
      <c r="M610" s="137"/>
      <c r="N610" s="137"/>
      <c r="O610" s="138"/>
      <c r="P610" s="90"/>
      <c r="Q610" s="90"/>
      <c r="R610" s="90"/>
      <c r="S610" s="90"/>
      <c r="T610" s="90"/>
      <c r="U610" s="90"/>
      <c r="V610" s="90"/>
      <c r="W610" s="90"/>
      <c r="X610" s="90"/>
      <c r="Y610" s="90"/>
      <c r="Z610" s="90"/>
      <c r="AA610" s="90"/>
      <c r="AB610" s="90"/>
      <c r="AC610" s="90"/>
      <c r="AD610" s="90"/>
      <c r="AE610" s="90"/>
      <c r="AF610" s="90"/>
      <c r="AG610" s="90"/>
      <c r="AH610" s="90"/>
      <c r="AI610" s="90"/>
      <c r="AJ610" s="90"/>
      <c r="AK610" s="90"/>
      <c r="AL610" s="137"/>
      <c r="AM610" s="140"/>
      <c r="BG610" s="13" t="s">
        <v>505</v>
      </c>
      <c r="BH610" s="13">
        <v>83</v>
      </c>
      <c r="BI610" s="13" t="str">
        <f>"ITEM"&amp;BH610&amp; BG610 &amp;"="&amp;IF(TRIM($P609)="","",$P609)</f>
        <v>ITEM83#KBN3_2=</v>
      </c>
    </row>
    <row r="611" spans="1:61" ht="9.75" customHeight="1" x14ac:dyDescent="0.15">
      <c r="A611" s="96" t="s">
        <v>290</v>
      </c>
      <c r="B611" s="97"/>
      <c r="C611" s="97"/>
      <c r="D611" s="97"/>
      <c r="E611" s="97"/>
      <c r="F611" s="97"/>
      <c r="G611" s="97"/>
      <c r="H611" s="97"/>
      <c r="I611" s="97"/>
      <c r="J611" s="102"/>
      <c r="K611" s="102"/>
      <c r="L611" s="102"/>
      <c r="M611" s="102"/>
      <c r="N611" s="102"/>
      <c r="O611" s="102"/>
      <c r="P611" s="102"/>
      <c r="Q611" s="102"/>
      <c r="R611" s="102"/>
      <c r="S611" s="102"/>
      <c r="T611" s="102"/>
      <c r="U611" s="102"/>
      <c r="V611" s="102"/>
      <c r="W611" s="102"/>
      <c r="X611" s="102"/>
      <c r="Y611" s="102"/>
      <c r="Z611" s="102"/>
      <c r="AA611" s="102"/>
      <c r="AB611" s="102"/>
      <c r="AC611" s="102"/>
      <c r="AD611" s="102"/>
      <c r="AE611" s="102"/>
      <c r="AF611" s="102"/>
      <c r="AG611" s="102"/>
      <c r="AH611" s="102"/>
      <c r="AI611" s="102"/>
      <c r="AJ611" s="102"/>
      <c r="AK611" s="102"/>
      <c r="AL611" s="102"/>
      <c r="AM611" s="102"/>
      <c r="BG611" s="13" t="s">
        <v>505</v>
      </c>
      <c r="BH611" s="13">
        <v>84</v>
      </c>
      <c r="BI611" s="13" t="str">
        <f>"ITEM"&amp;BH611&amp; BG611 &amp;"="&amp;IF(TRIM($J611)="","",TEXT(J611,"yyyymmdd"))</f>
        <v>ITEM84#KBN3_2=</v>
      </c>
    </row>
    <row r="612" spans="1:61" ht="9.75" customHeight="1" x14ac:dyDescent="0.15">
      <c r="A612" s="99"/>
      <c r="B612" s="100"/>
      <c r="C612" s="100"/>
      <c r="D612" s="100"/>
      <c r="E612" s="100"/>
      <c r="F612" s="100"/>
      <c r="G612" s="100"/>
      <c r="H612" s="100"/>
      <c r="I612" s="100"/>
      <c r="J612" s="102"/>
      <c r="K612" s="102"/>
      <c r="L612" s="102"/>
      <c r="M612" s="102"/>
      <c r="N612" s="102"/>
      <c r="O612" s="102"/>
      <c r="P612" s="102"/>
      <c r="Q612" s="102"/>
      <c r="R612" s="102"/>
      <c r="S612" s="102"/>
      <c r="T612" s="102"/>
      <c r="U612" s="102"/>
      <c r="V612" s="102"/>
      <c r="W612" s="102"/>
      <c r="X612" s="102"/>
      <c r="Y612" s="102"/>
      <c r="Z612" s="102"/>
      <c r="AA612" s="102"/>
      <c r="AB612" s="102"/>
      <c r="AC612" s="102"/>
      <c r="AD612" s="102"/>
      <c r="AE612" s="102"/>
      <c r="AF612" s="102"/>
      <c r="AG612" s="102"/>
      <c r="AH612" s="102"/>
      <c r="AI612" s="102"/>
      <c r="AJ612" s="102"/>
      <c r="AK612" s="102"/>
      <c r="AL612" s="102"/>
      <c r="AM612" s="102"/>
      <c r="BG612" s="13" t="s">
        <v>432</v>
      </c>
      <c r="BH612" s="13" t="s">
        <v>432</v>
      </c>
    </row>
    <row r="613" spans="1:61" ht="9.75" customHeight="1" thickBot="1" x14ac:dyDescent="0.2">
      <c r="A613" s="106"/>
      <c r="B613" s="107"/>
      <c r="C613" s="107"/>
      <c r="D613" s="107"/>
      <c r="E613" s="107"/>
      <c r="F613" s="107"/>
      <c r="G613" s="107"/>
      <c r="H613" s="107"/>
      <c r="I613" s="107"/>
      <c r="J613" s="102"/>
      <c r="K613" s="102"/>
      <c r="L613" s="102"/>
      <c r="M613" s="102"/>
      <c r="N613" s="102"/>
      <c r="O613" s="102"/>
      <c r="P613" s="102"/>
      <c r="Q613" s="102"/>
      <c r="R613" s="102"/>
      <c r="S613" s="102"/>
      <c r="T613" s="102"/>
      <c r="U613" s="102"/>
      <c r="V613" s="102"/>
      <c r="W613" s="102"/>
      <c r="X613" s="102"/>
      <c r="Y613" s="102"/>
      <c r="Z613" s="102"/>
      <c r="AA613" s="102"/>
      <c r="AB613" s="102"/>
      <c r="AC613" s="102"/>
      <c r="AD613" s="102"/>
      <c r="AE613" s="102"/>
      <c r="AF613" s="102"/>
      <c r="AG613" s="102"/>
      <c r="AH613" s="102"/>
      <c r="AI613" s="102"/>
      <c r="AJ613" s="102"/>
      <c r="AK613" s="102"/>
      <c r="AL613" s="102"/>
      <c r="AM613" s="102"/>
      <c r="BG613" s="13" t="s">
        <v>432</v>
      </c>
      <c r="BH613" s="13" t="s">
        <v>432</v>
      </c>
    </row>
    <row r="614" spans="1:61" ht="9.75" customHeight="1" x14ac:dyDescent="0.15">
      <c r="A614" s="295" t="s">
        <v>365</v>
      </c>
      <c r="B614" s="296"/>
      <c r="C614" s="296"/>
      <c r="D614" s="296"/>
      <c r="E614" s="296"/>
      <c r="F614" s="296"/>
      <c r="G614" s="296"/>
      <c r="H614" s="296"/>
      <c r="I614" s="297"/>
      <c r="J614" s="273"/>
      <c r="K614" s="274"/>
      <c r="L614" s="274"/>
      <c r="M614" s="274"/>
      <c r="N614" s="274"/>
      <c r="O614" s="274"/>
      <c r="P614" s="274"/>
      <c r="Q614" s="274"/>
      <c r="R614" s="274"/>
      <c r="S614" s="274"/>
      <c r="T614" s="274"/>
      <c r="U614" s="274"/>
      <c r="V614" s="274"/>
      <c r="W614" s="274"/>
      <c r="X614" s="274"/>
      <c r="Y614" s="274"/>
      <c r="Z614" s="274"/>
      <c r="AA614" s="274"/>
      <c r="AB614" s="274"/>
      <c r="AC614" s="274"/>
      <c r="AD614" s="274"/>
      <c r="AE614" s="274"/>
      <c r="AF614" s="274"/>
      <c r="AG614" s="274"/>
      <c r="AH614" s="274"/>
      <c r="AI614" s="274"/>
      <c r="AJ614" s="274"/>
      <c r="AK614" s="274"/>
      <c r="AL614" s="274"/>
      <c r="AM614" s="275"/>
      <c r="BG614" s="13" t="s">
        <v>506</v>
      </c>
      <c r="BH614" s="13">
        <v>70</v>
      </c>
      <c r="BI614" s="13" t="str">
        <f>"ITEM"&amp;BH614&amp;BG614&amp;"="&amp;IF(TRIM($J614)="","",$J614)</f>
        <v>ITEM70#KBN3_3=</v>
      </c>
    </row>
    <row r="615" spans="1:61" ht="9.75" customHeight="1" thickBot="1" x14ac:dyDescent="0.2">
      <c r="A615" s="298"/>
      <c r="B615" s="299"/>
      <c r="C615" s="299"/>
      <c r="D615" s="299"/>
      <c r="E615" s="299"/>
      <c r="F615" s="299"/>
      <c r="G615" s="299"/>
      <c r="H615" s="299"/>
      <c r="I615" s="300"/>
      <c r="J615" s="301"/>
      <c r="K615" s="302"/>
      <c r="L615" s="302"/>
      <c r="M615" s="302"/>
      <c r="N615" s="302"/>
      <c r="O615" s="302"/>
      <c r="P615" s="302"/>
      <c r="Q615" s="302"/>
      <c r="R615" s="302"/>
      <c r="S615" s="302"/>
      <c r="T615" s="302"/>
      <c r="U615" s="302"/>
      <c r="V615" s="302"/>
      <c r="W615" s="302"/>
      <c r="X615" s="302"/>
      <c r="Y615" s="302"/>
      <c r="Z615" s="302"/>
      <c r="AA615" s="302"/>
      <c r="AB615" s="302"/>
      <c r="AC615" s="302"/>
      <c r="AD615" s="302"/>
      <c r="AE615" s="302"/>
      <c r="AF615" s="302"/>
      <c r="AG615" s="302"/>
      <c r="AH615" s="302"/>
      <c r="AI615" s="302"/>
      <c r="AJ615" s="302"/>
      <c r="AK615" s="302"/>
      <c r="AL615" s="302"/>
      <c r="AM615" s="303"/>
    </row>
    <row r="616" spans="1:61" ht="9.75" customHeight="1" x14ac:dyDescent="0.15">
      <c r="A616" s="99" t="s">
        <v>96</v>
      </c>
      <c r="B616" s="100"/>
      <c r="C616" s="100"/>
      <c r="D616" s="100"/>
      <c r="E616" s="100"/>
      <c r="F616" s="100"/>
      <c r="G616" s="100"/>
      <c r="H616" s="100"/>
      <c r="I616" s="100"/>
      <c r="J616" s="102"/>
      <c r="K616" s="102"/>
      <c r="L616" s="102"/>
      <c r="M616" s="102"/>
      <c r="N616" s="102"/>
      <c r="O616" s="102"/>
      <c r="P616" s="102"/>
      <c r="Q616" s="102"/>
      <c r="R616" s="102"/>
      <c r="S616" s="102"/>
      <c r="T616" s="102"/>
      <c r="U616" s="102"/>
      <c r="V616" s="102"/>
      <c r="W616" s="102"/>
      <c r="X616" s="102"/>
      <c r="Y616" s="102"/>
      <c r="Z616" s="102"/>
      <c r="AA616" s="102"/>
      <c r="AB616" s="102"/>
      <c r="AC616" s="102"/>
      <c r="AD616" s="102"/>
      <c r="AE616" s="102"/>
      <c r="AF616" s="102"/>
      <c r="AG616" s="102"/>
      <c r="AH616" s="102"/>
      <c r="AI616" s="102"/>
      <c r="AJ616" s="102"/>
      <c r="AK616" s="102"/>
      <c r="AL616" s="102"/>
      <c r="AM616" s="102"/>
      <c r="BG616" s="13" t="s">
        <v>506</v>
      </c>
      <c r="BH616" s="13">
        <v>71</v>
      </c>
      <c r="BI616" s="13" t="str">
        <f>"ITEM"&amp;BH616&amp; BG616 &amp;"="&amp; IF(TRIM($J616)="","",$J616)</f>
        <v>ITEM71#KBN3_3=</v>
      </c>
    </row>
    <row r="617" spans="1:61" ht="11.25" x14ac:dyDescent="0.15">
      <c r="A617" s="106"/>
      <c r="B617" s="107"/>
      <c r="C617" s="107"/>
      <c r="D617" s="107"/>
      <c r="E617" s="107"/>
      <c r="F617" s="107"/>
      <c r="G617" s="107"/>
      <c r="H617" s="107"/>
      <c r="I617" s="107"/>
      <c r="J617" s="102"/>
      <c r="K617" s="102"/>
      <c r="L617" s="102"/>
      <c r="M617" s="102"/>
      <c r="N617" s="102"/>
      <c r="O617" s="102"/>
      <c r="P617" s="102"/>
      <c r="Q617" s="102"/>
      <c r="R617" s="102"/>
      <c r="S617" s="102"/>
      <c r="T617" s="102"/>
      <c r="U617" s="102"/>
      <c r="V617" s="102"/>
      <c r="W617" s="102"/>
      <c r="X617" s="102"/>
      <c r="Y617" s="102"/>
      <c r="Z617" s="102"/>
      <c r="AA617" s="102"/>
      <c r="AB617" s="102"/>
      <c r="AC617" s="102"/>
      <c r="AD617" s="102"/>
      <c r="AE617" s="102"/>
      <c r="AF617" s="102"/>
      <c r="AG617" s="102"/>
      <c r="AH617" s="102"/>
      <c r="AI617" s="102"/>
      <c r="AJ617" s="102"/>
      <c r="AK617" s="102"/>
      <c r="AL617" s="102"/>
      <c r="AM617" s="102"/>
    </row>
    <row r="618" spans="1:61" ht="9.75" customHeight="1" x14ac:dyDescent="0.15">
      <c r="A618" s="96" t="s">
        <v>285</v>
      </c>
      <c r="B618" s="97"/>
      <c r="C618" s="97"/>
      <c r="D618" s="97"/>
      <c r="E618" s="97"/>
      <c r="F618" s="97"/>
      <c r="G618" s="97"/>
      <c r="H618" s="97"/>
      <c r="I618" s="97"/>
      <c r="J618" s="102"/>
      <c r="K618" s="102"/>
      <c r="L618" s="102"/>
      <c r="M618" s="102"/>
      <c r="N618" s="102"/>
      <c r="O618" s="102"/>
      <c r="P618" s="102"/>
      <c r="Q618" s="102"/>
      <c r="R618" s="102"/>
      <c r="S618" s="102"/>
      <c r="T618" s="102"/>
      <c r="U618" s="102"/>
      <c r="V618" s="102"/>
      <c r="W618" s="102"/>
      <c r="X618" s="102"/>
      <c r="Y618" s="102"/>
      <c r="Z618" s="102"/>
      <c r="AA618" s="102"/>
      <c r="AB618" s="102"/>
      <c r="AC618" s="102"/>
      <c r="AD618" s="102"/>
      <c r="AE618" s="102"/>
      <c r="AF618" s="102"/>
      <c r="AG618" s="102"/>
      <c r="AH618" s="102"/>
      <c r="AI618" s="102"/>
      <c r="AJ618" s="102"/>
      <c r="AK618" s="102"/>
      <c r="AL618" s="102"/>
      <c r="AM618" s="102"/>
      <c r="BG618" s="13" t="s">
        <v>506</v>
      </c>
      <c r="BH618" s="13">
        <v>72</v>
      </c>
      <c r="BI618" s="13" t="str">
        <f>"ITEM"&amp;BH618&amp; BG618 &amp;"="&amp; IF(TRIM($J618)="","",$J618)</f>
        <v>ITEM72#KBN3_3=</v>
      </c>
    </row>
    <row r="619" spans="1:61" ht="9.75" customHeight="1" x14ac:dyDescent="0.15">
      <c r="A619" s="99"/>
      <c r="B619" s="100"/>
      <c r="C619" s="100"/>
      <c r="D619" s="100"/>
      <c r="E619" s="100"/>
      <c r="F619" s="100"/>
      <c r="G619" s="100"/>
      <c r="H619" s="100"/>
      <c r="I619" s="100"/>
      <c r="J619" s="102"/>
      <c r="K619" s="102"/>
      <c r="L619" s="102"/>
      <c r="M619" s="102"/>
      <c r="N619" s="102"/>
      <c r="O619" s="102"/>
      <c r="P619" s="102"/>
      <c r="Q619" s="102"/>
      <c r="R619" s="102"/>
      <c r="S619" s="102"/>
      <c r="T619" s="102"/>
      <c r="U619" s="102"/>
      <c r="V619" s="102"/>
      <c r="W619" s="102"/>
      <c r="X619" s="102"/>
      <c r="Y619" s="102"/>
      <c r="Z619" s="102"/>
      <c r="AA619" s="102"/>
      <c r="AB619" s="102"/>
      <c r="AC619" s="102"/>
      <c r="AD619" s="102"/>
      <c r="AE619" s="102"/>
      <c r="AF619" s="102"/>
      <c r="AG619" s="102"/>
      <c r="AH619" s="102"/>
      <c r="AI619" s="102"/>
      <c r="AJ619" s="102"/>
      <c r="AK619" s="102"/>
      <c r="AL619" s="102"/>
      <c r="AM619" s="102"/>
      <c r="BG619" s="13" t="s">
        <v>432</v>
      </c>
      <c r="BH619" s="13" t="s">
        <v>432</v>
      </c>
    </row>
    <row r="620" spans="1:61" ht="9.75" customHeight="1" x14ac:dyDescent="0.15">
      <c r="A620" s="106"/>
      <c r="B620" s="107"/>
      <c r="C620" s="107"/>
      <c r="D620" s="107"/>
      <c r="E620" s="107"/>
      <c r="F620" s="107"/>
      <c r="G620" s="107"/>
      <c r="H620" s="107"/>
      <c r="I620" s="107"/>
      <c r="J620" s="102"/>
      <c r="K620" s="102"/>
      <c r="L620" s="102"/>
      <c r="M620" s="102"/>
      <c r="N620" s="102"/>
      <c r="O620" s="102"/>
      <c r="P620" s="102"/>
      <c r="Q620" s="102"/>
      <c r="R620" s="102"/>
      <c r="S620" s="102"/>
      <c r="T620" s="102"/>
      <c r="U620" s="102"/>
      <c r="V620" s="102"/>
      <c r="W620" s="102"/>
      <c r="X620" s="102"/>
      <c r="Y620" s="102"/>
      <c r="Z620" s="102"/>
      <c r="AA620" s="102"/>
      <c r="AB620" s="102"/>
      <c r="AC620" s="102"/>
      <c r="AD620" s="102"/>
      <c r="AE620" s="102"/>
      <c r="AF620" s="102"/>
      <c r="AG620" s="102"/>
      <c r="AH620" s="102"/>
      <c r="AI620" s="102"/>
      <c r="AJ620" s="102"/>
      <c r="AK620" s="102"/>
      <c r="AL620" s="102"/>
      <c r="AM620" s="102"/>
      <c r="BG620" s="13" t="s">
        <v>432</v>
      </c>
      <c r="BH620" s="13" t="s">
        <v>432</v>
      </c>
    </row>
    <row r="621" spans="1:61" ht="9.75" customHeight="1" x14ac:dyDescent="0.15">
      <c r="A621" s="96" t="s">
        <v>286</v>
      </c>
      <c r="B621" s="97"/>
      <c r="C621" s="97"/>
      <c r="D621" s="97"/>
      <c r="E621" s="97"/>
      <c r="F621" s="97"/>
      <c r="G621" s="97"/>
      <c r="H621" s="97"/>
      <c r="I621" s="97"/>
      <c r="J621" s="102"/>
      <c r="K621" s="102"/>
      <c r="L621" s="102"/>
      <c r="M621" s="102"/>
      <c r="N621" s="102"/>
      <c r="O621" s="102"/>
      <c r="P621" s="102"/>
      <c r="Q621" s="102"/>
      <c r="R621" s="102"/>
      <c r="S621" s="102"/>
      <c r="T621" s="102"/>
      <c r="U621" s="102"/>
      <c r="V621" s="102"/>
      <c r="W621" s="102"/>
      <c r="X621" s="102"/>
      <c r="Y621" s="102"/>
      <c r="Z621" s="102"/>
      <c r="AA621" s="102"/>
      <c r="AB621" s="102"/>
      <c r="AC621" s="102"/>
      <c r="AD621" s="102"/>
      <c r="AE621" s="102"/>
      <c r="AF621" s="102"/>
      <c r="AG621" s="102"/>
      <c r="AH621" s="102"/>
      <c r="AI621" s="102"/>
      <c r="AJ621" s="102"/>
      <c r="AK621" s="102"/>
      <c r="AL621" s="102"/>
      <c r="AM621" s="102"/>
      <c r="BG621" s="13" t="s">
        <v>506</v>
      </c>
      <c r="BH621" s="13">
        <v>73</v>
      </c>
      <c r="BI621" s="13" t="str">
        <f>"ITEM"&amp;BH621&amp; BG621 &amp;"="&amp; IF(TRIM($J621)="","",$J621)</f>
        <v>ITEM73#KBN3_3=</v>
      </c>
    </row>
    <row r="622" spans="1:61" ht="9.75" customHeight="1" x14ac:dyDescent="0.15">
      <c r="A622" s="106"/>
      <c r="B622" s="107"/>
      <c r="C622" s="107"/>
      <c r="D622" s="107"/>
      <c r="E622" s="107"/>
      <c r="F622" s="107"/>
      <c r="G622" s="107"/>
      <c r="H622" s="107"/>
      <c r="I622" s="107"/>
      <c r="J622" s="102"/>
      <c r="K622" s="102"/>
      <c r="L622" s="102"/>
      <c r="M622" s="102"/>
      <c r="N622" s="102"/>
      <c r="O622" s="102"/>
      <c r="P622" s="102"/>
      <c r="Q622" s="102"/>
      <c r="R622" s="102"/>
      <c r="S622" s="102"/>
      <c r="T622" s="102"/>
      <c r="U622" s="102"/>
      <c r="V622" s="102"/>
      <c r="W622" s="102"/>
      <c r="X622" s="102"/>
      <c r="Y622" s="102"/>
      <c r="Z622" s="102"/>
      <c r="AA622" s="102"/>
      <c r="AB622" s="102"/>
      <c r="AC622" s="102"/>
      <c r="AD622" s="102"/>
      <c r="AE622" s="102"/>
      <c r="AF622" s="102"/>
      <c r="AG622" s="102"/>
      <c r="AH622" s="102"/>
      <c r="AI622" s="102"/>
      <c r="AJ622" s="102"/>
      <c r="AK622" s="102"/>
      <c r="AL622" s="102"/>
      <c r="AM622" s="102"/>
      <c r="BG622" s="13" t="s">
        <v>432</v>
      </c>
      <c r="BH622" s="13" t="s">
        <v>432</v>
      </c>
    </row>
    <row r="623" spans="1:61" ht="9.75" customHeight="1" x14ac:dyDescent="0.15">
      <c r="A623" s="96" t="s">
        <v>287</v>
      </c>
      <c r="B623" s="97"/>
      <c r="C623" s="97"/>
      <c r="D623" s="97"/>
      <c r="E623" s="97"/>
      <c r="F623" s="97"/>
      <c r="G623" s="97"/>
      <c r="H623" s="97"/>
      <c r="I623" s="97"/>
      <c r="J623" s="167"/>
      <c r="K623" s="162"/>
      <c r="L623" s="162"/>
      <c r="M623" s="162"/>
      <c r="N623" s="162"/>
      <c r="O623" s="162"/>
      <c r="P623" s="162"/>
      <c r="Q623" s="162"/>
      <c r="R623" s="162"/>
      <c r="S623" s="162"/>
      <c r="T623" s="162"/>
      <c r="U623" s="162"/>
      <c r="V623" s="170" t="s">
        <v>116</v>
      </c>
      <c r="W623" s="170"/>
      <c r="X623" s="170"/>
      <c r="Y623" s="170"/>
      <c r="Z623" s="170"/>
      <c r="AA623" s="170"/>
      <c r="AB623" s="170"/>
      <c r="AC623" s="170"/>
      <c r="AD623" s="170"/>
      <c r="AE623" s="170"/>
      <c r="AF623" s="170"/>
      <c r="AG623" s="170"/>
      <c r="AH623" s="170"/>
      <c r="AI623" s="170"/>
      <c r="AJ623" s="170"/>
      <c r="AK623" s="170"/>
      <c r="AL623" s="170"/>
      <c r="AM623" s="171"/>
      <c r="BE623" s="13" t="str">
        <f ca="1">MID(CELL("address",$CB$2),2,2)</f>
        <v>CB</v>
      </c>
      <c r="BF623" s="13" t="str">
        <f>IF(TRIM($K625)="","",IF(ISERROR(MATCH($K625,$CB$3:$CB$7,0)),"INPUT_ERROR",MATCH($K625,$CB$3:$CB$7,0)))</f>
        <v/>
      </c>
      <c r="BG623" s="13" t="s">
        <v>506</v>
      </c>
      <c r="BH623" s="13">
        <v>74</v>
      </c>
      <c r="BI623" s="13" t="str">
        <f>"ITEM"&amp; BH623&amp; BG623 &amp;"="&amp; $BF623</f>
        <v>ITEM74#KBN3_3=</v>
      </c>
    </row>
    <row r="624" spans="1:61" ht="9.75" customHeight="1" x14ac:dyDescent="0.15">
      <c r="A624" s="99"/>
      <c r="B624" s="100"/>
      <c r="C624" s="100"/>
      <c r="D624" s="100"/>
      <c r="E624" s="100"/>
      <c r="F624" s="100"/>
      <c r="G624" s="100"/>
      <c r="H624" s="100"/>
      <c r="I624" s="100"/>
      <c r="J624" s="186"/>
      <c r="K624" s="133"/>
      <c r="L624" s="133"/>
      <c r="M624" s="133"/>
      <c r="N624" s="133"/>
      <c r="O624" s="133"/>
      <c r="P624" s="133"/>
      <c r="Q624" s="133"/>
      <c r="R624" s="133"/>
      <c r="S624" s="133"/>
      <c r="T624" s="133"/>
      <c r="U624" s="133"/>
      <c r="V624" s="169" t="s">
        <v>180</v>
      </c>
      <c r="W624" s="169"/>
      <c r="X624" s="169"/>
      <c r="Y624" s="169"/>
      <c r="Z624" s="169"/>
      <c r="AA624" s="169"/>
      <c r="AB624" s="169"/>
      <c r="AC624" s="169"/>
      <c r="AD624" s="169"/>
      <c r="AE624" s="169"/>
      <c r="AF624" s="169"/>
      <c r="AG624" s="169"/>
      <c r="AH624" s="169"/>
      <c r="AI624" s="169"/>
      <c r="AJ624" s="169"/>
      <c r="AK624" s="169"/>
      <c r="AL624" s="169"/>
      <c r="AM624" s="172"/>
      <c r="BG624" s="13" t="s">
        <v>432</v>
      </c>
      <c r="BH624" s="13" t="s">
        <v>432</v>
      </c>
    </row>
    <row r="625" spans="1:61" ht="9.75" customHeight="1" x14ac:dyDescent="0.15">
      <c r="A625" s="99"/>
      <c r="B625" s="100"/>
      <c r="C625" s="100"/>
      <c r="D625" s="100"/>
      <c r="E625" s="100"/>
      <c r="F625" s="100"/>
      <c r="G625" s="100"/>
      <c r="H625" s="100"/>
      <c r="I625" s="100"/>
      <c r="J625" s="130" t="s">
        <v>444</v>
      </c>
      <c r="K625" s="131"/>
      <c r="L625" s="131"/>
      <c r="M625" s="131"/>
      <c r="N625" s="131"/>
      <c r="O625" s="131"/>
      <c r="P625" s="131"/>
      <c r="Q625" s="131"/>
      <c r="R625" s="131"/>
      <c r="S625" s="131"/>
      <c r="T625" s="133" t="s">
        <v>442</v>
      </c>
      <c r="U625" s="133"/>
      <c r="V625" s="169" t="s">
        <v>236</v>
      </c>
      <c r="W625" s="169"/>
      <c r="X625" s="169"/>
      <c r="Y625" s="169"/>
      <c r="Z625" s="169"/>
      <c r="AA625" s="169"/>
      <c r="AB625" s="169"/>
      <c r="AC625" s="169"/>
      <c r="AD625" s="169"/>
      <c r="AE625" s="169"/>
      <c r="AF625" s="169"/>
      <c r="AG625" s="169"/>
      <c r="AH625" s="169"/>
      <c r="AI625" s="169"/>
      <c r="AJ625" s="169"/>
      <c r="AK625" s="169"/>
      <c r="AL625" s="169"/>
      <c r="AM625" s="172"/>
      <c r="BG625" s="13" t="s">
        <v>432</v>
      </c>
      <c r="BH625" s="13" t="s">
        <v>432</v>
      </c>
    </row>
    <row r="626" spans="1:61" ht="9.75" customHeight="1" x14ac:dyDescent="0.15">
      <c r="A626" s="99"/>
      <c r="B626" s="100"/>
      <c r="C626" s="100"/>
      <c r="D626" s="100"/>
      <c r="E626" s="100"/>
      <c r="F626" s="100"/>
      <c r="G626" s="100"/>
      <c r="H626" s="100"/>
      <c r="I626" s="100"/>
      <c r="J626" s="130"/>
      <c r="K626" s="131"/>
      <c r="L626" s="131"/>
      <c r="M626" s="131"/>
      <c r="N626" s="131"/>
      <c r="O626" s="131"/>
      <c r="P626" s="131"/>
      <c r="Q626" s="131"/>
      <c r="R626" s="131"/>
      <c r="S626" s="131"/>
      <c r="T626" s="133"/>
      <c r="U626" s="133"/>
      <c r="V626" s="169" t="s">
        <v>237</v>
      </c>
      <c r="W626" s="169"/>
      <c r="X626" s="169"/>
      <c r="Y626" s="169"/>
      <c r="Z626" s="169"/>
      <c r="AA626" s="169"/>
      <c r="AB626" s="169"/>
      <c r="AC626" s="169"/>
      <c r="AD626" s="169"/>
      <c r="AE626" s="169"/>
      <c r="AF626" s="169"/>
      <c r="AG626" s="169"/>
      <c r="AH626" s="169"/>
      <c r="AI626" s="169"/>
      <c r="AJ626" s="169"/>
      <c r="AK626" s="169"/>
      <c r="AL626" s="169"/>
      <c r="AM626" s="172"/>
      <c r="BG626" s="13" t="s">
        <v>432</v>
      </c>
      <c r="BH626" s="13" t="s">
        <v>432</v>
      </c>
    </row>
    <row r="627" spans="1:61" ht="9.75" customHeight="1" x14ac:dyDescent="0.15">
      <c r="A627" s="99"/>
      <c r="B627" s="100"/>
      <c r="C627" s="100"/>
      <c r="D627" s="100"/>
      <c r="E627" s="100"/>
      <c r="F627" s="100"/>
      <c r="G627" s="100"/>
      <c r="H627" s="100"/>
      <c r="I627" s="100"/>
      <c r="J627" s="186"/>
      <c r="K627" s="133"/>
      <c r="L627" s="133"/>
      <c r="M627" s="133"/>
      <c r="N627" s="133"/>
      <c r="O627" s="133"/>
      <c r="P627" s="133"/>
      <c r="Q627" s="133"/>
      <c r="R627" s="133"/>
      <c r="S627" s="133"/>
      <c r="T627" s="133"/>
      <c r="U627" s="133"/>
      <c r="V627" s="169" t="s">
        <v>445</v>
      </c>
      <c r="W627" s="169"/>
      <c r="X627" s="169"/>
      <c r="Y627" s="169"/>
      <c r="Z627" s="169"/>
      <c r="AA627" s="169"/>
      <c r="AB627" s="169"/>
      <c r="AC627" s="169"/>
      <c r="AD627" s="169"/>
      <c r="AE627" s="169"/>
      <c r="AF627" s="169"/>
      <c r="AG627" s="169"/>
      <c r="AH627" s="169"/>
      <c r="AI627" s="169"/>
      <c r="AJ627" s="169"/>
      <c r="AK627" s="169"/>
      <c r="AL627" s="169"/>
      <c r="AM627" s="172"/>
      <c r="BG627" s="13" t="s">
        <v>432</v>
      </c>
      <c r="BH627" s="13" t="s">
        <v>432</v>
      </c>
    </row>
    <row r="628" spans="1:61" ht="9.75" customHeight="1" x14ac:dyDescent="0.15">
      <c r="A628" s="106"/>
      <c r="B628" s="107"/>
      <c r="C628" s="107"/>
      <c r="D628" s="107"/>
      <c r="E628" s="107"/>
      <c r="F628" s="107"/>
      <c r="G628" s="107"/>
      <c r="H628" s="107"/>
      <c r="I628" s="107"/>
      <c r="J628" s="168"/>
      <c r="K628" s="137"/>
      <c r="L628" s="137"/>
      <c r="M628" s="137"/>
      <c r="N628" s="137"/>
      <c r="O628" s="137"/>
      <c r="P628" s="137"/>
      <c r="Q628" s="137"/>
      <c r="R628" s="137"/>
      <c r="S628" s="137"/>
      <c r="T628" s="137"/>
      <c r="U628" s="137"/>
      <c r="V628" s="174" t="s">
        <v>238</v>
      </c>
      <c r="W628" s="174"/>
      <c r="X628" s="174"/>
      <c r="Y628" s="174"/>
      <c r="Z628" s="174"/>
      <c r="AA628" s="174"/>
      <c r="AB628" s="174"/>
      <c r="AC628" s="174"/>
      <c r="AD628" s="174"/>
      <c r="AE628" s="174"/>
      <c r="AF628" s="174"/>
      <c r="AG628" s="174"/>
      <c r="AH628" s="174"/>
      <c r="AI628" s="174"/>
      <c r="AJ628" s="174"/>
      <c r="AK628" s="174"/>
      <c r="AL628" s="174"/>
      <c r="AM628" s="175"/>
      <c r="BG628" s="13" t="s">
        <v>432</v>
      </c>
      <c r="BH628" s="13" t="s">
        <v>432</v>
      </c>
    </row>
    <row r="629" spans="1:61" ht="9.75" customHeight="1" x14ac:dyDescent="0.15">
      <c r="A629" s="96" t="s">
        <v>288</v>
      </c>
      <c r="B629" s="97"/>
      <c r="C629" s="97"/>
      <c r="D629" s="97"/>
      <c r="E629" s="97"/>
      <c r="F629" s="97"/>
      <c r="G629" s="97"/>
      <c r="H629" s="97"/>
      <c r="I629" s="97"/>
      <c r="J629" s="115"/>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7"/>
      <c r="BG629" s="13" t="s">
        <v>506</v>
      </c>
      <c r="BH629" s="13">
        <v>75</v>
      </c>
      <c r="BI629" s="13" t="str">
        <f>"ITEM"&amp;BH629&amp; BG629 &amp;"="&amp; IF(TRIM($J629)="","",$J629)</f>
        <v>ITEM75#KBN3_3=</v>
      </c>
    </row>
    <row r="630" spans="1:61" ht="9.75" customHeight="1" x14ac:dyDescent="0.15">
      <c r="A630" s="99"/>
      <c r="B630" s="100"/>
      <c r="C630" s="100"/>
      <c r="D630" s="100"/>
      <c r="E630" s="100"/>
      <c r="F630" s="100"/>
      <c r="G630" s="100"/>
      <c r="H630" s="100"/>
      <c r="I630" s="100"/>
      <c r="J630" s="109"/>
      <c r="K630" s="110"/>
      <c r="L630" s="110"/>
      <c r="M630" s="110"/>
      <c r="N630" s="110"/>
      <c r="O630" s="110"/>
      <c r="P630" s="110"/>
      <c r="Q630" s="110"/>
      <c r="R630" s="110"/>
      <c r="S630" s="110"/>
      <c r="T630" s="110"/>
      <c r="U630" s="110"/>
      <c r="V630" s="110"/>
      <c r="W630" s="110"/>
      <c r="X630" s="110"/>
      <c r="Y630" s="110"/>
      <c r="Z630" s="110"/>
      <c r="AA630" s="110"/>
      <c r="AB630" s="110"/>
      <c r="AC630" s="110"/>
      <c r="AD630" s="110"/>
      <c r="AE630" s="110"/>
      <c r="AF630" s="110"/>
      <c r="AG630" s="110"/>
      <c r="AH630" s="110"/>
      <c r="AI630" s="110"/>
      <c r="AJ630" s="110"/>
      <c r="AK630" s="110"/>
      <c r="AL630" s="110"/>
      <c r="AM630" s="111"/>
      <c r="BG630" s="13" t="s">
        <v>432</v>
      </c>
      <c r="BH630" s="13" t="s">
        <v>432</v>
      </c>
    </row>
    <row r="631" spans="1:61" ht="9.75" customHeight="1" x14ac:dyDescent="0.15">
      <c r="A631" s="106"/>
      <c r="B631" s="107"/>
      <c r="C631" s="107"/>
      <c r="D631" s="107"/>
      <c r="E631" s="107"/>
      <c r="F631" s="107"/>
      <c r="G631" s="107"/>
      <c r="H631" s="107"/>
      <c r="I631" s="107"/>
      <c r="J631" s="112"/>
      <c r="K631" s="113"/>
      <c r="L631" s="113"/>
      <c r="M631" s="113"/>
      <c r="N631" s="113"/>
      <c r="O631" s="113"/>
      <c r="P631" s="113"/>
      <c r="Q631" s="113"/>
      <c r="R631" s="113"/>
      <c r="S631" s="113"/>
      <c r="T631" s="113"/>
      <c r="U631" s="113"/>
      <c r="V631" s="113"/>
      <c r="W631" s="113"/>
      <c r="X631" s="113"/>
      <c r="Y631" s="113"/>
      <c r="Z631" s="113"/>
      <c r="AA631" s="113"/>
      <c r="AB631" s="113"/>
      <c r="AC631" s="113"/>
      <c r="AD631" s="113"/>
      <c r="AE631" s="113"/>
      <c r="AF631" s="113"/>
      <c r="AG631" s="113"/>
      <c r="AH631" s="113"/>
      <c r="AI631" s="113"/>
      <c r="AJ631" s="113"/>
      <c r="AK631" s="113"/>
      <c r="AL631" s="113"/>
      <c r="AM631" s="114"/>
      <c r="BG631" s="13" t="s">
        <v>432</v>
      </c>
      <c r="BH631" s="13" t="s">
        <v>432</v>
      </c>
    </row>
    <row r="632" spans="1:61" ht="9.75" customHeight="1" x14ac:dyDescent="0.15">
      <c r="A632" s="96" t="s">
        <v>289</v>
      </c>
      <c r="B632" s="97"/>
      <c r="C632" s="97"/>
      <c r="D632" s="97"/>
      <c r="E632" s="97"/>
      <c r="F632" s="97"/>
      <c r="G632" s="97"/>
      <c r="H632" s="97"/>
      <c r="I632" s="97"/>
      <c r="J632" s="224" t="s">
        <v>127</v>
      </c>
      <c r="K632" s="225"/>
      <c r="L632" s="162" t="s">
        <v>121</v>
      </c>
      <c r="M632" s="162"/>
      <c r="N632" s="162"/>
      <c r="O632" s="162"/>
      <c r="P632" s="162"/>
      <c r="Q632" s="162"/>
      <c r="R632" s="162"/>
      <c r="S632" s="162"/>
      <c r="T632" s="162"/>
      <c r="U632" s="162"/>
      <c r="V632" s="162"/>
      <c r="W632" s="162"/>
      <c r="X632" s="227" t="s">
        <v>127</v>
      </c>
      <c r="Y632" s="225"/>
      <c r="Z632" s="162" t="s">
        <v>160</v>
      </c>
      <c r="AA632" s="162"/>
      <c r="AB632" s="162"/>
      <c r="AC632" s="162"/>
      <c r="AD632" s="162"/>
      <c r="AE632" s="162"/>
      <c r="AF632" s="162"/>
      <c r="AG632" s="162"/>
      <c r="AH632" s="162"/>
      <c r="AI632" s="162"/>
      <c r="AJ632" s="162"/>
      <c r="AK632" s="162"/>
      <c r="AL632" s="162"/>
      <c r="AM632" s="163"/>
      <c r="BF632" s="13" t="b">
        <f>IF($K632="○",TRUE,IF($K632="",FALSE,"INPUT_ERROR"))</f>
        <v>0</v>
      </c>
      <c r="BG632" s="13" t="s">
        <v>506</v>
      </c>
      <c r="BH632" s="13">
        <v>76</v>
      </c>
      <c r="BI632" s="13" t="str">
        <f t="shared" ref="BI632:BI638" si="4">"ITEM"&amp;BH632&amp; BG632 &amp;"="&amp; BF632</f>
        <v>ITEM76#KBN3_3=FALSE</v>
      </c>
    </row>
    <row r="633" spans="1:61" ht="9.75" customHeight="1" x14ac:dyDescent="0.15">
      <c r="A633" s="99"/>
      <c r="B633" s="100"/>
      <c r="C633" s="100"/>
      <c r="D633" s="100"/>
      <c r="E633" s="100"/>
      <c r="F633" s="100"/>
      <c r="G633" s="100"/>
      <c r="H633" s="100"/>
      <c r="I633" s="100"/>
      <c r="J633" s="130"/>
      <c r="K633" s="132"/>
      <c r="L633" s="133"/>
      <c r="M633" s="133"/>
      <c r="N633" s="133"/>
      <c r="O633" s="133"/>
      <c r="P633" s="133"/>
      <c r="Q633" s="133"/>
      <c r="R633" s="133"/>
      <c r="S633" s="133"/>
      <c r="T633" s="133"/>
      <c r="U633" s="133"/>
      <c r="V633" s="133"/>
      <c r="W633" s="133"/>
      <c r="X633" s="134"/>
      <c r="Y633" s="132"/>
      <c r="Z633" s="133"/>
      <c r="AA633" s="133"/>
      <c r="AB633" s="133"/>
      <c r="AC633" s="133"/>
      <c r="AD633" s="133"/>
      <c r="AE633" s="133"/>
      <c r="AF633" s="133"/>
      <c r="AG633" s="133"/>
      <c r="AH633" s="133"/>
      <c r="AI633" s="133"/>
      <c r="AJ633" s="133"/>
      <c r="AK633" s="133"/>
      <c r="AL633" s="133"/>
      <c r="AM633" s="139"/>
      <c r="BF633" s="13" t="b">
        <f>IF($Y632="○",TRUE,IF($Y632="",FALSE,"INPUT_ERROR"))</f>
        <v>0</v>
      </c>
      <c r="BG633" s="13" t="s">
        <v>506</v>
      </c>
      <c r="BH633" s="13">
        <v>77</v>
      </c>
      <c r="BI633" s="13" t="str">
        <f t="shared" si="4"/>
        <v>ITEM77#KBN3_3=FALSE</v>
      </c>
    </row>
    <row r="634" spans="1:61" ht="9.75" customHeight="1" x14ac:dyDescent="0.15">
      <c r="A634" s="99"/>
      <c r="B634" s="100"/>
      <c r="C634" s="100"/>
      <c r="D634" s="100"/>
      <c r="E634" s="100"/>
      <c r="F634" s="100"/>
      <c r="G634" s="100"/>
      <c r="H634" s="100"/>
      <c r="I634" s="100"/>
      <c r="J634" s="130" t="s">
        <v>127</v>
      </c>
      <c r="K634" s="132"/>
      <c r="L634" s="133" t="s">
        <v>161</v>
      </c>
      <c r="M634" s="133"/>
      <c r="N634" s="133"/>
      <c r="O634" s="133"/>
      <c r="P634" s="133"/>
      <c r="Q634" s="133"/>
      <c r="R634" s="133"/>
      <c r="S634" s="133"/>
      <c r="T634" s="133"/>
      <c r="U634" s="133"/>
      <c r="V634" s="133"/>
      <c r="W634" s="133"/>
      <c r="X634" s="134" t="s">
        <v>127</v>
      </c>
      <c r="Y634" s="132"/>
      <c r="Z634" s="133" t="s">
        <v>332</v>
      </c>
      <c r="AA634" s="133"/>
      <c r="AB634" s="133"/>
      <c r="AC634" s="133"/>
      <c r="AD634" s="133"/>
      <c r="AE634" s="133"/>
      <c r="AF634" s="133"/>
      <c r="AG634" s="133"/>
      <c r="AH634" s="133"/>
      <c r="AI634" s="133"/>
      <c r="AJ634" s="133"/>
      <c r="AK634" s="133"/>
      <c r="AL634" s="133"/>
      <c r="AM634" s="139"/>
      <c r="BF634" s="13" t="b">
        <f>IF($K634="○",TRUE,IF($K634="",FALSE,"INPUT_ERROR"))</f>
        <v>0</v>
      </c>
      <c r="BG634" s="13" t="s">
        <v>506</v>
      </c>
      <c r="BH634" s="13">
        <v>78</v>
      </c>
      <c r="BI634" s="13" t="str">
        <f t="shared" si="4"/>
        <v>ITEM78#KBN3_3=FALSE</v>
      </c>
    </row>
    <row r="635" spans="1:61" ht="9.75" customHeight="1" x14ac:dyDescent="0.15">
      <c r="A635" s="99"/>
      <c r="B635" s="100"/>
      <c r="C635" s="100"/>
      <c r="D635" s="100"/>
      <c r="E635" s="100"/>
      <c r="F635" s="100"/>
      <c r="G635" s="100"/>
      <c r="H635" s="100"/>
      <c r="I635" s="100"/>
      <c r="J635" s="130"/>
      <c r="K635" s="132"/>
      <c r="L635" s="133"/>
      <c r="M635" s="133"/>
      <c r="N635" s="133"/>
      <c r="O635" s="133"/>
      <c r="P635" s="133"/>
      <c r="Q635" s="133"/>
      <c r="R635" s="133"/>
      <c r="S635" s="133"/>
      <c r="T635" s="133"/>
      <c r="U635" s="133"/>
      <c r="V635" s="133"/>
      <c r="W635" s="133"/>
      <c r="X635" s="134"/>
      <c r="Y635" s="132"/>
      <c r="Z635" s="133"/>
      <c r="AA635" s="133"/>
      <c r="AB635" s="133"/>
      <c r="AC635" s="133"/>
      <c r="AD635" s="133"/>
      <c r="AE635" s="133"/>
      <c r="AF635" s="133"/>
      <c r="AG635" s="133"/>
      <c r="AH635" s="133"/>
      <c r="AI635" s="133"/>
      <c r="AJ635" s="133"/>
      <c r="AK635" s="133"/>
      <c r="AL635" s="133"/>
      <c r="AM635" s="139"/>
      <c r="BF635" s="13" t="b">
        <f>IF($Y634="○",TRUE,IF($Y634="",FALSE,"INPUT_ERROR"))</f>
        <v>0</v>
      </c>
      <c r="BG635" s="13" t="s">
        <v>506</v>
      </c>
      <c r="BH635" s="13">
        <v>79</v>
      </c>
      <c r="BI635" s="13" t="str">
        <f t="shared" si="4"/>
        <v>ITEM79#KBN3_3=FALSE</v>
      </c>
    </row>
    <row r="636" spans="1:61" ht="9.75" customHeight="1" x14ac:dyDescent="0.15">
      <c r="A636" s="99"/>
      <c r="B636" s="100"/>
      <c r="C636" s="100"/>
      <c r="D636" s="100"/>
      <c r="E636" s="100"/>
      <c r="F636" s="100"/>
      <c r="G636" s="100"/>
      <c r="H636" s="100"/>
      <c r="I636" s="100"/>
      <c r="J636" s="130" t="s">
        <v>127</v>
      </c>
      <c r="K636" s="132"/>
      <c r="L636" s="133" t="s">
        <v>240</v>
      </c>
      <c r="M636" s="133"/>
      <c r="N636" s="133"/>
      <c r="O636" s="133"/>
      <c r="P636" s="133"/>
      <c r="Q636" s="133"/>
      <c r="R636" s="133"/>
      <c r="S636" s="133"/>
      <c r="T636" s="133"/>
      <c r="U636" s="133"/>
      <c r="V636" s="133"/>
      <c r="W636" s="133"/>
      <c r="X636" s="134" t="s">
        <v>127</v>
      </c>
      <c r="Y636" s="132"/>
      <c r="Z636" s="133" t="s">
        <v>241</v>
      </c>
      <c r="AA636" s="133"/>
      <c r="AB636" s="133"/>
      <c r="AC636" s="133"/>
      <c r="AD636" s="133"/>
      <c r="AE636" s="133"/>
      <c r="AF636" s="133"/>
      <c r="AG636" s="133"/>
      <c r="AH636" s="133"/>
      <c r="AI636" s="133"/>
      <c r="AJ636" s="133"/>
      <c r="AK636" s="133"/>
      <c r="AL636" s="133"/>
      <c r="AM636" s="139"/>
      <c r="BF636" s="13" t="b">
        <f>IF($K636="○",TRUE,IF($K636="",FALSE,"INPUT_ERROR"))</f>
        <v>0</v>
      </c>
      <c r="BG636" s="13" t="s">
        <v>506</v>
      </c>
      <c r="BH636" s="13">
        <v>80</v>
      </c>
      <c r="BI636" s="13" t="str">
        <f t="shared" si="4"/>
        <v>ITEM80#KBN3_3=FALSE</v>
      </c>
    </row>
    <row r="637" spans="1:61" ht="9.75" customHeight="1" x14ac:dyDescent="0.15">
      <c r="A637" s="99"/>
      <c r="B637" s="100"/>
      <c r="C637" s="100"/>
      <c r="D637" s="100"/>
      <c r="E637" s="100"/>
      <c r="F637" s="100"/>
      <c r="G637" s="100"/>
      <c r="H637" s="100"/>
      <c r="I637" s="100"/>
      <c r="J637" s="130"/>
      <c r="K637" s="132"/>
      <c r="L637" s="133"/>
      <c r="M637" s="133"/>
      <c r="N637" s="133"/>
      <c r="O637" s="133"/>
      <c r="P637" s="133"/>
      <c r="Q637" s="133"/>
      <c r="R637" s="133"/>
      <c r="S637" s="133"/>
      <c r="T637" s="133"/>
      <c r="U637" s="133"/>
      <c r="V637" s="133"/>
      <c r="W637" s="133"/>
      <c r="X637" s="134"/>
      <c r="Y637" s="132"/>
      <c r="Z637" s="133"/>
      <c r="AA637" s="133"/>
      <c r="AB637" s="133"/>
      <c r="AC637" s="133"/>
      <c r="AD637" s="133"/>
      <c r="AE637" s="133"/>
      <c r="AF637" s="133"/>
      <c r="AG637" s="133"/>
      <c r="AH637" s="133"/>
      <c r="AI637" s="133"/>
      <c r="AJ637" s="133"/>
      <c r="AK637" s="133"/>
      <c r="AL637" s="133"/>
      <c r="AM637" s="139"/>
      <c r="BF637" s="13" t="b">
        <f>IF($Y636="○",TRUE,IF($Y636="",FALSE,"INPUT_ERROR"))</f>
        <v>0</v>
      </c>
      <c r="BG637" s="13" t="s">
        <v>506</v>
      </c>
      <c r="BH637" s="13">
        <v>81</v>
      </c>
      <c r="BI637" s="13" t="str">
        <f t="shared" si="4"/>
        <v>ITEM81#KBN3_3=FALSE</v>
      </c>
    </row>
    <row r="638" spans="1:61" ht="9.75" customHeight="1" x14ac:dyDescent="0.15">
      <c r="A638" s="99"/>
      <c r="B638" s="100"/>
      <c r="C638" s="100"/>
      <c r="D638" s="100"/>
      <c r="E638" s="100"/>
      <c r="F638" s="100"/>
      <c r="G638" s="100"/>
      <c r="H638" s="100"/>
      <c r="I638" s="100"/>
      <c r="J638" s="130" t="s">
        <v>127</v>
      </c>
      <c r="K638" s="132"/>
      <c r="L638" s="133" t="s">
        <v>125</v>
      </c>
      <c r="M638" s="133"/>
      <c r="N638" s="133"/>
      <c r="O638" s="134" t="s">
        <v>98</v>
      </c>
      <c r="P638" s="128"/>
      <c r="Q638" s="128"/>
      <c r="R638" s="128"/>
      <c r="S638" s="128"/>
      <c r="T638" s="128"/>
      <c r="U638" s="128"/>
      <c r="V638" s="128"/>
      <c r="W638" s="128"/>
      <c r="X638" s="128"/>
      <c r="Y638" s="128"/>
      <c r="Z638" s="128"/>
      <c r="AA638" s="128"/>
      <c r="AB638" s="128"/>
      <c r="AC638" s="128"/>
      <c r="AD638" s="128"/>
      <c r="AE638" s="128"/>
      <c r="AF638" s="128"/>
      <c r="AG638" s="128"/>
      <c r="AH638" s="128"/>
      <c r="AI638" s="128"/>
      <c r="AJ638" s="128"/>
      <c r="AK638" s="128"/>
      <c r="AL638" s="133" t="s">
        <v>188</v>
      </c>
      <c r="AM638" s="139"/>
      <c r="BF638" s="13" t="b">
        <f>IF($K638="○",TRUE,IF($K638="",FALSE,"INPUT_ERROR"))</f>
        <v>0</v>
      </c>
      <c r="BG638" s="13" t="s">
        <v>506</v>
      </c>
      <c r="BH638" s="13">
        <v>82</v>
      </c>
      <c r="BI638" s="13" t="str">
        <f t="shared" si="4"/>
        <v>ITEM82#KBN3_3=FALSE</v>
      </c>
    </row>
    <row r="639" spans="1:61" ht="9.75" customHeight="1" x14ac:dyDescent="0.15">
      <c r="A639" s="99"/>
      <c r="B639" s="100"/>
      <c r="C639" s="100"/>
      <c r="D639" s="100"/>
      <c r="E639" s="100"/>
      <c r="F639" s="100"/>
      <c r="G639" s="100"/>
      <c r="H639" s="100"/>
      <c r="I639" s="100"/>
      <c r="J639" s="135"/>
      <c r="K639" s="136"/>
      <c r="L639" s="137"/>
      <c r="M639" s="137"/>
      <c r="N639" s="137"/>
      <c r="O639" s="138"/>
      <c r="P639" s="90"/>
      <c r="Q639" s="90"/>
      <c r="R639" s="90"/>
      <c r="S639" s="90"/>
      <c r="T639" s="90"/>
      <c r="U639" s="90"/>
      <c r="V639" s="90"/>
      <c r="W639" s="90"/>
      <c r="X639" s="90"/>
      <c r="Y639" s="90"/>
      <c r="Z639" s="90"/>
      <c r="AA639" s="90"/>
      <c r="AB639" s="90"/>
      <c r="AC639" s="90"/>
      <c r="AD639" s="90"/>
      <c r="AE639" s="90"/>
      <c r="AF639" s="90"/>
      <c r="AG639" s="90"/>
      <c r="AH639" s="90"/>
      <c r="AI639" s="90"/>
      <c r="AJ639" s="90"/>
      <c r="AK639" s="90"/>
      <c r="AL639" s="137"/>
      <c r="AM639" s="140"/>
      <c r="BG639" s="13" t="s">
        <v>506</v>
      </c>
      <c r="BH639" s="13">
        <v>83</v>
      </c>
      <c r="BI639" s="13" t="str">
        <f>"ITEM"&amp;BH639&amp; BG639 &amp;"="&amp;IF(TRIM($P638)="","",$P638)</f>
        <v>ITEM83#KBN3_3=</v>
      </c>
    </row>
    <row r="640" spans="1:61" ht="9.75" customHeight="1" x14ac:dyDescent="0.15">
      <c r="A640" s="96" t="s">
        <v>290</v>
      </c>
      <c r="B640" s="97"/>
      <c r="C640" s="97"/>
      <c r="D640" s="97"/>
      <c r="E640" s="97"/>
      <c r="F640" s="97"/>
      <c r="G640" s="97"/>
      <c r="H640" s="97"/>
      <c r="I640" s="97"/>
      <c r="J640" s="102"/>
      <c r="K640" s="102"/>
      <c r="L640" s="102"/>
      <c r="M640" s="102"/>
      <c r="N640" s="102"/>
      <c r="O640" s="102"/>
      <c r="P640" s="102"/>
      <c r="Q640" s="102"/>
      <c r="R640" s="102"/>
      <c r="S640" s="102"/>
      <c r="T640" s="102"/>
      <c r="U640" s="102"/>
      <c r="V640" s="102"/>
      <c r="W640" s="102"/>
      <c r="X640" s="102"/>
      <c r="Y640" s="102"/>
      <c r="Z640" s="102"/>
      <c r="AA640" s="102"/>
      <c r="AB640" s="102"/>
      <c r="AC640" s="102"/>
      <c r="AD640" s="102"/>
      <c r="AE640" s="102"/>
      <c r="AF640" s="102"/>
      <c r="AG640" s="102"/>
      <c r="AH640" s="102"/>
      <c r="AI640" s="102"/>
      <c r="AJ640" s="102"/>
      <c r="AK640" s="102"/>
      <c r="AL640" s="102"/>
      <c r="AM640" s="102"/>
      <c r="BG640" s="13" t="s">
        <v>506</v>
      </c>
      <c r="BH640" s="13">
        <v>84</v>
      </c>
      <c r="BI640" s="13" t="str">
        <f>"ITEM"&amp;BH640&amp; BG640 &amp;"="&amp;IF(TRIM($J640)="","",TEXT(J640,"yyyymmdd"))</f>
        <v>ITEM84#KBN3_3=</v>
      </c>
    </row>
    <row r="641" spans="1:61" ht="9.75" customHeight="1" x14ac:dyDescent="0.15">
      <c r="A641" s="99"/>
      <c r="B641" s="100"/>
      <c r="C641" s="100"/>
      <c r="D641" s="100"/>
      <c r="E641" s="100"/>
      <c r="F641" s="100"/>
      <c r="G641" s="100"/>
      <c r="H641" s="100"/>
      <c r="I641" s="100"/>
      <c r="J641" s="102"/>
      <c r="K641" s="102"/>
      <c r="L641" s="102"/>
      <c r="M641" s="102"/>
      <c r="N641" s="102"/>
      <c r="O641" s="102"/>
      <c r="P641" s="102"/>
      <c r="Q641" s="102"/>
      <c r="R641" s="102"/>
      <c r="S641" s="102"/>
      <c r="T641" s="102"/>
      <c r="U641" s="102"/>
      <c r="V641" s="102"/>
      <c r="W641" s="102"/>
      <c r="X641" s="102"/>
      <c r="Y641" s="102"/>
      <c r="Z641" s="102"/>
      <c r="AA641" s="102"/>
      <c r="AB641" s="102"/>
      <c r="AC641" s="102"/>
      <c r="AD641" s="102"/>
      <c r="AE641" s="102"/>
      <c r="AF641" s="102"/>
      <c r="AG641" s="102"/>
      <c r="AH641" s="102"/>
      <c r="AI641" s="102"/>
      <c r="AJ641" s="102"/>
      <c r="AK641" s="102"/>
      <c r="AL641" s="102"/>
      <c r="AM641" s="102"/>
      <c r="BG641" s="13" t="s">
        <v>432</v>
      </c>
      <c r="BH641" s="13" t="s">
        <v>432</v>
      </c>
    </row>
    <row r="642" spans="1:61" ht="9.75" customHeight="1" thickBot="1" x14ac:dyDescent="0.2">
      <c r="A642" s="106"/>
      <c r="B642" s="107"/>
      <c r="C642" s="107"/>
      <c r="D642" s="107"/>
      <c r="E642" s="107"/>
      <c r="F642" s="107"/>
      <c r="G642" s="107"/>
      <c r="H642" s="107"/>
      <c r="I642" s="107"/>
      <c r="J642" s="102"/>
      <c r="K642" s="102"/>
      <c r="L642" s="102"/>
      <c r="M642" s="102"/>
      <c r="N642" s="102"/>
      <c r="O642" s="102"/>
      <c r="P642" s="102"/>
      <c r="Q642" s="102"/>
      <c r="R642" s="102"/>
      <c r="S642" s="102"/>
      <c r="T642" s="102"/>
      <c r="U642" s="102"/>
      <c r="V642" s="102"/>
      <c r="W642" s="102"/>
      <c r="X642" s="102"/>
      <c r="Y642" s="102"/>
      <c r="Z642" s="102"/>
      <c r="AA642" s="102"/>
      <c r="AB642" s="102"/>
      <c r="AC642" s="102"/>
      <c r="AD642" s="102"/>
      <c r="AE642" s="102"/>
      <c r="AF642" s="102"/>
      <c r="AG642" s="102"/>
      <c r="AH642" s="102"/>
      <c r="AI642" s="102"/>
      <c r="AJ642" s="102"/>
      <c r="AK642" s="102"/>
      <c r="AL642" s="102"/>
      <c r="AM642" s="102"/>
      <c r="BG642" s="13" t="s">
        <v>432</v>
      </c>
      <c r="BH642" s="13" t="s">
        <v>432</v>
      </c>
    </row>
    <row r="643" spans="1:61" ht="9.75" customHeight="1" x14ac:dyDescent="0.15">
      <c r="A643" s="295" t="s">
        <v>366</v>
      </c>
      <c r="B643" s="296"/>
      <c r="C643" s="296"/>
      <c r="D643" s="296"/>
      <c r="E643" s="296"/>
      <c r="F643" s="296"/>
      <c r="G643" s="296"/>
      <c r="H643" s="296"/>
      <c r="I643" s="297"/>
      <c r="J643" s="273"/>
      <c r="K643" s="274"/>
      <c r="L643" s="274"/>
      <c r="M643" s="274"/>
      <c r="N643" s="274"/>
      <c r="O643" s="274"/>
      <c r="P643" s="274"/>
      <c r="Q643" s="274"/>
      <c r="R643" s="274"/>
      <c r="S643" s="274"/>
      <c r="T643" s="274"/>
      <c r="U643" s="274"/>
      <c r="V643" s="274"/>
      <c r="W643" s="274"/>
      <c r="X643" s="274"/>
      <c r="Y643" s="274"/>
      <c r="Z643" s="274"/>
      <c r="AA643" s="274"/>
      <c r="AB643" s="274"/>
      <c r="AC643" s="274"/>
      <c r="AD643" s="274"/>
      <c r="AE643" s="274"/>
      <c r="AF643" s="274"/>
      <c r="AG643" s="274"/>
      <c r="AH643" s="274"/>
      <c r="AI643" s="274"/>
      <c r="AJ643" s="274"/>
      <c r="AK643" s="274"/>
      <c r="AL643" s="274"/>
      <c r="AM643" s="275"/>
      <c r="BG643" s="13" t="s">
        <v>507</v>
      </c>
      <c r="BH643" s="13">
        <v>70</v>
      </c>
      <c r="BI643" s="13" t="str">
        <f>"ITEM"&amp;BH643&amp;BG643&amp;"="&amp;IF(TRIM($J643)="","",$J643)</f>
        <v>ITEM70#KBN3_4=</v>
      </c>
    </row>
    <row r="644" spans="1:61" ht="9.75" customHeight="1" thickBot="1" x14ac:dyDescent="0.2">
      <c r="A644" s="298"/>
      <c r="B644" s="299"/>
      <c r="C644" s="299"/>
      <c r="D644" s="299"/>
      <c r="E644" s="299"/>
      <c r="F644" s="299"/>
      <c r="G644" s="299"/>
      <c r="H644" s="299"/>
      <c r="I644" s="300"/>
      <c r="J644" s="301"/>
      <c r="K644" s="302"/>
      <c r="L644" s="302"/>
      <c r="M644" s="302"/>
      <c r="N644" s="302"/>
      <c r="O644" s="302"/>
      <c r="P644" s="302"/>
      <c r="Q644" s="302"/>
      <c r="R644" s="302"/>
      <c r="S644" s="302"/>
      <c r="T644" s="302"/>
      <c r="U644" s="302"/>
      <c r="V644" s="302"/>
      <c r="W644" s="302"/>
      <c r="X644" s="302"/>
      <c r="Y644" s="302"/>
      <c r="Z644" s="302"/>
      <c r="AA644" s="302"/>
      <c r="AB644" s="302"/>
      <c r="AC644" s="302"/>
      <c r="AD644" s="302"/>
      <c r="AE644" s="302"/>
      <c r="AF644" s="302"/>
      <c r="AG644" s="302"/>
      <c r="AH644" s="302"/>
      <c r="AI644" s="302"/>
      <c r="AJ644" s="302"/>
      <c r="AK644" s="302"/>
      <c r="AL644" s="302"/>
      <c r="AM644" s="303"/>
    </row>
    <row r="645" spans="1:61" ht="9.75" customHeight="1" x14ac:dyDescent="0.15">
      <c r="A645" s="99" t="s">
        <v>96</v>
      </c>
      <c r="B645" s="100"/>
      <c r="C645" s="100"/>
      <c r="D645" s="100"/>
      <c r="E645" s="100"/>
      <c r="F645" s="100"/>
      <c r="G645" s="100"/>
      <c r="H645" s="100"/>
      <c r="I645" s="100"/>
      <c r="J645" s="102"/>
      <c r="K645" s="102"/>
      <c r="L645" s="102"/>
      <c r="M645" s="102"/>
      <c r="N645" s="102"/>
      <c r="O645" s="102"/>
      <c r="P645" s="102"/>
      <c r="Q645" s="102"/>
      <c r="R645" s="102"/>
      <c r="S645" s="102"/>
      <c r="T645" s="102"/>
      <c r="U645" s="102"/>
      <c r="V645" s="102"/>
      <c r="W645" s="102"/>
      <c r="X645" s="102"/>
      <c r="Y645" s="102"/>
      <c r="Z645" s="102"/>
      <c r="AA645" s="102"/>
      <c r="AB645" s="102"/>
      <c r="AC645" s="102"/>
      <c r="AD645" s="102"/>
      <c r="AE645" s="102"/>
      <c r="AF645" s="102"/>
      <c r="AG645" s="102"/>
      <c r="AH645" s="102"/>
      <c r="AI645" s="102"/>
      <c r="AJ645" s="102"/>
      <c r="AK645" s="102"/>
      <c r="AL645" s="102"/>
      <c r="AM645" s="102"/>
      <c r="BG645" s="13" t="s">
        <v>507</v>
      </c>
      <c r="BH645" s="13">
        <v>71</v>
      </c>
      <c r="BI645" s="13" t="str">
        <f>"ITEM"&amp;BH645&amp; BG645 &amp;"="&amp; IF(TRIM($J645)="","",$J645)</f>
        <v>ITEM71#KBN3_4=</v>
      </c>
    </row>
    <row r="646" spans="1:61" ht="11.25" x14ac:dyDescent="0.15">
      <c r="A646" s="106"/>
      <c r="B646" s="107"/>
      <c r="C646" s="107"/>
      <c r="D646" s="107"/>
      <c r="E646" s="107"/>
      <c r="F646" s="107"/>
      <c r="G646" s="107"/>
      <c r="H646" s="107"/>
      <c r="I646" s="107"/>
      <c r="J646" s="102"/>
      <c r="K646" s="102"/>
      <c r="L646" s="102"/>
      <c r="M646" s="102"/>
      <c r="N646" s="102"/>
      <c r="O646" s="102"/>
      <c r="P646" s="102"/>
      <c r="Q646" s="102"/>
      <c r="R646" s="102"/>
      <c r="S646" s="102"/>
      <c r="T646" s="102"/>
      <c r="U646" s="102"/>
      <c r="V646" s="102"/>
      <c r="W646" s="102"/>
      <c r="X646" s="102"/>
      <c r="Y646" s="102"/>
      <c r="Z646" s="102"/>
      <c r="AA646" s="102"/>
      <c r="AB646" s="102"/>
      <c r="AC646" s="102"/>
      <c r="AD646" s="102"/>
      <c r="AE646" s="102"/>
      <c r="AF646" s="102"/>
      <c r="AG646" s="102"/>
      <c r="AH646" s="102"/>
      <c r="AI646" s="102"/>
      <c r="AJ646" s="102"/>
      <c r="AK646" s="102"/>
      <c r="AL646" s="102"/>
      <c r="AM646" s="102"/>
    </row>
    <row r="647" spans="1:61" ht="9.75" customHeight="1" x14ac:dyDescent="0.15">
      <c r="A647" s="96" t="s">
        <v>285</v>
      </c>
      <c r="B647" s="97"/>
      <c r="C647" s="97"/>
      <c r="D647" s="97"/>
      <c r="E647" s="97"/>
      <c r="F647" s="97"/>
      <c r="G647" s="97"/>
      <c r="H647" s="97"/>
      <c r="I647" s="97"/>
      <c r="J647" s="102"/>
      <c r="K647" s="102"/>
      <c r="L647" s="102"/>
      <c r="M647" s="102"/>
      <c r="N647" s="102"/>
      <c r="O647" s="102"/>
      <c r="P647" s="102"/>
      <c r="Q647" s="102"/>
      <c r="R647" s="102"/>
      <c r="S647" s="102"/>
      <c r="T647" s="102"/>
      <c r="U647" s="102"/>
      <c r="V647" s="102"/>
      <c r="W647" s="102"/>
      <c r="X647" s="102"/>
      <c r="Y647" s="102"/>
      <c r="Z647" s="102"/>
      <c r="AA647" s="102"/>
      <c r="AB647" s="102"/>
      <c r="AC647" s="102"/>
      <c r="AD647" s="102"/>
      <c r="AE647" s="102"/>
      <c r="AF647" s="102"/>
      <c r="AG647" s="102"/>
      <c r="AH647" s="102"/>
      <c r="AI647" s="102"/>
      <c r="AJ647" s="102"/>
      <c r="AK647" s="102"/>
      <c r="AL647" s="102"/>
      <c r="AM647" s="102"/>
      <c r="BG647" s="13" t="s">
        <v>507</v>
      </c>
      <c r="BH647" s="13">
        <v>72</v>
      </c>
      <c r="BI647" s="13" t="str">
        <f>"ITEM"&amp;BH647&amp; BG647 &amp;"="&amp; IF(TRIM($J647)="","",$J647)</f>
        <v>ITEM72#KBN3_4=</v>
      </c>
    </row>
    <row r="648" spans="1:61" ht="9.75" customHeight="1" x14ac:dyDescent="0.15">
      <c r="A648" s="99"/>
      <c r="B648" s="100"/>
      <c r="C648" s="100"/>
      <c r="D648" s="100"/>
      <c r="E648" s="100"/>
      <c r="F648" s="100"/>
      <c r="G648" s="100"/>
      <c r="H648" s="100"/>
      <c r="I648" s="100"/>
      <c r="J648" s="102"/>
      <c r="K648" s="102"/>
      <c r="L648" s="102"/>
      <c r="M648" s="102"/>
      <c r="N648" s="102"/>
      <c r="O648" s="102"/>
      <c r="P648" s="102"/>
      <c r="Q648" s="102"/>
      <c r="R648" s="102"/>
      <c r="S648" s="102"/>
      <c r="T648" s="102"/>
      <c r="U648" s="102"/>
      <c r="V648" s="102"/>
      <c r="W648" s="102"/>
      <c r="X648" s="102"/>
      <c r="Y648" s="102"/>
      <c r="Z648" s="102"/>
      <c r="AA648" s="102"/>
      <c r="AB648" s="102"/>
      <c r="AC648" s="102"/>
      <c r="AD648" s="102"/>
      <c r="AE648" s="102"/>
      <c r="AF648" s="102"/>
      <c r="AG648" s="102"/>
      <c r="AH648" s="102"/>
      <c r="AI648" s="102"/>
      <c r="AJ648" s="102"/>
      <c r="AK648" s="102"/>
      <c r="AL648" s="102"/>
      <c r="AM648" s="102"/>
      <c r="BG648" s="13" t="s">
        <v>432</v>
      </c>
      <c r="BH648" s="13" t="s">
        <v>432</v>
      </c>
    </row>
    <row r="649" spans="1:61" ht="9.75" customHeight="1" x14ac:dyDescent="0.15">
      <c r="A649" s="106"/>
      <c r="B649" s="107"/>
      <c r="C649" s="107"/>
      <c r="D649" s="107"/>
      <c r="E649" s="107"/>
      <c r="F649" s="107"/>
      <c r="G649" s="107"/>
      <c r="H649" s="107"/>
      <c r="I649" s="107"/>
      <c r="J649" s="102"/>
      <c r="K649" s="102"/>
      <c r="L649" s="102"/>
      <c r="M649" s="102"/>
      <c r="N649" s="102"/>
      <c r="O649" s="102"/>
      <c r="P649" s="102"/>
      <c r="Q649" s="102"/>
      <c r="R649" s="102"/>
      <c r="S649" s="102"/>
      <c r="T649" s="102"/>
      <c r="U649" s="102"/>
      <c r="V649" s="102"/>
      <c r="W649" s="102"/>
      <c r="X649" s="102"/>
      <c r="Y649" s="102"/>
      <c r="Z649" s="102"/>
      <c r="AA649" s="102"/>
      <c r="AB649" s="102"/>
      <c r="AC649" s="102"/>
      <c r="AD649" s="102"/>
      <c r="AE649" s="102"/>
      <c r="AF649" s="102"/>
      <c r="AG649" s="102"/>
      <c r="AH649" s="102"/>
      <c r="AI649" s="102"/>
      <c r="AJ649" s="102"/>
      <c r="AK649" s="102"/>
      <c r="AL649" s="102"/>
      <c r="AM649" s="102"/>
      <c r="BG649" s="13" t="s">
        <v>432</v>
      </c>
      <c r="BH649" s="13" t="s">
        <v>432</v>
      </c>
    </row>
    <row r="650" spans="1:61" ht="9.75" customHeight="1" x14ac:dyDescent="0.15">
      <c r="A650" s="96" t="s">
        <v>286</v>
      </c>
      <c r="B650" s="97"/>
      <c r="C650" s="97"/>
      <c r="D650" s="97"/>
      <c r="E650" s="97"/>
      <c r="F650" s="97"/>
      <c r="G650" s="97"/>
      <c r="H650" s="97"/>
      <c r="I650" s="97"/>
      <c r="J650" s="102"/>
      <c r="K650" s="102"/>
      <c r="L650" s="102"/>
      <c r="M650" s="102"/>
      <c r="N650" s="102"/>
      <c r="O650" s="102"/>
      <c r="P650" s="102"/>
      <c r="Q650" s="102"/>
      <c r="R650" s="102"/>
      <c r="S650" s="102"/>
      <c r="T650" s="102"/>
      <c r="U650" s="102"/>
      <c r="V650" s="102"/>
      <c r="W650" s="102"/>
      <c r="X650" s="102"/>
      <c r="Y650" s="102"/>
      <c r="Z650" s="102"/>
      <c r="AA650" s="102"/>
      <c r="AB650" s="102"/>
      <c r="AC650" s="102"/>
      <c r="AD650" s="102"/>
      <c r="AE650" s="102"/>
      <c r="AF650" s="102"/>
      <c r="AG650" s="102"/>
      <c r="AH650" s="102"/>
      <c r="AI650" s="102"/>
      <c r="AJ650" s="102"/>
      <c r="AK650" s="102"/>
      <c r="AL650" s="102"/>
      <c r="AM650" s="102"/>
      <c r="BG650" s="13" t="s">
        <v>507</v>
      </c>
      <c r="BH650" s="13">
        <v>73</v>
      </c>
      <c r="BI650" s="13" t="str">
        <f>"ITEM"&amp;BH650&amp; BG650 &amp;"="&amp; IF(TRIM($J650)="","",$J650)</f>
        <v>ITEM73#KBN3_4=</v>
      </c>
    </row>
    <row r="651" spans="1:61" ht="9.75" customHeight="1" x14ac:dyDescent="0.15">
      <c r="A651" s="106"/>
      <c r="B651" s="107"/>
      <c r="C651" s="107"/>
      <c r="D651" s="107"/>
      <c r="E651" s="107"/>
      <c r="F651" s="107"/>
      <c r="G651" s="107"/>
      <c r="H651" s="107"/>
      <c r="I651" s="107"/>
      <c r="J651" s="102"/>
      <c r="K651" s="102"/>
      <c r="L651" s="102"/>
      <c r="M651" s="102"/>
      <c r="N651" s="102"/>
      <c r="O651" s="102"/>
      <c r="P651" s="102"/>
      <c r="Q651" s="102"/>
      <c r="R651" s="102"/>
      <c r="S651" s="102"/>
      <c r="T651" s="102"/>
      <c r="U651" s="102"/>
      <c r="V651" s="102"/>
      <c r="W651" s="102"/>
      <c r="X651" s="102"/>
      <c r="Y651" s="102"/>
      <c r="Z651" s="102"/>
      <c r="AA651" s="102"/>
      <c r="AB651" s="102"/>
      <c r="AC651" s="102"/>
      <c r="AD651" s="102"/>
      <c r="AE651" s="102"/>
      <c r="AF651" s="102"/>
      <c r="AG651" s="102"/>
      <c r="AH651" s="102"/>
      <c r="AI651" s="102"/>
      <c r="AJ651" s="102"/>
      <c r="AK651" s="102"/>
      <c r="AL651" s="102"/>
      <c r="AM651" s="102"/>
      <c r="BG651" s="13" t="s">
        <v>432</v>
      </c>
      <c r="BH651" s="13" t="s">
        <v>432</v>
      </c>
    </row>
    <row r="652" spans="1:61" ht="9.75" customHeight="1" x14ac:dyDescent="0.15">
      <c r="A652" s="96" t="s">
        <v>287</v>
      </c>
      <c r="B652" s="97"/>
      <c r="C652" s="97"/>
      <c r="D652" s="97"/>
      <c r="E652" s="97"/>
      <c r="F652" s="97"/>
      <c r="G652" s="97"/>
      <c r="H652" s="97"/>
      <c r="I652" s="97"/>
      <c r="J652" s="167"/>
      <c r="K652" s="162"/>
      <c r="L652" s="162"/>
      <c r="M652" s="162"/>
      <c r="N652" s="162"/>
      <c r="O652" s="162"/>
      <c r="P652" s="162"/>
      <c r="Q652" s="162"/>
      <c r="R652" s="162"/>
      <c r="S652" s="162"/>
      <c r="T652" s="162"/>
      <c r="U652" s="162"/>
      <c r="V652" s="170" t="s">
        <v>116</v>
      </c>
      <c r="W652" s="170"/>
      <c r="X652" s="170"/>
      <c r="Y652" s="170"/>
      <c r="Z652" s="170"/>
      <c r="AA652" s="170"/>
      <c r="AB652" s="170"/>
      <c r="AC652" s="170"/>
      <c r="AD652" s="170"/>
      <c r="AE652" s="170"/>
      <c r="AF652" s="170"/>
      <c r="AG652" s="170"/>
      <c r="AH652" s="170"/>
      <c r="AI652" s="170"/>
      <c r="AJ652" s="170"/>
      <c r="AK652" s="170"/>
      <c r="AL652" s="170"/>
      <c r="AM652" s="171"/>
      <c r="BE652" s="13" t="str">
        <f ca="1">MID(CELL("address",$CB$2),2,2)</f>
        <v>CB</v>
      </c>
      <c r="BF652" s="13" t="str">
        <f>IF(TRIM($K654)="","",IF(ISERROR(MATCH($K654,$CB$3:$CB$7,0)),"INPUT_ERROR",MATCH($K654,$CB$3:$CB$7,0)))</f>
        <v/>
      </c>
      <c r="BG652" s="13" t="s">
        <v>507</v>
      </c>
      <c r="BH652" s="13">
        <v>74</v>
      </c>
      <c r="BI652" s="13" t="str">
        <f>"ITEM"&amp; BH652&amp; BG652 &amp;"="&amp; $BF652</f>
        <v>ITEM74#KBN3_4=</v>
      </c>
    </row>
    <row r="653" spans="1:61" ht="9.75" customHeight="1" x14ac:dyDescent="0.15">
      <c r="A653" s="99"/>
      <c r="B653" s="100"/>
      <c r="C653" s="100"/>
      <c r="D653" s="100"/>
      <c r="E653" s="100"/>
      <c r="F653" s="100"/>
      <c r="G653" s="100"/>
      <c r="H653" s="100"/>
      <c r="I653" s="100"/>
      <c r="J653" s="186"/>
      <c r="K653" s="133"/>
      <c r="L653" s="133"/>
      <c r="M653" s="133"/>
      <c r="N653" s="133"/>
      <c r="O653" s="133"/>
      <c r="P653" s="133"/>
      <c r="Q653" s="133"/>
      <c r="R653" s="133"/>
      <c r="S653" s="133"/>
      <c r="T653" s="133"/>
      <c r="U653" s="133"/>
      <c r="V653" s="169" t="s">
        <v>180</v>
      </c>
      <c r="W653" s="169"/>
      <c r="X653" s="169"/>
      <c r="Y653" s="169"/>
      <c r="Z653" s="169"/>
      <c r="AA653" s="169"/>
      <c r="AB653" s="169"/>
      <c r="AC653" s="169"/>
      <c r="AD653" s="169"/>
      <c r="AE653" s="169"/>
      <c r="AF653" s="169"/>
      <c r="AG653" s="169"/>
      <c r="AH653" s="169"/>
      <c r="AI653" s="169"/>
      <c r="AJ653" s="169"/>
      <c r="AK653" s="169"/>
      <c r="AL653" s="169"/>
      <c r="AM653" s="172"/>
      <c r="BG653" s="13" t="s">
        <v>432</v>
      </c>
      <c r="BH653" s="13" t="s">
        <v>432</v>
      </c>
    </row>
    <row r="654" spans="1:61" ht="9.75" customHeight="1" x14ac:dyDescent="0.15">
      <c r="A654" s="99"/>
      <c r="B654" s="100"/>
      <c r="C654" s="100"/>
      <c r="D654" s="100"/>
      <c r="E654" s="100"/>
      <c r="F654" s="100"/>
      <c r="G654" s="100"/>
      <c r="H654" s="100"/>
      <c r="I654" s="100"/>
      <c r="J654" s="130" t="s">
        <v>444</v>
      </c>
      <c r="K654" s="131"/>
      <c r="L654" s="131"/>
      <c r="M654" s="131"/>
      <c r="N654" s="131"/>
      <c r="O654" s="131"/>
      <c r="P654" s="131"/>
      <c r="Q654" s="131"/>
      <c r="R654" s="131"/>
      <c r="S654" s="131"/>
      <c r="T654" s="133" t="s">
        <v>442</v>
      </c>
      <c r="U654" s="133"/>
      <c r="V654" s="169" t="s">
        <v>236</v>
      </c>
      <c r="W654" s="169"/>
      <c r="X654" s="169"/>
      <c r="Y654" s="169"/>
      <c r="Z654" s="169"/>
      <c r="AA654" s="169"/>
      <c r="AB654" s="169"/>
      <c r="AC654" s="169"/>
      <c r="AD654" s="169"/>
      <c r="AE654" s="169"/>
      <c r="AF654" s="169"/>
      <c r="AG654" s="169"/>
      <c r="AH654" s="169"/>
      <c r="AI654" s="169"/>
      <c r="AJ654" s="169"/>
      <c r="AK654" s="169"/>
      <c r="AL654" s="169"/>
      <c r="AM654" s="172"/>
      <c r="BG654" s="13" t="s">
        <v>432</v>
      </c>
      <c r="BH654" s="13" t="s">
        <v>432</v>
      </c>
    </row>
    <row r="655" spans="1:61" ht="9.75" customHeight="1" x14ac:dyDescent="0.15">
      <c r="A655" s="99"/>
      <c r="B655" s="100"/>
      <c r="C655" s="100"/>
      <c r="D655" s="100"/>
      <c r="E655" s="100"/>
      <c r="F655" s="100"/>
      <c r="G655" s="100"/>
      <c r="H655" s="100"/>
      <c r="I655" s="100"/>
      <c r="J655" s="130"/>
      <c r="K655" s="131"/>
      <c r="L655" s="131"/>
      <c r="M655" s="131"/>
      <c r="N655" s="131"/>
      <c r="O655" s="131"/>
      <c r="P655" s="131"/>
      <c r="Q655" s="131"/>
      <c r="R655" s="131"/>
      <c r="S655" s="131"/>
      <c r="T655" s="133"/>
      <c r="U655" s="133"/>
      <c r="V655" s="169" t="s">
        <v>237</v>
      </c>
      <c r="W655" s="169"/>
      <c r="X655" s="169"/>
      <c r="Y655" s="169"/>
      <c r="Z655" s="169"/>
      <c r="AA655" s="169"/>
      <c r="AB655" s="169"/>
      <c r="AC655" s="169"/>
      <c r="AD655" s="169"/>
      <c r="AE655" s="169"/>
      <c r="AF655" s="169"/>
      <c r="AG655" s="169"/>
      <c r="AH655" s="169"/>
      <c r="AI655" s="169"/>
      <c r="AJ655" s="169"/>
      <c r="AK655" s="169"/>
      <c r="AL655" s="169"/>
      <c r="AM655" s="172"/>
      <c r="BG655" s="13" t="s">
        <v>432</v>
      </c>
      <c r="BH655" s="13" t="s">
        <v>432</v>
      </c>
    </row>
    <row r="656" spans="1:61" ht="9.75" customHeight="1" x14ac:dyDescent="0.15">
      <c r="A656" s="99"/>
      <c r="B656" s="100"/>
      <c r="C656" s="100"/>
      <c r="D656" s="100"/>
      <c r="E656" s="100"/>
      <c r="F656" s="100"/>
      <c r="G656" s="100"/>
      <c r="H656" s="100"/>
      <c r="I656" s="100"/>
      <c r="J656" s="186"/>
      <c r="K656" s="133"/>
      <c r="L656" s="133"/>
      <c r="M656" s="133"/>
      <c r="N656" s="133"/>
      <c r="O656" s="133"/>
      <c r="P656" s="133"/>
      <c r="Q656" s="133"/>
      <c r="R656" s="133"/>
      <c r="S656" s="133"/>
      <c r="T656" s="133"/>
      <c r="U656" s="133"/>
      <c r="V656" s="169" t="s">
        <v>445</v>
      </c>
      <c r="W656" s="169"/>
      <c r="X656" s="169"/>
      <c r="Y656" s="169"/>
      <c r="Z656" s="169"/>
      <c r="AA656" s="169"/>
      <c r="AB656" s="169"/>
      <c r="AC656" s="169"/>
      <c r="AD656" s="169"/>
      <c r="AE656" s="169"/>
      <c r="AF656" s="169"/>
      <c r="AG656" s="169"/>
      <c r="AH656" s="169"/>
      <c r="AI656" s="169"/>
      <c r="AJ656" s="169"/>
      <c r="AK656" s="169"/>
      <c r="AL656" s="169"/>
      <c r="AM656" s="172"/>
      <c r="BG656" s="13" t="s">
        <v>432</v>
      </c>
      <c r="BH656" s="13" t="s">
        <v>432</v>
      </c>
    </row>
    <row r="657" spans="1:61" ht="9.75" customHeight="1" x14ac:dyDescent="0.15">
      <c r="A657" s="106"/>
      <c r="B657" s="107"/>
      <c r="C657" s="107"/>
      <c r="D657" s="107"/>
      <c r="E657" s="107"/>
      <c r="F657" s="107"/>
      <c r="G657" s="107"/>
      <c r="H657" s="107"/>
      <c r="I657" s="107"/>
      <c r="J657" s="168"/>
      <c r="K657" s="137"/>
      <c r="L657" s="137"/>
      <c r="M657" s="137"/>
      <c r="N657" s="137"/>
      <c r="O657" s="137"/>
      <c r="P657" s="137"/>
      <c r="Q657" s="137"/>
      <c r="R657" s="137"/>
      <c r="S657" s="137"/>
      <c r="T657" s="137"/>
      <c r="U657" s="137"/>
      <c r="V657" s="174" t="s">
        <v>238</v>
      </c>
      <c r="W657" s="174"/>
      <c r="X657" s="174"/>
      <c r="Y657" s="174"/>
      <c r="Z657" s="174"/>
      <c r="AA657" s="174"/>
      <c r="AB657" s="174"/>
      <c r="AC657" s="174"/>
      <c r="AD657" s="174"/>
      <c r="AE657" s="174"/>
      <c r="AF657" s="174"/>
      <c r="AG657" s="174"/>
      <c r="AH657" s="174"/>
      <c r="AI657" s="174"/>
      <c r="AJ657" s="174"/>
      <c r="AK657" s="174"/>
      <c r="AL657" s="174"/>
      <c r="AM657" s="175"/>
      <c r="BG657" s="13" t="s">
        <v>432</v>
      </c>
      <c r="BH657" s="13" t="s">
        <v>432</v>
      </c>
    </row>
    <row r="658" spans="1:61" ht="9.75" customHeight="1" x14ac:dyDescent="0.15">
      <c r="A658" s="96" t="s">
        <v>288</v>
      </c>
      <c r="B658" s="97"/>
      <c r="C658" s="97"/>
      <c r="D658" s="97"/>
      <c r="E658" s="97"/>
      <c r="F658" s="97"/>
      <c r="G658" s="97"/>
      <c r="H658" s="97"/>
      <c r="I658" s="97"/>
      <c r="J658" s="115"/>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7"/>
      <c r="BG658" s="13" t="s">
        <v>507</v>
      </c>
      <c r="BH658" s="13">
        <v>75</v>
      </c>
      <c r="BI658" s="13" t="str">
        <f>"ITEM"&amp;BH658&amp; BG658 &amp;"="&amp; IF(TRIM($J658)="","",$J658)</f>
        <v>ITEM75#KBN3_4=</v>
      </c>
    </row>
    <row r="659" spans="1:61" ht="9.75" customHeight="1" x14ac:dyDescent="0.15">
      <c r="A659" s="99"/>
      <c r="B659" s="100"/>
      <c r="C659" s="100"/>
      <c r="D659" s="100"/>
      <c r="E659" s="100"/>
      <c r="F659" s="100"/>
      <c r="G659" s="100"/>
      <c r="H659" s="100"/>
      <c r="I659" s="100"/>
      <c r="J659" s="109"/>
      <c r="K659" s="110"/>
      <c r="L659" s="110"/>
      <c r="M659" s="110"/>
      <c r="N659" s="110"/>
      <c r="O659" s="110"/>
      <c r="P659" s="110"/>
      <c r="Q659" s="110"/>
      <c r="R659" s="110"/>
      <c r="S659" s="110"/>
      <c r="T659" s="110"/>
      <c r="U659" s="110"/>
      <c r="V659" s="110"/>
      <c r="W659" s="110"/>
      <c r="X659" s="110"/>
      <c r="Y659" s="110"/>
      <c r="Z659" s="110"/>
      <c r="AA659" s="110"/>
      <c r="AB659" s="110"/>
      <c r="AC659" s="110"/>
      <c r="AD659" s="110"/>
      <c r="AE659" s="110"/>
      <c r="AF659" s="110"/>
      <c r="AG659" s="110"/>
      <c r="AH659" s="110"/>
      <c r="AI659" s="110"/>
      <c r="AJ659" s="110"/>
      <c r="AK659" s="110"/>
      <c r="AL659" s="110"/>
      <c r="AM659" s="111"/>
      <c r="BG659" s="13" t="s">
        <v>432</v>
      </c>
      <c r="BH659" s="13" t="s">
        <v>432</v>
      </c>
    </row>
    <row r="660" spans="1:61" ht="9.75" customHeight="1" x14ac:dyDescent="0.15">
      <c r="A660" s="106"/>
      <c r="B660" s="107"/>
      <c r="C660" s="107"/>
      <c r="D660" s="107"/>
      <c r="E660" s="107"/>
      <c r="F660" s="107"/>
      <c r="G660" s="107"/>
      <c r="H660" s="107"/>
      <c r="I660" s="107"/>
      <c r="J660" s="112"/>
      <c r="K660" s="113"/>
      <c r="L660" s="113"/>
      <c r="M660" s="113"/>
      <c r="N660" s="113"/>
      <c r="O660" s="113"/>
      <c r="P660" s="113"/>
      <c r="Q660" s="113"/>
      <c r="R660" s="113"/>
      <c r="S660" s="113"/>
      <c r="T660" s="113"/>
      <c r="U660" s="113"/>
      <c r="V660" s="113"/>
      <c r="W660" s="113"/>
      <c r="X660" s="113"/>
      <c r="Y660" s="113"/>
      <c r="Z660" s="113"/>
      <c r="AA660" s="113"/>
      <c r="AB660" s="113"/>
      <c r="AC660" s="113"/>
      <c r="AD660" s="113"/>
      <c r="AE660" s="113"/>
      <c r="AF660" s="113"/>
      <c r="AG660" s="113"/>
      <c r="AH660" s="113"/>
      <c r="AI660" s="113"/>
      <c r="AJ660" s="113"/>
      <c r="AK660" s="113"/>
      <c r="AL660" s="113"/>
      <c r="AM660" s="114"/>
      <c r="BG660" s="13" t="s">
        <v>432</v>
      </c>
      <c r="BH660" s="13" t="s">
        <v>432</v>
      </c>
    </row>
    <row r="661" spans="1:61" ht="9.75" customHeight="1" x14ac:dyDescent="0.15">
      <c r="A661" s="96" t="s">
        <v>289</v>
      </c>
      <c r="B661" s="97"/>
      <c r="C661" s="97"/>
      <c r="D661" s="97"/>
      <c r="E661" s="97"/>
      <c r="F661" s="97"/>
      <c r="G661" s="97"/>
      <c r="H661" s="97"/>
      <c r="I661" s="97"/>
      <c r="J661" s="224" t="s">
        <v>127</v>
      </c>
      <c r="K661" s="225"/>
      <c r="L661" s="162" t="s">
        <v>121</v>
      </c>
      <c r="M661" s="162"/>
      <c r="N661" s="162"/>
      <c r="O661" s="162"/>
      <c r="P661" s="162"/>
      <c r="Q661" s="162"/>
      <c r="R661" s="162"/>
      <c r="S661" s="162"/>
      <c r="T661" s="162"/>
      <c r="U661" s="162"/>
      <c r="V661" s="162"/>
      <c r="W661" s="162"/>
      <c r="X661" s="227" t="s">
        <v>127</v>
      </c>
      <c r="Y661" s="225"/>
      <c r="Z661" s="162" t="s">
        <v>160</v>
      </c>
      <c r="AA661" s="162"/>
      <c r="AB661" s="162"/>
      <c r="AC661" s="162"/>
      <c r="AD661" s="162"/>
      <c r="AE661" s="162"/>
      <c r="AF661" s="162"/>
      <c r="AG661" s="162"/>
      <c r="AH661" s="162"/>
      <c r="AI661" s="162"/>
      <c r="AJ661" s="162"/>
      <c r="AK661" s="162"/>
      <c r="AL661" s="162"/>
      <c r="AM661" s="163"/>
      <c r="BF661" s="13" t="b">
        <f>IF($K661="○",TRUE,IF($K661="",FALSE,"INPUT_ERROR"))</f>
        <v>0</v>
      </c>
      <c r="BG661" s="13" t="s">
        <v>507</v>
      </c>
      <c r="BH661" s="13">
        <v>76</v>
      </c>
      <c r="BI661" s="13" t="str">
        <f t="shared" ref="BI661:BI667" si="5">"ITEM"&amp;BH661&amp; BG661 &amp;"="&amp; BF661</f>
        <v>ITEM76#KBN3_4=FALSE</v>
      </c>
    </row>
    <row r="662" spans="1:61" ht="9.75" customHeight="1" x14ac:dyDescent="0.15">
      <c r="A662" s="99"/>
      <c r="B662" s="100"/>
      <c r="C662" s="100"/>
      <c r="D662" s="100"/>
      <c r="E662" s="100"/>
      <c r="F662" s="100"/>
      <c r="G662" s="100"/>
      <c r="H662" s="100"/>
      <c r="I662" s="100"/>
      <c r="J662" s="130"/>
      <c r="K662" s="132"/>
      <c r="L662" s="133"/>
      <c r="M662" s="133"/>
      <c r="N662" s="133"/>
      <c r="O662" s="133"/>
      <c r="P662" s="133"/>
      <c r="Q662" s="133"/>
      <c r="R662" s="133"/>
      <c r="S662" s="133"/>
      <c r="T662" s="133"/>
      <c r="U662" s="133"/>
      <c r="V662" s="133"/>
      <c r="W662" s="133"/>
      <c r="X662" s="134"/>
      <c r="Y662" s="132"/>
      <c r="Z662" s="133"/>
      <c r="AA662" s="133"/>
      <c r="AB662" s="133"/>
      <c r="AC662" s="133"/>
      <c r="AD662" s="133"/>
      <c r="AE662" s="133"/>
      <c r="AF662" s="133"/>
      <c r="AG662" s="133"/>
      <c r="AH662" s="133"/>
      <c r="AI662" s="133"/>
      <c r="AJ662" s="133"/>
      <c r="AK662" s="133"/>
      <c r="AL662" s="133"/>
      <c r="AM662" s="139"/>
      <c r="BF662" s="13" t="b">
        <f>IF($Y661="○",TRUE,IF($Y661="",FALSE,"INPUT_ERROR"))</f>
        <v>0</v>
      </c>
      <c r="BG662" s="13" t="s">
        <v>507</v>
      </c>
      <c r="BH662" s="13">
        <v>77</v>
      </c>
      <c r="BI662" s="13" t="str">
        <f t="shared" si="5"/>
        <v>ITEM77#KBN3_4=FALSE</v>
      </c>
    </row>
    <row r="663" spans="1:61" ht="9.75" customHeight="1" x14ac:dyDescent="0.15">
      <c r="A663" s="99"/>
      <c r="B663" s="100"/>
      <c r="C663" s="100"/>
      <c r="D663" s="100"/>
      <c r="E663" s="100"/>
      <c r="F663" s="100"/>
      <c r="G663" s="100"/>
      <c r="H663" s="100"/>
      <c r="I663" s="100"/>
      <c r="J663" s="130" t="s">
        <v>127</v>
      </c>
      <c r="K663" s="132"/>
      <c r="L663" s="133" t="s">
        <v>161</v>
      </c>
      <c r="M663" s="133"/>
      <c r="N663" s="133"/>
      <c r="O663" s="133"/>
      <c r="P663" s="133"/>
      <c r="Q663" s="133"/>
      <c r="R663" s="133"/>
      <c r="S663" s="133"/>
      <c r="T663" s="133"/>
      <c r="U663" s="133"/>
      <c r="V663" s="133"/>
      <c r="W663" s="133"/>
      <c r="X663" s="134" t="s">
        <v>127</v>
      </c>
      <c r="Y663" s="132"/>
      <c r="Z663" s="133" t="s">
        <v>332</v>
      </c>
      <c r="AA663" s="133"/>
      <c r="AB663" s="133"/>
      <c r="AC663" s="133"/>
      <c r="AD663" s="133"/>
      <c r="AE663" s="133"/>
      <c r="AF663" s="133"/>
      <c r="AG663" s="133"/>
      <c r="AH663" s="133"/>
      <c r="AI663" s="133"/>
      <c r="AJ663" s="133"/>
      <c r="AK663" s="133"/>
      <c r="AL663" s="133"/>
      <c r="AM663" s="139"/>
      <c r="BF663" s="13" t="b">
        <f>IF($K663="○",TRUE,IF($K663="",FALSE,"INPUT_ERROR"))</f>
        <v>0</v>
      </c>
      <c r="BG663" s="13" t="s">
        <v>507</v>
      </c>
      <c r="BH663" s="13">
        <v>78</v>
      </c>
      <c r="BI663" s="13" t="str">
        <f t="shared" si="5"/>
        <v>ITEM78#KBN3_4=FALSE</v>
      </c>
    </row>
    <row r="664" spans="1:61" ht="9.75" customHeight="1" x14ac:dyDescent="0.15">
      <c r="A664" s="99"/>
      <c r="B664" s="100"/>
      <c r="C664" s="100"/>
      <c r="D664" s="100"/>
      <c r="E664" s="100"/>
      <c r="F664" s="100"/>
      <c r="G664" s="100"/>
      <c r="H664" s="100"/>
      <c r="I664" s="100"/>
      <c r="J664" s="130"/>
      <c r="K664" s="132"/>
      <c r="L664" s="133"/>
      <c r="M664" s="133"/>
      <c r="N664" s="133"/>
      <c r="O664" s="133"/>
      <c r="P664" s="133"/>
      <c r="Q664" s="133"/>
      <c r="R664" s="133"/>
      <c r="S664" s="133"/>
      <c r="T664" s="133"/>
      <c r="U664" s="133"/>
      <c r="V664" s="133"/>
      <c r="W664" s="133"/>
      <c r="X664" s="134"/>
      <c r="Y664" s="132"/>
      <c r="Z664" s="133"/>
      <c r="AA664" s="133"/>
      <c r="AB664" s="133"/>
      <c r="AC664" s="133"/>
      <c r="AD664" s="133"/>
      <c r="AE664" s="133"/>
      <c r="AF664" s="133"/>
      <c r="AG664" s="133"/>
      <c r="AH664" s="133"/>
      <c r="AI664" s="133"/>
      <c r="AJ664" s="133"/>
      <c r="AK664" s="133"/>
      <c r="AL664" s="133"/>
      <c r="AM664" s="139"/>
      <c r="BF664" s="13" t="b">
        <f>IF($Y663="○",TRUE,IF($Y663="",FALSE,"INPUT_ERROR"))</f>
        <v>0</v>
      </c>
      <c r="BG664" s="13" t="s">
        <v>507</v>
      </c>
      <c r="BH664" s="13">
        <v>79</v>
      </c>
      <c r="BI664" s="13" t="str">
        <f t="shared" si="5"/>
        <v>ITEM79#KBN3_4=FALSE</v>
      </c>
    </row>
    <row r="665" spans="1:61" ht="9.75" customHeight="1" x14ac:dyDescent="0.15">
      <c r="A665" s="99"/>
      <c r="B665" s="100"/>
      <c r="C665" s="100"/>
      <c r="D665" s="100"/>
      <c r="E665" s="100"/>
      <c r="F665" s="100"/>
      <c r="G665" s="100"/>
      <c r="H665" s="100"/>
      <c r="I665" s="100"/>
      <c r="J665" s="130" t="s">
        <v>127</v>
      </c>
      <c r="K665" s="132"/>
      <c r="L665" s="133" t="s">
        <v>240</v>
      </c>
      <c r="M665" s="133"/>
      <c r="N665" s="133"/>
      <c r="O665" s="133"/>
      <c r="P665" s="133"/>
      <c r="Q665" s="133"/>
      <c r="R665" s="133"/>
      <c r="S665" s="133"/>
      <c r="T665" s="133"/>
      <c r="U665" s="133"/>
      <c r="V665" s="133"/>
      <c r="W665" s="133"/>
      <c r="X665" s="134" t="s">
        <v>127</v>
      </c>
      <c r="Y665" s="132"/>
      <c r="Z665" s="133" t="s">
        <v>241</v>
      </c>
      <c r="AA665" s="133"/>
      <c r="AB665" s="133"/>
      <c r="AC665" s="133"/>
      <c r="AD665" s="133"/>
      <c r="AE665" s="133"/>
      <c r="AF665" s="133"/>
      <c r="AG665" s="133"/>
      <c r="AH665" s="133"/>
      <c r="AI665" s="133"/>
      <c r="AJ665" s="133"/>
      <c r="AK665" s="133"/>
      <c r="AL665" s="133"/>
      <c r="AM665" s="139"/>
      <c r="BF665" s="13" t="b">
        <f>IF($K665="○",TRUE,IF($K665="",FALSE,"INPUT_ERROR"))</f>
        <v>0</v>
      </c>
      <c r="BG665" s="13" t="s">
        <v>507</v>
      </c>
      <c r="BH665" s="13">
        <v>80</v>
      </c>
      <c r="BI665" s="13" t="str">
        <f t="shared" si="5"/>
        <v>ITEM80#KBN3_4=FALSE</v>
      </c>
    </row>
    <row r="666" spans="1:61" ht="9.75" customHeight="1" x14ac:dyDescent="0.15">
      <c r="A666" s="99"/>
      <c r="B666" s="100"/>
      <c r="C666" s="100"/>
      <c r="D666" s="100"/>
      <c r="E666" s="100"/>
      <c r="F666" s="100"/>
      <c r="G666" s="100"/>
      <c r="H666" s="100"/>
      <c r="I666" s="100"/>
      <c r="J666" s="130"/>
      <c r="K666" s="132"/>
      <c r="L666" s="133"/>
      <c r="M666" s="133"/>
      <c r="N666" s="133"/>
      <c r="O666" s="133"/>
      <c r="P666" s="133"/>
      <c r="Q666" s="133"/>
      <c r="R666" s="133"/>
      <c r="S666" s="133"/>
      <c r="T666" s="133"/>
      <c r="U666" s="133"/>
      <c r="V666" s="133"/>
      <c r="W666" s="133"/>
      <c r="X666" s="134"/>
      <c r="Y666" s="132"/>
      <c r="Z666" s="133"/>
      <c r="AA666" s="133"/>
      <c r="AB666" s="133"/>
      <c r="AC666" s="133"/>
      <c r="AD666" s="133"/>
      <c r="AE666" s="133"/>
      <c r="AF666" s="133"/>
      <c r="AG666" s="133"/>
      <c r="AH666" s="133"/>
      <c r="AI666" s="133"/>
      <c r="AJ666" s="133"/>
      <c r="AK666" s="133"/>
      <c r="AL666" s="133"/>
      <c r="AM666" s="139"/>
      <c r="BF666" s="13" t="b">
        <f>IF($Y665="○",TRUE,IF($Y665="",FALSE,"INPUT_ERROR"))</f>
        <v>0</v>
      </c>
      <c r="BG666" s="13" t="s">
        <v>507</v>
      </c>
      <c r="BH666" s="13">
        <v>81</v>
      </c>
      <c r="BI666" s="13" t="str">
        <f t="shared" si="5"/>
        <v>ITEM81#KBN3_4=FALSE</v>
      </c>
    </row>
    <row r="667" spans="1:61" ht="9.75" customHeight="1" x14ac:dyDescent="0.15">
      <c r="A667" s="99"/>
      <c r="B667" s="100"/>
      <c r="C667" s="100"/>
      <c r="D667" s="100"/>
      <c r="E667" s="100"/>
      <c r="F667" s="100"/>
      <c r="G667" s="100"/>
      <c r="H667" s="100"/>
      <c r="I667" s="100"/>
      <c r="J667" s="130" t="s">
        <v>127</v>
      </c>
      <c r="K667" s="132"/>
      <c r="L667" s="133" t="s">
        <v>125</v>
      </c>
      <c r="M667" s="133"/>
      <c r="N667" s="133"/>
      <c r="O667" s="134" t="s">
        <v>98</v>
      </c>
      <c r="P667" s="128"/>
      <c r="Q667" s="128"/>
      <c r="R667" s="128"/>
      <c r="S667" s="128"/>
      <c r="T667" s="128"/>
      <c r="U667" s="128"/>
      <c r="V667" s="128"/>
      <c r="W667" s="128"/>
      <c r="X667" s="128"/>
      <c r="Y667" s="128"/>
      <c r="Z667" s="128"/>
      <c r="AA667" s="128"/>
      <c r="AB667" s="128"/>
      <c r="AC667" s="128"/>
      <c r="AD667" s="128"/>
      <c r="AE667" s="128"/>
      <c r="AF667" s="128"/>
      <c r="AG667" s="128"/>
      <c r="AH667" s="128"/>
      <c r="AI667" s="128"/>
      <c r="AJ667" s="128"/>
      <c r="AK667" s="128"/>
      <c r="AL667" s="133" t="s">
        <v>188</v>
      </c>
      <c r="AM667" s="139"/>
      <c r="BF667" s="13" t="b">
        <f>IF($K667="○",TRUE,IF($K667="",FALSE,"INPUT_ERROR"))</f>
        <v>0</v>
      </c>
      <c r="BG667" s="13" t="s">
        <v>507</v>
      </c>
      <c r="BH667" s="13">
        <v>82</v>
      </c>
      <c r="BI667" s="13" t="str">
        <f t="shared" si="5"/>
        <v>ITEM82#KBN3_4=FALSE</v>
      </c>
    </row>
    <row r="668" spans="1:61" ht="9.75" customHeight="1" x14ac:dyDescent="0.15">
      <c r="A668" s="99"/>
      <c r="B668" s="100"/>
      <c r="C668" s="100"/>
      <c r="D668" s="100"/>
      <c r="E668" s="100"/>
      <c r="F668" s="100"/>
      <c r="G668" s="100"/>
      <c r="H668" s="100"/>
      <c r="I668" s="100"/>
      <c r="J668" s="135"/>
      <c r="K668" s="136"/>
      <c r="L668" s="137"/>
      <c r="M668" s="137"/>
      <c r="N668" s="137"/>
      <c r="O668" s="138"/>
      <c r="P668" s="90"/>
      <c r="Q668" s="90"/>
      <c r="R668" s="90"/>
      <c r="S668" s="90"/>
      <c r="T668" s="90"/>
      <c r="U668" s="90"/>
      <c r="V668" s="90"/>
      <c r="W668" s="90"/>
      <c r="X668" s="90"/>
      <c r="Y668" s="90"/>
      <c r="Z668" s="90"/>
      <c r="AA668" s="90"/>
      <c r="AB668" s="90"/>
      <c r="AC668" s="90"/>
      <c r="AD668" s="90"/>
      <c r="AE668" s="90"/>
      <c r="AF668" s="90"/>
      <c r="AG668" s="90"/>
      <c r="AH668" s="90"/>
      <c r="AI668" s="90"/>
      <c r="AJ668" s="90"/>
      <c r="AK668" s="90"/>
      <c r="AL668" s="137"/>
      <c r="AM668" s="140"/>
      <c r="BG668" s="13" t="s">
        <v>507</v>
      </c>
      <c r="BH668" s="13">
        <v>83</v>
      </c>
      <c r="BI668" s="13" t="str">
        <f>"ITEM"&amp;BH668&amp; BG668 &amp;"="&amp;IF(TRIM($P667)="","",$P667)</f>
        <v>ITEM83#KBN3_4=</v>
      </c>
    </row>
    <row r="669" spans="1:61" ht="9.75" customHeight="1" x14ac:dyDescent="0.15">
      <c r="A669" s="96" t="s">
        <v>290</v>
      </c>
      <c r="B669" s="97"/>
      <c r="C669" s="97"/>
      <c r="D669" s="97"/>
      <c r="E669" s="97"/>
      <c r="F669" s="97"/>
      <c r="G669" s="97"/>
      <c r="H669" s="97"/>
      <c r="I669" s="97"/>
      <c r="J669" s="102"/>
      <c r="K669" s="102"/>
      <c r="L669" s="102"/>
      <c r="M669" s="102"/>
      <c r="N669" s="102"/>
      <c r="O669" s="102"/>
      <c r="P669" s="102"/>
      <c r="Q669" s="102"/>
      <c r="R669" s="102"/>
      <c r="S669" s="102"/>
      <c r="T669" s="102"/>
      <c r="U669" s="102"/>
      <c r="V669" s="102"/>
      <c r="W669" s="102"/>
      <c r="X669" s="102"/>
      <c r="Y669" s="102"/>
      <c r="Z669" s="102"/>
      <c r="AA669" s="102"/>
      <c r="AB669" s="102"/>
      <c r="AC669" s="102"/>
      <c r="AD669" s="102"/>
      <c r="AE669" s="102"/>
      <c r="AF669" s="102"/>
      <c r="AG669" s="102"/>
      <c r="AH669" s="102"/>
      <c r="AI669" s="102"/>
      <c r="AJ669" s="102"/>
      <c r="AK669" s="102"/>
      <c r="AL669" s="102"/>
      <c r="AM669" s="102"/>
      <c r="BG669" s="13" t="s">
        <v>507</v>
      </c>
      <c r="BH669" s="13">
        <v>84</v>
      </c>
      <c r="BI669" s="13" t="str">
        <f>"ITEM"&amp;BH669&amp; BG669 &amp;"="&amp;IF(TRIM($J669)="","",TEXT(J669,"yyyymmdd"))</f>
        <v>ITEM84#KBN3_4=</v>
      </c>
    </row>
    <row r="670" spans="1:61" ht="9.75" customHeight="1" x14ac:dyDescent="0.15">
      <c r="A670" s="99"/>
      <c r="B670" s="100"/>
      <c r="C670" s="100"/>
      <c r="D670" s="100"/>
      <c r="E670" s="100"/>
      <c r="F670" s="100"/>
      <c r="G670" s="100"/>
      <c r="H670" s="100"/>
      <c r="I670" s="100"/>
      <c r="J670" s="102"/>
      <c r="K670" s="102"/>
      <c r="L670" s="102"/>
      <c r="M670" s="102"/>
      <c r="N670" s="102"/>
      <c r="O670" s="102"/>
      <c r="P670" s="102"/>
      <c r="Q670" s="102"/>
      <c r="R670" s="102"/>
      <c r="S670" s="102"/>
      <c r="T670" s="102"/>
      <c r="U670" s="102"/>
      <c r="V670" s="102"/>
      <c r="W670" s="102"/>
      <c r="X670" s="102"/>
      <c r="Y670" s="102"/>
      <c r="Z670" s="102"/>
      <c r="AA670" s="102"/>
      <c r="AB670" s="102"/>
      <c r="AC670" s="102"/>
      <c r="AD670" s="102"/>
      <c r="AE670" s="102"/>
      <c r="AF670" s="102"/>
      <c r="AG670" s="102"/>
      <c r="AH670" s="102"/>
      <c r="AI670" s="102"/>
      <c r="AJ670" s="102"/>
      <c r="AK670" s="102"/>
      <c r="AL670" s="102"/>
      <c r="AM670" s="102"/>
      <c r="BG670" s="13" t="s">
        <v>432</v>
      </c>
      <c r="BH670" s="13" t="s">
        <v>432</v>
      </c>
    </row>
    <row r="671" spans="1:61" ht="9.75" customHeight="1" thickBot="1" x14ac:dyDescent="0.2">
      <c r="A671" s="106"/>
      <c r="B671" s="107"/>
      <c r="C671" s="107"/>
      <c r="D671" s="107"/>
      <c r="E671" s="107"/>
      <c r="F671" s="107"/>
      <c r="G671" s="107"/>
      <c r="H671" s="107"/>
      <c r="I671" s="107"/>
      <c r="J671" s="102"/>
      <c r="K671" s="102"/>
      <c r="L671" s="102"/>
      <c r="M671" s="102"/>
      <c r="N671" s="102"/>
      <c r="O671" s="102"/>
      <c r="P671" s="102"/>
      <c r="Q671" s="102"/>
      <c r="R671" s="102"/>
      <c r="S671" s="102"/>
      <c r="T671" s="102"/>
      <c r="U671" s="102"/>
      <c r="V671" s="102"/>
      <c r="W671" s="102"/>
      <c r="X671" s="102"/>
      <c r="Y671" s="102"/>
      <c r="Z671" s="102"/>
      <c r="AA671" s="102"/>
      <c r="AB671" s="102"/>
      <c r="AC671" s="102"/>
      <c r="AD671" s="102"/>
      <c r="AE671" s="102"/>
      <c r="AF671" s="102"/>
      <c r="AG671" s="102"/>
      <c r="AH671" s="102"/>
      <c r="AI671" s="102"/>
      <c r="AJ671" s="102"/>
      <c r="AK671" s="102"/>
      <c r="AL671" s="102"/>
      <c r="AM671" s="102"/>
      <c r="BG671" s="13" t="s">
        <v>432</v>
      </c>
      <c r="BH671" s="13" t="s">
        <v>432</v>
      </c>
    </row>
    <row r="672" spans="1:61" ht="9.75" customHeight="1" x14ac:dyDescent="0.15">
      <c r="A672" s="295" t="s">
        <v>367</v>
      </c>
      <c r="B672" s="296"/>
      <c r="C672" s="296"/>
      <c r="D672" s="296"/>
      <c r="E672" s="296"/>
      <c r="F672" s="296"/>
      <c r="G672" s="296"/>
      <c r="H672" s="296"/>
      <c r="I672" s="297"/>
      <c r="J672" s="273"/>
      <c r="K672" s="274"/>
      <c r="L672" s="274"/>
      <c r="M672" s="274"/>
      <c r="N672" s="274"/>
      <c r="O672" s="274"/>
      <c r="P672" s="274"/>
      <c r="Q672" s="274"/>
      <c r="R672" s="274"/>
      <c r="S672" s="274"/>
      <c r="T672" s="274"/>
      <c r="U672" s="274"/>
      <c r="V672" s="274"/>
      <c r="W672" s="274"/>
      <c r="X672" s="274"/>
      <c r="Y672" s="274"/>
      <c r="Z672" s="274"/>
      <c r="AA672" s="274"/>
      <c r="AB672" s="274"/>
      <c r="AC672" s="274"/>
      <c r="AD672" s="274"/>
      <c r="AE672" s="274"/>
      <c r="AF672" s="274"/>
      <c r="AG672" s="274"/>
      <c r="AH672" s="274"/>
      <c r="AI672" s="274"/>
      <c r="AJ672" s="274"/>
      <c r="AK672" s="274"/>
      <c r="AL672" s="274"/>
      <c r="AM672" s="275"/>
      <c r="BG672" s="13" t="s">
        <v>508</v>
      </c>
      <c r="BH672" s="13">
        <v>70</v>
      </c>
      <c r="BI672" s="13" t="str">
        <f>"ITEM"&amp;BH672&amp;BG672&amp;"="&amp;IF(TRIM($J672)="","",$J672)</f>
        <v>ITEM70#KBN3_5=</v>
      </c>
    </row>
    <row r="673" spans="1:61" ht="9.75" customHeight="1" thickBot="1" x14ac:dyDescent="0.2">
      <c r="A673" s="298"/>
      <c r="B673" s="299"/>
      <c r="C673" s="299"/>
      <c r="D673" s="299"/>
      <c r="E673" s="299"/>
      <c r="F673" s="299"/>
      <c r="G673" s="299"/>
      <c r="H673" s="299"/>
      <c r="I673" s="300"/>
      <c r="J673" s="301"/>
      <c r="K673" s="302"/>
      <c r="L673" s="302"/>
      <c r="M673" s="302"/>
      <c r="N673" s="302"/>
      <c r="O673" s="302"/>
      <c r="P673" s="302"/>
      <c r="Q673" s="302"/>
      <c r="R673" s="302"/>
      <c r="S673" s="302"/>
      <c r="T673" s="302"/>
      <c r="U673" s="302"/>
      <c r="V673" s="302"/>
      <c r="W673" s="302"/>
      <c r="X673" s="302"/>
      <c r="Y673" s="302"/>
      <c r="Z673" s="302"/>
      <c r="AA673" s="302"/>
      <c r="AB673" s="302"/>
      <c r="AC673" s="302"/>
      <c r="AD673" s="302"/>
      <c r="AE673" s="302"/>
      <c r="AF673" s="302"/>
      <c r="AG673" s="302"/>
      <c r="AH673" s="302"/>
      <c r="AI673" s="302"/>
      <c r="AJ673" s="302"/>
      <c r="AK673" s="302"/>
      <c r="AL673" s="302"/>
      <c r="AM673" s="303"/>
    </row>
    <row r="674" spans="1:61" ht="9.75" customHeight="1" x14ac:dyDescent="0.15">
      <c r="A674" s="99" t="s">
        <v>96</v>
      </c>
      <c r="B674" s="100"/>
      <c r="C674" s="100"/>
      <c r="D674" s="100"/>
      <c r="E674" s="100"/>
      <c r="F674" s="100"/>
      <c r="G674" s="100"/>
      <c r="H674" s="100"/>
      <c r="I674" s="100"/>
      <c r="J674" s="102"/>
      <c r="K674" s="102"/>
      <c r="L674" s="102"/>
      <c r="M674" s="102"/>
      <c r="N674" s="102"/>
      <c r="O674" s="102"/>
      <c r="P674" s="102"/>
      <c r="Q674" s="102"/>
      <c r="R674" s="102"/>
      <c r="S674" s="102"/>
      <c r="T674" s="102"/>
      <c r="U674" s="102"/>
      <c r="V674" s="102"/>
      <c r="W674" s="102"/>
      <c r="X674" s="102"/>
      <c r="Y674" s="102"/>
      <c r="Z674" s="102"/>
      <c r="AA674" s="102"/>
      <c r="AB674" s="102"/>
      <c r="AC674" s="102"/>
      <c r="AD674" s="102"/>
      <c r="AE674" s="102"/>
      <c r="AF674" s="102"/>
      <c r="AG674" s="102"/>
      <c r="AH674" s="102"/>
      <c r="AI674" s="102"/>
      <c r="AJ674" s="102"/>
      <c r="AK674" s="102"/>
      <c r="AL674" s="102"/>
      <c r="AM674" s="102"/>
      <c r="BG674" s="13" t="s">
        <v>508</v>
      </c>
      <c r="BH674" s="13">
        <v>71</v>
      </c>
      <c r="BI674" s="13" t="str">
        <f>"ITEM"&amp;BH674&amp; BG674 &amp;"="&amp; IF(TRIM($J674)="","",$J674)</f>
        <v>ITEM71#KBN3_5=</v>
      </c>
    </row>
    <row r="675" spans="1:61" ht="11.25" x14ac:dyDescent="0.15">
      <c r="A675" s="106"/>
      <c r="B675" s="107"/>
      <c r="C675" s="107"/>
      <c r="D675" s="107"/>
      <c r="E675" s="107"/>
      <c r="F675" s="107"/>
      <c r="G675" s="107"/>
      <c r="H675" s="107"/>
      <c r="I675" s="107"/>
      <c r="J675" s="102"/>
      <c r="K675" s="102"/>
      <c r="L675" s="102"/>
      <c r="M675" s="102"/>
      <c r="N675" s="102"/>
      <c r="O675" s="102"/>
      <c r="P675" s="102"/>
      <c r="Q675" s="102"/>
      <c r="R675" s="102"/>
      <c r="S675" s="102"/>
      <c r="T675" s="102"/>
      <c r="U675" s="102"/>
      <c r="V675" s="102"/>
      <c r="W675" s="102"/>
      <c r="X675" s="102"/>
      <c r="Y675" s="102"/>
      <c r="Z675" s="102"/>
      <c r="AA675" s="102"/>
      <c r="AB675" s="102"/>
      <c r="AC675" s="102"/>
      <c r="AD675" s="102"/>
      <c r="AE675" s="102"/>
      <c r="AF675" s="102"/>
      <c r="AG675" s="102"/>
      <c r="AH675" s="102"/>
      <c r="AI675" s="102"/>
      <c r="AJ675" s="102"/>
      <c r="AK675" s="102"/>
      <c r="AL675" s="102"/>
      <c r="AM675" s="102"/>
    </row>
    <row r="676" spans="1:61" ht="18" customHeight="1" x14ac:dyDescent="0.15">
      <c r="A676" s="96" t="s">
        <v>285</v>
      </c>
      <c r="B676" s="97"/>
      <c r="C676" s="97"/>
      <c r="D676" s="97"/>
      <c r="E676" s="97"/>
      <c r="F676" s="97"/>
      <c r="G676" s="97"/>
      <c r="H676" s="97"/>
      <c r="I676" s="97"/>
      <c r="J676" s="102"/>
      <c r="K676" s="102"/>
      <c r="L676" s="102"/>
      <c r="M676" s="102"/>
      <c r="N676" s="102"/>
      <c r="O676" s="102"/>
      <c r="P676" s="102"/>
      <c r="Q676" s="102"/>
      <c r="R676" s="102"/>
      <c r="S676" s="102"/>
      <c r="T676" s="102"/>
      <c r="U676" s="102"/>
      <c r="V676" s="102"/>
      <c r="W676" s="102"/>
      <c r="X676" s="102"/>
      <c r="Y676" s="102"/>
      <c r="Z676" s="102"/>
      <c r="AA676" s="102"/>
      <c r="AB676" s="102"/>
      <c r="AC676" s="102"/>
      <c r="AD676" s="102"/>
      <c r="AE676" s="102"/>
      <c r="AF676" s="102"/>
      <c r="AG676" s="102"/>
      <c r="AH676" s="102"/>
      <c r="AI676" s="102"/>
      <c r="AJ676" s="102"/>
      <c r="AK676" s="102"/>
      <c r="AL676" s="102"/>
      <c r="AM676" s="102"/>
      <c r="BG676" s="13" t="s">
        <v>508</v>
      </c>
      <c r="BH676" s="13">
        <v>72</v>
      </c>
      <c r="BI676" s="13" t="str">
        <f>"ITEM"&amp;BH676&amp; BG676 &amp;"="&amp; IF(TRIM($J676)="","",$J676)</f>
        <v>ITEM72#KBN3_5=</v>
      </c>
    </row>
    <row r="677" spans="1:61" ht="18" customHeight="1" x14ac:dyDescent="0.15">
      <c r="A677" s="99"/>
      <c r="B677" s="100"/>
      <c r="C677" s="100"/>
      <c r="D677" s="100"/>
      <c r="E677" s="100"/>
      <c r="F677" s="100"/>
      <c r="G677" s="100"/>
      <c r="H677" s="100"/>
      <c r="I677" s="100"/>
      <c r="J677" s="102"/>
      <c r="K677" s="102"/>
      <c r="L677" s="102"/>
      <c r="M677" s="102"/>
      <c r="N677" s="102"/>
      <c r="O677" s="102"/>
      <c r="P677" s="102"/>
      <c r="Q677" s="102"/>
      <c r="R677" s="102"/>
      <c r="S677" s="102"/>
      <c r="T677" s="102"/>
      <c r="U677" s="102"/>
      <c r="V677" s="102"/>
      <c r="W677" s="102"/>
      <c r="X677" s="102"/>
      <c r="Y677" s="102"/>
      <c r="Z677" s="102"/>
      <c r="AA677" s="102"/>
      <c r="AB677" s="102"/>
      <c r="AC677" s="102"/>
      <c r="AD677" s="102"/>
      <c r="AE677" s="102"/>
      <c r="AF677" s="102"/>
      <c r="AG677" s="102"/>
      <c r="AH677" s="102"/>
      <c r="AI677" s="102"/>
      <c r="AJ677" s="102"/>
      <c r="AK677" s="102"/>
      <c r="AL677" s="102"/>
      <c r="AM677" s="102"/>
      <c r="BG677" s="13" t="s">
        <v>432</v>
      </c>
      <c r="BH677" s="13" t="s">
        <v>432</v>
      </c>
    </row>
    <row r="678" spans="1:61" ht="18" customHeight="1" x14ac:dyDescent="0.15">
      <c r="A678" s="106"/>
      <c r="B678" s="107"/>
      <c r="C678" s="107"/>
      <c r="D678" s="107"/>
      <c r="E678" s="107"/>
      <c r="F678" s="107"/>
      <c r="G678" s="107"/>
      <c r="H678" s="107"/>
      <c r="I678" s="107"/>
      <c r="J678" s="102"/>
      <c r="K678" s="102"/>
      <c r="L678" s="102"/>
      <c r="M678" s="102"/>
      <c r="N678" s="102"/>
      <c r="O678" s="102"/>
      <c r="P678" s="102"/>
      <c r="Q678" s="102"/>
      <c r="R678" s="102"/>
      <c r="S678" s="102"/>
      <c r="T678" s="102"/>
      <c r="U678" s="102"/>
      <c r="V678" s="102"/>
      <c r="W678" s="102"/>
      <c r="X678" s="102"/>
      <c r="Y678" s="102"/>
      <c r="Z678" s="102"/>
      <c r="AA678" s="102"/>
      <c r="AB678" s="102"/>
      <c r="AC678" s="102"/>
      <c r="AD678" s="102"/>
      <c r="AE678" s="102"/>
      <c r="AF678" s="102"/>
      <c r="AG678" s="102"/>
      <c r="AH678" s="102"/>
      <c r="AI678" s="102"/>
      <c r="AJ678" s="102"/>
      <c r="AK678" s="102"/>
      <c r="AL678" s="102"/>
      <c r="AM678" s="102"/>
      <c r="BG678" s="13" t="s">
        <v>432</v>
      </c>
      <c r="BH678" s="13" t="s">
        <v>432</v>
      </c>
    </row>
    <row r="679" spans="1:61" ht="9.75" customHeight="1" x14ac:dyDescent="0.15">
      <c r="A679" s="96" t="s">
        <v>286</v>
      </c>
      <c r="B679" s="97"/>
      <c r="C679" s="97"/>
      <c r="D679" s="97"/>
      <c r="E679" s="97"/>
      <c r="F679" s="97"/>
      <c r="G679" s="97"/>
      <c r="H679" s="97"/>
      <c r="I679" s="97"/>
      <c r="J679" s="102"/>
      <c r="K679" s="102"/>
      <c r="L679" s="102"/>
      <c r="M679" s="102"/>
      <c r="N679" s="102"/>
      <c r="O679" s="102"/>
      <c r="P679" s="102"/>
      <c r="Q679" s="102"/>
      <c r="R679" s="102"/>
      <c r="S679" s="102"/>
      <c r="T679" s="102"/>
      <c r="U679" s="102"/>
      <c r="V679" s="102"/>
      <c r="W679" s="102"/>
      <c r="X679" s="102"/>
      <c r="Y679" s="102"/>
      <c r="Z679" s="102"/>
      <c r="AA679" s="102"/>
      <c r="AB679" s="102"/>
      <c r="AC679" s="102"/>
      <c r="AD679" s="102"/>
      <c r="AE679" s="102"/>
      <c r="AF679" s="102"/>
      <c r="AG679" s="102"/>
      <c r="AH679" s="102"/>
      <c r="AI679" s="102"/>
      <c r="AJ679" s="102"/>
      <c r="AK679" s="102"/>
      <c r="AL679" s="102"/>
      <c r="AM679" s="102"/>
      <c r="BG679" s="13" t="s">
        <v>508</v>
      </c>
      <c r="BH679" s="13">
        <v>73</v>
      </c>
      <c r="BI679" s="13" t="str">
        <f>"ITEM"&amp;BH679&amp; BG679 &amp;"="&amp; IF(TRIM($J679)="","",$J679)</f>
        <v>ITEM73#KBN3_5=</v>
      </c>
    </row>
    <row r="680" spans="1:61" ht="9.75" customHeight="1" x14ac:dyDescent="0.15">
      <c r="A680" s="106"/>
      <c r="B680" s="107"/>
      <c r="C680" s="107"/>
      <c r="D680" s="107"/>
      <c r="E680" s="107"/>
      <c r="F680" s="107"/>
      <c r="G680" s="107"/>
      <c r="H680" s="107"/>
      <c r="I680" s="107"/>
      <c r="J680" s="102"/>
      <c r="K680" s="102"/>
      <c r="L680" s="102"/>
      <c r="M680" s="102"/>
      <c r="N680" s="102"/>
      <c r="O680" s="102"/>
      <c r="P680" s="102"/>
      <c r="Q680" s="102"/>
      <c r="R680" s="102"/>
      <c r="S680" s="102"/>
      <c r="T680" s="102"/>
      <c r="U680" s="102"/>
      <c r="V680" s="102"/>
      <c r="W680" s="102"/>
      <c r="X680" s="102"/>
      <c r="Y680" s="102"/>
      <c r="Z680" s="102"/>
      <c r="AA680" s="102"/>
      <c r="AB680" s="102"/>
      <c r="AC680" s="102"/>
      <c r="AD680" s="102"/>
      <c r="AE680" s="102"/>
      <c r="AF680" s="102"/>
      <c r="AG680" s="102"/>
      <c r="AH680" s="102"/>
      <c r="AI680" s="102"/>
      <c r="AJ680" s="102"/>
      <c r="AK680" s="102"/>
      <c r="AL680" s="102"/>
      <c r="AM680" s="102"/>
      <c r="BG680" s="13" t="s">
        <v>432</v>
      </c>
      <c r="BH680" s="13" t="s">
        <v>432</v>
      </c>
    </row>
    <row r="681" spans="1:61" ht="9.75" customHeight="1" x14ac:dyDescent="0.15">
      <c r="A681" s="96" t="s">
        <v>287</v>
      </c>
      <c r="B681" s="97"/>
      <c r="C681" s="97"/>
      <c r="D681" s="97"/>
      <c r="E681" s="97"/>
      <c r="F681" s="97"/>
      <c r="G681" s="97"/>
      <c r="H681" s="97"/>
      <c r="I681" s="97"/>
      <c r="J681" s="167"/>
      <c r="K681" s="162"/>
      <c r="L681" s="162"/>
      <c r="M681" s="162"/>
      <c r="N681" s="162"/>
      <c r="O681" s="162"/>
      <c r="P681" s="162"/>
      <c r="Q681" s="162"/>
      <c r="R681" s="162"/>
      <c r="S681" s="162"/>
      <c r="T681" s="162"/>
      <c r="U681" s="162"/>
      <c r="V681" s="170" t="s">
        <v>116</v>
      </c>
      <c r="W681" s="170"/>
      <c r="X681" s="170"/>
      <c r="Y681" s="170"/>
      <c r="Z681" s="170"/>
      <c r="AA681" s="170"/>
      <c r="AB681" s="170"/>
      <c r="AC681" s="170"/>
      <c r="AD681" s="170"/>
      <c r="AE681" s="170"/>
      <c r="AF681" s="170"/>
      <c r="AG681" s="170"/>
      <c r="AH681" s="170"/>
      <c r="AI681" s="170"/>
      <c r="AJ681" s="170"/>
      <c r="AK681" s="170"/>
      <c r="AL681" s="170"/>
      <c r="AM681" s="171"/>
      <c r="BE681" s="13" t="str">
        <f ca="1">MID(CELL("address",$CB$2),2,2)</f>
        <v>CB</v>
      </c>
      <c r="BF681" s="13" t="str">
        <f>IF(TRIM($K683)="","",IF(ISERROR(MATCH($K683,$CB$3:$CB$7,0)),"INPUT_ERROR",MATCH($K683,$CB$3:$CB$7,0)))</f>
        <v/>
      </c>
      <c r="BG681" s="13" t="s">
        <v>508</v>
      </c>
      <c r="BH681" s="13">
        <v>74</v>
      </c>
      <c r="BI681" s="13" t="str">
        <f>"ITEM"&amp; BH681&amp; BG681 &amp;"="&amp; $BF681</f>
        <v>ITEM74#KBN3_5=</v>
      </c>
    </row>
    <row r="682" spans="1:61" ht="9.75" customHeight="1" x14ac:dyDescent="0.15">
      <c r="A682" s="99"/>
      <c r="B682" s="100"/>
      <c r="C682" s="100"/>
      <c r="D682" s="100"/>
      <c r="E682" s="100"/>
      <c r="F682" s="100"/>
      <c r="G682" s="100"/>
      <c r="H682" s="100"/>
      <c r="I682" s="100"/>
      <c r="J682" s="186"/>
      <c r="K682" s="133"/>
      <c r="L682" s="133"/>
      <c r="M682" s="133"/>
      <c r="N682" s="133"/>
      <c r="O682" s="133"/>
      <c r="P682" s="133"/>
      <c r="Q682" s="133"/>
      <c r="R682" s="133"/>
      <c r="S682" s="133"/>
      <c r="T682" s="133"/>
      <c r="U682" s="133"/>
      <c r="V682" s="169" t="s">
        <v>180</v>
      </c>
      <c r="W682" s="169"/>
      <c r="X682" s="169"/>
      <c r="Y682" s="169"/>
      <c r="Z682" s="169"/>
      <c r="AA682" s="169"/>
      <c r="AB682" s="169"/>
      <c r="AC682" s="169"/>
      <c r="AD682" s="169"/>
      <c r="AE682" s="169"/>
      <c r="AF682" s="169"/>
      <c r="AG682" s="169"/>
      <c r="AH682" s="169"/>
      <c r="AI682" s="169"/>
      <c r="AJ682" s="169"/>
      <c r="AK682" s="169"/>
      <c r="AL682" s="169"/>
      <c r="AM682" s="172"/>
      <c r="BG682" s="13" t="s">
        <v>432</v>
      </c>
      <c r="BH682" s="13" t="s">
        <v>432</v>
      </c>
    </row>
    <row r="683" spans="1:61" ht="9.75" customHeight="1" x14ac:dyDescent="0.15">
      <c r="A683" s="99"/>
      <c r="B683" s="100"/>
      <c r="C683" s="100"/>
      <c r="D683" s="100"/>
      <c r="E683" s="100"/>
      <c r="F683" s="100"/>
      <c r="G683" s="100"/>
      <c r="H683" s="100"/>
      <c r="I683" s="100"/>
      <c r="J683" s="130" t="s">
        <v>444</v>
      </c>
      <c r="K683" s="131"/>
      <c r="L683" s="131"/>
      <c r="M683" s="131"/>
      <c r="N683" s="131"/>
      <c r="O683" s="131"/>
      <c r="P683" s="131"/>
      <c r="Q683" s="131"/>
      <c r="R683" s="131"/>
      <c r="S683" s="131"/>
      <c r="T683" s="133" t="s">
        <v>442</v>
      </c>
      <c r="U683" s="133"/>
      <c r="V683" s="169" t="s">
        <v>236</v>
      </c>
      <c r="W683" s="169"/>
      <c r="X683" s="169"/>
      <c r="Y683" s="169"/>
      <c r="Z683" s="169"/>
      <c r="AA683" s="169"/>
      <c r="AB683" s="169"/>
      <c r="AC683" s="169"/>
      <c r="AD683" s="169"/>
      <c r="AE683" s="169"/>
      <c r="AF683" s="169"/>
      <c r="AG683" s="169"/>
      <c r="AH683" s="169"/>
      <c r="AI683" s="169"/>
      <c r="AJ683" s="169"/>
      <c r="AK683" s="169"/>
      <c r="AL683" s="169"/>
      <c r="AM683" s="172"/>
      <c r="BG683" s="13" t="s">
        <v>432</v>
      </c>
      <c r="BH683" s="13" t="s">
        <v>432</v>
      </c>
    </row>
    <row r="684" spans="1:61" ht="9.75" customHeight="1" x14ac:dyDescent="0.15">
      <c r="A684" s="99"/>
      <c r="B684" s="100"/>
      <c r="C684" s="100"/>
      <c r="D684" s="100"/>
      <c r="E684" s="100"/>
      <c r="F684" s="100"/>
      <c r="G684" s="100"/>
      <c r="H684" s="100"/>
      <c r="I684" s="100"/>
      <c r="J684" s="130"/>
      <c r="K684" s="131"/>
      <c r="L684" s="131"/>
      <c r="M684" s="131"/>
      <c r="N684" s="131"/>
      <c r="O684" s="131"/>
      <c r="P684" s="131"/>
      <c r="Q684" s="131"/>
      <c r="R684" s="131"/>
      <c r="S684" s="131"/>
      <c r="T684" s="133"/>
      <c r="U684" s="133"/>
      <c r="V684" s="169" t="s">
        <v>237</v>
      </c>
      <c r="W684" s="169"/>
      <c r="X684" s="169"/>
      <c r="Y684" s="169"/>
      <c r="Z684" s="169"/>
      <c r="AA684" s="169"/>
      <c r="AB684" s="169"/>
      <c r="AC684" s="169"/>
      <c r="AD684" s="169"/>
      <c r="AE684" s="169"/>
      <c r="AF684" s="169"/>
      <c r="AG684" s="169"/>
      <c r="AH684" s="169"/>
      <c r="AI684" s="169"/>
      <c r="AJ684" s="169"/>
      <c r="AK684" s="169"/>
      <c r="AL684" s="169"/>
      <c r="AM684" s="172"/>
      <c r="BG684" s="13" t="s">
        <v>432</v>
      </c>
      <c r="BH684" s="13" t="s">
        <v>432</v>
      </c>
    </row>
    <row r="685" spans="1:61" ht="9.75" customHeight="1" x14ac:dyDescent="0.15">
      <c r="A685" s="99"/>
      <c r="B685" s="100"/>
      <c r="C685" s="100"/>
      <c r="D685" s="100"/>
      <c r="E685" s="100"/>
      <c r="F685" s="100"/>
      <c r="G685" s="100"/>
      <c r="H685" s="100"/>
      <c r="I685" s="100"/>
      <c r="J685" s="186"/>
      <c r="K685" s="133"/>
      <c r="L685" s="133"/>
      <c r="M685" s="133"/>
      <c r="N685" s="133"/>
      <c r="O685" s="133"/>
      <c r="P685" s="133"/>
      <c r="Q685" s="133"/>
      <c r="R685" s="133"/>
      <c r="S685" s="133"/>
      <c r="T685" s="133"/>
      <c r="U685" s="133"/>
      <c r="V685" s="169" t="s">
        <v>445</v>
      </c>
      <c r="W685" s="169"/>
      <c r="X685" s="169"/>
      <c r="Y685" s="169"/>
      <c r="Z685" s="169"/>
      <c r="AA685" s="169"/>
      <c r="AB685" s="169"/>
      <c r="AC685" s="169"/>
      <c r="AD685" s="169"/>
      <c r="AE685" s="169"/>
      <c r="AF685" s="169"/>
      <c r="AG685" s="169"/>
      <c r="AH685" s="169"/>
      <c r="AI685" s="169"/>
      <c r="AJ685" s="169"/>
      <c r="AK685" s="169"/>
      <c r="AL685" s="169"/>
      <c r="AM685" s="172"/>
      <c r="BG685" s="13" t="s">
        <v>432</v>
      </c>
      <c r="BH685" s="13" t="s">
        <v>432</v>
      </c>
    </row>
    <row r="686" spans="1:61" ht="9.75" customHeight="1" x14ac:dyDescent="0.15">
      <c r="A686" s="106"/>
      <c r="B686" s="107"/>
      <c r="C686" s="107"/>
      <c r="D686" s="107"/>
      <c r="E686" s="107"/>
      <c r="F686" s="107"/>
      <c r="G686" s="107"/>
      <c r="H686" s="107"/>
      <c r="I686" s="107"/>
      <c r="J686" s="168"/>
      <c r="K686" s="137"/>
      <c r="L686" s="137"/>
      <c r="M686" s="137"/>
      <c r="N686" s="137"/>
      <c r="O686" s="137"/>
      <c r="P686" s="137"/>
      <c r="Q686" s="137"/>
      <c r="R686" s="137"/>
      <c r="S686" s="137"/>
      <c r="T686" s="137"/>
      <c r="U686" s="137"/>
      <c r="V686" s="174" t="s">
        <v>238</v>
      </c>
      <c r="W686" s="174"/>
      <c r="X686" s="174"/>
      <c r="Y686" s="174"/>
      <c r="Z686" s="174"/>
      <c r="AA686" s="174"/>
      <c r="AB686" s="174"/>
      <c r="AC686" s="174"/>
      <c r="AD686" s="174"/>
      <c r="AE686" s="174"/>
      <c r="AF686" s="174"/>
      <c r="AG686" s="174"/>
      <c r="AH686" s="174"/>
      <c r="AI686" s="174"/>
      <c r="AJ686" s="174"/>
      <c r="AK686" s="174"/>
      <c r="AL686" s="174"/>
      <c r="AM686" s="175"/>
      <c r="BG686" s="13" t="s">
        <v>432</v>
      </c>
      <c r="BH686" s="13" t="s">
        <v>432</v>
      </c>
    </row>
    <row r="687" spans="1:61" ht="9.75" customHeight="1" x14ac:dyDescent="0.15">
      <c r="A687" s="96" t="s">
        <v>288</v>
      </c>
      <c r="B687" s="97"/>
      <c r="C687" s="97"/>
      <c r="D687" s="97"/>
      <c r="E687" s="97"/>
      <c r="F687" s="97"/>
      <c r="G687" s="97"/>
      <c r="H687" s="97"/>
      <c r="I687" s="97"/>
      <c r="J687" s="115"/>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7"/>
      <c r="BG687" s="13" t="s">
        <v>508</v>
      </c>
      <c r="BH687" s="13">
        <v>75</v>
      </c>
      <c r="BI687" s="13" t="str">
        <f>"ITEM"&amp;BH687&amp; BG687 &amp;"="&amp; IF(TRIM($J687)="","",$J687)</f>
        <v>ITEM75#KBN3_5=</v>
      </c>
    </row>
    <row r="688" spans="1:61" ht="9.75" customHeight="1" x14ac:dyDescent="0.15">
      <c r="A688" s="99"/>
      <c r="B688" s="100"/>
      <c r="C688" s="100"/>
      <c r="D688" s="100"/>
      <c r="E688" s="100"/>
      <c r="F688" s="100"/>
      <c r="G688" s="100"/>
      <c r="H688" s="100"/>
      <c r="I688" s="100"/>
      <c r="J688" s="109"/>
      <c r="K688" s="110"/>
      <c r="L688" s="110"/>
      <c r="M688" s="110"/>
      <c r="N688" s="110"/>
      <c r="O688" s="110"/>
      <c r="P688" s="110"/>
      <c r="Q688" s="110"/>
      <c r="R688" s="110"/>
      <c r="S688" s="110"/>
      <c r="T688" s="110"/>
      <c r="U688" s="110"/>
      <c r="V688" s="110"/>
      <c r="W688" s="110"/>
      <c r="X688" s="110"/>
      <c r="Y688" s="110"/>
      <c r="Z688" s="110"/>
      <c r="AA688" s="110"/>
      <c r="AB688" s="110"/>
      <c r="AC688" s="110"/>
      <c r="AD688" s="110"/>
      <c r="AE688" s="110"/>
      <c r="AF688" s="110"/>
      <c r="AG688" s="110"/>
      <c r="AH688" s="110"/>
      <c r="AI688" s="110"/>
      <c r="AJ688" s="110"/>
      <c r="AK688" s="110"/>
      <c r="AL688" s="110"/>
      <c r="AM688" s="111"/>
      <c r="BG688" s="13" t="s">
        <v>432</v>
      </c>
      <c r="BH688" s="13" t="s">
        <v>432</v>
      </c>
    </row>
    <row r="689" spans="1:61" ht="9.75" customHeight="1" x14ac:dyDescent="0.15">
      <c r="A689" s="106"/>
      <c r="B689" s="107"/>
      <c r="C689" s="107"/>
      <c r="D689" s="107"/>
      <c r="E689" s="107"/>
      <c r="F689" s="107"/>
      <c r="G689" s="107"/>
      <c r="H689" s="107"/>
      <c r="I689" s="107"/>
      <c r="J689" s="112"/>
      <c r="K689" s="113"/>
      <c r="L689" s="113"/>
      <c r="M689" s="113"/>
      <c r="N689" s="113"/>
      <c r="O689" s="113"/>
      <c r="P689" s="113"/>
      <c r="Q689" s="113"/>
      <c r="R689" s="113"/>
      <c r="S689" s="113"/>
      <c r="T689" s="113"/>
      <c r="U689" s="113"/>
      <c r="V689" s="113"/>
      <c r="W689" s="113"/>
      <c r="X689" s="113"/>
      <c r="Y689" s="113"/>
      <c r="Z689" s="113"/>
      <c r="AA689" s="113"/>
      <c r="AB689" s="113"/>
      <c r="AC689" s="113"/>
      <c r="AD689" s="113"/>
      <c r="AE689" s="113"/>
      <c r="AF689" s="113"/>
      <c r="AG689" s="113"/>
      <c r="AH689" s="113"/>
      <c r="AI689" s="113"/>
      <c r="AJ689" s="113"/>
      <c r="AK689" s="113"/>
      <c r="AL689" s="113"/>
      <c r="AM689" s="114"/>
      <c r="BG689" s="13" t="s">
        <v>432</v>
      </c>
      <c r="BH689" s="13" t="s">
        <v>432</v>
      </c>
    </row>
    <row r="690" spans="1:61" ht="9.75" customHeight="1" x14ac:dyDescent="0.15">
      <c r="A690" s="96" t="s">
        <v>289</v>
      </c>
      <c r="B690" s="97"/>
      <c r="C690" s="97"/>
      <c r="D690" s="97"/>
      <c r="E690" s="97"/>
      <c r="F690" s="97"/>
      <c r="G690" s="97"/>
      <c r="H690" s="97"/>
      <c r="I690" s="97"/>
      <c r="J690" s="224" t="s">
        <v>127</v>
      </c>
      <c r="K690" s="225"/>
      <c r="L690" s="162" t="s">
        <v>121</v>
      </c>
      <c r="M690" s="162"/>
      <c r="N690" s="162"/>
      <c r="O690" s="162"/>
      <c r="P690" s="162"/>
      <c r="Q690" s="162"/>
      <c r="R690" s="162"/>
      <c r="S690" s="162"/>
      <c r="T690" s="162"/>
      <c r="U690" s="162"/>
      <c r="V690" s="162"/>
      <c r="W690" s="162"/>
      <c r="X690" s="227" t="s">
        <v>127</v>
      </c>
      <c r="Y690" s="225"/>
      <c r="Z690" s="162" t="s">
        <v>160</v>
      </c>
      <c r="AA690" s="162"/>
      <c r="AB690" s="162"/>
      <c r="AC690" s="162"/>
      <c r="AD690" s="162"/>
      <c r="AE690" s="162"/>
      <c r="AF690" s="162"/>
      <c r="AG690" s="162"/>
      <c r="AH690" s="162"/>
      <c r="AI690" s="162"/>
      <c r="AJ690" s="162"/>
      <c r="AK690" s="162"/>
      <c r="AL690" s="162"/>
      <c r="AM690" s="163"/>
      <c r="BF690" s="13" t="b">
        <f>IF($K690="○",TRUE,IF($K690="",FALSE,"INPUT_ERROR"))</f>
        <v>0</v>
      </c>
      <c r="BG690" s="13" t="s">
        <v>508</v>
      </c>
      <c r="BH690" s="13">
        <v>76</v>
      </c>
      <c r="BI690" s="13" t="str">
        <f t="shared" ref="BI690:BI696" si="6">"ITEM"&amp;BH690&amp; BG690 &amp;"="&amp; BF690</f>
        <v>ITEM76#KBN3_5=FALSE</v>
      </c>
    </row>
    <row r="691" spans="1:61" ht="9.75" customHeight="1" x14ac:dyDescent="0.15">
      <c r="A691" s="99"/>
      <c r="B691" s="100"/>
      <c r="C691" s="100"/>
      <c r="D691" s="100"/>
      <c r="E691" s="100"/>
      <c r="F691" s="100"/>
      <c r="G691" s="100"/>
      <c r="H691" s="100"/>
      <c r="I691" s="100"/>
      <c r="J691" s="130"/>
      <c r="K691" s="132"/>
      <c r="L691" s="133"/>
      <c r="M691" s="133"/>
      <c r="N691" s="133"/>
      <c r="O691" s="133"/>
      <c r="P691" s="133"/>
      <c r="Q691" s="133"/>
      <c r="R691" s="133"/>
      <c r="S691" s="133"/>
      <c r="T691" s="133"/>
      <c r="U691" s="133"/>
      <c r="V691" s="133"/>
      <c r="W691" s="133"/>
      <c r="X691" s="134"/>
      <c r="Y691" s="132"/>
      <c r="Z691" s="133"/>
      <c r="AA691" s="133"/>
      <c r="AB691" s="133"/>
      <c r="AC691" s="133"/>
      <c r="AD691" s="133"/>
      <c r="AE691" s="133"/>
      <c r="AF691" s="133"/>
      <c r="AG691" s="133"/>
      <c r="AH691" s="133"/>
      <c r="AI691" s="133"/>
      <c r="AJ691" s="133"/>
      <c r="AK691" s="133"/>
      <c r="AL691" s="133"/>
      <c r="AM691" s="139"/>
      <c r="BF691" s="13" t="b">
        <f>IF($Y690="○",TRUE,IF($Y690="",FALSE,"INPUT_ERROR"))</f>
        <v>0</v>
      </c>
      <c r="BG691" s="13" t="s">
        <v>508</v>
      </c>
      <c r="BH691" s="13">
        <v>77</v>
      </c>
      <c r="BI691" s="13" t="str">
        <f t="shared" si="6"/>
        <v>ITEM77#KBN3_5=FALSE</v>
      </c>
    </row>
    <row r="692" spans="1:61" ht="9.75" customHeight="1" x14ac:dyDescent="0.15">
      <c r="A692" s="99"/>
      <c r="B692" s="100"/>
      <c r="C692" s="100"/>
      <c r="D692" s="100"/>
      <c r="E692" s="100"/>
      <c r="F692" s="100"/>
      <c r="G692" s="100"/>
      <c r="H692" s="100"/>
      <c r="I692" s="100"/>
      <c r="J692" s="130" t="s">
        <v>127</v>
      </c>
      <c r="K692" s="132"/>
      <c r="L692" s="133" t="s">
        <v>161</v>
      </c>
      <c r="M692" s="133"/>
      <c r="N692" s="133"/>
      <c r="O692" s="133"/>
      <c r="P692" s="133"/>
      <c r="Q692" s="133"/>
      <c r="R692" s="133"/>
      <c r="S692" s="133"/>
      <c r="T692" s="133"/>
      <c r="U692" s="133"/>
      <c r="V692" s="133"/>
      <c r="W692" s="133"/>
      <c r="X692" s="134" t="s">
        <v>127</v>
      </c>
      <c r="Y692" s="132"/>
      <c r="Z692" s="133" t="s">
        <v>332</v>
      </c>
      <c r="AA692" s="133"/>
      <c r="AB692" s="133"/>
      <c r="AC692" s="133"/>
      <c r="AD692" s="133"/>
      <c r="AE692" s="133"/>
      <c r="AF692" s="133"/>
      <c r="AG692" s="133"/>
      <c r="AH692" s="133"/>
      <c r="AI692" s="133"/>
      <c r="AJ692" s="133"/>
      <c r="AK692" s="133"/>
      <c r="AL692" s="133"/>
      <c r="AM692" s="139"/>
      <c r="BF692" s="13" t="b">
        <f>IF($K692="○",TRUE,IF($K692="",FALSE,"INPUT_ERROR"))</f>
        <v>0</v>
      </c>
      <c r="BG692" s="13" t="s">
        <v>508</v>
      </c>
      <c r="BH692" s="13">
        <v>78</v>
      </c>
      <c r="BI692" s="13" t="str">
        <f t="shared" si="6"/>
        <v>ITEM78#KBN3_5=FALSE</v>
      </c>
    </row>
    <row r="693" spans="1:61" ht="9.75" customHeight="1" x14ac:dyDescent="0.15">
      <c r="A693" s="99"/>
      <c r="B693" s="100"/>
      <c r="C693" s="100"/>
      <c r="D693" s="100"/>
      <c r="E693" s="100"/>
      <c r="F693" s="100"/>
      <c r="G693" s="100"/>
      <c r="H693" s="100"/>
      <c r="I693" s="100"/>
      <c r="J693" s="130"/>
      <c r="K693" s="132"/>
      <c r="L693" s="133"/>
      <c r="M693" s="133"/>
      <c r="N693" s="133"/>
      <c r="O693" s="133"/>
      <c r="P693" s="133"/>
      <c r="Q693" s="133"/>
      <c r="R693" s="133"/>
      <c r="S693" s="133"/>
      <c r="T693" s="133"/>
      <c r="U693" s="133"/>
      <c r="V693" s="133"/>
      <c r="W693" s="133"/>
      <c r="X693" s="134"/>
      <c r="Y693" s="132"/>
      <c r="Z693" s="133"/>
      <c r="AA693" s="133"/>
      <c r="AB693" s="133"/>
      <c r="AC693" s="133"/>
      <c r="AD693" s="133"/>
      <c r="AE693" s="133"/>
      <c r="AF693" s="133"/>
      <c r="AG693" s="133"/>
      <c r="AH693" s="133"/>
      <c r="AI693" s="133"/>
      <c r="AJ693" s="133"/>
      <c r="AK693" s="133"/>
      <c r="AL693" s="133"/>
      <c r="AM693" s="139"/>
      <c r="BF693" s="13" t="b">
        <f>IF($Y692="○",TRUE,IF($Y692="",FALSE,"INPUT_ERROR"))</f>
        <v>0</v>
      </c>
      <c r="BG693" s="13" t="s">
        <v>508</v>
      </c>
      <c r="BH693" s="13">
        <v>79</v>
      </c>
      <c r="BI693" s="13" t="str">
        <f t="shared" si="6"/>
        <v>ITEM79#KBN3_5=FALSE</v>
      </c>
    </row>
    <row r="694" spans="1:61" ht="9.75" customHeight="1" x14ac:dyDescent="0.15">
      <c r="A694" s="99"/>
      <c r="B694" s="100"/>
      <c r="C694" s="100"/>
      <c r="D694" s="100"/>
      <c r="E694" s="100"/>
      <c r="F694" s="100"/>
      <c r="G694" s="100"/>
      <c r="H694" s="100"/>
      <c r="I694" s="100"/>
      <c r="J694" s="130" t="s">
        <v>127</v>
      </c>
      <c r="K694" s="132"/>
      <c r="L694" s="133" t="s">
        <v>240</v>
      </c>
      <c r="M694" s="133"/>
      <c r="N694" s="133"/>
      <c r="O694" s="133"/>
      <c r="P694" s="133"/>
      <c r="Q694" s="133"/>
      <c r="R694" s="133"/>
      <c r="S694" s="133"/>
      <c r="T694" s="133"/>
      <c r="U694" s="133"/>
      <c r="V694" s="133"/>
      <c r="W694" s="133"/>
      <c r="X694" s="134" t="s">
        <v>127</v>
      </c>
      <c r="Y694" s="132"/>
      <c r="Z694" s="133" t="s">
        <v>241</v>
      </c>
      <c r="AA694" s="133"/>
      <c r="AB694" s="133"/>
      <c r="AC694" s="133"/>
      <c r="AD694" s="133"/>
      <c r="AE694" s="133"/>
      <c r="AF694" s="133"/>
      <c r="AG694" s="133"/>
      <c r="AH694" s="133"/>
      <c r="AI694" s="133"/>
      <c r="AJ694" s="133"/>
      <c r="AK694" s="133"/>
      <c r="AL694" s="133"/>
      <c r="AM694" s="139"/>
      <c r="BF694" s="13" t="b">
        <f>IF($K694="○",TRUE,IF($K694="",FALSE,"INPUT_ERROR"))</f>
        <v>0</v>
      </c>
      <c r="BG694" s="13" t="s">
        <v>508</v>
      </c>
      <c r="BH694" s="13">
        <v>80</v>
      </c>
      <c r="BI694" s="13" t="str">
        <f t="shared" si="6"/>
        <v>ITEM80#KBN3_5=FALSE</v>
      </c>
    </row>
    <row r="695" spans="1:61" ht="9.75" customHeight="1" x14ac:dyDescent="0.15">
      <c r="A695" s="99"/>
      <c r="B695" s="100"/>
      <c r="C695" s="100"/>
      <c r="D695" s="100"/>
      <c r="E695" s="100"/>
      <c r="F695" s="100"/>
      <c r="G695" s="100"/>
      <c r="H695" s="100"/>
      <c r="I695" s="100"/>
      <c r="J695" s="130"/>
      <c r="K695" s="132"/>
      <c r="L695" s="133"/>
      <c r="M695" s="133"/>
      <c r="N695" s="133"/>
      <c r="O695" s="133"/>
      <c r="P695" s="133"/>
      <c r="Q695" s="133"/>
      <c r="R695" s="133"/>
      <c r="S695" s="133"/>
      <c r="T695" s="133"/>
      <c r="U695" s="133"/>
      <c r="V695" s="133"/>
      <c r="W695" s="133"/>
      <c r="X695" s="134"/>
      <c r="Y695" s="132"/>
      <c r="Z695" s="133"/>
      <c r="AA695" s="133"/>
      <c r="AB695" s="133"/>
      <c r="AC695" s="133"/>
      <c r="AD695" s="133"/>
      <c r="AE695" s="133"/>
      <c r="AF695" s="133"/>
      <c r="AG695" s="133"/>
      <c r="AH695" s="133"/>
      <c r="AI695" s="133"/>
      <c r="AJ695" s="133"/>
      <c r="AK695" s="133"/>
      <c r="AL695" s="133"/>
      <c r="AM695" s="139"/>
      <c r="BF695" s="13" t="b">
        <f>IF($Y694="○",TRUE,IF($Y694="",FALSE,"INPUT_ERROR"))</f>
        <v>0</v>
      </c>
      <c r="BG695" s="13" t="s">
        <v>508</v>
      </c>
      <c r="BH695" s="13">
        <v>81</v>
      </c>
      <c r="BI695" s="13" t="str">
        <f t="shared" si="6"/>
        <v>ITEM81#KBN3_5=FALSE</v>
      </c>
    </row>
    <row r="696" spans="1:61" ht="9.75" customHeight="1" x14ac:dyDescent="0.15">
      <c r="A696" s="99"/>
      <c r="B696" s="100"/>
      <c r="C696" s="100"/>
      <c r="D696" s="100"/>
      <c r="E696" s="100"/>
      <c r="F696" s="100"/>
      <c r="G696" s="100"/>
      <c r="H696" s="100"/>
      <c r="I696" s="100"/>
      <c r="J696" s="130" t="s">
        <v>127</v>
      </c>
      <c r="K696" s="132"/>
      <c r="L696" s="133" t="s">
        <v>125</v>
      </c>
      <c r="M696" s="133"/>
      <c r="N696" s="133"/>
      <c r="O696" s="134" t="s">
        <v>98</v>
      </c>
      <c r="P696" s="128"/>
      <c r="Q696" s="128"/>
      <c r="R696" s="128"/>
      <c r="S696" s="128"/>
      <c r="T696" s="128"/>
      <c r="U696" s="128"/>
      <c r="V696" s="128"/>
      <c r="W696" s="128"/>
      <c r="X696" s="128"/>
      <c r="Y696" s="128"/>
      <c r="Z696" s="128"/>
      <c r="AA696" s="128"/>
      <c r="AB696" s="128"/>
      <c r="AC696" s="128"/>
      <c r="AD696" s="128"/>
      <c r="AE696" s="128"/>
      <c r="AF696" s="128"/>
      <c r="AG696" s="128"/>
      <c r="AH696" s="128"/>
      <c r="AI696" s="128"/>
      <c r="AJ696" s="128"/>
      <c r="AK696" s="128"/>
      <c r="AL696" s="133" t="s">
        <v>188</v>
      </c>
      <c r="AM696" s="139"/>
      <c r="BF696" s="13" t="b">
        <f>IF($K696="○",TRUE,IF($K696="",FALSE,"INPUT_ERROR"))</f>
        <v>0</v>
      </c>
      <c r="BG696" s="13" t="s">
        <v>508</v>
      </c>
      <c r="BH696" s="13">
        <v>82</v>
      </c>
      <c r="BI696" s="13" t="str">
        <f t="shared" si="6"/>
        <v>ITEM82#KBN3_5=FALSE</v>
      </c>
    </row>
    <row r="697" spans="1:61" ht="9.75" customHeight="1" x14ac:dyDescent="0.15">
      <c r="A697" s="99"/>
      <c r="B697" s="100"/>
      <c r="C697" s="100"/>
      <c r="D697" s="100"/>
      <c r="E697" s="100"/>
      <c r="F697" s="100"/>
      <c r="G697" s="100"/>
      <c r="H697" s="100"/>
      <c r="I697" s="100"/>
      <c r="J697" s="135"/>
      <c r="K697" s="136"/>
      <c r="L697" s="137"/>
      <c r="M697" s="137"/>
      <c r="N697" s="137"/>
      <c r="O697" s="138"/>
      <c r="P697" s="90"/>
      <c r="Q697" s="90"/>
      <c r="R697" s="90"/>
      <c r="S697" s="90"/>
      <c r="T697" s="90"/>
      <c r="U697" s="90"/>
      <c r="V697" s="90"/>
      <c r="W697" s="90"/>
      <c r="X697" s="90"/>
      <c r="Y697" s="90"/>
      <c r="Z697" s="90"/>
      <c r="AA697" s="90"/>
      <c r="AB697" s="90"/>
      <c r="AC697" s="90"/>
      <c r="AD697" s="90"/>
      <c r="AE697" s="90"/>
      <c r="AF697" s="90"/>
      <c r="AG697" s="90"/>
      <c r="AH697" s="90"/>
      <c r="AI697" s="90"/>
      <c r="AJ697" s="90"/>
      <c r="AK697" s="90"/>
      <c r="AL697" s="137"/>
      <c r="AM697" s="140"/>
      <c r="BG697" s="13" t="s">
        <v>508</v>
      </c>
      <c r="BH697" s="13">
        <v>83</v>
      </c>
      <c r="BI697" s="13" t="str">
        <f>"ITEM"&amp;BH697&amp; BG697 &amp;"="&amp;IF(TRIM($P696)="","",$P696)</f>
        <v>ITEM83#KBN3_5=</v>
      </c>
    </row>
    <row r="698" spans="1:61" ht="9.75" customHeight="1" x14ac:dyDescent="0.15">
      <c r="A698" s="96" t="s">
        <v>290</v>
      </c>
      <c r="B698" s="97"/>
      <c r="C698" s="97"/>
      <c r="D698" s="97"/>
      <c r="E698" s="97"/>
      <c r="F698" s="97"/>
      <c r="G698" s="97"/>
      <c r="H698" s="97"/>
      <c r="I698" s="97"/>
      <c r="J698" s="102"/>
      <c r="K698" s="102"/>
      <c r="L698" s="102"/>
      <c r="M698" s="102"/>
      <c r="N698" s="102"/>
      <c r="O698" s="102"/>
      <c r="P698" s="102"/>
      <c r="Q698" s="102"/>
      <c r="R698" s="102"/>
      <c r="S698" s="102"/>
      <c r="T698" s="102"/>
      <c r="U698" s="102"/>
      <c r="V698" s="102"/>
      <c r="W698" s="102"/>
      <c r="X698" s="102"/>
      <c r="Y698" s="102"/>
      <c r="Z698" s="102"/>
      <c r="AA698" s="102"/>
      <c r="AB698" s="102"/>
      <c r="AC698" s="102"/>
      <c r="AD698" s="102"/>
      <c r="AE698" s="102"/>
      <c r="AF698" s="102"/>
      <c r="AG698" s="102"/>
      <c r="AH698" s="102"/>
      <c r="AI698" s="102"/>
      <c r="AJ698" s="102"/>
      <c r="AK698" s="102"/>
      <c r="AL698" s="102"/>
      <c r="AM698" s="102"/>
      <c r="BG698" s="13" t="s">
        <v>508</v>
      </c>
      <c r="BH698" s="13">
        <v>84</v>
      </c>
      <c r="BI698" s="13" t="str">
        <f>"ITEM"&amp;BH698&amp; BG698 &amp;"="&amp;IF(TRIM($J698)="","",TEXT(J698,"yyyymmdd"))</f>
        <v>ITEM84#KBN3_5=</v>
      </c>
    </row>
    <row r="699" spans="1:61" ht="9.75" customHeight="1" x14ac:dyDescent="0.15">
      <c r="A699" s="99"/>
      <c r="B699" s="100"/>
      <c r="C699" s="100"/>
      <c r="D699" s="100"/>
      <c r="E699" s="100"/>
      <c r="F699" s="100"/>
      <c r="G699" s="100"/>
      <c r="H699" s="100"/>
      <c r="I699" s="100"/>
      <c r="J699" s="102"/>
      <c r="K699" s="102"/>
      <c r="L699" s="102"/>
      <c r="M699" s="102"/>
      <c r="N699" s="102"/>
      <c r="O699" s="102"/>
      <c r="P699" s="102"/>
      <c r="Q699" s="102"/>
      <c r="R699" s="102"/>
      <c r="S699" s="102"/>
      <c r="T699" s="102"/>
      <c r="U699" s="102"/>
      <c r="V699" s="102"/>
      <c r="W699" s="102"/>
      <c r="X699" s="102"/>
      <c r="Y699" s="102"/>
      <c r="Z699" s="102"/>
      <c r="AA699" s="102"/>
      <c r="AB699" s="102"/>
      <c r="AC699" s="102"/>
      <c r="AD699" s="102"/>
      <c r="AE699" s="102"/>
      <c r="AF699" s="102"/>
      <c r="AG699" s="102"/>
      <c r="AH699" s="102"/>
      <c r="AI699" s="102"/>
      <c r="AJ699" s="102"/>
      <c r="AK699" s="102"/>
      <c r="AL699" s="102"/>
      <c r="AM699" s="102"/>
      <c r="BG699" s="13" t="s">
        <v>432</v>
      </c>
      <c r="BH699" s="13" t="s">
        <v>432</v>
      </c>
    </row>
    <row r="700" spans="1:61" ht="9.75" customHeight="1" x14ac:dyDescent="0.15">
      <c r="A700" s="106"/>
      <c r="B700" s="107"/>
      <c r="C700" s="107"/>
      <c r="D700" s="107"/>
      <c r="E700" s="107"/>
      <c r="F700" s="107"/>
      <c r="G700" s="107"/>
      <c r="H700" s="107"/>
      <c r="I700" s="107"/>
      <c r="J700" s="102"/>
      <c r="K700" s="102"/>
      <c r="L700" s="102"/>
      <c r="M700" s="102"/>
      <c r="N700" s="102"/>
      <c r="O700" s="102"/>
      <c r="P700" s="102"/>
      <c r="Q700" s="102"/>
      <c r="R700" s="102"/>
      <c r="S700" s="102"/>
      <c r="T700" s="102"/>
      <c r="U700" s="102"/>
      <c r="V700" s="102"/>
      <c r="W700" s="102"/>
      <c r="X700" s="102"/>
      <c r="Y700" s="102"/>
      <c r="Z700" s="102"/>
      <c r="AA700" s="102"/>
      <c r="AB700" s="102"/>
      <c r="AC700" s="102"/>
      <c r="AD700" s="102"/>
      <c r="AE700" s="102"/>
      <c r="AF700" s="102"/>
      <c r="AG700" s="102"/>
      <c r="AH700" s="102"/>
      <c r="AI700" s="102"/>
      <c r="AJ700" s="102"/>
      <c r="AK700" s="102"/>
      <c r="AL700" s="102"/>
      <c r="AM700" s="102"/>
      <c r="BG700" s="13" t="s">
        <v>432</v>
      </c>
      <c r="BH700" s="13" t="s">
        <v>432</v>
      </c>
    </row>
    <row r="701" spans="1:61" ht="9.75" customHeight="1" x14ac:dyDescent="0.15">
      <c r="A701" s="141" t="s">
        <v>368</v>
      </c>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c r="AA701" s="142"/>
      <c r="AB701" s="142"/>
      <c r="AC701" s="142"/>
      <c r="AD701" s="142"/>
      <c r="AE701" s="142"/>
      <c r="AF701" s="142"/>
      <c r="AG701" s="142"/>
      <c r="AH701" s="142"/>
      <c r="AI701" s="142"/>
      <c r="AJ701" s="142"/>
      <c r="AK701" s="142"/>
      <c r="AL701" s="142"/>
      <c r="AM701" s="143"/>
      <c r="BG701" s="13" t="s">
        <v>432</v>
      </c>
      <c r="BH701" s="13" t="s">
        <v>432</v>
      </c>
    </row>
    <row r="702" spans="1:61" ht="9.75" customHeight="1" thickBot="1" x14ac:dyDescent="0.2">
      <c r="A702" s="164"/>
      <c r="B702" s="165"/>
      <c r="C702" s="165"/>
      <c r="D702" s="165"/>
      <c r="E702" s="165"/>
      <c r="F702" s="165"/>
      <c r="G702" s="165"/>
      <c r="H702" s="165"/>
      <c r="I702" s="165"/>
      <c r="J702" s="165"/>
      <c r="K702" s="165"/>
      <c r="L702" s="165"/>
      <c r="M702" s="165"/>
      <c r="N702" s="165"/>
      <c r="O702" s="165"/>
      <c r="P702" s="165"/>
      <c r="Q702" s="165"/>
      <c r="R702" s="165"/>
      <c r="S702" s="165"/>
      <c r="T702" s="165"/>
      <c r="U702" s="165"/>
      <c r="V702" s="165"/>
      <c r="W702" s="165"/>
      <c r="X702" s="165"/>
      <c r="Y702" s="165"/>
      <c r="Z702" s="165"/>
      <c r="AA702" s="165"/>
      <c r="AB702" s="165"/>
      <c r="AC702" s="165"/>
      <c r="AD702" s="165"/>
      <c r="AE702" s="165"/>
      <c r="AF702" s="165"/>
      <c r="AG702" s="165"/>
      <c r="AH702" s="165"/>
      <c r="AI702" s="165"/>
      <c r="AJ702" s="165"/>
      <c r="AK702" s="165"/>
      <c r="AL702" s="165"/>
      <c r="AM702" s="166"/>
      <c r="BG702" s="13" t="s">
        <v>432</v>
      </c>
      <c r="BH702" s="13" t="s">
        <v>432</v>
      </c>
    </row>
    <row r="703" spans="1:61" ht="9.75" customHeight="1" x14ac:dyDescent="0.15">
      <c r="A703" s="295" t="s">
        <v>369</v>
      </c>
      <c r="B703" s="296"/>
      <c r="C703" s="296"/>
      <c r="D703" s="296"/>
      <c r="E703" s="296"/>
      <c r="F703" s="296"/>
      <c r="G703" s="296"/>
      <c r="H703" s="296"/>
      <c r="I703" s="297"/>
      <c r="J703" s="273"/>
      <c r="K703" s="274"/>
      <c r="L703" s="274"/>
      <c r="M703" s="274"/>
      <c r="N703" s="274"/>
      <c r="O703" s="274"/>
      <c r="P703" s="274"/>
      <c r="Q703" s="274"/>
      <c r="R703" s="274"/>
      <c r="S703" s="274"/>
      <c r="T703" s="274"/>
      <c r="U703" s="274"/>
      <c r="V703" s="274"/>
      <c r="W703" s="274"/>
      <c r="X703" s="274"/>
      <c r="Y703" s="274"/>
      <c r="Z703" s="274"/>
      <c r="AA703" s="274"/>
      <c r="AB703" s="274"/>
      <c r="AC703" s="274"/>
      <c r="AD703" s="274"/>
      <c r="AE703" s="274"/>
      <c r="AF703" s="274"/>
      <c r="AG703" s="274"/>
      <c r="AH703" s="274"/>
      <c r="AI703" s="274"/>
      <c r="AJ703" s="274"/>
      <c r="AK703" s="274"/>
      <c r="AL703" s="274"/>
      <c r="AM703" s="275"/>
      <c r="BG703" s="13" t="s">
        <v>509</v>
      </c>
      <c r="BH703" s="13">
        <v>70</v>
      </c>
      <c r="BI703" s="13" t="str">
        <f>"ITEM"&amp;BH703&amp;BG703&amp;"="&amp;IF(TRIM($J703)="","",$J703)</f>
        <v>ITEM70#KBN3_6=</v>
      </c>
    </row>
    <row r="704" spans="1:61" ht="9.75" customHeight="1" thickBot="1" x14ac:dyDescent="0.2">
      <c r="A704" s="298"/>
      <c r="B704" s="299"/>
      <c r="C704" s="299"/>
      <c r="D704" s="299"/>
      <c r="E704" s="299"/>
      <c r="F704" s="299"/>
      <c r="G704" s="299"/>
      <c r="H704" s="299"/>
      <c r="I704" s="300"/>
      <c r="J704" s="301"/>
      <c r="K704" s="302"/>
      <c r="L704" s="302"/>
      <c r="M704" s="302"/>
      <c r="N704" s="302"/>
      <c r="O704" s="302"/>
      <c r="P704" s="302"/>
      <c r="Q704" s="302"/>
      <c r="R704" s="302"/>
      <c r="S704" s="302"/>
      <c r="T704" s="302"/>
      <c r="U704" s="302"/>
      <c r="V704" s="302"/>
      <c r="W704" s="302"/>
      <c r="X704" s="302"/>
      <c r="Y704" s="302"/>
      <c r="Z704" s="302"/>
      <c r="AA704" s="302"/>
      <c r="AB704" s="302"/>
      <c r="AC704" s="302"/>
      <c r="AD704" s="302"/>
      <c r="AE704" s="302"/>
      <c r="AF704" s="302"/>
      <c r="AG704" s="302"/>
      <c r="AH704" s="302"/>
      <c r="AI704" s="302"/>
      <c r="AJ704" s="302"/>
      <c r="AK704" s="302"/>
      <c r="AL704" s="302"/>
      <c r="AM704" s="303"/>
    </row>
    <row r="705" spans="1:61" ht="9.75" customHeight="1" x14ac:dyDescent="0.15">
      <c r="A705" s="99" t="s">
        <v>96</v>
      </c>
      <c r="B705" s="100"/>
      <c r="C705" s="100"/>
      <c r="D705" s="100"/>
      <c r="E705" s="100"/>
      <c r="F705" s="100"/>
      <c r="G705" s="100"/>
      <c r="H705" s="100"/>
      <c r="I705" s="100"/>
      <c r="J705" s="102"/>
      <c r="K705" s="102"/>
      <c r="L705" s="102"/>
      <c r="M705" s="102"/>
      <c r="N705" s="102"/>
      <c r="O705" s="102"/>
      <c r="P705" s="102"/>
      <c r="Q705" s="102"/>
      <c r="R705" s="102"/>
      <c r="S705" s="102"/>
      <c r="T705" s="102"/>
      <c r="U705" s="102"/>
      <c r="V705" s="102"/>
      <c r="W705" s="102"/>
      <c r="X705" s="102"/>
      <c r="Y705" s="102"/>
      <c r="Z705" s="102"/>
      <c r="AA705" s="102"/>
      <c r="AB705" s="102"/>
      <c r="AC705" s="102"/>
      <c r="AD705" s="102"/>
      <c r="AE705" s="102"/>
      <c r="AF705" s="102"/>
      <c r="AG705" s="102"/>
      <c r="AH705" s="102"/>
      <c r="AI705" s="102"/>
      <c r="AJ705" s="102"/>
      <c r="AK705" s="102"/>
      <c r="AL705" s="102"/>
      <c r="AM705" s="102"/>
      <c r="BG705" s="13" t="s">
        <v>509</v>
      </c>
      <c r="BH705" s="13">
        <v>71</v>
      </c>
      <c r="BI705" s="13" t="str">
        <f>"ITEM"&amp;BH705&amp; BG705 &amp;"="&amp; IF(TRIM($J705)="","",$J705)</f>
        <v>ITEM71#KBN3_6=</v>
      </c>
    </row>
    <row r="706" spans="1:61" ht="11.25" x14ac:dyDescent="0.15">
      <c r="A706" s="106"/>
      <c r="B706" s="107"/>
      <c r="C706" s="107"/>
      <c r="D706" s="107"/>
      <c r="E706" s="107"/>
      <c r="F706" s="107"/>
      <c r="G706" s="107"/>
      <c r="H706" s="107"/>
      <c r="I706" s="107"/>
      <c r="J706" s="102"/>
      <c r="K706" s="102"/>
      <c r="L706" s="102"/>
      <c r="M706" s="102"/>
      <c r="N706" s="102"/>
      <c r="O706" s="102"/>
      <c r="P706" s="102"/>
      <c r="Q706" s="102"/>
      <c r="R706" s="102"/>
      <c r="S706" s="102"/>
      <c r="T706" s="102"/>
      <c r="U706" s="102"/>
      <c r="V706" s="102"/>
      <c r="W706" s="102"/>
      <c r="X706" s="102"/>
      <c r="Y706" s="102"/>
      <c r="Z706" s="102"/>
      <c r="AA706" s="102"/>
      <c r="AB706" s="102"/>
      <c r="AC706" s="102"/>
      <c r="AD706" s="102"/>
      <c r="AE706" s="102"/>
      <c r="AF706" s="102"/>
      <c r="AG706" s="102"/>
      <c r="AH706" s="102"/>
      <c r="AI706" s="102"/>
      <c r="AJ706" s="102"/>
      <c r="AK706" s="102"/>
      <c r="AL706" s="102"/>
      <c r="AM706" s="102"/>
    </row>
    <row r="707" spans="1:61" ht="9.75" customHeight="1" x14ac:dyDescent="0.15">
      <c r="A707" s="96" t="s">
        <v>285</v>
      </c>
      <c r="B707" s="97"/>
      <c r="C707" s="97"/>
      <c r="D707" s="97"/>
      <c r="E707" s="97"/>
      <c r="F707" s="97"/>
      <c r="G707" s="97"/>
      <c r="H707" s="97"/>
      <c r="I707" s="97"/>
      <c r="J707" s="102"/>
      <c r="K707" s="102"/>
      <c r="L707" s="102"/>
      <c r="M707" s="102"/>
      <c r="N707" s="102"/>
      <c r="O707" s="102"/>
      <c r="P707" s="102"/>
      <c r="Q707" s="102"/>
      <c r="R707" s="102"/>
      <c r="S707" s="102"/>
      <c r="T707" s="102"/>
      <c r="U707" s="102"/>
      <c r="V707" s="102"/>
      <c r="W707" s="102"/>
      <c r="X707" s="102"/>
      <c r="Y707" s="102"/>
      <c r="Z707" s="102"/>
      <c r="AA707" s="102"/>
      <c r="AB707" s="102"/>
      <c r="AC707" s="102"/>
      <c r="AD707" s="102"/>
      <c r="AE707" s="102"/>
      <c r="AF707" s="102"/>
      <c r="AG707" s="102"/>
      <c r="AH707" s="102"/>
      <c r="AI707" s="102"/>
      <c r="AJ707" s="102"/>
      <c r="AK707" s="102"/>
      <c r="AL707" s="102"/>
      <c r="AM707" s="102"/>
      <c r="BG707" s="13" t="s">
        <v>509</v>
      </c>
      <c r="BH707" s="13">
        <v>72</v>
      </c>
      <c r="BI707" s="13" t="str">
        <f>"ITEM"&amp;BH707&amp; BG707 &amp;"="&amp; IF(TRIM($J707)="","",$J707)</f>
        <v>ITEM72#KBN3_6=</v>
      </c>
    </row>
    <row r="708" spans="1:61" ht="9.75" customHeight="1" x14ac:dyDescent="0.15">
      <c r="A708" s="99"/>
      <c r="B708" s="100"/>
      <c r="C708" s="100"/>
      <c r="D708" s="100"/>
      <c r="E708" s="100"/>
      <c r="F708" s="100"/>
      <c r="G708" s="100"/>
      <c r="H708" s="100"/>
      <c r="I708" s="100"/>
      <c r="J708" s="102"/>
      <c r="K708" s="102"/>
      <c r="L708" s="102"/>
      <c r="M708" s="102"/>
      <c r="N708" s="102"/>
      <c r="O708" s="102"/>
      <c r="P708" s="102"/>
      <c r="Q708" s="102"/>
      <c r="R708" s="102"/>
      <c r="S708" s="102"/>
      <c r="T708" s="102"/>
      <c r="U708" s="102"/>
      <c r="V708" s="102"/>
      <c r="W708" s="102"/>
      <c r="X708" s="102"/>
      <c r="Y708" s="102"/>
      <c r="Z708" s="102"/>
      <c r="AA708" s="102"/>
      <c r="AB708" s="102"/>
      <c r="AC708" s="102"/>
      <c r="AD708" s="102"/>
      <c r="AE708" s="102"/>
      <c r="AF708" s="102"/>
      <c r="AG708" s="102"/>
      <c r="AH708" s="102"/>
      <c r="AI708" s="102"/>
      <c r="AJ708" s="102"/>
      <c r="AK708" s="102"/>
      <c r="AL708" s="102"/>
      <c r="AM708" s="102"/>
      <c r="BG708" s="13" t="s">
        <v>432</v>
      </c>
      <c r="BH708" s="13" t="s">
        <v>432</v>
      </c>
    </row>
    <row r="709" spans="1:61" ht="9.75" customHeight="1" x14ac:dyDescent="0.15">
      <c r="A709" s="106"/>
      <c r="B709" s="107"/>
      <c r="C709" s="107"/>
      <c r="D709" s="107"/>
      <c r="E709" s="107"/>
      <c r="F709" s="107"/>
      <c r="G709" s="107"/>
      <c r="H709" s="107"/>
      <c r="I709" s="107"/>
      <c r="J709" s="102"/>
      <c r="K709" s="102"/>
      <c r="L709" s="102"/>
      <c r="M709" s="102"/>
      <c r="N709" s="102"/>
      <c r="O709" s="102"/>
      <c r="P709" s="102"/>
      <c r="Q709" s="102"/>
      <c r="R709" s="102"/>
      <c r="S709" s="102"/>
      <c r="T709" s="102"/>
      <c r="U709" s="102"/>
      <c r="V709" s="102"/>
      <c r="W709" s="102"/>
      <c r="X709" s="102"/>
      <c r="Y709" s="102"/>
      <c r="Z709" s="102"/>
      <c r="AA709" s="102"/>
      <c r="AB709" s="102"/>
      <c r="AC709" s="102"/>
      <c r="AD709" s="102"/>
      <c r="AE709" s="102"/>
      <c r="AF709" s="102"/>
      <c r="AG709" s="102"/>
      <c r="AH709" s="102"/>
      <c r="AI709" s="102"/>
      <c r="AJ709" s="102"/>
      <c r="AK709" s="102"/>
      <c r="AL709" s="102"/>
      <c r="AM709" s="102"/>
      <c r="BG709" s="13" t="s">
        <v>432</v>
      </c>
      <c r="BH709" s="13" t="s">
        <v>432</v>
      </c>
    </row>
    <row r="710" spans="1:61" ht="9.75" customHeight="1" x14ac:dyDescent="0.15">
      <c r="A710" s="96" t="s">
        <v>286</v>
      </c>
      <c r="B710" s="97"/>
      <c r="C710" s="97"/>
      <c r="D710" s="97"/>
      <c r="E710" s="97"/>
      <c r="F710" s="97"/>
      <c r="G710" s="97"/>
      <c r="H710" s="97"/>
      <c r="I710" s="97"/>
      <c r="J710" s="102"/>
      <c r="K710" s="102"/>
      <c r="L710" s="102"/>
      <c r="M710" s="102"/>
      <c r="N710" s="102"/>
      <c r="O710" s="102"/>
      <c r="P710" s="102"/>
      <c r="Q710" s="102"/>
      <c r="R710" s="102"/>
      <c r="S710" s="102"/>
      <c r="T710" s="102"/>
      <c r="U710" s="102"/>
      <c r="V710" s="102"/>
      <c r="W710" s="102"/>
      <c r="X710" s="102"/>
      <c r="Y710" s="102"/>
      <c r="Z710" s="102"/>
      <c r="AA710" s="102"/>
      <c r="AB710" s="102"/>
      <c r="AC710" s="102"/>
      <c r="AD710" s="102"/>
      <c r="AE710" s="102"/>
      <c r="AF710" s="102"/>
      <c r="AG710" s="102"/>
      <c r="AH710" s="102"/>
      <c r="AI710" s="102"/>
      <c r="AJ710" s="102"/>
      <c r="AK710" s="102"/>
      <c r="AL710" s="102"/>
      <c r="AM710" s="102"/>
      <c r="BG710" s="13" t="s">
        <v>509</v>
      </c>
      <c r="BH710" s="13">
        <v>73</v>
      </c>
      <c r="BI710" s="13" t="str">
        <f>"ITEM"&amp;BH710&amp; BG710 &amp;"="&amp; IF(TRIM($J710)="","",$J710)</f>
        <v>ITEM73#KBN3_6=</v>
      </c>
    </row>
    <row r="711" spans="1:61" ht="9.75" customHeight="1" x14ac:dyDescent="0.15">
      <c r="A711" s="106"/>
      <c r="B711" s="107"/>
      <c r="C711" s="107"/>
      <c r="D711" s="107"/>
      <c r="E711" s="107"/>
      <c r="F711" s="107"/>
      <c r="G711" s="107"/>
      <c r="H711" s="107"/>
      <c r="I711" s="107"/>
      <c r="J711" s="102"/>
      <c r="K711" s="102"/>
      <c r="L711" s="102"/>
      <c r="M711" s="102"/>
      <c r="N711" s="102"/>
      <c r="O711" s="102"/>
      <c r="P711" s="102"/>
      <c r="Q711" s="102"/>
      <c r="R711" s="102"/>
      <c r="S711" s="102"/>
      <c r="T711" s="102"/>
      <c r="U711" s="102"/>
      <c r="V711" s="102"/>
      <c r="W711" s="102"/>
      <c r="X711" s="102"/>
      <c r="Y711" s="102"/>
      <c r="Z711" s="102"/>
      <c r="AA711" s="102"/>
      <c r="AB711" s="102"/>
      <c r="AC711" s="102"/>
      <c r="AD711" s="102"/>
      <c r="AE711" s="102"/>
      <c r="AF711" s="102"/>
      <c r="AG711" s="102"/>
      <c r="AH711" s="102"/>
      <c r="AI711" s="102"/>
      <c r="AJ711" s="102"/>
      <c r="AK711" s="102"/>
      <c r="AL711" s="102"/>
      <c r="AM711" s="102"/>
      <c r="BG711" s="13" t="s">
        <v>432</v>
      </c>
      <c r="BH711" s="13" t="s">
        <v>432</v>
      </c>
    </row>
    <row r="712" spans="1:61" ht="9.75" customHeight="1" x14ac:dyDescent="0.15">
      <c r="A712" s="96" t="s">
        <v>287</v>
      </c>
      <c r="B712" s="97"/>
      <c r="C712" s="97"/>
      <c r="D712" s="97"/>
      <c r="E712" s="97"/>
      <c r="F712" s="97"/>
      <c r="G712" s="97"/>
      <c r="H712" s="97"/>
      <c r="I712" s="97"/>
      <c r="J712" s="167"/>
      <c r="K712" s="162"/>
      <c r="L712" s="162"/>
      <c r="M712" s="162"/>
      <c r="N712" s="162"/>
      <c r="O712" s="162"/>
      <c r="P712" s="162"/>
      <c r="Q712" s="162"/>
      <c r="R712" s="162"/>
      <c r="S712" s="162"/>
      <c r="T712" s="162"/>
      <c r="U712" s="162"/>
      <c r="V712" s="170" t="s">
        <v>116</v>
      </c>
      <c r="W712" s="170"/>
      <c r="X712" s="170"/>
      <c r="Y712" s="170"/>
      <c r="Z712" s="170"/>
      <c r="AA712" s="170"/>
      <c r="AB712" s="170"/>
      <c r="AC712" s="170"/>
      <c r="AD712" s="170"/>
      <c r="AE712" s="170"/>
      <c r="AF712" s="170"/>
      <c r="AG712" s="170"/>
      <c r="AH712" s="170"/>
      <c r="AI712" s="170"/>
      <c r="AJ712" s="170"/>
      <c r="AK712" s="170"/>
      <c r="AL712" s="170"/>
      <c r="AM712" s="171"/>
      <c r="BE712" s="13" t="str">
        <f ca="1">MID(CELL("address",$CB$2),2,2)</f>
        <v>CB</v>
      </c>
      <c r="BF712" s="13" t="str">
        <f>IF(TRIM($K714)="","",IF(ISERROR(MATCH($K714,$CB$3:$CB$7,0)),"INPUT_ERROR",MATCH($K714,$CB$3:$CB$7,0)))</f>
        <v/>
      </c>
      <c r="BG712" s="13" t="s">
        <v>509</v>
      </c>
      <c r="BH712" s="13">
        <v>74</v>
      </c>
      <c r="BI712" s="13" t="str">
        <f>"ITEM"&amp; BH712&amp; BG712 &amp;"="&amp; $BF712</f>
        <v>ITEM74#KBN3_6=</v>
      </c>
    </row>
    <row r="713" spans="1:61" ht="9.75" customHeight="1" x14ac:dyDescent="0.15">
      <c r="A713" s="99"/>
      <c r="B713" s="100"/>
      <c r="C713" s="100"/>
      <c r="D713" s="100"/>
      <c r="E713" s="100"/>
      <c r="F713" s="100"/>
      <c r="G713" s="100"/>
      <c r="H713" s="100"/>
      <c r="I713" s="100"/>
      <c r="J713" s="186"/>
      <c r="K713" s="133"/>
      <c r="L713" s="133"/>
      <c r="M713" s="133"/>
      <c r="N713" s="133"/>
      <c r="O713" s="133"/>
      <c r="P713" s="133"/>
      <c r="Q713" s="133"/>
      <c r="R713" s="133"/>
      <c r="S713" s="133"/>
      <c r="T713" s="133"/>
      <c r="U713" s="133"/>
      <c r="V713" s="169" t="s">
        <v>180</v>
      </c>
      <c r="W713" s="169"/>
      <c r="X713" s="169"/>
      <c r="Y713" s="169"/>
      <c r="Z713" s="169"/>
      <c r="AA713" s="169"/>
      <c r="AB713" s="169"/>
      <c r="AC713" s="169"/>
      <c r="AD713" s="169"/>
      <c r="AE713" s="169"/>
      <c r="AF713" s="169"/>
      <c r="AG713" s="169"/>
      <c r="AH713" s="169"/>
      <c r="AI713" s="169"/>
      <c r="AJ713" s="169"/>
      <c r="AK713" s="169"/>
      <c r="AL713" s="169"/>
      <c r="AM713" s="172"/>
      <c r="BG713" s="13" t="s">
        <v>432</v>
      </c>
      <c r="BH713" s="13" t="s">
        <v>432</v>
      </c>
    </row>
    <row r="714" spans="1:61" ht="9.75" customHeight="1" x14ac:dyDescent="0.15">
      <c r="A714" s="99"/>
      <c r="B714" s="100"/>
      <c r="C714" s="100"/>
      <c r="D714" s="100"/>
      <c r="E714" s="100"/>
      <c r="F714" s="100"/>
      <c r="G714" s="100"/>
      <c r="H714" s="100"/>
      <c r="I714" s="100"/>
      <c r="J714" s="130" t="s">
        <v>444</v>
      </c>
      <c r="K714" s="131"/>
      <c r="L714" s="131"/>
      <c r="M714" s="131"/>
      <c r="N714" s="131"/>
      <c r="O714" s="131"/>
      <c r="P714" s="131"/>
      <c r="Q714" s="131"/>
      <c r="R714" s="131"/>
      <c r="S714" s="131"/>
      <c r="T714" s="133" t="s">
        <v>442</v>
      </c>
      <c r="U714" s="133"/>
      <c r="V714" s="169" t="s">
        <v>236</v>
      </c>
      <c r="W714" s="169"/>
      <c r="X714" s="169"/>
      <c r="Y714" s="169"/>
      <c r="Z714" s="169"/>
      <c r="AA714" s="169"/>
      <c r="AB714" s="169"/>
      <c r="AC714" s="169"/>
      <c r="AD714" s="169"/>
      <c r="AE714" s="169"/>
      <c r="AF714" s="169"/>
      <c r="AG714" s="169"/>
      <c r="AH714" s="169"/>
      <c r="AI714" s="169"/>
      <c r="AJ714" s="169"/>
      <c r="AK714" s="169"/>
      <c r="AL714" s="169"/>
      <c r="AM714" s="172"/>
      <c r="BG714" s="13" t="s">
        <v>432</v>
      </c>
      <c r="BH714" s="13" t="s">
        <v>432</v>
      </c>
    </row>
    <row r="715" spans="1:61" ht="9.75" customHeight="1" x14ac:dyDescent="0.15">
      <c r="A715" s="99"/>
      <c r="B715" s="100"/>
      <c r="C715" s="100"/>
      <c r="D715" s="100"/>
      <c r="E715" s="100"/>
      <c r="F715" s="100"/>
      <c r="G715" s="100"/>
      <c r="H715" s="100"/>
      <c r="I715" s="100"/>
      <c r="J715" s="130"/>
      <c r="K715" s="131"/>
      <c r="L715" s="131"/>
      <c r="M715" s="131"/>
      <c r="N715" s="131"/>
      <c r="O715" s="131"/>
      <c r="P715" s="131"/>
      <c r="Q715" s="131"/>
      <c r="R715" s="131"/>
      <c r="S715" s="131"/>
      <c r="T715" s="133"/>
      <c r="U715" s="133"/>
      <c r="V715" s="169" t="s">
        <v>237</v>
      </c>
      <c r="W715" s="169"/>
      <c r="X715" s="169"/>
      <c r="Y715" s="169"/>
      <c r="Z715" s="169"/>
      <c r="AA715" s="169"/>
      <c r="AB715" s="169"/>
      <c r="AC715" s="169"/>
      <c r="AD715" s="169"/>
      <c r="AE715" s="169"/>
      <c r="AF715" s="169"/>
      <c r="AG715" s="169"/>
      <c r="AH715" s="169"/>
      <c r="AI715" s="169"/>
      <c r="AJ715" s="169"/>
      <c r="AK715" s="169"/>
      <c r="AL715" s="169"/>
      <c r="AM715" s="172"/>
      <c r="BG715" s="13" t="s">
        <v>432</v>
      </c>
      <c r="BH715" s="13" t="s">
        <v>432</v>
      </c>
    </row>
    <row r="716" spans="1:61" ht="9.75" customHeight="1" x14ac:dyDescent="0.15">
      <c r="A716" s="99"/>
      <c r="B716" s="100"/>
      <c r="C716" s="100"/>
      <c r="D716" s="100"/>
      <c r="E716" s="100"/>
      <c r="F716" s="100"/>
      <c r="G716" s="100"/>
      <c r="H716" s="100"/>
      <c r="I716" s="100"/>
      <c r="J716" s="186"/>
      <c r="K716" s="133"/>
      <c r="L716" s="133"/>
      <c r="M716" s="133"/>
      <c r="N716" s="133"/>
      <c r="O716" s="133"/>
      <c r="P716" s="133"/>
      <c r="Q716" s="133"/>
      <c r="R716" s="133"/>
      <c r="S716" s="133"/>
      <c r="T716" s="133"/>
      <c r="U716" s="133"/>
      <c r="V716" s="169" t="s">
        <v>445</v>
      </c>
      <c r="W716" s="169"/>
      <c r="X716" s="169"/>
      <c r="Y716" s="169"/>
      <c r="Z716" s="169"/>
      <c r="AA716" s="169"/>
      <c r="AB716" s="169"/>
      <c r="AC716" s="169"/>
      <c r="AD716" s="169"/>
      <c r="AE716" s="169"/>
      <c r="AF716" s="169"/>
      <c r="AG716" s="169"/>
      <c r="AH716" s="169"/>
      <c r="AI716" s="169"/>
      <c r="AJ716" s="169"/>
      <c r="AK716" s="169"/>
      <c r="AL716" s="169"/>
      <c r="AM716" s="172"/>
      <c r="BG716" s="13" t="s">
        <v>432</v>
      </c>
      <c r="BH716" s="13" t="s">
        <v>432</v>
      </c>
    </row>
    <row r="717" spans="1:61" ht="9.75" customHeight="1" x14ac:dyDescent="0.15">
      <c r="A717" s="106"/>
      <c r="B717" s="107"/>
      <c r="C717" s="107"/>
      <c r="D717" s="107"/>
      <c r="E717" s="107"/>
      <c r="F717" s="107"/>
      <c r="G717" s="107"/>
      <c r="H717" s="107"/>
      <c r="I717" s="107"/>
      <c r="J717" s="168"/>
      <c r="K717" s="137"/>
      <c r="L717" s="137"/>
      <c r="M717" s="137"/>
      <c r="N717" s="137"/>
      <c r="O717" s="137"/>
      <c r="P717" s="137"/>
      <c r="Q717" s="137"/>
      <c r="R717" s="137"/>
      <c r="S717" s="137"/>
      <c r="T717" s="137"/>
      <c r="U717" s="137"/>
      <c r="V717" s="174" t="s">
        <v>238</v>
      </c>
      <c r="W717" s="174"/>
      <c r="X717" s="174"/>
      <c r="Y717" s="174"/>
      <c r="Z717" s="174"/>
      <c r="AA717" s="174"/>
      <c r="AB717" s="174"/>
      <c r="AC717" s="174"/>
      <c r="AD717" s="174"/>
      <c r="AE717" s="174"/>
      <c r="AF717" s="174"/>
      <c r="AG717" s="174"/>
      <c r="AH717" s="174"/>
      <c r="AI717" s="174"/>
      <c r="AJ717" s="174"/>
      <c r="AK717" s="174"/>
      <c r="AL717" s="174"/>
      <c r="AM717" s="175"/>
      <c r="BG717" s="13" t="s">
        <v>432</v>
      </c>
      <c r="BH717" s="13" t="s">
        <v>432</v>
      </c>
    </row>
    <row r="718" spans="1:61" ht="9.75" customHeight="1" x14ac:dyDescent="0.15">
      <c r="A718" s="96" t="s">
        <v>288</v>
      </c>
      <c r="B718" s="97"/>
      <c r="C718" s="97"/>
      <c r="D718" s="97"/>
      <c r="E718" s="97"/>
      <c r="F718" s="97"/>
      <c r="G718" s="97"/>
      <c r="H718" s="97"/>
      <c r="I718" s="97"/>
      <c r="J718" s="115"/>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7"/>
      <c r="BG718" s="13" t="s">
        <v>509</v>
      </c>
      <c r="BH718" s="13">
        <v>75</v>
      </c>
      <c r="BI718" s="13" t="str">
        <f>"ITEM"&amp;BH718&amp; BG718 &amp;"="&amp; IF(TRIM($J718)="","",$J718)</f>
        <v>ITEM75#KBN3_6=</v>
      </c>
    </row>
    <row r="719" spans="1:61" ht="9.75" customHeight="1" x14ac:dyDescent="0.15">
      <c r="A719" s="99"/>
      <c r="B719" s="100"/>
      <c r="C719" s="100"/>
      <c r="D719" s="100"/>
      <c r="E719" s="100"/>
      <c r="F719" s="100"/>
      <c r="G719" s="100"/>
      <c r="H719" s="100"/>
      <c r="I719" s="100"/>
      <c r="J719" s="109"/>
      <c r="K719" s="110"/>
      <c r="L719" s="110"/>
      <c r="M719" s="110"/>
      <c r="N719" s="110"/>
      <c r="O719" s="110"/>
      <c r="P719" s="110"/>
      <c r="Q719" s="110"/>
      <c r="R719" s="110"/>
      <c r="S719" s="110"/>
      <c r="T719" s="110"/>
      <c r="U719" s="110"/>
      <c r="V719" s="110"/>
      <c r="W719" s="110"/>
      <c r="X719" s="110"/>
      <c r="Y719" s="110"/>
      <c r="Z719" s="110"/>
      <c r="AA719" s="110"/>
      <c r="AB719" s="110"/>
      <c r="AC719" s="110"/>
      <c r="AD719" s="110"/>
      <c r="AE719" s="110"/>
      <c r="AF719" s="110"/>
      <c r="AG719" s="110"/>
      <c r="AH719" s="110"/>
      <c r="AI719" s="110"/>
      <c r="AJ719" s="110"/>
      <c r="AK719" s="110"/>
      <c r="AL719" s="110"/>
      <c r="AM719" s="111"/>
      <c r="BG719" s="13" t="s">
        <v>432</v>
      </c>
      <c r="BH719" s="13" t="s">
        <v>432</v>
      </c>
    </row>
    <row r="720" spans="1:61" ht="9.75" customHeight="1" x14ac:dyDescent="0.15">
      <c r="A720" s="106"/>
      <c r="B720" s="107"/>
      <c r="C720" s="107"/>
      <c r="D720" s="107"/>
      <c r="E720" s="107"/>
      <c r="F720" s="107"/>
      <c r="G720" s="107"/>
      <c r="H720" s="107"/>
      <c r="I720" s="107"/>
      <c r="J720" s="112"/>
      <c r="K720" s="113"/>
      <c r="L720" s="113"/>
      <c r="M720" s="113"/>
      <c r="N720" s="113"/>
      <c r="O720" s="113"/>
      <c r="P720" s="113"/>
      <c r="Q720" s="113"/>
      <c r="R720" s="113"/>
      <c r="S720" s="113"/>
      <c r="T720" s="113"/>
      <c r="U720" s="113"/>
      <c r="V720" s="113"/>
      <c r="W720" s="113"/>
      <c r="X720" s="113"/>
      <c r="Y720" s="113"/>
      <c r="Z720" s="113"/>
      <c r="AA720" s="113"/>
      <c r="AB720" s="113"/>
      <c r="AC720" s="113"/>
      <c r="AD720" s="113"/>
      <c r="AE720" s="113"/>
      <c r="AF720" s="113"/>
      <c r="AG720" s="113"/>
      <c r="AH720" s="113"/>
      <c r="AI720" s="113"/>
      <c r="AJ720" s="113"/>
      <c r="AK720" s="113"/>
      <c r="AL720" s="113"/>
      <c r="AM720" s="114"/>
      <c r="BG720" s="13" t="s">
        <v>432</v>
      </c>
      <c r="BH720" s="13" t="s">
        <v>432</v>
      </c>
    </row>
    <row r="721" spans="1:61" ht="9.75" customHeight="1" x14ac:dyDescent="0.15">
      <c r="A721" s="96" t="s">
        <v>289</v>
      </c>
      <c r="B721" s="97"/>
      <c r="C721" s="97"/>
      <c r="D721" s="97"/>
      <c r="E721" s="97"/>
      <c r="F721" s="97"/>
      <c r="G721" s="97"/>
      <c r="H721" s="97"/>
      <c r="I721" s="97"/>
      <c r="J721" s="224" t="s">
        <v>127</v>
      </c>
      <c r="K721" s="225"/>
      <c r="L721" s="162" t="s">
        <v>121</v>
      </c>
      <c r="M721" s="162"/>
      <c r="N721" s="162"/>
      <c r="O721" s="162"/>
      <c r="P721" s="162"/>
      <c r="Q721" s="162"/>
      <c r="R721" s="162"/>
      <c r="S721" s="162"/>
      <c r="T721" s="162"/>
      <c r="U721" s="162"/>
      <c r="V721" s="162"/>
      <c r="W721" s="162"/>
      <c r="X721" s="227" t="s">
        <v>127</v>
      </c>
      <c r="Y721" s="225"/>
      <c r="Z721" s="162" t="s">
        <v>160</v>
      </c>
      <c r="AA721" s="162"/>
      <c r="AB721" s="162"/>
      <c r="AC721" s="162"/>
      <c r="AD721" s="162"/>
      <c r="AE721" s="162"/>
      <c r="AF721" s="162"/>
      <c r="AG721" s="162"/>
      <c r="AH721" s="162"/>
      <c r="AI721" s="162"/>
      <c r="AJ721" s="162"/>
      <c r="AK721" s="162"/>
      <c r="AL721" s="162"/>
      <c r="AM721" s="163"/>
      <c r="BF721" s="13" t="b">
        <f>IF($K721="○",TRUE,IF($K721="",FALSE,"INPUT_ERROR"))</f>
        <v>0</v>
      </c>
      <c r="BG721" s="13" t="s">
        <v>509</v>
      </c>
      <c r="BH721" s="13">
        <v>76</v>
      </c>
      <c r="BI721" s="13" t="str">
        <f t="shared" ref="BI721:BI727" si="7">"ITEM"&amp;BH721&amp; BG721 &amp;"="&amp; BF721</f>
        <v>ITEM76#KBN3_6=FALSE</v>
      </c>
    </row>
    <row r="722" spans="1:61" ht="9.75" customHeight="1" x14ac:dyDescent="0.15">
      <c r="A722" s="99"/>
      <c r="B722" s="100"/>
      <c r="C722" s="100"/>
      <c r="D722" s="100"/>
      <c r="E722" s="100"/>
      <c r="F722" s="100"/>
      <c r="G722" s="100"/>
      <c r="H722" s="100"/>
      <c r="I722" s="100"/>
      <c r="J722" s="130"/>
      <c r="K722" s="132"/>
      <c r="L722" s="133"/>
      <c r="M722" s="133"/>
      <c r="N722" s="133"/>
      <c r="O722" s="133"/>
      <c r="P722" s="133"/>
      <c r="Q722" s="133"/>
      <c r="R722" s="133"/>
      <c r="S722" s="133"/>
      <c r="T722" s="133"/>
      <c r="U722" s="133"/>
      <c r="V722" s="133"/>
      <c r="W722" s="133"/>
      <c r="X722" s="134"/>
      <c r="Y722" s="132"/>
      <c r="Z722" s="133"/>
      <c r="AA722" s="133"/>
      <c r="AB722" s="133"/>
      <c r="AC722" s="133"/>
      <c r="AD722" s="133"/>
      <c r="AE722" s="133"/>
      <c r="AF722" s="133"/>
      <c r="AG722" s="133"/>
      <c r="AH722" s="133"/>
      <c r="AI722" s="133"/>
      <c r="AJ722" s="133"/>
      <c r="AK722" s="133"/>
      <c r="AL722" s="133"/>
      <c r="AM722" s="139"/>
      <c r="BF722" s="13" t="b">
        <f>IF($Y721="○",TRUE,IF($Y721="",FALSE,"INPUT_ERROR"))</f>
        <v>0</v>
      </c>
      <c r="BG722" s="13" t="s">
        <v>509</v>
      </c>
      <c r="BH722" s="13">
        <v>77</v>
      </c>
      <c r="BI722" s="13" t="str">
        <f t="shared" si="7"/>
        <v>ITEM77#KBN3_6=FALSE</v>
      </c>
    </row>
    <row r="723" spans="1:61" ht="9.75" customHeight="1" x14ac:dyDescent="0.15">
      <c r="A723" s="99"/>
      <c r="B723" s="100"/>
      <c r="C723" s="100"/>
      <c r="D723" s="100"/>
      <c r="E723" s="100"/>
      <c r="F723" s="100"/>
      <c r="G723" s="100"/>
      <c r="H723" s="100"/>
      <c r="I723" s="100"/>
      <c r="J723" s="130" t="s">
        <v>127</v>
      </c>
      <c r="K723" s="132"/>
      <c r="L723" s="133" t="s">
        <v>161</v>
      </c>
      <c r="M723" s="133"/>
      <c r="N723" s="133"/>
      <c r="O723" s="133"/>
      <c r="P723" s="133"/>
      <c r="Q723" s="133"/>
      <c r="R723" s="133"/>
      <c r="S723" s="133"/>
      <c r="T723" s="133"/>
      <c r="U723" s="133"/>
      <c r="V723" s="133"/>
      <c r="W723" s="133"/>
      <c r="X723" s="134" t="s">
        <v>127</v>
      </c>
      <c r="Y723" s="132"/>
      <c r="Z723" s="133" t="s">
        <v>332</v>
      </c>
      <c r="AA723" s="133"/>
      <c r="AB723" s="133"/>
      <c r="AC723" s="133"/>
      <c r="AD723" s="133"/>
      <c r="AE723" s="133"/>
      <c r="AF723" s="133"/>
      <c r="AG723" s="133"/>
      <c r="AH723" s="133"/>
      <c r="AI723" s="133"/>
      <c r="AJ723" s="133"/>
      <c r="AK723" s="133"/>
      <c r="AL723" s="133"/>
      <c r="AM723" s="139"/>
      <c r="BF723" s="13" t="b">
        <f>IF($K723="○",TRUE,IF($K723="",FALSE,"INPUT_ERROR"))</f>
        <v>0</v>
      </c>
      <c r="BG723" s="13" t="s">
        <v>509</v>
      </c>
      <c r="BH723" s="13">
        <v>78</v>
      </c>
      <c r="BI723" s="13" t="str">
        <f t="shared" si="7"/>
        <v>ITEM78#KBN3_6=FALSE</v>
      </c>
    </row>
    <row r="724" spans="1:61" ht="9.75" customHeight="1" x14ac:dyDescent="0.15">
      <c r="A724" s="99"/>
      <c r="B724" s="100"/>
      <c r="C724" s="100"/>
      <c r="D724" s="100"/>
      <c r="E724" s="100"/>
      <c r="F724" s="100"/>
      <c r="G724" s="100"/>
      <c r="H724" s="100"/>
      <c r="I724" s="100"/>
      <c r="J724" s="130"/>
      <c r="K724" s="132"/>
      <c r="L724" s="133"/>
      <c r="M724" s="133"/>
      <c r="N724" s="133"/>
      <c r="O724" s="133"/>
      <c r="P724" s="133"/>
      <c r="Q724" s="133"/>
      <c r="R724" s="133"/>
      <c r="S724" s="133"/>
      <c r="T724" s="133"/>
      <c r="U724" s="133"/>
      <c r="V724" s="133"/>
      <c r="W724" s="133"/>
      <c r="X724" s="134"/>
      <c r="Y724" s="132"/>
      <c r="Z724" s="133"/>
      <c r="AA724" s="133"/>
      <c r="AB724" s="133"/>
      <c r="AC724" s="133"/>
      <c r="AD724" s="133"/>
      <c r="AE724" s="133"/>
      <c r="AF724" s="133"/>
      <c r="AG724" s="133"/>
      <c r="AH724" s="133"/>
      <c r="AI724" s="133"/>
      <c r="AJ724" s="133"/>
      <c r="AK724" s="133"/>
      <c r="AL724" s="133"/>
      <c r="AM724" s="139"/>
      <c r="BF724" s="13" t="b">
        <f>IF($Y723="○",TRUE,IF($Y723="",FALSE,"INPUT_ERROR"))</f>
        <v>0</v>
      </c>
      <c r="BG724" s="13" t="s">
        <v>509</v>
      </c>
      <c r="BH724" s="13">
        <v>79</v>
      </c>
      <c r="BI724" s="13" t="str">
        <f t="shared" si="7"/>
        <v>ITEM79#KBN3_6=FALSE</v>
      </c>
    </row>
    <row r="725" spans="1:61" ht="9.75" customHeight="1" x14ac:dyDescent="0.15">
      <c r="A725" s="99"/>
      <c r="B725" s="100"/>
      <c r="C725" s="100"/>
      <c r="D725" s="100"/>
      <c r="E725" s="100"/>
      <c r="F725" s="100"/>
      <c r="G725" s="100"/>
      <c r="H725" s="100"/>
      <c r="I725" s="100"/>
      <c r="J725" s="130" t="s">
        <v>127</v>
      </c>
      <c r="K725" s="132"/>
      <c r="L725" s="133" t="s">
        <v>240</v>
      </c>
      <c r="M725" s="133"/>
      <c r="N725" s="133"/>
      <c r="O725" s="133"/>
      <c r="P725" s="133"/>
      <c r="Q725" s="133"/>
      <c r="R725" s="133"/>
      <c r="S725" s="133"/>
      <c r="T725" s="133"/>
      <c r="U725" s="133"/>
      <c r="V725" s="133"/>
      <c r="W725" s="133"/>
      <c r="X725" s="134" t="s">
        <v>127</v>
      </c>
      <c r="Y725" s="132"/>
      <c r="Z725" s="133" t="s">
        <v>241</v>
      </c>
      <c r="AA725" s="133"/>
      <c r="AB725" s="133"/>
      <c r="AC725" s="133"/>
      <c r="AD725" s="133"/>
      <c r="AE725" s="133"/>
      <c r="AF725" s="133"/>
      <c r="AG725" s="133"/>
      <c r="AH725" s="133"/>
      <c r="AI725" s="133"/>
      <c r="AJ725" s="133"/>
      <c r="AK725" s="133"/>
      <c r="AL725" s="133"/>
      <c r="AM725" s="139"/>
      <c r="BF725" s="13" t="b">
        <f>IF($K725="○",TRUE,IF($K725="",FALSE,"INPUT_ERROR"))</f>
        <v>0</v>
      </c>
      <c r="BG725" s="13" t="s">
        <v>509</v>
      </c>
      <c r="BH725" s="13">
        <v>80</v>
      </c>
      <c r="BI725" s="13" t="str">
        <f t="shared" si="7"/>
        <v>ITEM80#KBN3_6=FALSE</v>
      </c>
    </row>
    <row r="726" spans="1:61" ht="9.75" customHeight="1" x14ac:dyDescent="0.15">
      <c r="A726" s="99"/>
      <c r="B726" s="100"/>
      <c r="C726" s="100"/>
      <c r="D726" s="100"/>
      <c r="E726" s="100"/>
      <c r="F726" s="100"/>
      <c r="G726" s="100"/>
      <c r="H726" s="100"/>
      <c r="I726" s="100"/>
      <c r="J726" s="130"/>
      <c r="K726" s="132"/>
      <c r="L726" s="133"/>
      <c r="M726" s="133"/>
      <c r="N726" s="133"/>
      <c r="O726" s="133"/>
      <c r="P726" s="133"/>
      <c r="Q726" s="133"/>
      <c r="R726" s="133"/>
      <c r="S726" s="133"/>
      <c r="T726" s="133"/>
      <c r="U726" s="133"/>
      <c r="V726" s="133"/>
      <c r="W726" s="133"/>
      <c r="X726" s="134"/>
      <c r="Y726" s="132"/>
      <c r="Z726" s="133"/>
      <c r="AA726" s="133"/>
      <c r="AB726" s="133"/>
      <c r="AC726" s="133"/>
      <c r="AD726" s="133"/>
      <c r="AE726" s="133"/>
      <c r="AF726" s="133"/>
      <c r="AG726" s="133"/>
      <c r="AH726" s="133"/>
      <c r="AI726" s="133"/>
      <c r="AJ726" s="133"/>
      <c r="AK726" s="133"/>
      <c r="AL726" s="133"/>
      <c r="AM726" s="139"/>
      <c r="BF726" s="13" t="b">
        <f>IF($Y725="○",TRUE,IF($Y725="",FALSE,"INPUT_ERROR"))</f>
        <v>0</v>
      </c>
      <c r="BG726" s="13" t="s">
        <v>509</v>
      </c>
      <c r="BH726" s="13">
        <v>81</v>
      </c>
      <c r="BI726" s="13" t="str">
        <f t="shared" si="7"/>
        <v>ITEM81#KBN3_6=FALSE</v>
      </c>
    </row>
    <row r="727" spans="1:61" ht="9.75" customHeight="1" x14ac:dyDescent="0.15">
      <c r="A727" s="99"/>
      <c r="B727" s="100"/>
      <c r="C727" s="100"/>
      <c r="D727" s="100"/>
      <c r="E727" s="100"/>
      <c r="F727" s="100"/>
      <c r="G727" s="100"/>
      <c r="H727" s="100"/>
      <c r="I727" s="100"/>
      <c r="J727" s="130" t="s">
        <v>127</v>
      </c>
      <c r="K727" s="132"/>
      <c r="L727" s="133" t="s">
        <v>125</v>
      </c>
      <c r="M727" s="133"/>
      <c r="N727" s="133"/>
      <c r="O727" s="134" t="s">
        <v>98</v>
      </c>
      <c r="P727" s="128"/>
      <c r="Q727" s="128"/>
      <c r="R727" s="128"/>
      <c r="S727" s="128"/>
      <c r="T727" s="128"/>
      <c r="U727" s="128"/>
      <c r="V727" s="128"/>
      <c r="W727" s="128"/>
      <c r="X727" s="128"/>
      <c r="Y727" s="128"/>
      <c r="Z727" s="128"/>
      <c r="AA727" s="128"/>
      <c r="AB727" s="128"/>
      <c r="AC727" s="128"/>
      <c r="AD727" s="128"/>
      <c r="AE727" s="128"/>
      <c r="AF727" s="128"/>
      <c r="AG727" s="128"/>
      <c r="AH727" s="128"/>
      <c r="AI727" s="128"/>
      <c r="AJ727" s="128"/>
      <c r="AK727" s="128"/>
      <c r="AL727" s="133" t="s">
        <v>188</v>
      </c>
      <c r="AM727" s="139"/>
      <c r="BF727" s="13" t="b">
        <f>IF($K727="○",TRUE,IF($K727="",FALSE,"INPUT_ERROR"))</f>
        <v>0</v>
      </c>
      <c r="BG727" s="13" t="s">
        <v>509</v>
      </c>
      <c r="BH727" s="13">
        <v>82</v>
      </c>
      <c r="BI727" s="13" t="str">
        <f t="shared" si="7"/>
        <v>ITEM82#KBN3_6=FALSE</v>
      </c>
    </row>
    <row r="728" spans="1:61" ht="9.75" customHeight="1" x14ac:dyDescent="0.15">
      <c r="A728" s="99"/>
      <c r="B728" s="100"/>
      <c r="C728" s="100"/>
      <c r="D728" s="100"/>
      <c r="E728" s="100"/>
      <c r="F728" s="100"/>
      <c r="G728" s="100"/>
      <c r="H728" s="100"/>
      <c r="I728" s="100"/>
      <c r="J728" s="135"/>
      <c r="K728" s="136"/>
      <c r="L728" s="137"/>
      <c r="M728" s="137"/>
      <c r="N728" s="137"/>
      <c r="O728" s="138"/>
      <c r="P728" s="90"/>
      <c r="Q728" s="90"/>
      <c r="R728" s="90"/>
      <c r="S728" s="90"/>
      <c r="T728" s="90"/>
      <c r="U728" s="90"/>
      <c r="V728" s="90"/>
      <c r="W728" s="90"/>
      <c r="X728" s="90"/>
      <c r="Y728" s="90"/>
      <c r="Z728" s="90"/>
      <c r="AA728" s="90"/>
      <c r="AB728" s="90"/>
      <c r="AC728" s="90"/>
      <c r="AD728" s="90"/>
      <c r="AE728" s="90"/>
      <c r="AF728" s="90"/>
      <c r="AG728" s="90"/>
      <c r="AH728" s="90"/>
      <c r="AI728" s="90"/>
      <c r="AJ728" s="90"/>
      <c r="AK728" s="90"/>
      <c r="AL728" s="137"/>
      <c r="AM728" s="140"/>
      <c r="BG728" s="13" t="s">
        <v>509</v>
      </c>
      <c r="BH728" s="13">
        <v>83</v>
      </c>
      <c r="BI728" s="13" t="str">
        <f>"ITEM"&amp;BH728&amp; BG728 &amp;"="&amp;IF(TRIM($P727)="","",$P727)</f>
        <v>ITEM83#KBN3_6=</v>
      </c>
    </row>
    <row r="729" spans="1:61" ht="9.75" customHeight="1" x14ac:dyDescent="0.15">
      <c r="A729" s="96" t="s">
        <v>290</v>
      </c>
      <c r="B729" s="97"/>
      <c r="C729" s="97"/>
      <c r="D729" s="97"/>
      <c r="E729" s="97"/>
      <c r="F729" s="97"/>
      <c r="G729" s="97"/>
      <c r="H729" s="97"/>
      <c r="I729" s="97"/>
      <c r="J729" s="102"/>
      <c r="K729" s="102"/>
      <c r="L729" s="102"/>
      <c r="M729" s="102"/>
      <c r="N729" s="102"/>
      <c r="O729" s="102"/>
      <c r="P729" s="102"/>
      <c r="Q729" s="102"/>
      <c r="R729" s="102"/>
      <c r="S729" s="102"/>
      <c r="T729" s="102"/>
      <c r="U729" s="102"/>
      <c r="V729" s="102"/>
      <c r="W729" s="102"/>
      <c r="X729" s="102"/>
      <c r="Y729" s="102"/>
      <c r="Z729" s="102"/>
      <c r="AA729" s="102"/>
      <c r="AB729" s="102"/>
      <c r="AC729" s="102"/>
      <c r="AD729" s="102"/>
      <c r="AE729" s="102"/>
      <c r="AF729" s="102"/>
      <c r="AG729" s="102"/>
      <c r="AH729" s="102"/>
      <c r="AI729" s="102"/>
      <c r="AJ729" s="102"/>
      <c r="AK729" s="102"/>
      <c r="AL729" s="102"/>
      <c r="AM729" s="102"/>
      <c r="BG729" s="13" t="s">
        <v>509</v>
      </c>
      <c r="BH729" s="13">
        <v>84</v>
      </c>
      <c r="BI729" s="13" t="str">
        <f>"ITEM"&amp;BH729&amp; BG729 &amp;"="&amp;IF(TRIM($J729)="","",TEXT(J729,"yyyymmdd"))</f>
        <v>ITEM84#KBN3_6=</v>
      </c>
    </row>
    <row r="730" spans="1:61" ht="9.75" customHeight="1" x14ac:dyDescent="0.15">
      <c r="A730" s="99"/>
      <c r="B730" s="100"/>
      <c r="C730" s="100"/>
      <c r="D730" s="100"/>
      <c r="E730" s="100"/>
      <c r="F730" s="100"/>
      <c r="G730" s="100"/>
      <c r="H730" s="100"/>
      <c r="I730" s="100"/>
      <c r="J730" s="102"/>
      <c r="K730" s="102"/>
      <c r="L730" s="102"/>
      <c r="M730" s="102"/>
      <c r="N730" s="102"/>
      <c r="O730" s="102"/>
      <c r="P730" s="102"/>
      <c r="Q730" s="102"/>
      <c r="R730" s="102"/>
      <c r="S730" s="102"/>
      <c r="T730" s="102"/>
      <c r="U730" s="102"/>
      <c r="V730" s="102"/>
      <c r="W730" s="102"/>
      <c r="X730" s="102"/>
      <c r="Y730" s="102"/>
      <c r="Z730" s="102"/>
      <c r="AA730" s="102"/>
      <c r="AB730" s="102"/>
      <c r="AC730" s="102"/>
      <c r="AD730" s="102"/>
      <c r="AE730" s="102"/>
      <c r="AF730" s="102"/>
      <c r="AG730" s="102"/>
      <c r="AH730" s="102"/>
      <c r="AI730" s="102"/>
      <c r="AJ730" s="102"/>
      <c r="AK730" s="102"/>
      <c r="AL730" s="102"/>
      <c r="AM730" s="102"/>
      <c r="BG730" s="13" t="s">
        <v>432</v>
      </c>
      <c r="BH730" s="13" t="s">
        <v>432</v>
      </c>
    </row>
    <row r="731" spans="1:61" ht="9.75" customHeight="1" thickBot="1" x14ac:dyDescent="0.2">
      <c r="A731" s="106"/>
      <c r="B731" s="107"/>
      <c r="C731" s="107"/>
      <c r="D731" s="107"/>
      <c r="E731" s="107"/>
      <c r="F731" s="107"/>
      <c r="G731" s="107"/>
      <c r="H731" s="107"/>
      <c r="I731" s="107"/>
      <c r="J731" s="102"/>
      <c r="K731" s="102"/>
      <c r="L731" s="102"/>
      <c r="M731" s="102"/>
      <c r="N731" s="102"/>
      <c r="O731" s="102"/>
      <c r="P731" s="102"/>
      <c r="Q731" s="102"/>
      <c r="R731" s="102"/>
      <c r="S731" s="102"/>
      <c r="T731" s="102"/>
      <c r="U731" s="102"/>
      <c r="V731" s="102"/>
      <c r="W731" s="102"/>
      <c r="X731" s="102"/>
      <c r="Y731" s="102"/>
      <c r="Z731" s="102"/>
      <c r="AA731" s="102"/>
      <c r="AB731" s="102"/>
      <c r="AC731" s="102"/>
      <c r="AD731" s="102"/>
      <c r="AE731" s="102"/>
      <c r="AF731" s="102"/>
      <c r="AG731" s="102"/>
      <c r="AH731" s="102"/>
      <c r="AI731" s="102"/>
      <c r="AJ731" s="102"/>
      <c r="AK731" s="102"/>
      <c r="AL731" s="102"/>
      <c r="AM731" s="102"/>
      <c r="BG731" s="13" t="s">
        <v>432</v>
      </c>
      <c r="BH731" s="13" t="s">
        <v>432</v>
      </c>
    </row>
    <row r="732" spans="1:61" ht="9.75" customHeight="1" x14ac:dyDescent="0.15">
      <c r="A732" s="295" t="s">
        <v>370</v>
      </c>
      <c r="B732" s="296"/>
      <c r="C732" s="296"/>
      <c r="D732" s="296"/>
      <c r="E732" s="296"/>
      <c r="F732" s="296"/>
      <c r="G732" s="296"/>
      <c r="H732" s="296"/>
      <c r="I732" s="297"/>
      <c r="J732" s="273"/>
      <c r="K732" s="274"/>
      <c r="L732" s="274"/>
      <c r="M732" s="274"/>
      <c r="N732" s="274"/>
      <c r="O732" s="274"/>
      <c r="P732" s="274"/>
      <c r="Q732" s="274"/>
      <c r="R732" s="274"/>
      <c r="S732" s="274"/>
      <c r="T732" s="274"/>
      <c r="U732" s="274"/>
      <c r="V732" s="274"/>
      <c r="W732" s="274"/>
      <c r="X732" s="274"/>
      <c r="Y732" s="274"/>
      <c r="Z732" s="274"/>
      <c r="AA732" s="274"/>
      <c r="AB732" s="274"/>
      <c r="AC732" s="274"/>
      <c r="AD732" s="274"/>
      <c r="AE732" s="274"/>
      <c r="AF732" s="274"/>
      <c r="AG732" s="274"/>
      <c r="AH732" s="274"/>
      <c r="AI732" s="274"/>
      <c r="AJ732" s="274"/>
      <c r="AK732" s="274"/>
      <c r="AL732" s="274"/>
      <c r="AM732" s="275"/>
      <c r="BG732" s="13" t="s">
        <v>510</v>
      </c>
      <c r="BH732" s="13">
        <v>70</v>
      </c>
      <c r="BI732" s="13" t="str">
        <f>"ITEM"&amp;BH732&amp;BG732&amp;"="&amp;IF(TRIM($J732)="","",$J732)</f>
        <v>ITEM70#KBN3_7=</v>
      </c>
    </row>
    <row r="733" spans="1:61" ht="9.75" customHeight="1" thickBot="1" x14ac:dyDescent="0.2">
      <c r="A733" s="298"/>
      <c r="B733" s="299"/>
      <c r="C733" s="299"/>
      <c r="D733" s="299"/>
      <c r="E733" s="299"/>
      <c r="F733" s="299"/>
      <c r="G733" s="299"/>
      <c r="H733" s="299"/>
      <c r="I733" s="300"/>
      <c r="J733" s="301"/>
      <c r="K733" s="302"/>
      <c r="L733" s="302"/>
      <c r="M733" s="302"/>
      <c r="N733" s="302"/>
      <c r="O733" s="302"/>
      <c r="P733" s="302"/>
      <c r="Q733" s="302"/>
      <c r="R733" s="302"/>
      <c r="S733" s="302"/>
      <c r="T733" s="302"/>
      <c r="U733" s="302"/>
      <c r="V733" s="302"/>
      <c r="W733" s="302"/>
      <c r="X733" s="302"/>
      <c r="Y733" s="302"/>
      <c r="Z733" s="302"/>
      <c r="AA733" s="302"/>
      <c r="AB733" s="302"/>
      <c r="AC733" s="302"/>
      <c r="AD733" s="302"/>
      <c r="AE733" s="302"/>
      <c r="AF733" s="302"/>
      <c r="AG733" s="302"/>
      <c r="AH733" s="302"/>
      <c r="AI733" s="302"/>
      <c r="AJ733" s="302"/>
      <c r="AK733" s="302"/>
      <c r="AL733" s="302"/>
      <c r="AM733" s="303"/>
    </row>
    <row r="734" spans="1:61" ht="9.75" customHeight="1" x14ac:dyDescent="0.15">
      <c r="A734" s="99" t="s">
        <v>96</v>
      </c>
      <c r="B734" s="100"/>
      <c r="C734" s="100"/>
      <c r="D734" s="100"/>
      <c r="E734" s="100"/>
      <c r="F734" s="100"/>
      <c r="G734" s="100"/>
      <c r="H734" s="100"/>
      <c r="I734" s="100"/>
      <c r="J734" s="102"/>
      <c r="K734" s="102"/>
      <c r="L734" s="102"/>
      <c r="M734" s="102"/>
      <c r="N734" s="102"/>
      <c r="O734" s="102"/>
      <c r="P734" s="102"/>
      <c r="Q734" s="102"/>
      <c r="R734" s="102"/>
      <c r="S734" s="102"/>
      <c r="T734" s="102"/>
      <c r="U734" s="102"/>
      <c r="V734" s="102"/>
      <c r="W734" s="102"/>
      <c r="X734" s="102"/>
      <c r="Y734" s="102"/>
      <c r="Z734" s="102"/>
      <c r="AA734" s="102"/>
      <c r="AB734" s="102"/>
      <c r="AC734" s="102"/>
      <c r="AD734" s="102"/>
      <c r="AE734" s="102"/>
      <c r="AF734" s="102"/>
      <c r="AG734" s="102"/>
      <c r="AH734" s="102"/>
      <c r="AI734" s="102"/>
      <c r="AJ734" s="102"/>
      <c r="AK734" s="102"/>
      <c r="AL734" s="102"/>
      <c r="AM734" s="102"/>
      <c r="BG734" s="13" t="s">
        <v>510</v>
      </c>
      <c r="BH734" s="13">
        <v>71</v>
      </c>
      <c r="BI734" s="13" t="str">
        <f>"ITEM"&amp;BH734&amp; BG734 &amp;"="&amp; IF(TRIM($J734)="","",$J734)</f>
        <v>ITEM71#KBN3_7=</v>
      </c>
    </row>
    <row r="735" spans="1:61" ht="11.25" x14ac:dyDescent="0.15">
      <c r="A735" s="106"/>
      <c r="B735" s="107"/>
      <c r="C735" s="107"/>
      <c r="D735" s="107"/>
      <c r="E735" s="107"/>
      <c r="F735" s="107"/>
      <c r="G735" s="107"/>
      <c r="H735" s="107"/>
      <c r="I735" s="107"/>
      <c r="J735" s="102"/>
      <c r="K735" s="102"/>
      <c r="L735" s="102"/>
      <c r="M735" s="102"/>
      <c r="N735" s="102"/>
      <c r="O735" s="102"/>
      <c r="P735" s="102"/>
      <c r="Q735" s="102"/>
      <c r="R735" s="102"/>
      <c r="S735" s="102"/>
      <c r="T735" s="102"/>
      <c r="U735" s="102"/>
      <c r="V735" s="102"/>
      <c r="W735" s="102"/>
      <c r="X735" s="102"/>
      <c r="Y735" s="102"/>
      <c r="Z735" s="102"/>
      <c r="AA735" s="102"/>
      <c r="AB735" s="102"/>
      <c r="AC735" s="102"/>
      <c r="AD735" s="102"/>
      <c r="AE735" s="102"/>
      <c r="AF735" s="102"/>
      <c r="AG735" s="102"/>
      <c r="AH735" s="102"/>
      <c r="AI735" s="102"/>
      <c r="AJ735" s="102"/>
      <c r="AK735" s="102"/>
      <c r="AL735" s="102"/>
      <c r="AM735" s="102"/>
    </row>
    <row r="736" spans="1:61" ht="9.75" customHeight="1" x14ac:dyDescent="0.15">
      <c r="A736" s="96" t="s">
        <v>285</v>
      </c>
      <c r="B736" s="97"/>
      <c r="C736" s="97"/>
      <c r="D736" s="97"/>
      <c r="E736" s="97"/>
      <c r="F736" s="97"/>
      <c r="G736" s="97"/>
      <c r="H736" s="97"/>
      <c r="I736" s="97"/>
      <c r="J736" s="102"/>
      <c r="K736" s="102"/>
      <c r="L736" s="102"/>
      <c r="M736" s="102"/>
      <c r="N736" s="102"/>
      <c r="O736" s="102"/>
      <c r="P736" s="102"/>
      <c r="Q736" s="102"/>
      <c r="R736" s="102"/>
      <c r="S736" s="102"/>
      <c r="T736" s="102"/>
      <c r="U736" s="102"/>
      <c r="V736" s="102"/>
      <c r="W736" s="102"/>
      <c r="X736" s="102"/>
      <c r="Y736" s="102"/>
      <c r="Z736" s="102"/>
      <c r="AA736" s="102"/>
      <c r="AB736" s="102"/>
      <c r="AC736" s="102"/>
      <c r="AD736" s="102"/>
      <c r="AE736" s="102"/>
      <c r="AF736" s="102"/>
      <c r="AG736" s="102"/>
      <c r="AH736" s="102"/>
      <c r="AI736" s="102"/>
      <c r="AJ736" s="102"/>
      <c r="AK736" s="102"/>
      <c r="AL736" s="102"/>
      <c r="AM736" s="102"/>
      <c r="BG736" s="13" t="s">
        <v>510</v>
      </c>
      <c r="BH736" s="13">
        <v>72</v>
      </c>
      <c r="BI736" s="13" t="str">
        <f>"ITEM"&amp;BH736&amp; BG736 &amp;"="&amp; IF(TRIM($J736)="","",$J736)</f>
        <v>ITEM72#KBN3_7=</v>
      </c>
    </row>
    <row r="737" spans="1:61" ht="9.75" customHeight="1" x14ac:dyDescent="0.15">
      <c r="A737" s="99"/>
      <c r="B737" s="100"/>
      <c r="C737" s="100"/>
      <c r="D737" s="100"/>
      <c r="E737" s="100"/>
      <c r="F737" s="100"/>
      <c r="G737" s="100"/>
      <c r="H737" s="100"/>
      <c r="I737" s="100"/>
      <c r="J737" s="102"/>
      <c r="K737" s="102"/>
      <c r="L737" s="102"/>
      <c r="M737" s="102"/>
      <c r="N737" s="102"/>
      <c r="O737" s="102"/>
      <c r="P737" s="102"/>
      <c r="Q737" s="102"/>
      <c r="R737" s="102"/>
      <c r="S737" s="102"/>
      <c r="T737" s="102"/>
      <c r="U737" s="102"/>
      <c r="V737" s="102"/>
      <c r="W737" s="102"/>
      <c r="X737" s="102"/>
      <c r="Y737" s="102"/>
      <c r="Z737" s="102"/>
      <c r="AA737" s="102"/>
      <c r="AB737" s="102"/>
      <c r="AC737" s="102"/>
      <c r="AD737" s="102"/>
      <c r="AE737" s="102"/>
      <c r="AF737" s="102"/>
      <c r="AG737" s="102"/>
      <c r="AH737" s="102"/>
      <c r="AI737" s="102"/>
      <c r="AJ737" s="102"/>
      <c r="AK737" s="102"/>
      <c r="AL737" s="102"/>
      <c r="AM737" s="102"/>
      <c r="BG737" s="13" t="s">
        <v>432</v>
      </c>
      <c r="BH737" s="13" t="s">
        <v>432</v>
      </c>
    </row>
    <row r="738" spans="1:61" ht="9.75" customHeight="1" x14ac:dyDescent="0.15">
      <c r="A738" s="106"/>
      <c r="B738" s="107"/>
      <c r="C738" s="107"/>
      <c r="D738" s="107"/>
      <c r="E738" s="107"/>
      <c r="F738" s="107"/>
      <c r="G738" s="107"/>
      <c r="H738" s="107"/>
      <c r="I738" s="107"/>
      <c r="J738" s="102"/>
      <c r="K738" s="102"/>
      <c r="L738" s="102"/>
      <c r="M738" s="102"/>
      <c r="N738" s="102"/>
      <c r="O738" s="102"/>
      <c r="P738" s="102"/>
      <c r="Q738" s="102"/>
      <c r="R738" s="102"/>
      <c r="S738" s="102"/>
      <c r="T738" s="102"/>
      <c r="U738" s="102"/>
      <c r="V738" s="102"/>
      <c r="W738" s="102"/>
      <c r="X738" s="102"/>
      <c r="Y738" s="102"/>
      <c r="Z738" s="102"/>
      <c r="AA738" s="102"/>
      <c r="AB738" s="102"/>
      <c r="AC738" s="102"/>
      <c r="AD738" s="102"/>
      <c r="AE738" s="102"/>
      <c r="AF738" s="102"/>
      <c r="AG738" s="102"/>
      <c r="AH738" s="102"/>
      <c r="AI738" s="102"/>
      <c r="AJ738" s="102"/>
      <c r="AK738" s="102"/>
      <c r="AL738" s="102"/>
      <c r="AM738" s="102"/>
      <c r="BG738" s="13" t="s">
        <v>432</v>
      </c>
      <c r="BH738" s="13" t="s">
        <v>432</v>
      </c>
    </row>
    <row r="739" spans="1:61" ht="9.75" customHeight="1" x14ac:dyDescent="0.15">
      <c r="A739" s="96" t="s">
        <v>286</v>
      </c>
      <c r="B739" s="97"/>
      <c r="C739" s="97"/>
      <c r="D739" s="97"/>
      <c r="E739" s="97"/>
      <c r="F739" s="97"/>
      <c r="G739" s="97"/>
      <c r="H739" s="97"/>
      <c r="I739" s="97"/>
      <c r="J739" s="102"/>
      <c r="K739" s="102"/>
      <c r="L739" s="102"/>
      <c r="M739" s="102"/>
      <c r="N739" s="102"/>
      <c r="O739" s="102"/>
      <c r="P739" s="102"/>
      <c r="Q739" s="102"/>
      <c r="R739" s="102"/>
      <c r="S739" s="102"/>
      <c r="T739" s="102"/>
      <c r="U739" s="102"/>
      <c r="V739" s="102"/>
      <c r="W739" s="102"/>
      <c r="X739" s="102"/>
      <c r="Y739" s="102"/>
      <c r="Z739" s="102"/>
      <c r="AA739" s="102"/>
      <c r="AB739" s="102"/>
      <c r="AC739" s="102"/>
      <c r="AD739" s="102"/>
      <c r="AE739" s="102"/>
      <c r="AF739" s="102"/>
      <c r="AG739" s="102"/>
      <c r="AH739" s="102"/>
      <c r="AI739" s="102"/>
      <c r="AJ739" s="102"/>
      <c r="AK739" s="102"/>
      <c r="AL739" s="102"/>
      <c r="AM739" s="102"/>
      <c r="BG739" s="13" t="s">
        <v>510</v>
      </c>
      <c r="BH739" s="13">
        <v>73</v>
      </c>
      <c r="BI739" s="13" t="str">
        <f>"ITEM"&amp;BH739&amp; BG739 &amp;"="&amp; IF(TRIM($J739)="","",$J739)</f>
        <v>ITEM73#KBN3_7=</v>
      </c>
    </row>
    <row r="740" spans="1:61" ht="9.75" customHeight="1" x14ac:dyDescent="0.15">
      <c r="A740" s="106"/>
      <c r="B740" s="107"/>
      <c r="C740" s="107"/>
      <c r="D740" s="107"/>
      <c r="E740" s="107"/>
      <c r="F740" s="107"/>
      <c r="G740" s="107"/>
      <c r="H740" s="107"/>
      <c r="I740" s="107"/>
      <c r="J740" s="102"/>
      <c r="K740" s="102"/>
      <c r="L740" s="102"/>
      <c r="M740" s="102"/>
      <c r="N740" s="102"/>
      <c r="O740" s="102"/>
      <c r="P740" s="102"/>
      <c r="Q740" s="102"/>
      <c r="R740" s="102"/>
      <c r="S740" s="102"/>
      <c r="T740" s="102"/>
      <c r="U740" s="102"/>
      <c r="V740" s="102"/>
      <c r="W740" s="102"/>
      <c r="X740" s="102"/>
      <c r="Y740" s="102"/>
      <c r="Z740" s="102"/>
      <c r="AA740" s="102"/>
      <c r="AB740" s="102"/>
      <c r="AC740" s="102"/>
      <c r="AD740" s="102"/>
      <c r="AE740" s="102"/>
      <c r="AF740" s="102"/>
      <c r="AG740" s="102"/>
      <c r="AH740" s="102"/>
      <c r="AI740" s="102"/>
      <c r="AJ740" s="102"/>
      <c r="AK740" s="102"/>
      <c r="AL740" s="102"/>
      <c r="AM740" s="102"/>
      <c r="BG740" s="13" t="s">
        <v>432</v>
      </c>
      <c r="BH740" s="13" t="s">
        <v>432</v>
      </c>
    </row>
    <row r="741" spans="1:61" ht="9.75" customHeight="1" x14ac:dyDescent="0.15">
      <c r="A741" s="96" t="s">
        <v>287</v>
      </c>
      <c r="B741" s="97"/>
      <c r="C741" s="97"/>
      <c r="D741" s="97"/>
      <c r="E741" s="97"/>
      <c r="F741" s="97"/>
      <c r="G741" s="97"/>
      <c r="H741" s="97"/>
      <c r="I741" s="97"/>
      <c r="J741" s="167"/>
      <c r="K741" s="162"/>
      <c r="L741" s="162"/>
      <c r="M741" s="162"/>
      <c r="N741" s="162"/>
      <c r="O741" s="162"/>
      <c r="P741" s="162"/>
      <c r="Q741" s="162"/>
      <c r="R741" s="162"/>
      <c r="S741" s="162"/>
      <c r="T741" s="162"/>
      <c r="U741" s="162"/>
      <c r="V741" s="170" t="s">
        <v>116</v>
      </c>
      <c r="W741" s="170"/>
      <c r="X741" s="170"/>
      <c r="Y741" s="170"/>
      <c r="Z741" s="170"/>
      <c r="AA741" s="170"/>
      <c r="AB741" s="170"/>
      <c r="AC741" s="170"/>
      <c r="AD741" s="170"/>
      <c r="AE741" s="170"/>
      <c r="AF741" s="170"/>
      <c r="AG741" s="170"/>
      <c r="AH741" s="170"/>
      <c r="AI741" s="170"/>
      <c r="AJ741" s="170"/>
      <c r="AK741" s="170"/>
      <c r="AL741" s="170"/>
      <c r="AM741" s="171"/>
      <c r="BE741" s="13" t="str">
        <f ca="1">MID(CELL("address",$CB$2),2,2)</f>
        <v>CB</v>
      </c>
      <c r="BF741" s="13" t="str">
        <f>IF(TRIM($K743)="","",IF(ISERROR(MATCH($K743,$CB$3:$CB$7,0)),"INPUT_ERROR",MATCH($K743,$CB$3:$CB$7,0)))</f>
        <v/>
      </c>
      <c r="BG741" s="13" t="s">
        <v>510</v>
      </c>
      <c r="BH741" s="13">
        <v>74</v>
      </c>
      <c r="BI741" s="13" t="str">
        <f>"ITEM"&amp; BH741&amp; BG741 &amp;"="&amp; $BF741</f>
        <v>ITEM74#KBN3_7=</v>
      </c>
    </row>
    <row r="742" spans="1:61" ht="9.75" customHeight="1" x14ac:dyDescent="0.15">
      <c r="A742" s="99"/>
      <c r="B742" s="100"/>
      <c r="C742" s="100"/>
      <c r="D742" s="100"/>
      <c r="E742" s="100"/>
      <c r="F742" s="100"/>
      <c r="G742" s="100"/>
      <c r="H742" s="100"/>
      <c r="I742" s="100"/>
      <c r="J742" s="186"/>
      <c r="K742" s="133"/>
      <c r="L742" s="133"/>
      <c r="M742" s="133"/>
      <c r="N742" s="133"/>
      <c r="O742" s="133"/>
      <c r="P742" s="133"/>
      <c r="Q742" s="133"/>
      <c r="R742" s="133"/>
      <c r="S742" s="133"/>
      <c r="T742" s="133"/>
      <c r="U742" s="133"/>
      <c r="V742" s="169" t="s">
        <v>180</v>
      </c>
      <c r="W742" s="169"/>
      <c r="X742" s="169"/>
      <c r="Y742" s="169"/>
      <c r="Z742" s="169"/>
      <c r="AA742" s="169"/>
      <c r="AB742" s="169"/>
      <c r="AC742" s="169"/>
      <c r="AD742" s="169"/>
      <c r="AE742" s="169"/>
      <c r="AF742" s="169"/>
      <c r="AG742" s="169"/>
      <c r="AH742" s="169"/>
      <c r="AI742" s="169"/>
      <c r="AJ742" s="169"/>
      <c r="AK742" s="169"/>
      <c r="AL742" s="169"/>
      <c r="AM742" s="172"/>
      <c r="BG742" s="13" t="s">
        <v>432</v>
      </c>
      <c r="BH742" s="13" t="s">
        <v>432</v>
      </c>
    </row>
    <row r="743" spans="1:61" ht="9.75" customHeight="1" x14ac:dyDescent="0.15">
      <c r="A743" s="99"/>
      <c r="B743" s="100"/>
      <c r="C743" s="100"/>
      <c r="D743" s="100"/>
      <c r="E743" s="100"/>
      <c r="F743" s="100"/>
      <c r="G743" s="100"/>
      <c r="H743" s="100"/>
      <c r="I743" s="100"/>
      <c r="J743" s="130" t="s">
        <v>444</v>
      </c>
      <c r="K743" s="131"/>
      <c r="L743" s="131"/>
      <c r="M743" s="131"/>
      <c r="N743" s="131"/>
      <c r="O743" s="131"/>
      <c r="P743" s="131"/>
      <c r="Q743" s="131"/>
      <c r="R743" s="131"/>
      <c r="S743" s="131"/>
      <c r="T743" s="133" t="s">
        <v>442</v>
      </c>
      <c r="U743" s="133"/>
      <c r="V743" s="169" t="s">
        <v>236</v>
      </c>
      <c r="W743" s="169"/>
      <c r="X743" s="169"/>
      <c r="Y743" s="169"/>
      <c r="Z743" s="169"/>
      <c r="AA743" s="169"/>
      <c r="AB743" s="169"/>
      <c r="AC743" s="169"/>
      <c r="AD743" s="169"/>
      <c r="AE743" s="169"/>
      <c r="AF743" s="169"/>
      <c r="AG743" s="169"/>
      <c r="AH743" s="169"/>
      <c r="AI743" s="169"/>
      <c r="AJ743" s="169"/>
      <c r="AK743" s="169"/>
      <c r="AL743" s="169"/>
      <c r="AM743" s="172"/>
      <c r="BG743" s="13" t="s">
        <v>432</v>
      </c>
      <c r="BH743" s="13" t="s">
        <v>432</v>
      </c>
    </row>
    <row r="744" spans="1:61" ht="9.75" customHeight="1" x14ac:dyDescent="0.15">
      <c r="A744" s="99"/>
      <c r="B744" s="100"/>
      <c r="C744" s="100"/>
      <c r="D744" s="100"/>
      <c r="E744" s="100"/>
      <c r="F744" s="100"/>
      <c r="G744" s="100"/>
      <c r="H744" s="100"/>
      <c r="I744" s="100"/>
      <c r="J744" s="130"/>
      <c r="K744" s="131"/>
      <c r="L744" s="131"/>
      <c r="M744" s="131"/>
      <c r="N744" s="131"/>
      <c r="O744" s="131"/>
      <c r="P744" s="131"/>
      <c r="Q744" s="131"/>
      <c r="R744" s="131"/>
      <c r="S744" s="131"/>
      <c r="T744" s="133"/>
      <c r="U744" s="133"/>
      <c r="V744" s="169" t="s">
        <v>237</v>
      </c>
      <c r="W744" s="169"/>
      <c r="X744" s="169"/>
      <c r="Y744" s="169"/>
      <c r="Z744" s="169"/>
      <c r="AA744" s="169"/>
      <c r="AB744" s="169"/>
      <c r="AC744" s="169"/>
      <c r="AD744" s="169"/>
      <c r="AE744" s="169"/>
      <c r="AF744" s="169"/>
      <c r="AG744" s="169"/>
      <c r="AH744" s="169"/>
      <c r="AI744" s="169"/>
      <c r="AJ744" s="169"/>
      <c r="AK744" s="169"/>
      <c r="AL744" s="169"/>
      <c r="AM744" s="172"/>
      <c r="BG744" s="13" t="s">
        <v>432</v>
      </c>
      <c r="BH744" s="13" t="s">
        <v>432</v>
      </c>
    </row>
    <row r="745" spans="1:61" ht="9.75" customHeight="1" x14ac:dyDescent="0.15">
      <c r="A745" s="99"/>
      <c r="B745" s="100"/>
      <c r="C745" s="100"/>
      <c r="D745" s="100"/>
      <c r="E745" s="100"/>
      <c r="F745" s="100"/>
      <c r="G745" s="100"/>
      <c r="H745" s="100"/>
      <c r="I745" s="100"/>
      <c r="J745" s="186"/>
      <c r="K745" s="133"/>
      <c r="L745" s="133"/>
      <c r="M745" s="133"/>
      <c r="N745" s="133"/>
      <c r="O745" s="133"/>
      <c r="P745" s="133"/>
      <c r="Q745" s="133"/>
      <c r="R745" s="133"/>
      <c r="S745" s="133"/>
      <c r="T745" s="133"/>
      <c r="U745" s="133"/>
      <c r="V745" s="169" t="s">
        <v>445</v>
      </c>
      <c r="W745" s="169"/>
      <c r="X745" s="169"/>
      <c r="Y745" s="169"/>
      <c r="Z745" s="169"/>
      <c r="AA745" s="169"/>
      <c r="AB745" s="169"/>
      <c r="AC745" s="169"/>
      <c r="AD745" s="169"/>
      <c r="AE745" s="169"/>
      <c r="AF745" s="169"/>
      <c r="AG745" s="169"/>
      <c r="AH745" s="169"/>
      <c r="AI745" s="169"/>
      <c r="AJ745" s="169"/>
      <c r="AK745" s="169"/>
      <c r="AL745" s="169"/>
      <c r="AM745" s="172"/>
      <c r="BG745" s="13" t="s">
        <v>432</v>
      </c>
      <c r="BH745" s="13" t="s">
        <v>432</v>
      </c>
    </row>
    <row r="746" spans="1:61" ht="9.75" customHeight="1" x14ac:dyDescent="0.15">
      <c r="A746" s="106"/>
      <c r="B746" s="107"/>
      <c r="C746" s="107"/>
      <c r="D746" s="107"/>
      <c r="E746" s="107"/>
      <c r="F746" s="107"/>
      <c r="G746" s="107"/>
      <c r="H746" s="107"/>
      <c r="I746" s="107"/>
      <c r="J746" s="168"/>
      <c r="K746" s="137"/>
      <c r="L746" s="137"/>
      <c r="M746" s="137"/>
      <c r="N746" s="137"/>
      <c r="O746" s="137"/>
      <c r="P746" s="137"/>
      <c r="Q746" s="137"/>
      <c r="R746" s="137"/>
      <c r="S746" s="137"/>
      <c r="T746" s="137"/>
      <c r="U746" s="137"/>
      <c r="V746" s="174" t="s">
        <v>238</v>
      </c>
      <c r="W746" s="174"/>
      <c r="X746" s="174"/>
      <c r="Y746" s="174"/>
      <c r="Z746" s="174"/>
      <c r="AA746" s="174"/>
      <c r="AB746" s="174"/>
      <c r="AC746" s="174"/>
      <c r="AD746" s="174"/>
      <c r="AE746" s="174"/>
      <c r="AF746" s="174"/>
      <c r="AG746" s="174"/>
      <c r="AH746" s="174"/>
      <c r="AI746" s="174"/>
      <c r="AJ746" s="174"/>
      <c r="AK746" s="174"/>
      <c r="AL746" s="174"/>
      <c r="AM746" s="175"/>
      <c r="BG746" s="13" t="s">
        <v>432</v>
      </c>
      <c r="BH746" s="13" t="s">
        <v>432</v>
      </c>
    </row>
    <row r="747" spans="1:61" ht="9.75" customHeight="1" x14ac:dyDescent="0.15">
      <c r="A747" s="96" t="s">
        <v>288</v>
      </c>
      <c r="B747" s="97"/>
      <c r="C747" s="97"/>
      <c r="D747" s="97"/>
      <c r="E747" s="97"/>
      <c r="F747" s="97"/>
      <c r="G747" s="97"/>
      <c r="H747" s="97"/>
      <c r="I747" s="97"/>
      <c r="J747" s="115"/>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7"/>
      <c r="BG747" s="13" t="s">
        <v>510</v>
      </c>
      <c r="BH747" s="13">
        <v>75</v>
      </c>
      <c r="BI747" s="13" t="str">
        <f>"ITEM"&amp;BH747&amp; BG747 &amp;"="&amp; IF(TRIM($J747)="","",$J747)</f>
        <v>ITEM75#KBN3_7=</v>
      </c>
    </row>
    <row r="748" spans="1:61" ht="9.75" customHeight="1" x14ac:dyDescent="0.15">
      <c r="A748" s="99"/>
      <c r="B748" s="100"/>
      <c r="C748" s="100"/>
      <c r="D748" s="100"/>
      <c r="E748" s="100"/>
      <c r="F748" s="100"/>
      <c r="G748" s="100"/>
      <c r="H748" s="100"/>
      <c r="I748" s="100"/>
      <c r="J748" s="109"/>
      <c r="K748" s="110"/>
      <c r="L748" s="110"/>
      <c r="M748" s="110"/>
      <c r="N748" s="110"/>
      <c r="O748" s="110"/>
      <c r="P748" s="110"/>
      <c r="Q748" s="110"/>
      <c r="R748" s="110"/>
      <c r="S748" s="110"/>
      <c r="T748" s="110"/>
      <c r="U748" s="110"/>
      <c r="V748" s="110"/>
      <c r="W748" s="110"/>
      <c r="X748" s="110"/>
      <c r="Y748" s="110"/>
      <c r="Z748" s="110"/>
      <c r="AA748" s="110"/>
      <c r="AB748" s="110"/>
      <c r="AC748" s="110"/>
      <c r="AD748" s="110"/>
      <c r="AE748" s="110"/>
      <c r="AF748" s="110"/>
      <c r="AG748" s="110"/>
      <c r="AH748" s="110"/>
      <c r="AI748" s="110"/>
      <c r="AJ748" s="110"/>
      <c r="AK748" s="110"/>
      <c r="AL748" s="110"/>
      <c r="AM748" s="111"/>
      <c r="BG748" s="13" t="s">
        <v>432</v>
      </c>
      <c r="BH748" s="13" t="s">
        <v>432</v>
      </c>
    </row>
    <row r="749" spans="1:61" ht="9.75" customHeight="1" x14ac:dyDescent="0.15">
      <c r="A749" s="106"/>
      <c r="B749" s="107"/>
      <c r="C749" s="107"/>
      <c r="D749" s="107"/>
      <c r="E749" s="107"/>
      <c r="F749" s="107"/>
      <c r="G749" s="107"/>
      <c r="H749" s="107"/>
      <c r="I749" s="107"/>
      <c r="J749" s="112"/>
      <c r="K749" s="113"/>
      <c r="L749" s="113"/>
      <c r="M749" s="113"/>
      <c r="N749" s="113"/>
      <c r="O749" s="113"/>
      <c r="P749" s="113"/>
      <c r="Q749" s="113"/>
      <c r="R749" s="113"/>
      <c r="S749" s="113"/>
      <c r="T749" s="113"/>
      <c r="U749" s="113"/>
      <c r="V749" s="113"/>
      <c r="W749" s="113"/>
      <c r="X749" s="113"/>
      <c r="Y749" s="113"/>
      <c r="Z749" s="113"/>
      <c r="AA749" s="113"/>
      <c r="AB749" s="113"/>
      <c r="AC749" s="113"/>
      <c r="AD749" s="113"/>
      <c r="AE749" s="113"/>
      <c r="AF749" s="113"/>
      <c r="AG749" s="113"/>
      <c r="AH749" s="113"/>
      <c r="AI749" s="113"/>
      <c r="AJ749" s="113"/>
      <c r="AK749" s="113"/>
      <c r="AL749" s="113"/>
      <c r="AM749" s="114"/>
      <c r="BG749" s="13" t="s">
        <v>432</v>
      </c>
      <c r="BH749" s="13" t="s">
        <v>432</v>
      </c>
    </row>
    <row r="750" spans="1:61" ht="9.75" customHeight="1" x14ac:dyDescent="0.15">
      <c r="A750" s="96" t="s">
        <v>289</v>
      </c>
      <c r="B750" s="97"/>
      <c r="C750" s="97"/>
      <c r="D750" s="97"/>
      <c r="E750" s="97"/>
      <c r="F750" s="97"/>
      <c r="G750" s="97"/>
      <c r="H750" s="97"/>
      <c r="I750" s="97"/>
      <c r="J750" s="224" t="s">
        <v>127</v>
      </c>
      <c r="K750" s="225"/>
      <c r="L750" s="162" t="s">
        <v>121</v>
      </c>
      <c r="M750" s="162"/>
      <c r="N750" s="162"/>
      <c r="O750" s="162"/>
      <c r="P750" s="162"/>
      <c r="Q750" s="162"/>
      <c r="R750" s="162"/>
      <c r="S750" s="162"/>
      <c r="T750" s="162"/>
      <c r="U750" s="162"/>
      <c r="V750" s="162"/>
      <c r="W750" s="162"/>
      <c r="X750" s="227" t="s">
        <v>127</v>
      </c>
      <c r="Y750" s="225"/>
      <c r="Z750" s="162" t="s">
        <v>160</v>
      </c>
      <c r="AA750" s="162"/>
      <c r="AB750" s="162"/>
      <c r="AC750" s="162"/>
      <c r="AD750" s="162"/>
      <c r="AE750" s="162"/>
      <c r="AF750" s="162"/>
      <c r="AG750" s="162"/>
      <c r="AH750" s="162"/>
      <c r="AI750" s="162"/>
      <c r="AJ750" s="162"/>
      <c r="AK750" s="162"/>
      <c r="AL750" s="162"/>
      <c r="AM750" s="163"/>
      <c r="BF750" s="13" t="b">
        <f>IF($K750="○",TRUE,IF($K750="",FALSE,"INPUT_ERROR"))</f>
        <v>0</v>
      </c>
      <c r="BG750" s="13" t="s">
        <v>510</v>
      </c>
      <c r="BH750" s="13">
        <v>76</v>
      </c>
      <c r="BI750" s="13" t="str">
        <f t="shared" ref="BI750:BI756" si="8">"ITEM"&amp;BH750&amp; BG750 &amp;"="&amp; BF750</f>
        <v>ITEM76#KBN3_7=FALSE</v>
      </c>
    </row>
    <row r="751" spans="1:61" ht="9.75" customHeight="1" x14ac:dyDescent="0.15">
      <c r="A751" s="99"/>
      <c r="B751" s="100"/>
      <c r="C751" s="100"/>
      <c r="D751" s="100"/>
      <c r="E751" s="100"/>
      <c r="F751" s="100"/>
      <c r="G751" s="100"/>
      <c r="H751" s="100"/>
      <c r="I751" s="100"/>
      <c r="J751" s="130"/>
      <c r="K751" s="132"/>
      <c r="L751" s="133"/>
      <c r="M751" s="133"/>
      <c r="N751" s="133"/>
      <c r="O751" s="133"/>
      <c r="P751" s="133"/>
      <c r="Q751" s="133"/>
      <c r="R751" s="133"/>
      <c r="S751" s="133"/>
      <c r="T751" s="133"/>
      <c r="U751" s="133"/>
      <c r="V751" s="133"/>
      <c r="W751" s="133"/>
      <c r="X751" s="134"/>
      <c r="Y751" s="132"/>
      <c r="Z751" s="133"/>
      <c r="AA751" s="133"/>
      <c r="AB751" s="133"/>
      <c r="AC751" s="133"/>
      <c r="AD751" s="133"/>
      <c r="AE751" s="133"/>
      <c r="AF751" s="133"/>
      <c r="AG751" s="133"/>
      <c r="AH751" s="133"/>
      <c r="AI751" s="133"/>
      <c r="AJ751" s="133"/>
      <c r="AK751" s="133"/>
      <c r="AL751" s="133"/>
      <c r="AM751" s="139"/>
      <c r="BF751" s="13" t="b">
        <f>IF($Y750="○",TRUE,IF($Y750="",FALSE,"INPUT_ERROR"))</f>
        <v>0</v>
      </c>
      <c r="BG751" s="13" t="s">
        <v>510</v>
      </c>
      <c r="BH751" s="13">
        <v>77</v>
      </c>
      <c r="BI751" s="13" t="str">
        <f t="shared" si="8"/>
        <v>ITEM77#KBN3_7=FALSE</v>
      </c>
    </row>
    <row r="752" spans="1:61" ht="9.75" customHeight="1" x14ac:dyDescent="0.15">
      <c r="A752" s="99"/>
      <c r="B752" s="100"/>
      <c r="C752" s="100"/>
      <c r="D752" s="100"/>
      <c r="E752" s="100"/>
      <c r="F752" s="100"/>
      <c r="G752" s="100"/>
      <c r="H752" s="100"/>
      <c r="I752" s="100"/>
      <c r="J752" s="130" t="s">
        <v>127</v>
      </c>
      <c r="K752" s="132"/>
      <c r="L752" s="133" t="s">
        <v>161</v>
      </c>
      <c r="M752" s="133"/>
      <c r="N752" s="133"/>
      <c r="O752" s="133"/>
      <c r="P752" s="133"/>
      <c r="Q752" s="133"/>
      <c r="R752" s="133"/>
      <c r="S752" s="133"/>
      <c r="T752" s="133"/>
      <c r="U752" s="133"/>
      <c r="V752" s="133"/>
      <c r="W752" s="133"/>
      <c r="X752" s="134" t="s">
        <v>127</v>
      </c>
      <c r="Y752" s="132"/>
      <c r="Z752" s="133" t="s">
        <v>332</v>
      </c>
      <c r="AA752" s="133"/>
      <c r="AB752" s="133"/>
      <c r="AC752" s="133"/>
      <c r="AD752" s="133"/>
      <c r="AE752" s="133"/>
      <c r="AF752" s="133"/>
      <c r="AG752" s="133"/>
      <c r="AH752" s="133"/>
      <c r="AI752" s="133"/>
      <c r="AJ752" s="133"/>
      <c r="AK752" s="133"/>
      <c r="AL752" s="133"/>
      <c r="AM752" s="139"/>
      <c r="BF752" s="13" t="b">
        <f>IF($K752="○",TRUE,IF($K752="",FALSE,"INPUT_ERROR"))</f>
        <v>0</v>
      </c>
      <c r="BG752" s="13" t="s">
        <v>510</v>
      </c>
      <c r="BH752" s="13">
        <v>78</v>
      </c>
      <c r="BI752" s="13" t="str">
        <f t="shared" si="8"/>
        <v>ITEM78#KBN3_7=FALSE</v>
      </c>
    </row>
    <row r="753" spans="1:61" ht="9.75" customHeight="1" x14ac:dyDescent="0.15">
      <c r="A753" s="99"/>
      <c r="B753" s="100"/>
      <c r="C753" s="100"/>
      <c r="D753" s="100"/>
      <c r="E753" s="100"/>
      <c r="F753" s="100"/>
      <c r="G753" s="100"/>
      <c r="H753" s="100"/>
      <c r="I753" s="100"/>
      <c r="J753" s="130"/>
      <c r="K753" s="132"/>
      <c r="L753" s="133"/>
      <c r="M753" s="133"/>
      <c r="N753" s="133"/>
      <c r="O753" s="133"/>
      <c r="P753" s="133"/>
      <c r="Q753" s="133"/>
      <c r="R753" s="133"/>
      <c r="S753" s="133"/>
      <c r="T753" s="133"/>
      <c r="U753" s="133"/>
      <c r="V753" s="133"/>
      <c r="W753" s="133"/>
      <c r="X753" s="134"/>
      <c r="Y753" s="132"/>
      <c r="Z753" s="133"/>
      <c r="AA753" s="133"/>
      <c r="AB753" s="133"/>
      <c r="AC753" s="133"/>
      <c r="AD753" s="133"/>
      <c r="AE753" s="133"/>
      <c r="AF753" s="133"/>
      <c r="AG753" s="133"/>
      <c r="AH753" s="133"/>
      <c r="AI753" s="133"/>
      <c r="AJ753" s="133"/>
      <c r="AK753" s="133"/>
      <c r="AL753" s="133"/>
      <c r="AM753" s="139"/>
      <c r="BF753" s="13" t="b">
        <f>IF($Y752="○",TRUE,IF($Y752="",FALSE,"INPUT_ERROR"))</f>
        <v>0</v>
      </c>
      <c r="BG753" s="13" t="s">
        <v>510</v>
      </c>
      <c r="BH753" s="13">
        <v>79</v>
      </c>
      <c r="BI753" s="13" t="str">
        <f t="shared" si="8"/>
        <v>ITEM79#KBN3_7=FALSE</v>
      </c>
    </row>
    <row r="754" spans="1:61" ht="9.75" customHeight="1" x14ac:dyDescent="0.15">
      <c r="A754" s="99"/>
      <c r="B754" s="100"/>
      <c r="C754" s="100"/>
      <c r="D754" s="100"/>
      <c r="E754" s="100"/>
      <c r="F754" s="100"/>
      <c r="G754" s="100"/>
      <c r="H754" s="100"/>
      <c r="I754" s="100"/>
      <c r="J754" s="130" t="s">
        <v>127</v>
      </c>
      <c r="K754" s="132"/>
      <c r="L754" s="133" t="s">
        <v>240</v>
      </c>
      <c r="M754" s="133"/>
      <c r="N754" s="133"/>
      <c r="O754" s="133"/>
      <c r="P754" s="133"/>
      <c r="Q754" s="133"/>
      <c r="R754" s="133"/>
      <c r="S754" s="133"/>
      <c r="T754" s="133"/>
      <c r="U754" s="133"/>
      <c r="V754" s="133"/>
      <c r="W754" s="133"/>
      <c r="X754" s="134" t="s">
        <v>127</v>
      </c>
      <c r="Y754" s="132"/>
      <c r="Z754" s="133" t="s">
        <v>241</v>
      </c>
      <c r="AA754" s="133"/>
      <c r="AB754" s="133"/>
      <c r="AC754" s="133"/>
      <c r="AD754" s="133"/>
      <c r="AE754" s="133"/>
      <c r="AF754" s="133"/>
      <c r="AG754" s="133"/>
      <c r="AH754" s="133"/>
      <c r="AI754" s="133"/>
      <c r="AJ754" s="133"/>
      <c r="AK754" s="133"/>
      <c r="AL754" s="133"/>
      <c r="AM754" s="139"/>
      <c r="BF754" s="13" t="b">
        <f>IF($K754="○",TRUE,IF($K754="",FALSE,"INPUT_ERROR"))</f>
        <v>0</v>
      </c>
      <c r="BG754" s="13" t="s">
        <v>510</v>
      </c>
      <c r="BH754" s="13">
        <v>80</v>
      </c>
      <c r="BI754" s="13" t="str">
        <f t="shared" si="8"/>
        <v>ITEM80#KBN3_7=FALSE</v>
      </c>
    </row>
    <row r="755" spans="1:61" ht="9.75" customHeight="1" x14ac:dyDescent="0.15">
      <c r="A755" s="99"/>
      <c r="B755" s="100"/>
      <c r="C755" s="100"/>
      <c r="D755" s="100"/>
      <c r="E755" s="100"/>
      <c r="F755" s="100"/>
      <c r="G755" s="100"/>
      <c r="H755" s="100"/>
      <c r="I755" s="100"/>
      <c r="J755" s="130"/>
      <c r="K755" s="132"/>
      <c r="L755" s="133"/>
      <c r="M755" s="133"/>
      <c r="N755" s="133"/>
      <c r="O755" s="133"/>
      <c r="P755" s="133"/>
      <c r="Q755" s="133"/>
      <c r="R755" s="133"/>
      <c r="S755" s="133"/>
      <c r="T755" s="133"/>
      <c r="U755" s="133"/>
      <c r="V755" s="133"/>
      <c r="W755" s="133"/>
      <c r="X755" s="134"/>
      <c r="Y755" s="132"/>
      <c r="Z755" s="133"/>
      <c r="AA755" s="133"/>
      <c r="AB755" s="133"/>
      <c r="AC755" s="133"/>
      <c r="AD755" s="133"/>
      <c r="AE755" s="133"/>
      <c r="AF755" s="133"/>
      <c r="AG755" s="133"/>
      <c r="AH755" s="133"/>
      <c r="AI755" s="133"/>
      <c r="AJ755" s="133"/>
      <c r="AK755" s="133"/>
      <c r="AL755" s="133"/>
      <c r="AM755" s="139"/>
      <c r="BF755" s="13" t="b">
        <f>IF($Y754="○",TRUE,IF($Y754="",FALSE,"INPUT_ERROR"))</f>
        <v>0</v>
      </c>
      <c r="BG755" s="13" t="s">
        <v>510</v>
      </c>
      <c r="BH755" s="13">
        <v>81</v>
      </c>
      <c r="BI755" s="13" t="str">
        <f t="shared" si="8"/>
        <v>ITEM81#KBN3_7=FALSE</v>
      </c>
    </row>
    <row r="756" spans="1:61" ht="9.75" customHeight="1" x14ac:dyDescent="0.15">
      <c r="A756" s="99"/>
      <c r="B756" s="100"/>
      <c r="C756" s="100"/>
      <c r="D756" s="100"/>
      <c r="E756" s="100"/>
      <c r="F756" s="100"/>
      <c r="G756" s="100"/>
      <c r="H756" s="100"/>
      <c r="I756" s="100"/>
      <c r="J756" s="130" t="s">
        <v>127</v>
      </c>
      <c r="K756" s="132"/>
      <c r="L756" s="133" t="s">
        <v>125</v>
      </c>
      <c r="M756" s="133"/>
      <c r="N756" s="133"/>
      <c r="O756" s="134" t="s">
        <v>98</v>
      </c>
      <c r="P756" s="128"/>
      <c r="Q756" s="128"/>
      <c r="R756" s="128"/>
      <c r="S756" s="128"/>
      <c r="T756" s="128"/>
      <c r="U756" s="128"/>
      <c r="V756" s="128"/>
      <c r="W756" s="128"/>
      <c r="X756" s="128"/>
      <c r="Y756" s="128"/>
      <c r="Z756" s="128"/>
      <c r="AA756" s="128"/>
      <c r="AB756" s="128"/>
      <c r="AC756" s="128"/>
      <c r="AD756" s="128"/>
      <c r="AE756" s="128"/>
      <c r="AF756" s="128"/>
      <c r="AG756" s="128"/>
      <c r="AH756" s="128"/>
      <c r="AI756" s="128"/>
      <c r="AJ756" s="128"/>
      <c r="AK756" s="128"/>
      <c r="AL756" s="133" t="s">
        <v>188</v>
      </c>
      <c r="AM756" s="139"/>
      <c r="BF756" s="13" t="b">
        <f>IF($K756="○",TRUE,IF($K756="",FALSE,"INPUT_ERROR"))</f>
        <v>0</v>
      </c>
      <c r="BG756" s="13" t="s">
        <v>510</v>
      </c>
      <c r="BH756" s="13">
        <v>82</v>
      </c>
      <c r="BI756" s="13" t="str">
        <f t="shared" si="8"/>
        <v>ITEM82#KBN3_7=FALSE</v>
      </c>
    </row>
    <row r="757" spans="1:61" ht="9.75" customHeight="1" x14ac:dyDescent="0.15">
      <c r="A757" s="99"/>
      <c r="B757" s="100"/>
      <c r="C757" s="100"/>
      <c r="D757" s="100"/>
      <c r="E757" s="100"/>
      <c r="F757" s="100"/>
      <c r="G757" s="100"/>
      <c r="H757" s="100"/>
      <c r="I757" s="100"/>
      <c r="J757" s="135"/>
      <c r="K757" s="136"/>
      <c r="L757" s="137"/>
      <c r="M757" s="137"/>
      <c r="N757" s="137"/>
      <c r="O757" s="138"/>
      <c r="P757" s="90"/>
      <c r="Q757" s="90"/>
      <c r="R757" s="90"/>
      <c r="S757" s="90"/>
      <c r="T757" s="90"/>
      <c r="U757" s="90"/>
      <c r="V757" s="90"/>
      <c r="W757" s="90"/>
      <c r="X757" s="90"/>
      <c r="Y757" s="90"/>
      <c r="Z757" s="90"/>
      <c r="AA757" s="90"/>
      <c r="AB757" s="90"/>
      <c r="AC757" s="90"/>
      <c r="AD757" s="90"/>
      <c r="AE757" s="90"/>
      <c r="AF757" s="90"/>
      <c r="AG757" s="90"/>
      <c r="AH757" s="90"/>
      <c r="AI757" s="90"/>
      <c r="AJ757" s="90"/>
      <c r="AK757" s="90"/>
      <c r="AL757" s="137"/>
      <c r="AM757" s="140"/>
      <c r="BG757" s="13" t="s">
        <v>510</v>
      </c>
      <c r="BH757" s="13">
        <v>83</v>
      </c>
      <c r="BI757" s="13" t="str">
        <f>"ITEM"&amp;BH757&amp; BG757 &amp;"="&amp;IF(TRIM($P756)="","",$P756)</f>
        <v>ITEM83#KBN3_7=</v>
      </c>
    </row>
    <row r="758" spans="1:61" ht="9.75" customHeight="1" x14ac:dyDescent="0.15">
      <c r="A758" s="96" t="s">
        <v>290</v>
      </c>
      <c r="B758" s="97"/>
      <c r="C758" s="97"/>
      <c r="D758" s="97"/>
      <c r="E758" s="97"/>
      <c r="F758" s="97"/>
      <c r="G758" s="97"/>
      <c r="H758" s="97"/>
      <c r="I758" s="97"/>
      <c r="J758" s="102"/>
      <c r="K758" s="102"/>
      <c r="L758" s="102"/>
      <c r="M758" s="102"/>
      <c r="N758" s="102"/>
      <c r="O758" s="102"/>
      <c r="P758" s="102"/>
      <c r="Q758" s="102"/>
      <c r="R758" s="102"/>
      <c r="S758" s="102"/>
      <c r="T758" s="102"/>
      <c r="U758" s="102"/>
      <c r="V758" s="102"/>
      <c r="W758" s="102"/>
      <c r="X758" s="102"/>
      <c r="Y758" s="102"/>
      <c r="Z758" s="102"/>
      <c r="AA758" s="102"/>
      <c r="AB758" s="102"/>
      <c r="AC758" s="102"/>
      <c r="AD758" s="102"/>
      <c r="AE758" s="102"/>
      <c r="AF758" s="102"/>
      <c r="AG758" s="102"/>
      <c r="AH758" s="102"/>
      <c r="AI758" s="102"/>
      <c r="AJ758" s="102"/>
      <c r="AK758" s="102"/>
      <c r="AL758" s="102"/>
      <c r="AM758" s="102"/>
      <c r="BG758" s="13" t="s">
        <v>510</v>
      </c>
      <c r="BH758" s="13">
        <v>84</v>
      </c>
      <c r="BI758" s="13" t="str">
        <f>"ITEM"&amp;BH758&amp; BG758 &amp;"="&amp;IF(TRIM($J758)="","",TEXT(J758,"yyyymmdd"))</f>
        <v>ITEM84#KBN3_7=</v>
      </c>
    </row>
    <row r="759" spans="1:61" ht="9.75" customHeight="1" x14ac:dyDescent="0.15">
      <c r="A759" s="99"/>
      <c r="B759" s="100"/>
      <c r="C759" s="100"/>
      <c r="D759" s="100"/>
      <c r="E759" s="100"/>
      <c r="F759" s="100"/>
      <c r="G759" s="100"/>
      <c r="H759" s="100"/>
      <c r="I759" s="100"/>
      <c r="J759" s="102"/>
      <c r="K759" s="102"/>
      <c r="L759" s="102"/>
      <c r="M759" s="102"/>
      <c r="N759" s="102"/>
      <c r="O759" s="102"/>
      <c r="P759" s="102"/>
      <c r="Q759" s="102"/>
      <c r="R759" s="102"/>
      <c r="S759" s="102"/>
      <c r="T759" s="102"/>
      <c r="U759" s="102"/>
      <c r="V759" s="102"/>
      <c r="W759" s="102"/>
      <c r="X759" s="102"/>
      <c r="Y759" s="102"/>
      <c r="Z759" s="102"/>
      <c r="AA759" s="102"/>
      <c r="AB759" s="102"/>
      <c r="AC759" s="102"/>
      <c r="AD759" s="102"/>
      <c r="AE759" s="102"/>
      <c r="AF759" s="102"/>
      <c r="AG759" s="102"/>
      <c r="AH759" s="102"/>
      <c r="AI759" s="102"/>
      <c r="AJ759" s="102"/>
      <c r="AK759" s="102"/>
      <c r="AL759" s="102"/>
      <c r="AM759" s="102"/>
      <c r="BG759" s="13" t="s">
        <v>432</v>
      </c>
      <c r="BH759" s="13" t="s">
        <v>432</v>
      </c>
    </row>
    <row r="760" spans="1:61" ht="9.75" customHeight="1" thickBot="1" x14ac:dyDescent="0.2">
      <c r="A760" s="106"/>
      <c r="B760" s="107"/>
      <c r="C760" s="107"/>
      <c r="D760" s="107"/>
      <c r="E760" s="107"/>
      <c r="F760" s="107"/>
      <c r="G760" s="107"/>
      <c r="H760" s="107"/>
      <c r="I760" s="107"/>
      <c r="J760" s="102"/>
      <c r="K760" s="102"/>
      <c r="L760" s="102"/>
      <c r="M760" s="102"/>
      <c r="N760" s="102"/>
      <c r="O760" s="102"/>
      <c r="P760" s="102"/>
      <c r="Q760" s="102"/>
      <c r="R760" s="102"/>
      <c r="S760" s="102"/>
      <c r="T760" s="102"/>
      <c r="U760" s="102"/>
      <c r="V760" s="102"/>
      <c r="W760" s="102"/>
      <c r="X760" s="102"/>
      <c r="Y760" s="102"/>
      <c r="Z760" s="102"/>
      <c r="AA760" s="102"/>
      <c r="AB760" s="102"/>
      <c r="AC760" s="102"/>
      <c r="AD760" s="102"/>
      <c r="AE760" s="102"/>
      <c r="AF760" s="102"/>
      <c r="AG760" s="102"/>
      <c r="AH760" s="102"/>
      <c r="AI760" s="102"/>
      <c r="AJ760" s="102"/>
      <c r="AK760" s="102"/>
      <c r="AL760" s="102"/>
      <c r="AM760" s="102"/>
      <c r="BG760" s="13" t="s">
        <v>432</v>
      </c>
      <c r="BH760" s="13" t="s">
        <v>432</v>
      </c>
    </row>
    <row r="761" spans="1:61" ht="9.75" customHeight="1" x14ac:dyDescent="0.15">
      <c r="A761" s="295" t="s">
        <v>371</v>
      </c>
      <c r="B761" s="296"/>
      <c r="C761" s="296"/>
      <c r="D761" s="296"/>
      <c r="E761" s="296"/>
      <c r="F761" s="296"/>
      <c r="G761" s="296"/>
      <c r="H761" s="296"/>
      <c r="I761" s="297"/>
      <c r="J761" s="273"/>
      <c r="K761" s="274"/>
      <c r="L761" s="274"/>
      <c r="M761" s="274"/>
      <c r="N761" s="274"/>
      <c r="O761" s="274"/>
      <c r="P761" s="274"/>
      <c r="Q761" s="274"/>
      <c r="R761" s="274"/>
      <c r="S761" s="274"/>
      <c r="T761" s="274"/>
      <c r="U761" s="274"/>
      <c r="V761" s="274"/>
      <c r="W761" s="274"/>
      <c r="X761" s="274"/>
      <c r="Y761" s="274"/>
      <c r="Z761" s="274"/>
      <c r="AA761" s="274"/>
      <c r="AB761" s="274"/>
      <c r="AC761" s="274"/>
      <c r="AD761" s="274"/>
      <c r="AE761" s="274"/>
      <c r="AF761" s="274"/>
      <c r="AG761" s="274"/>
      <c r="AH761" s="274"/>
      <c r="AI761" s="274"/>
      <c r="AJ761" s="274"/>
      <c r="AK761" s="274"/>
      <c r="AL761" s="274"/>
      <c r="AM761" s="275"/>
      <c r="BG761" s="13" t="s">
        <v>511</v>
      </c>
      <c r="BH761" s="13">
        <v>70</v>
      </c>
      <c r="BI761" s="13" t="str">
        <f>"ITEM"&amp;BH761&amp;BG761&amp;"="&amp;IF(TRIM($J761)="","",$J761)</f>
        <v>ITEM70#KBN3_8=</v>
      </c>
    </row>
    <row r="762" spans="1:61" ht="9.75" customHeight="1" thickBot="1" x14ac:dyDescent="0.2">
      <c r="A762" s="298"/>
      <c r="B762" s="299"/>
      <c r="C762" s="299"/>
      <c r="D762" s="299"/>
      <c r="E762" s="299"/>
      <c r="F762" s="299"/>
      <c r="G762" s="299"/>
      <c r="H762" s="299"/>
      <c r="I762" s="300"/>
      <c r="J762" s="301"/>
      <c r="K762" s="302"/>
      <c r="L762" s="302"/>
      <c r="M762" s="302"/>
      <c r="N762" s="302"/>
      <c r="O762" s="302"/>
      <c r="P762" s="302"/>
      <c r="Q762" s="302"/>
      <c r="R762" s="302"/>
      <c r="S762" s="302"/>
      <c r="T762" s="302"/>
      <c r="U762" s="302"/>
      <c r="V762" s="302"/>
      <c r="W762" s="302"/>
      <c r="X762" s="302"/>
      <c r="Y762" s="302"/>
      <c r="Z762" s="302"/>
      <c r="AA762" s="302"/>
      <c r="AB762" s="302"/>
      <c r="AC762" s="302"/>
      <c r="AD762" s="302"/>
      <c r="AE762" s="302"/>
      <c r="AF762" s="302"/>
      <c r="AG762" s="302"/>
      <c r="AH762" s="302"/>
      <c r="AI762" s="302"/>
      <c r="AJ762" s="302"/>
      <c r="AK762" s="302"/>
      <c r="AL762" s="302"/>
      <c r="AM762" s="303"/>
    </row>
    <row r="763" spans="1:61" ht="9.75" customHeight="1" x14ac:dyDescent="0.15">
      <c r="A763" s="99" t="s">
        <v>96</v>
      </c>
      <c r="B763" s="100"/>
      <c r="C763" s="100"/>
      <c r="D763" s="100"/>
      <c r="E763" s="100"/>
      <c r="F763" s="100"/>
      <c r="G763" s="100"/>
      <c r="H763" s="100"/>
      <c r="I763" s="100"/>
      <c r="J763" s="102"/>
      <c r="K763" s="102"/>
      <c r="L763" s="102"/>
      <c r="M763" s="102"/>
      <c r="N763" s="102"/>
      <c r="O763" s="102"/>
      <c r="P763" s="102"/>
      <c r="Q763" s="102"/>
      <c r="R763" s="102"/>
      <c r="S763" s="102"/>
      <c r="T763" s="102"/>
      <c r="U763" s="102"/>
      <c r="V763" s="102"/>
      <c r="W763" s="102"/>
      <c r="X763" s="102"/>
      <c r="Y763" s="102"/>
      <c r="Z763" s="102"/>
      <c r="AA763" s="102"/>
      <c r="AB763" s="102"/>
      <c r="AC763" s="102"/>
      <c r="AD763" s="102"/>
      <c r="AE763" s="102"/>
      <c r="AF763" s="102"/>
      <c r="AG763" s="102"/>
      <c r="AH763" s="102"/>
      <c r="AI763" s="102"/>
      <c r="AJ763" s="102"/>
      <c r="AK763" s="102"/>
      <c r="AL763" s="102"/>
      <c r="AM763" s="102"/>
      <c r="BG763" s="13" t="s">
        <v>511</v>
      </c>
      <c r="BH763" s="13">
        <v>71</v>
      </c>
      <c r="BI763" s="13" t="str">
        <f>"ITEM"&amp;BH763&amp; BG763 &amp;"="&amp; IF(TRIM($J763)="","",$J763)</f>
        <v>ITEM71#KBN3_8=</v>
      </c>
    </row>
    <row r="764" spans="1:61" ht="11.25" x14ac:dyDescent="0.15">
      <c r="A764" s="106"/>
      <c r="B764" s="107"/>
      <c r="C764" s="107"/>
      <c r="D764" s="107"/>
      <c r="E764" s="107"/>
      <c r="F764" s="107"/>
      <c r="G764" s="107"/>
      <c r="H764" s="107"/>
      <c r="I764" s="107"/>
      <c r="J764" s="102"/>
      <c r="K764" s="102"/>
      <c r="L764" s="102"/>
      <c r="M764" s="102"/>
      <c r="N764" s="102"/>
      <c r="O764" s="102"/>
      <c r="P764" s="102"/>
      <c r="Q764" s="102"/>
      <c r="R764" s="102"/>
      <c r="S764" s="102"/>
      <c r="T764" s="102"/>
      <c r="U764" s="102"/>
      <c r="V764" s="102"/>
      <c r="W764" s="102"/>
      <c r="X764" s="102"/>
      <c r="Y764" s="102"/>
      <c r="Z764" s="102"/>
      <c r="AA764" s="102"/>
      <c r="AB764" s="102"/>
      <c r="AC764" s="102"/>
      <c r="AD764" s="102"/>
      <c r="AE764" s="102"/>
      <c r="AF764" s="102"/>
      <c r="AG764" s="102"/>
      <c r="AH764" s="102"/>
      <c r="AI764" s="102"/>
      <c r="AJ764" s="102"/>
      <c r="AK764" s="102"/>
      <c r="AL764" s="102"/>
      <c r="AM764" s="102"/>
    </row>
    <row r="765" spans="1:61" ht="17.25" customHeight="1" x14ac:dyDescent="0.15">
      <c r="A765" s="96" t="s">
        <v>285</v>
      </c>
      <c r="B765" s="97"/>
      <c r="C765" s="97"/>
      <c r="D765" s="97"/>
      <c r="E765" s="97"/>
      <c r="F765" s="97"/>
      <c r="G765" s="97"/>
      <c r="H765" s="97"/>
      <c r="I765" s="97"/>
      <c r="J765" s="102"/>
      <c r="K765" s="102"/>
      <c r="L765" s="102"/>
      <c r="M765" s="102"/>
      <c r="N765" s="102"/>
      <c r="O765" s="102"/>
      <c r="P765" s="102"/>
      <c r="Q765" s="102"/>
      <c r="R765" s="102"/>
      <c r="S765" s="102"/>
      <c r="T765" s="102"/>
      <c r="U765" s="102"/>
      <c r="V765" s="102"/>
      <c r="W765" s="102"/>
      <c r="X765" s="102"/>
      <c r="Y765" s="102"/>
      <c r="Z765" s="102"/>
      <c r="AA765" s="102"/>
      <c r="AB765" s="102"/>
      <c r="AC765" s="102"/>
      <c r="AD765" s="102"/>
      <c r="AE765" s="102"/>
      <c r="AF765" s="102"/>
      <c r="AG765" s="102"/>
      <c r="AH765" s="102"/>
      <c r="AI765" s="102"/>
      <c r="AJ765" s="102"/>
      <c r="AK765" s="102"/>
      <c r="AL765" s="102"/>
      <c r="AM765" s="102"/>
      <c r="BG765" s="13" t="s">
        <v>511</v>
      </c>
      <c r="BH765" s="13">
        <v>72</v>
      </c>
      <c r="BI765" s="13" t="str">
        <f>"ITEM"&amp;BH765&amp; BG765 &amp;"="&amp; IF(TRIM($J765)="","",$J765)</f>
        <v>ITEM72#KBN3_8=</v>
      </c>
    </row>
    <row r="766" spans="1:61" ht="17.25" customHeight="1" x14ac:dyDescent="0.15">
      <c r="A766" s="99"/>
      <c r="B766" s="100"/>
      <c r="C766" s="100"/>
      <c r="D766" s="100"/>
      <c r="E766" s="100"/>
      <c r="F766" s="100"/>
      <c r="G766" s="100"/>
      <c r="H766" s="100"/>
      <c r="I766" s="100"/>
      <c r="J766" s="102"/>
      <c r="K766" s="102"/>
      <c r="L766" s="102"/>
      <c r="M766" s="102"/>
      <c r="N766" s="102"/>
      <c r="O766" s="102"/>
      <c r="P766" s="102"/>
      <c r="Q766" s="102"/>
      <c r="R766" s="102"/>
      <c r="S766" s="102"/>
      <c r="T766" s="102"/>
      <c r="U766" s="102"/>
      <c r="V766" s="102"/>
      <c r="W766" s="102"/>
      <c r="X766" s="102"/>
      <c r="Y766" s="102"/>
      <c r="Z766" s="102"/>
      <c r="AA766" s="102"/>
      <c r="AB766" s="102"/>
      <c r="AC766" s="102"/>
      <c r="AD766" s="102"/>
      <c r="AE766" s="102"/>
      <c r="AF766" s="102"/>
      <c r="AG766" s="102"/>
      <c r="AH766" s="102"/>
      <c r="AI766" s="102"/>
      <c r="AJ766" s="102"/>
      <c r="AK766" s="102"/>
      <c r="AL766" s="102"/>
      <c r="AM766" s="102"/>
      <c r="BG766" s="13" t="s">
        <v>432</v>
      </c>
      <c r="BH766" s="13" t="s">
        <v>432</v>
      </c>
    </row>
    <row r="767" spans="1:61" ht="17.25" customHeight="1" x14ac:dyDescent="0.15">
      <c r="A767" s="106"/>
      <c r="B767" s="107"/>
      <c r="C767" s="107"/>
      <c r="D767" s="107"/>
      <c r="E767" s="107"/>
      <c r="F767" s="107"/>
      <c r="G767" s="107"/>
      <c r="H767" s="107"/>
      <c r="I767" s="107"/>
      <c r="J767" s="102"/>
      <c r="K767" s="102"/>
      <c r="L767" s="102"/>
      <c r="M767" s="102"/>
      <c r="N767" s="102"/>
      <c r="O767" s="102"/>
      <c r="P767" s="102"/>
      <c r="Q767" s="102"/>
      <c r="R767" s="102"/>
      <c r="S767" s="102"/>
      <c r="T767" s="102"/>
      <c r="U767" s="102"/>
      <c r="V767" s="102"/>
      <c r="W767" s="102"/>
      <c r="X767" s="102"/>
      <c r="Y767" s="102"/>
      <c r="Z767" s="102"/>
      <c r="AA767" s="102"/>
      <c r="AB767" s="102"/>
      <c r="AC767" s="102"/>
      <c r="AD767" s="102"/>
      <c r="AE767" s="102"/>
      <c r="AF767" s="102"/>
      <c r="AG767" s="102"/>
      <c r="AH767" s="102"/>
      <c r="AI767" s="102"/>
      <c r="AJ767" s="102"/>
      <c r="AK767" s="102"/>
      <c r="AL767" s="102"/>
      <c r="AM767" s="102"/>
      <c r="BG767" s="13" t="s">
        <v>432</v>
      </c>
      <c r="BH767" s="13" t="s">
        <v>432</v>
      </c>
    </row>
    <row r="768" spans="1:61" ht="9.75" customHeight="1" x14ac:dyDescent="0.15">
      <c r="A768" s="96" t="s">
        <v>286</v>
      </c>
      <c r="B768" s="97"/>
      <c r="C768" s="97"/>
      <c r="D768" s="97"/>
      <c r="E768" s="97"/>
      <c r="F768" s="97"/>
      <c r="G768" s="97"/>
      <c r="H768" s="97"/>
      <c r="I768" s="97"/>
      <c r="J768" s="102"/>
      <c r="K768" s="102"/>
      <c r="L768" s="102"/>
      <c r="M768" s="102"/>
      <c r="N768" s="102"/>
      <c r="O768" s="102"/>
      <c r="P768" s="102"/>
      <c r="Q768" s="102"/>
      <c r="R768" s="102"/>
      <c r="S768" s="102"/>
      <c r="T768" s="102"/>
      <c r="U768" s="102"/>
      <c r="V768" s="102"/>
      <c r="W768" s="102"/>
      <c r="X768" s="102"/>
      <c r="Y768" s="102"/>
      <c r="Z768" s="102"/>
      <c r="AA768" s="102"/>
      <c r="AB768" s="102"/>
      <c r="AC768" s="102"/>
      <c r="AD768" s="102"/>
      <c r="AE768" s="102"/>
      <c r="AF768" s="102"/>
      <c r="AG768" s="102"/>
      <c r="AH768" s="102"/>
      <c r="AI768" s="102"/>
      <c r="AJ768" s="102"/>
      <c r="AK768" s="102"/>
      <c r="AL768" s="102"/>
      <c r="AM768" s="102"/>
      <c r="BG768" s="13" t="s">
        <v>511</v>
      </c>
      <c r="BH768" s="13">
        <v>73</v>
      </c>
      <c r="BI768" s="13" t="str">
        <f>"ITEM"&amp;BH768&amp; BG768 &amp;"="&amp; IF(TRIM($J768)="","",$J768)</f>
        <v>ITEM73#KBN3_8=</v>
      </c>
    </row>
    <row r="769" spans="1:61" ht="9.75" customHeight="1" x14ac:dyDescent="0.15">
      <c r="A769" s="106"/>
      <c r="B769" s="107"/>
      <c r="C769" s="107"/>
      <c r="D769" s="107"/>
      <c r="E769" s="107"/>
      <c r="F769" s="107"/>
      <c r="G769" s="107"/>
      <c r="H769" s="107"/>
      <c r="I769" s="107"/>
      <c r="J769" s="102"/>
      <c r="K769" s="102"/>
      <c r="L769" s="102"/>
      <c r="M769" s="102"/>
      <c r="N769" s="102"/>
      <c r="O769" s="102"/>
      <c r="P769" s="102"/>
      <c r="Q769" s="102"/>
      <c r="R769" s="102"/>
      <c r="S769" s="102"/>
      <c r="T769" s="102"/>
      <c r="U769" s="102"/>
      <c r="V769" s="102"/>
      <c r="W769" s="102"/>
      <c r="X769" s="102"/>
      <c r="Y769" s="102"/>
      <c r="Z769" s="102"/>
      <c r="AA769" s="102"/>
      <c r="AB769" s="102"/>
      <c r="AC769" s="102"/>
      <c r="AD769" s="102"/>
      <c r="AE769" s="102"/>
      <c r="AF769" s="102"/>
      <c r="AG769" s="102"/>
      <c r="AH769" s="102"/>
      <c r="AI769" s="102"/>
      <c r="AJ769" s="102"/>
      <c r="AK769" s="102"/>
      <c r="AL769" s="102"/>
      <c r="AM769" s="102"/>
      <c r="BG769" s="13" t="s">
        <v>432</v>
      </c>
      <c r="BH769" s="13" t="s">
        <v>432</v>
      </c>
    </row>
    <row r="770" spans="1:61" ht="9.75" customHeight="1" x14ac:dyDescent="0.15">
      <c r="A770" s="96" t="s">
        <v>287</v>
      </c>
      <c r="B770" s="97"/>
      <c r="C770" s="97"/>
      <c r="D770" s="97"/>
      <c r="E770" s="97"/>
      <c r="F770" s="97"/>
      <c r="G770" s="97"/>
      <c r="H770" s="97"/>
      <c r="I770" s="97"/>
      <c r="J770" s="167"/>
      <c r="K770" s="162"/>
      <c r="L770" s="162"/>
      <c r="M770" s="162"/>
      <c r="N770" s="162"/>
      <c r="O770" s="162"/>
      <c r="P770" s="162"/>
      <c r="Q770" s="162"/>
      <c r="R770" s="162"/>
      <c r="S770" s="162"/>
      <c r="T770" s="162"/>
      <c r="U770" s="162"/>
      <c r="V770" s="170" t="s">
        <v>116</v>
      </c>
      <c r="W770" s="170"/>
      <c r="X770" s="170"/>
      <c r="Y770" s="170"/>
      <c r="Z770" s="170"/>
      <c r="AA770" s="170"/>
      <c r="AB770" s="170"/>
      <c r="AC770" s="170"/>
      <c r="AD770" s="170"/>
      <c r="AE770" s="170"/>
      <c r="AF770" s="170"/>
      <c r="AG770" s="170"/>
      <c r="AH770" s="170"/>
      <c r="AI770" s="170"/>
      <c r="AJ770" s="170"/>
      <c r="AK770" s="170"/>
      <c r="AL770" s="170"/>
      <c r="AM770" s="171"/>
      <c r="BE770" s="13" t="str">
        <f ca="1">MID(CELL("address",$CB$2),2,2)</f>
        <v>CB</v>
      </c>
      <c r="BF770" s="13" t="str">
        <f>IF(TRIM($K772)="","",IF(ISERROR(MATCH($K772,$CB$3:$CB$7,0)),"INPUT_ERROR",MATCH($K772,$CB$3:$CB$7,0)))</f>
        <v/>
      </c>
      <c r="BG770" s="13" t="s">
        <v>511</v>
      </c>
      <c r="BH770" s="13">
        <v>74</v>
      </c>
      <c r="BI770" s="13" t="str">
        <f>"ITEM"&amp; BH770&amp; BG770 &amp;"="&amp; $BF770</f>
        <v>ITEM74#KBN3_8=</v>
      </c>
    </row>
    <row r="771" spans="1:61" ht="9.75" customHeight="1" x14ac:dyDescent="0.15">
      <c r="A771" s="99"/>
      <c r="B771" s="100"/>
      <c r="C771" s="100"/>
      <c r="D771" s="100"/>
      <c r="E771" s="100"/>
      <c r="F771" s="100"/>
      <c r="G771" s="100"/>
      <c r="H771" s="100"/>
      <c r="I771" s="100"/>
      <c r="J771" s="186"/>
      <c r="K771" s="133"/>
      <c r="L771" s="133"/>
      <c r="M771" s="133"/>
      <c r="N771" s="133"/>
      <c r="O771" s="133"/>
      <c r="P771" s="133"/>
      <c r="Q771" s="133"/>
      <c r="R771" s="133"/>
      <c r="S771" s="133"/>
      <c r="T771" s="133"/>
      <c r="U771" s="133"/>
      <c r="V771" s="169" t="s">
        <v>180</v>
      </c>
      <c r="W771" s="169"/>
      <c r="X771" s="169"/>
      <c r="Y771" s="169"/>
      <c r="Z771" s="169"/>
      <c r="AA771" s="169"/>
      <c r="AB771" s="169"/>
      <c r="AC771" s="169"/>
      <c r="AD771" s="169"/>
      <c r="AE771" s="169"/>
      <c r="AF771" s="169"/>
      <c r="AG771" s="169"/>
      <c r="AH771" s="169"/>
      <c r="AI771" s="169"/>
      <c r="AJ771" s="169"/>
      <c r="AK771" s="169"/>
      <c r="AL771" s="169"/>
      <c r="AM771" s="172"/>
      <c r="BG771" s="13" t="s">
        <v>432</v>
      </c>
      <c r="BH771" s="13" t="s">
        <v>432</v>
      </c>
    </row>
    <row r="772" spans="1:61" ht="9.75" customHeight="1" x14ac:dyDescent="0.15">
      <c r="A772" s="99"/>
      <c r="B772" s="100"/>
      <c r="C772" s="100"/>
      <c r="D772" s="100"/>
      <c r="E772" s="100"/>
      <c r="F772" s="100"/>
      <c r="G772" s="100"/>
      <c r="H772" s="100"/>
      <c r="I772" s="100"/>
      <c r="J772" s="130" t="s">
        <v>444</v>
      </c>
      <c r="K772" s="131"/>
      <c r="L772" s="131"/>
      <c r="M772" s="131"/>
      <c r="N772" s="131"/>
      <c r="O772" s="131"/>
      <c r="P772" s="131"/>
      <c r="Q772" s="131"/>
      <c r="R772" s="131"/>
      <c r="S772" s="131"/>
      <c r="T772" s="133" t="s">
        <v>442</v>
      </c>
      <c r="U772" s="133"/>
      <c r="V772" s="169" t="s">
        <v>236</v>
      </c>
      <c r="W772" s="169"/>
      <c r="X772" s="169"/>
      <c r="Y772" s="169"/>
      <c r="Z772" s="169"/>
      <c r="AA772" s="169"/>
      <c r="AB772" s="169"/>
      <c r="AC772" s="169"/>
      <c r="AD772" s="169"/>
      <c r="AE772" s="169"/>
      <c r="AF772" s="169"/>
      <c r="AG772" s="169"/>
      <c r="AH772" s="169"/>
      <c r="AI772" s="169"/>
      <c r="AJ772" s="169"/>
      <c r="AK772" s="169"/>
      <c r="AL772" s="169"/>
      <c r="AM772" s="172"/>
      <c r="BG772" s="13" t="s">
        <v>432</v>
      </c>
      <c r="BH772" s="13" t="s">
        <v>432</v>
      </c>
    </row>
    <row r="773" spans="1:61" ht="9.75" customHeight="1" x14ac:dyDescent="0.15">
      <c r="A773" s="99"/>
      <c r="B773" s="100"/>
      <c r="C773" s="100"/>
      <c r="D773" s="100"/>
      <c r="E773" s="100"/>
      <c r="F773" s="100"/>
      <c r="G773" s="100"/>
      <c r="H773" s="100"/>
      <c r="I773" s="100"/>
      <c r="J773" s="130"/>
      <c r="K773" s="131"/>
      <c r="L773" s="131"/>
      <c r="M773" s="131"/>
      <c r="N773" s="131"/>
      <c r="O773" s="131"/>
      <c r="P773" s="131"/>
      <c r="Q773" s="131"/>
      <c r="R773" s="131"/>
      <c r="S773" s="131"/>
      <c r="T773" s="133"/>
      <c r="U773" s="133"/>
      <c r="V773" s="169" t="s">
        <v>237</v>
      </c>
      <c r="W773" s="169"/>
      <c r="X773" s="169"/>
      <c r="Y773" s="169"/>
      <c r="Z773" s="169"/>
      <c r="AA773" s="169"/>
      <c r="AB773" s="169"/>
      <c r="AC773" s="169"/>
      <c r="AD773" s="169"/>
      <c r="AE773" s="169"/>
      <c r="AF773" s="169"/>
      <c r="AG773" s="169"/>
      <c r="AH773" s="169"/>
      <c r="AI773" s="169"/>
      <c r="AJ773" s="169"/>
      <c r="AK773" s="169"/>
      <c r="AL773" s="169"/>
      <c r="AM773" s="172"/>
      <c r="BG773" s="13" t="s">
        <v>432</v>
      </c>
      <c r="BH773" s="13" t="s">
        <v>432</v>
      </c>
    </row>
    <row r="774" spans="1:61" ht="9.75" customHeight="1" x14ac:dyDescent="0.15">
      <c r="A774" s="99"/>
      <c r="B774" s="100"/>
      <c r="C774" s="100"/>
      <c r="D774" s="100"/>
      <c r="E774" s="100"/>
      <c r="F774" s="100"/>
      <c r="G774" s="100"/>
      <c r="H774" s="100"/>
      <c r="I774" s="100"/>
      <c r="J774" s="186"/>
      <c r="K774" s="133"/>
      <c r="L774" s="133"/>
      <c r="M774" s="133"/>
      <c r="N774" s="133"/>
      <c r="O774" s="133"/>
      <c r="P774" s="133"/>
      <c r="Q774" s="133"/>
      <c r="R774" s="133"/>
      <c r="S774" s="133"/>
      <c r="T774" s="133"/>
      <c r="U774" s="133"/>
      <c r="V774" s="169" t="s">
        <v>445</v>
      </c>
      <c r="W774" s="169"/>
      <c r="X774" s="169"/>
      <c r="Y774" s="169"/>
      <c r="Z774" s="169"/>
      <c r="AA774" s="169"/>
      <c r="AB774" s="169"/>
      <c r="AC774" s="169"/>
      <c r="AD774" s="169"/>
      <c r="AE774" s="169"/>
      <c r="AF774" s="169"/>
      <c r="AG774" s="169"/>
      <c r="AH774" s="169"/>
      <c r="AI774" s="169"/>
      <c r="AJ774" s="169"/>
      <c r="AK774" s="169"/>
      <c r="AL774" s="169"/>
      <c r="AM774" s="172"/>
      <c r="BG774" s="13" t="s">
        <v>432</v>
      </c>
      <c r="BH774" s="13" t="s">
        <v>432</v>
      </c>
    </row>
    <row r="775" spans="1:61" ht="9.75" customHeight="1" x14ac:dyDescent="0.15">
      <c r="A775" s="106"/>
      <c r="B775" s="107"/>
      <c r="C775" s="107"/>
      <c r="D775" s="107"/>
      <c r="E775" s="107"/>
      <c r="F775" s="107"/>
      <c r="G775" s="107"/>
      <c r="H775" s="107"/>
      <c r="I775" s="107"/>
      <c r="J775" s="168"/>
      <c r="K775" s="137"/>
      <c r="L775" s="137"/>
      <c r="M775" s="137"/>
      <c r="N775" s="137"/>
      <c r="O775" s="137"/>
      <c r="P775" s="137"/>
      <c r="Q775" s="137"/>
      <c r="R775" s="137"/>
      <c r="S775" s="137"/>
      <c r="T775" s="137"/>
      <c r="U775" s="137"/>
      <c r="V775" s="174" t="s">
        <v>238</v>
      </c>
      <c r="W775" s="174"/>
      <c r="X775" s="174"/>
      <c r="Y775" s="174"/>
      <c r="Z775" s="174"/>
      <c r="AA775" s="174"/>
      <c r="AB775" s="174"/>
      <c r="AC775" s="174"/>
      <c r="AD775" s="174"/>
      <c r="AE775" s="174"/>
      <c r="AF775" s="174"/>
      <c r="AG775" s="174"/>
      <c r="AH775" s="174"/>
      <c r="AI775" s="174"/>
      <c r="AJ775" s="174"/>
      <c r="AK775" s="174"/>
      <c r="AL775" s="174"/>
      <c r="AM775" s="175"/>
      <c r="BG775" s="13" t="s">
        <v>432</v>
      </c>
      <c r="BH775" s="13" t="s">
        <v>432</v>
      </c>
    </row>
    <row r="776" spans="1:61" ht="9.75" customHeight="1" x14ac:dyDescent="0.15">
      <c r="A776" s="96" t="s">
        <v>288</v>
      </c>
      <c r="B776" s="97"/>
      <c r="C776" s="97"/>
      <c r="D776" s="97"/>
      <c r="E776" s="97"/>
      <c r="F776" s="97"/>
      <c r="G776" s="97"/>
      <c r="H776" s="97"/>
      <c r="I776" s="97"/>
      <c r="J776" s="115" t="s">
        <v>638</v>
      </c>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7"/>
      <c r="BG776" s="13" t="s">
        <v>511</v>
      </c>
      <c r="BH776" s="13">
        <v>75</v>
      </c>
      <c r="BI776" s="13" t="str">
        <f>"ITEM"&amp;BH776&amp; BG776 &amp;"="&amp; IF(TRIM($J776)="","",$J776)</f>
        <v>ITEM75#KBN3_8=住基法第五条に基づき住民基本台帳に記録された住民。</v>
      </c>
    </row>
    <row r="777" spans="1:61" ht="9.75" customHeight="1" x14ac:dyDescent="0.15">
      <c r="A777" s="99"/>
      <c r="B777" s="100"/>
      <c r="C777" s="100"/>
      <c r="D777" s="100"/>
      <c r="E777" s="100"/>
      <c r="F777" s="100"/>
      <c r="G777" s="100"/>
      <c r="H777" s="100"/>
      <c r="I777" s="100"/>
      <c r="J777" s="109"/>
      <c r="K777" s="110"/>
      <c r="L777" s="110"/>
      <c r="M777" s="110"/>
      <c r="N777" s="110"/>
      <c r="O777" s="110"/>
      <c r="P777" s="110"/>
      <c r="Q777" s="110"/>
      <c r="R777" s="110"/>
      <c r="S777" s="110"/>
      <c r="T777" s="110"/>
      <c r="U777" s="110"/>
      <c r="V777" s="110"/>
      <c r="W777" s="110"/>
      <c r="X777" s="110"/>
      <c r="Y777" s="110"/>
      <c r="Z777" s="110"/>
      <c r="AA777" s="110"/>
      <c r="AB777" s="110"/>
      <c r="AC777" s="110"/>
      <c r="AD777" s="110"/>
      <c r="AE777" s="110"/>
      <c r="AF777" s="110"/>
      <c r="AG777" s="110"/>
      <c r="AH777" s="110"/>
      <c r="AI777" s="110"/>
      <c r="AJ777" s="110"/>
      <c r="AK777" s="110"/>
      <c r="AL777" s="110"/>
      <c r="AM777" s="111"/>
      <c r="BG777" s="13" t="s">
        <v>432</v>
      </c>
      <c r="BH777" s="13" t="s">
        <v>432</v>
      </c>
    </row>
    <row r="778" spans="1:61" ht="9.75" customHeight="1" x14ac:dyDescent="0.15">
      <c r="A778" s="106"/>
      <c r="B778" s="107"/>
      <c r="C778" s="107"/>
      <c r="D778" s="107"/>
      <c r="E778" s="107"/>
      <c r="F778" s="107"/>
      <c r="G778" s="107"/>
      <c r="H778" s="107"/>
      <c r="I778" s="107"/>
      <c r="J778" s="112"/>
      <c r="K778" s="113"/>
      <c r="L778" s="113"/>
      <c r="M778" s="113"/>
      <c r="N778" s="113"/>
      <c r="O778" s="113"/>
      <c r="P778" s="113"/>
      <c r="Q778" s="113"/>
      <c r="R778" s="113"/>
      <c r="S778" s="113"/>
      <c r="T778" s="113"/>
      <c r="U778" s="113"/>
      <c r="V778" s="113"/>
      <c r="W778" s="113"/>
      <c r="X778" s="113"/>
      <c r="Y778" s="113"/>
      <c r="Z778" s="113"/>
      <c r="AA778" s="113"/>
      <c r="AB778" s="113"/>
      <c r="AC778" s="113"/>
      <c r="AD778" s="113"/>
      <c r="AE778" s="113"/>
      <c r="AF778" s="113"/>
      <c r="AG778" s="113"/>
      <c r="AH778" s="113"/>
      <c r="AI778" s="113"/>
      <c r="AJ778" s="113"/>
      <c r="AK778" s="113"/>
      <c r="AL778" s="113"/>
      <c r="AM778" s="114"/>
      <c r="BG778" s="13" t="s">
        <v>432</v>
      </c>
      <c r="BH778" s="13" t="s">
        <v>432</v>
      </c>
    </row>
    <row r="779" spans="1:61" ht="9.75" customHeight="1" x14ac:dyDescent="0.15">
      <c r="A779" s="96" t="s">
        <v>289</v>
      </c>
      <c r="B779" s="97"/>
      <c r="C779" s="97"/>
      <c r="D779" s="97"/>
      <c r="E779" s="97"/>
      <c r="F779" s="97"/>
      <c r="G779" s="97"/>
      <c r="H779" s="97"/>
      <c r="I779" s="97"/>
      <c r="J779" s="224" t="s">
        <v>127</v>
      </c>
      <c r="K779" s="225"/>
      <c r="L779" s="162" t="s">
        <v>121</v>
      </c>
      <c r="M779" s="162"/>
      <c r="N779" s="162"/>
      <c r="O779" s="162"/>
      <c r="P779" s="162"/>
      <c r="Q779" s="162"/>
      <c r="R779" s="162"/>
      <c r="S779" s="162"/>
      <c r="T779" s="162"/>
      <c r="U779" s="162"/>
      <c r="V779" s="162"/>
      <c r="W779" s="162"/>
      <c r="X779" s="227" t="s">
        <v>127</v>
      </c>
      <c r="Y779" s="225"/>
      <c r="Z779" s="162" t="s">
        <v>160</v>
      </c>
      <c r="AA779" s="162"/>
      <c r="AB779" s="162"/>
      <c r="AC779" s="162"/>
      <c r="AD779" s="162"/>
      <c r="AE779" s="162"/>
      <c r="AF779" s="162"/>
      <c r="AG779" s="162"/>
      <c r="AH779" s="162"/>
      <c r="AI779" s="162"/>
      <c r="AJ779" s="162"/>
      <c r="AK779" s="162"/>
      <c r="AL779" s="162"/>
      <c r="AM779" s="163"/>
      <c r="BF779" s="13" t="b">
        <f>IF($K779="○",TRUE,IF($K779="",FALSE,"INPUT_ERROR"))</f>
        <v>0</v>
      </c>
      <c r="BG779" s="13" t="s">
        <v>511</v>
      </c>
      <c r="BH779" s="13">
        <v>76</v>
      </c>
      <c r="BI779" s="13" t="str">
        <f t="shared" ref="BI779:BI785" si="9">"ITEM"&amp;BH779&amp; BG779 &amp;"="&amp; BF779</f>
        <v>ITEM76#KBN3_8=FALSE</v>
      </c>
    </row>
    <row r="780" spans="1:61" ht="9.75" customHeight="1" x14ac:dyDescent="0.15">
      <c r="A780" s="99"/>
      <c r="B780" s="100"/>
      <c r="C780" s="100"/>
      <c r="D780" s="100"/>
      <c r="E780" s="100"/>
      <c r="F780" s="100"/>
      <c r="G780" s="100"/>
      <c r="H780" s="100"/>
      <c r="I780" s="100"/>
      <c r="J780" s="130"/>
      <c r="K780" s="132"/>
      <c r="L780" s="133"/>
      <c r="M780" s="133"/>
      <c r="N780" s="133"/>
      <c r="O780" s="133"/>
      <c r="P780" s="133"/>
      <c r="Q780" s="133"/>
      <c r="R780" s="133"/>
      <c r="S780" s="133"/>
      <c r="T780" s="133"/>
      <c r="U780" s="133"/>
      <c r="V780" s="133"/>
      <c r="W780" s="133"/>
      <c r="X780" s="134"/>
      <c r="Y780" s="132"/>
      <c r="Z780" s="133"/>
      <c r="AA780" s="133"/>
      <c r="AB780" s="133"/>
      <c r="AC780" s="133"/>
      <c r="AD780" s="133"/>
      <c r="AE780" s="133"/>
      <c r="AF780" s="133"/>
      <c r="AG780" s="133"/>
      <c r="AH780" s="133"/>
      <c r="AI780" s="133"/>
      <c r="AJ780" s="133"/>
      <c r="AK780" s="133"/>
      <c r="AL780" s="133"/>
      <c r="AM780" s="139"/>
      <c r="BF780" s="13" t="b">
        <f>IF($Y779="○",TRUE,IF($Y779="",FALSE,"INPUT_ERROR"))</f>
        <v>0</v>
      </c>
      <c r="BG780" s="13" t="s">
        <v>511</v>
      </c>
      <c r="BH780" s="13">
        <v>77</v>
      </c>
      <c r="BI780" s="13" t="str">
        <f t="shared" si="9"/>
        <v>ITEM77#KBN3_8=FALSE</v>
      </c>
    </row>
    <row r="781" spans="1:61" ht="9.75" customHeight="1" x14ac:dyDescent="0.15">
      <c r="A781" s="99"/>
      <c r="B781" s="100"/>
      <c r="C781" s="100"/>
      <c r="D781" s="100"/>
      <c r="E781" s="100"/>
      <c r="F781" s="100"/>
      <c r="G781" s="100"/>
      <c r="H781" s="100"/>
      <c r="I781" s="100"/>
      <c r="J781" s="130" t="s">
        <v>127</v>
      </c>
      <c r="K781" s="132"/>
      <c r="L781" s="133" t="s">
        <v>161</v>
      </c>
      <c r="M781" s="133"/>
      <c r="N781" s="133"/>
      <c r="O781" s="133"/>
      <c r="P781" s="133"/>
      <c r="Q781" s="133"/>
      <c r="R781" s="133"/>
      <c r="S781" s="133"/>
      <c r="T781" s="133"/>
      <c r="U781" s="133"/>
      <c r="V781" s="133"/>
      <c r="W781" s="133"/>
      <c r="X781" s="134" t="s">
        <v>127</v>
      </c>
      <c r="Y781" s="132"/>
      <c r="Z781" s="133" t="s">
        <v>332</v>
      </c>
      <c r="AA781" s="133"/>
      <c r="AB781" s="133"/>
      <c r="AC781" s="133"/>
      <c r="AD781" s="133"/>
      <c r="AE781" s="133"/>
      <c r="AF781" s="133"/>
      <c r="AG781" s="133"/>
      <c r="AH781" s="133"/>
      <c r="AI781" s="133"/>
      <c r="AJ781" s="133"/>
      <c r="AK781" s="133"/>
      <c r="AL781" s="133"/>
      <c r="AM781" s="139"/>
      <c r="BF781" s="13" t="b">
        <f>IF($K781="○",TRUE,IF($K781="",FALSE,"INPUT_ERROR"))</f>
        <v>0</v>
      </c>
      <c r="BG781" s="13" t="s">
        <v>511</v>
      </c>
      <c r="BH781" s="13">
        <v>78</v>
      </c>
      <c r="BI781" s="13" t="str">
        <f t="shared" si="9"/>
        <v>ITEM78#KBN3_8=FALSE</v>
      </c>
    </row>
    <row r="782" spans="1:61" ht="9.75" customHeight="1" x14ac:dyDescent="0.15">
      <c r="A782" s="99"/>
      <c r="B782" s="100"/>
      <c r="C782" s="100"/>
      <c r="D782" s="100"/>
      <c r="E782" s="100"/>
      <c r="F782" s="100"/>
      <c r="G782" s="100"/>
      <c r="H782" s="100"/>
      <c r="I782" s="100"/>
      <c r="J782" s="130"/>
      <c r="K782" s="132"/>
      <c r="L782" s="133"/>
      <c r="M782" s="133"/>
      <c r="N782" s="133"/>
      <c r="O782" s="133"/>
      <c r="P782" s="133"/>
      <c r="Q782" s="133"/>
      <c r="R782" s="133"/>
      <c r="S782" s="133"/>
      <c r="T782" s="133"/>
      <c r="U782" s="133"/>
      <c r="V782" s="133"/>
      <c r="W782" s="133"/>
      <c r="X782" s="134"/>
      <c r="Y782" s="132"/>
      <c r="Z782" s="133"/>
      <c r="AA782" s="133"/>
      <c r="AB782" s="133"/>
      <c r="AC782" s="133"/>
      <c r="AD782" s="133"/>
      <c r="AE782" s="133"/>
      <c r="AF782" s="133"/>
      <c r="AG782" s="133"/>
      <c r="AH782" s="133"/>
      <c r="AI782" s="133"/>
      <c r="AJ782" s="133"/>
      <c r="AK782" s="133"/>
      <c r="AL782" s="133"/>
      <c r="AM782" s="139"/>
      <c r="BF782" s="13" t="b">
        <f>IF($Y781="○",TRUE,IF($Y781="",FALSE,"INPUT_ERROR"))</f>
        <v>0</v>
      </c>
      <c r="BG782" s="13" t="s">
        <v>511</v>
      </c>
      <c r="BH782" s="13">
        <v>79</v>
      </c>
      <c r="BI782" s="13" t="str">
        <f t="shared" si="9"/>
        <v>ITEM79#KBN3_8=FALSE</v>
      </c>
    </row>
    <row r="783" spans="1:61" ht="9.75" customHeight="1" x14ac:dyDescent="0.15">
      <c r="A783" s="99"/>
      <c r="B783" s="100"/>
      <c r="C783" s="100"/>
      <c r="D783" s="100"/>
      <c r="E783" s="100"/>
      <c r="F783" s="100"/>
      <c r="G783" s="100"/>
      <c r="H783" s="100"/>
      <c r="I783" s="100"/>
      <c r="J783" s="130" t="s">
        <v>127</v>
      </c>
      <c r="K783" s="132"/>
      <c r="L783" s="133" t="s">
        <v>240</v>
      </c>
      <c r="M783" s="133"/>
      <c r="N783" s="133"/>
      <c r="O783" s="133"/>
      <c r="P783" s="133"/>
      <c r="Q783" s="133"/>
      <c r="R783" s="133"/>
      <c r="S783" s="133"/>
      <c r="T783" s="133"/>
      <c r="U783" s="133"/>
      <c r="V783" s="133"/>
      <c r="W783" s="133"/>
      <c r="X783" s="134" t="s">
        <v>127</v>
      </c>
      <c r="Y783" s="132"/>
      <c r="Z783" s="133" t="s">
        <v>241</v>
      </c>
      <c r="AA783" s="133"/>
      <c r="AB783" s="133"/>
      <c r="AC783" s="133"/>
      <c r="AD783" s="133"/>
      <c r="AE783" s="133"/>
      <c r="AF783" s="133"/>
      <c r="AG783" s="133"/>
      <c r="AH783" s="133"/>
      <c r="AI783" s="133"/>
      <c r="AJ783" s="133"/>
      <c r="AK783" s="133"/>
      <c r="AL783" s="133"/>
      <c r="AM783" s="139"/>
      <c r="BF783" s="13" t="b">
        <f>IF($K783="○",TRUE,IF($K783="",FALSE,"INPUT_ERROR"))</f>
        <v>0</v>
      </c>
      <c r="BG783" s="13" t="s">
        <v>511</v>
      </c>
      <c r="BH783" s="13">
        <v>80</v>
      </c>
      <c r="BI783" s="13" t="str">
        <f t="shared" si="9"/>
        <v>ITEM80#KBN3_8=FALSE</v>
      </c>
    </row>
    <row r="784" spans="1:61" ht="9.75" customHeight="1" x14ac:dyDescent="0.15">
      <c r="A784" s="99"/>
      <c r="B784" s="100"/>
      <c r="C784" s="100"/>
      <c r="D784" s="100"/>
      <c r="E784" s="100"/>
      <c r="F784" s="100"/>
      <c r="G784" s="100"/>
      <c r="H784" s="100"/>
      <c r="I784" s="100"/>
      <c r="J784" s="130"/>
      <c r="K784" s="132"/>
      <c r="L784" s="133"/>
      <c r="M784" s="133"/>
      <c r="N784" s="133"/>
      <c r="O784" s="133"/>
      <c r="P784" s="133"/>
      <c r="Q784" s="133"/>
      <c r="R784" s="133"/>
      <c r="S784" s="133"/>
      <c r="T784" s="133"/>
      <c r="U784" s="133"/>
      <c r="V784" s="133"/>
      <c r="W784" s="133"/>
      <c r="X784" s="134"/>
      <c r="Y784" s="132"/>
      <c r="Z784" s="133"/>
      <c r="AA784" s="133"/>
      <c r="AB784" s="133"/>
      <c r="AC784" s="133"/>
      <c r="AD784" s="133"/>
      <c r="AE784" s="133"/>
      <c r="AF784" s="133"/>
      <c r="AG784" s="133"/>
      <c r="AH784" s="133"/>
      <c r="AI784" s="133"/>
      <c r="AJ784" s="133"/>
      <c r="AK784" s="133"/>
      <c r="AL784" s="133"/>
      <c r="AM784" s="139"/>
      <c r="BF784" s="13" t="b">
        <f>IF($Y783="○",TRUE,IF($Y783="",FALSE,"INPUT_ERROR"))</f>
        <v>0</v>
      </c>
      <c r="BG784" s="13" t="s">
        <v>511</v>
      </c>
      <c r="BH784" s="13">
        <v>81</v>
      </c>
      <c r="BI784" s="13" t="str">
        <f t="shared" si="9"/>
        <v>ITEM81#KBN3_8=FALSE</v>
      </c>
    </row>
    <row r="785" spans="1:61" ht="9.75" customHeight="1" x14ac:dyDescent="0.15">
      <c r="A785" s="99"/>
      <c r="B785" s="100"/>
      <c r="C785" s="100"/>
      <c r="D785" s="100"/>
      <c r="E785" s="100"/>
      <c r="F785" s="100"/>
      <c r="G785" s="100"/>
      <c r="H785" s="100"/>
      <c r="I785" s="100"/>
      <c r="J785" s="130" t="s">
        <v>127</v>
      </c>
      <c r="K785" s="132"/>
      <c r="L785" s="133" t="s">
        <v>125</v>
      </c>
      <c r="M785" s="133"/>
      <c r="N785" s="133"/>
      <c r="O785" s="134" t="s">
        <v>98</v>
      </c>
      <c r="P785" s="128"/>
      <c r="Q785" s="128"/>
      <c r="R785" s="128"/>
      <c r="S785" s="128"/>
      <c r="T785" s="128"/>
      <c r="U785" s="128"/>
      <c r="V785" s="128"/>
      <c r="W785" s="128"/>
      <c r="X785" s="128"/>
      <c r="Y785" s="128"/>
      <c r="Z785" s="128"/>
      <c r="AA785" s="128"/>
      <c r="AB785" s="128"/>
      <c r="AC785" s="128"/>
      <c r="AD785" s="128"/>
      <c r="AE785" s="128"/>
      <c r="AF785" s="128"/>
      <c r="AG785" s="128"/>
      <c r="AH785" s="128"/>
      <c r="AI785" s="128"/>
      <c r="AJ785" s="128"/>
      <c r="AK785" s="128"/>
      <c r="AL785" s="133" t="s">
        <v>188</v>
      </c>
      <c r="AM785" s="139"/>
      <c r="BF785" s="13" t="b">
        <f>IF($K785="○",TRUE,IF($K785="",FALSE,"INPUT_ERROR"))</f>
        <v>0</v>
      </c>
      <c r="BG785" s="13" t="s">
        <v>511</v>
      </c>
      <c r="BH785" s="13">
        <v>82</v>
      </c>
      <c r="BI785" s="13" t="str">
        <f t="shared" si="9"/>
        <v>ITEM82#KBN3_8=FALSE</v>
      </c>
    </row>
    <row r="786" spans="1:61" ht="9.75" customHeight="1" x14ac:dyDescent="0.15">
      <c r="A786" s="99"/>
      <c r="B786" s="100"/>
      <c r="C786" s="100"/>
      <c r="D786" s="100"/>
      <c r="E786" s="100"/>
      <c r="F786" s="100"/>
      <c r="G786" s="100"/>
      <c r="H786" s="100"/>
      <c r="I786" s="100"/>
      <c r="J786" s="135"/>
      <c r="K786" s="136"/>
      <c r="L786" s="137"/>
      <c r="M786" s="137"/>
      <c r="N786" s="137"/>
      <c r="O786" s="138"/>
      <c r="P786" s="90"/>
      <c r="Q786" s="90"/>
      <c r="R786" s="90"/>
      <c r="S786" s="90"/>
      <c r="T786" s="90"/>
      <c r="U786" s="90"/>
      <c r="V786" s="90"/>
      <c r="W786" s="90"/>
      <c r="X786" s="90"/>
      <c r="Y786" s="90"/>
      <c r="Z786" s="90"/>
      <c r="AA786" s="90"/>
      <c r="AB786" s="90"/>
      <c r="AC786" s="90"/>
      <c r="AD786" s="90"/>
      <c r="AE786" s="90"/>
      <c r="AF786" s="90"/>
      <c r="AG786" s="90"/>
      <c r="AH786" s="90"/>
      <c r="AI786" s="90"/>
      <c r="AJ786" s="90"/>
      <c r="AK786" s="90"/>
      <c r="AL786" s="137"/>
      <c r="AM786" s="140"/>
      <c r="BG786" s="13" t="s">
        <v>511</v>
      </c>
      <c r="BH786" s="13">
        <v>83</v>
      </c>
      <c r="BI786" s="13" t="str">
        <f>"ITEM"&amp;BH786&amp; BG786 &amp;"="&amp;IF(TRIM($P785)="","",$P785)</f>
        <v>ITEM83#KBN3_8=</v>
      </c>
    </row>
    <row r="787" spans="1:61" ht="9.75" customHeight="1" x14ac:dyDescent="0.15">
      <c r="A787" s="96" t="s">
        <v>290</v>
      </c>
      <c r="B787" s="97"/>
      <c r="C787" s="97"/>
      <c r="D787" s="97"/>
      <c r="E787" s="97"/>
      <c r="F787" s="97"/>
      <c r="G787" s="97"/>
      <c r="H787" s="97"/>
      <c r="I787" s="97"/>
      <c r="J787" s="102"/>
      <c r="K787" s="102"/>
      <c r="L787" s="102"/>
      <c r="M787" s="102"/>
      <c r="N787" s="102"/>
      <c r="O787" s="102"/>
      <c r="P787" s="102"/>
      <c r="Q787" s="102"/>
      <c r="R787" s="102"/>
      <c r="S787" s="102"/>
      <c r="T787" s="102"/>
      <c r="U787" s="102"/>
      <c r="V787" s="102"/>
      <c r="W787" s="102"/>
      <c r="X787" s="102"/>
      <c r="Y787" s="102"/>
      <c r="Z787" s="102"/>
      <c r="AA787" s="102"/>
      <c r="AB787" s="102"/>
      <c r="AC787" s="102"/>
      <c r="AD787" s="102"/>
      <c r="AE787" s="102"/>
      <c r="AF787" s="102"/>
      <c r="AG787" s="102"/>
      <c r="AH787" s="102"/>
      <c r="AI787" s="102"/>
      <c r="AJ787" s="102"/>
      <c r="AK787" s="102"/>
      <c r="AL787" s="102"/>
      <c r="AM787" s="102"/>
      <c r="BG787" s="13" t="s">
        <v>471</v>
      </c>
      <c r="BH787" s="13">
        <v>84</v>
      </c>
      <c r="BI787" s="13" t="str">
        <f>"ITEM"&amp;BH787&amp; BG787 &amp;"="&amp;IF(TRIM($J787)="","",TEXT(J787,"yyyymmdd"))</f>
        <v>ITEM84#KBN2_8=</v>
      </c>
    </row>
    <row r="788" spans="1:61" ht="9.75" customHeight="1" x14ac:dyDescent="0.15">
      <c r="A788" s="99"/>
      <c r="B788" s="100"/>
      <c r="C788" s="100"/>
      <c r="D788" s="100"/>
      <c r="E788" s="100"/>
      <c r="F788" s="100"/>
      <c r="G788" s="100"/>
      <c r="H788" s="100"/>
      <c r="I788" s="100"/>
      <c r="J788" s="102"/>
      <c r="K788" s="102"/>
      <c r="L788" s="102"/>
      <c r="M788" s="102"/>
      <c r="N788" s="102"/>
      <c r="O788" s="102"/>
      <c r="P788" s="102"/>
      <c r="Q788" s="102"/>
      <c r="R788" s="102"/>
      <c r="S788" s="102"/>
      <c r="T788" s="102"/>
      <c r="U788" s="102"/>
      <c r="V788" s="102"/>
      <c r="W788" s="102"/>
      <c r="X788" s="102"/>
      <c r="Y788" s="102"/>
      <c r="Z788" s="102"/>
      <c r="AA788" s="102"/>
      <c r="AB788" s="102"/>
      <c r="AC788" s="102"/>
      <c r="AD788" s="102"/>
      <c r="AE788" s="102"/>
      <c r="AF788" s="102"/>
      <c r="AG788" s="102"/>
      <c r="AH788" s="102"/>
      <c r="AI788" s="102"/>
      <c r="AJ788" s="102"/>
      <c r="AK788" s="102"/>
      <c r="AL788" s="102"/>
      <c r="AM788" s="102"/>
      <c r="BG788" s="13" t="s">
        <v>432</v>
      </c>
      <c r="BH788" s="13" t="s">
        <v>432</v>
      </c>
    </row>
    <row r="789" spans="1:61" ht="9.75" customHeight="1" thickBot="1" x14ac:dyDescent="0.2">
      <c r="A789" s="106"/>
      <c r="B789" s="107"/>
      <c r="C789" s="107"/>
      <c r="D789" s="107"/>
      <c r="E789" s="107"/>
      <c r="F789" s="107"/>
      <c r="G789" s="107"/>
      <c r="H789" s="107"/>
      <c r="I789" s="107"/>
      <c r="J789" s="102"/>
      <c r="K789" s="102"/>
      <c r="L789" s="102"/>
      <c r="M789" s="102"/>
      <c r="N789" s="102"/>
      <c r="O789" s="102"/>
      <c r="P789" s="102"/>
      <c r="Q789" s="102"/>
      <c r="R789" s="102"/>
      <c r="S789" s="102"/>
      <c r="T789" s="102"/>
      <c r="U789" s="102"/>
      <c r="V789" s="102"/>
      <c r="W789" s="102"/>
      <c r="X789" s="102"/>
      <c r="Y789" s="102"/>
      <c r="Z789" s="102"/>
      <c r="AA789" s="102"/>
      <c r="AB789" s="102"/>
      <c r="AC789" s="102"/>
      <c r="AD789" s="102"/>
      <c r="AE789" s="102"/>
      <c r="AF789" s="102"/>
      <c r="AG789" s="102"/>
      <c r="AH789" s="102"/>
      <c r="AI789" s="102"/>
      <c r="AJ789" s="102"/>
      <c r="AK789" s="102"/>
      <c r="AL789" s="102"/>
      <c r="AM789" s="102"/>
      <c r="BG789" s="13" t="s">
        <v>432</v>
      </c>
      <c r="BH789" s="13" t="s">
        <v>432</v>
      </c>
    </row>
    <row r="790" spans="1:61" ht="9.75" customHeight="1" x14ac:dyDescent="0.15">
      <c r="A790" s="295" t="s">
        <v>372</v>
      </c>
      <c r="B790" s="296"/>
      <c r="C790" s="296"/>
      <c r="D790" s="296"/>
      <c r="E790" s="296"/>
      <c r="F790" s="296"/>
      <c r="G790" s="296"/>
      <c r="H790" s="296"/>
      <c r="I790" s="297"/>
      <c r="J790" s="273"/>
      <c r="K790" s="274"/>
      <c r="L790" s="274"/>
      <c r="M790" s="274"/>
      <c r="N790" s="274"/>
      <c r="O790" s="274"/>
      <c r="P790" s="274"/>
      <c r="Q790" s="274"/>
      <c r="R790" s="274"/>
      <c r="S790" s="274"/>
      <c r="T790" s="274"/>
      <c r="U790" s="274"/>
      <c r="V790" s="274"/>
      <c r="W790" s="274"/>
      <c r="X790" s="274"/>
      <c r="Y790" s="274"/>
      <c r="Z790" s="274"/>
      <c r="AA790" s="274"/>
      <c r="AB790" s="274"/>
      <c r="AC790" s="274"/>
      <c r="AD790" s="274"/>
      <c r="AE790" s="274"/>
      <c r="AF790" s="274"/>
      <c r="AG790" s="274"/>
      <c r="AH790" s="274"/>
      <c r="AI790" s="274"/>
      <c r="AJ790" s="274"/>
      <c r="AK790" s="274"/>
      <c r="AL790" s="274"/>
      <c r="AM790" s="275"/>
      <c r="BG790" s="13" t="s">
        <v>512</v>
      </c>
      <c r="BH790" s="13">
        <v>70</v>
      </c>
      <c r="BI790" s="13" t="str">
        <f>"ITEM"&amp;BH790&amp;BG790&amp;"="&amp;IF(TRIM($J790)="","",$J790)</f>
        <v>ITEM70#KBN3_9=</v>
      </c>
    </row>
    <row r="791" spans="1:61" ht="9.75" customHeight="1" thickBot="1" x14ac:dyDescent="0.2">
      <c r="A791" s="298"/>
      <c r="B791" s="299"/>
      <c r="C791" s="299"/>
      <c r="D791" s="299"/>
      <c r="E791" s="299"/>
      <c r="F791" s="299"/>
      <c r="G791" s="299"/>
      <c r="H791" s="299"/>
      <c r="I791" s="300"/>
      <c r="J791" s="301"/>
      <c r="K791" s="302"/>
      <c r="L791" s="302"/>
      <c r="M791" s="302"/>
      <c r="N791" s="302"/>
      <c r="O791" s="302"/>
      <c r="P791" s="302"/>
      <c r="Q791" s="302"/>
      <c r="R791" s="302"/>
      <c r="S791" s="302"/>
      <c r="T791" s="302"/>
      <c r="U791" s="302"/>
      <c r="V791" s="302"/>
      <c r="W791" s="302"/>
      <c r="X791" s="302"/>
      <c r="Y791" s="302"/>
      <c r="Z791" s="302"/>
      <c r="AA791" s="302"/>
      <c r="AB791" s="302"/>
      <c r="AC791" s="302"/>
      <c r="AD791" s="302"/>
      <c r="AE791" s="302"/>
      <c r="AF791" s="302"/>
      <c r="AG791" s="302"/>
      <c r="AH791" s="302"/>
      <c r="AI791" s="302"/>
      <c r="AJ791" s="302"/>
      <c r="AK791" s="302"/>
      <c r="AL791" s="302"/>
      <c r="AM791" s="303"/>
    </row>
    <row r="792" spans="1:61" ht="9.75" customHeight="1" x14ac:dyDescent="0.15">
      <c r="A792" s="99" t="s">
        <v>96</v>
      </c>
      <c r="B792" s="100"/>
      <c r="C792" s="100"/>
      <c r="D792" s="100"/>
      <c r="E792" s="100"/>
      <c r="F792" s="100"/>
      <c r="G792" s="100"/>
      <c r="H792" s="100"/>
      <c r="I792" s="100"/>
      <c r="J792" s="102"/>
      <c r="K792" s="102"/>
      <c r="L792" s="102"/>
      <c r="M792" s="102"/>
      <c r="N792" s="102"/>
      <c r="O792" s="102"/>
      <c r="P792" s="102"/>
      <c r="Q792" s="102"/>
      <c r="R792" s="102"/>
      <c r="S792" s="102"/>
      <c r="T792" s="102"/>
      <c r="U792" s="102"/>
      <c r="V792" s="102"/>
      <c r="W792" s="102"/>
      <c r="X792" s="102"/>
      <c r="Y792" s="102"/>
      <c r="Z792" s="102"/>
      <c r="AA792" s="102"/>
      <c r="AB792" s="102"/>
      <c r="AC792" s="102"/>
      <c r="AD792" s="102"/>
      <c r="AE792" s="102"/>
      <c r="AF792" s="102"/>
      <c r="AG792" s="102"/>
      <c r="AH792" s="102"/>
      <c r="AI792" s="102"/>
      <c r="AJ792" s="102"/>
      <c r="AK792" s="102"/>
      <c r="AL792" s="102"/>
      <c r="AM792" s="102"/>
      <c r="BG792" s="13" t="s">
        <v>512</v>
      </c>
      <c r="BH792" s="13">
        <v>71</v>
      </c>
      <c r="BI792" s="13" t="str">
        <f>"ITEM"&amp;BH792&amp; BG792 &amp;"="&amp; IF(TRIM($J792)="","",$J792)</f>
        <v>ITEM71#KBN3_9=</v>
      </c>
    </row>
    <row r="793" spans="1:61" ht="11.25" x14ac:dyDescent="0.15">
      <c r="A793" s="106"/>
      <c r="B793" s="107"/>
      <c r="C793" s="107"/>
      <c r="D793" s="107"/>
      <c r="E793" s="107"/>
      <c r="F793" s="107"/>
      <c r="G793" s="107"/>
      <c r="H793" s="107"/>
      <c r="I793" s="107"/>
      <c r="J793" s="102"/>
      <c r="K793" s="102"/>
      <c r="L793" s="102"/>
      <c r="M793" s="102"/>
      <c r="N793" s="102"/>
      <c r="O793" s="102"/>
      <c r="P793" s="102"/>
      <c r="Q793" s="102"/>
      <c r="R793" s="102"/>
      <c r="S793" s="102"/>
      <c r="T793" s="102"/>
      <c r="U793" s="102"/>
      <c r="V793" s="102"/>
      <c r="W793" s="102"/>
      <c r="X793" s="102"/>
      <c r="Y793" s="102"/>
      <c r="Z793" s="102"/>
      <c r="AA793" s="102"/>
      <c r="AB793" s="102"/>
      <c r="AC793" s="102"/>
      <c r="AD793" s="102"/>
      <c r="AE793" s="102"/>
      <c r="AF793" s="102"/>
      <c r="AG793" s="102"/>
      <c r="AH793" s="102"/>
      <c r="AI793" s="102"/>
      <c r="AJ793" s="102"/>
      <c r="AK793" s="102"/>
      <c r="AL793" s="102"/>
      <c r="AM793" s="102"/>
    </row>
    <row r="794" spans="1:61" ht="9.75" customHeight="1" x14ac:dyDescent="0.15">
      <c r="A794" s="96" t="s">
        <v>285</v>
      </c>
      <c r="B794" s="97"/>
      <c r="C794" s="97"/>
      <c r="D794" s="97"/>
      <c r="E794" s="97"/>
      <c r="F794" s="97"/>
      <c r="G794" s="97"/>
      <c r="H794" s="97"/>
      <c r="I794" s="97"/>
      <c r="J794" s="102"/>
      <c r="K794" s="102"/>
      <c r="L794" s="102"/>
      <c r="M794" s="102"/>
      <c r="N794" s="102"/>
      <c r="O794" s="102"/>
      <c r="P794" s="102"/>
      <c r="Q794" s="102"/>
      <c r="R794" s="102"/>
      <c r="S794" s="102"/>
      <c r="T794" s="102"/>
      <c r="U794" s="102"/>
      <c r="V794" s="102"/>
      <c r="W794" s="102"/>
      <c r="X794" s="102"/>
      <c r="Y794" s="102"/>
      <c r="Z794" s="102"/>
      <c r="AA794" s="102"/>
      <c r="AB794" s="102"/>
      <c r="AC794" s="102"/>
      <c r="AD794" s="102"/>
      <c r="AE794" s="102"/>
      <c r="AF794" s="102"/>
      <c r="AG794" s="102"/>
      <c r="AH794" s="102"/>
      <c r="AI794" s="102"/>
      <c r="AJ794" s="102"/>
      <c r="AK794" s="102"/>
      <c r="AL794" s="102"/>
      <c r="AM794" s="102"/>
      <c r="BG794" s="13" t="s">
        <v>512</v>
      </c>
      <c r="BH794" s="13">
        <v>72</v>
      </c>
      <c r="BI794" s="13" t="str">
        <f>"ITEM"&amp;BH794&amp; BG794 &amp;"="&amp; IF(TRIM($J794)="","",$J794)</f>
        <v>ITEM72#KBN3_9=</v>
      </c>
    </row>
    <row r="795" spans="1:61" ht="9.75" customHeight="1" x14ac:dyDescent="0.15">
      <c r="A795" s="99"/>
      <c r="B795" s="100"/>
      <c r="C795" s="100"/>
      <c r="D795" s="100"/>
      <c r="E795" s="100"/>
      <c r="F795" s="100"/>
      <c r="G795" s="100"/>
      <c r="H795" s="100"/>
      <c r="I795" s="100"/>
      <c r="J795" s="102"/>
      <c r="K795" s="102"/>
      <c r="L795" s="102"/>
      <c r="M795" s="102"/>
      <c r="N795" s="102"/>
      <c r="O795" s="102"/>
      <c r="P795" s="102"/>
      <c r="Q795" s="102"/>
      <c r="R795" s="102"/>
      <c r="S795" s="102"/>
      <c r="T795" s="102"/>
      <c r="U795" s="102"/>
      <c r="V795" s="102"/>
      <c r="W795" s="102"/>
      <c r="X795" s="102"/>
      <c r="Y795" s="102"/>
      <c r="Z795" s="102"/>
      <c r="AA795" s="102"/>
      <c r="AB795" s="102"/>
      <c r="AC795" s="102"/>
      <c r="AD795" s="102"/>
      <c r="AE795" s="102"/>
      <c r="AF795" s="102"/>
      <c r="AG795" s="102"/>
      <c r="AH795" s="102"/>
      <c r="AI795" s="102"/>
      <c r="AJ795" s="102"/>
      <c r="AK795" s="102"/>
      <c r="AL795" s="102"/>
      <c r="AM795" s="102"/>
      <c r="BG795" s="13" t="s">
        <v>432</v>
      </c>
      <c r="BH795" s="13" t="s">
        <v>432</v>
      </c>
    </row>
    <row r="796" spans="1:61" ht="9.75" customHeight="1" x14ac:dyDescent="0.15">
      <c r="A796" s="106"/>
      <c r="B796" s="107"/>
      <c r="C796" s="107"/>
      <c r="D796" s="107"/>
      <c r="E796" s="107"/>
      <c r="F796" s="107"/>
      <c r="G796" s="107"/>
      <c r="H796" s="107"/>
      <c r="I796" s="107"/>
      <c r="J796" s="102"/>
      <c r="K796" s="102"/>
      <c r="L796" s="102"/>
      <c r="M796" s="102"/>
      <c r="N796" s="102"/>
      <c r="O796" s="102"/>
      <c r="P796" s="102"/>
      <c r="Q796" s="102"/>
      <c r="R796" s="102"/>
      <c r="S796" s="102"/>
      <c r="T796" s="102"/>
      <c r="U796" s="102"/>
      <c r="V796" s="102"/>
      <c r="W796" s="102"/>
      <c r="X796" s="102"/>
      <c r="Y796" s="102"/>
      <c r="Z796" s="102"/>
      <c r="AA796" s="102"/>
      <c r="AB796" s="102"/>
      <c r="AC796" s="102"/>
      <c r="AD796" s="102"/>
      <c r="AE796" s="102"/>
      <c r="AF796" s="102"/>
      <c r="AG796" s="102"/>
      <c r="AH796" s="102"/>
      <c r="AI796" s="102"/>
      <c r="AJ796" s="102"/>
      <c r="AK796" s="102"/>
      <c r="AL796" s="102"/>
      <c r="AM796" s="102"/>
      <c r="BG796" s="13" t="s">
        <v>432</v>
      </c>
      <c r="BH796" s="13" t="s">
        <v>432</v>
      </c>
    </row>
    <row r="797" spans="1:61" ht="9.75" customHeight="1" x14ac:dyDescent="0.15">
      <c r="A797" s="96" t="s">
        <v>286</v>
      </c>
      <c r="B797" s="97"/>
      <c r="C797" s="97"/>
      <c r="D797" s="97"/>
      <c r="E797" s="97"/>
      <c r="F797" s="97"/>
      <c r="G797" s="97"/>
      <c r="H797" s="97"/>
      <c r="I797" s="97"/>
      <c r="J797" s="102"/>
      <c r="K797" s="102"/>
      <c r="L797" s="102"/>
      <c r="M797" s="102"/>
      <c r="N797" s="102"/>
      <c r="O797" s="102"/>
      <c r="P797" s="102"/>
      <c r="Q797" s="102"/>
      <c r="R797" s="102"/>
      <c r="S797" s="102"/>
      <c r="T797" s="102"/>
      <c r="U797" s="102"/>
      <c r="V797" s="102"/>
      <c r="W797" s="102"/>
      <c r="X797" s="102"/>
      <c r="Y797" s="102"/>
      <c r="Z797" s="102"/>
      <c r="AA797" s="102"/>
      <c r="AB797" s="102"/>
      <c r="AC797" s="102"/>
      <c r="AD797" s="102"/>
      <c r="AE797" s="102"/>
      <c r="AF797" s="102"/>
      <c r="AG797" s="102"/>
      <c r="AH797" s="102"/>
      <c r="AI797" s="102"/>
      <c r="AJ797" s="102"/>
      <c r="AK797" s="102"/>
      <c r="AL797" s="102"/>
      <c r="AM797" s="102"/>
      <c r="BG797" s="13" t="s">
        <v>512</v>
      </c>
      <c r="BH797" s="13">
        <v>73</v>
      </c>
      <c r="BI797" s="13" t="str">
        <f>"ITEM"&amp;BH797&amp; BG797 &amp;"="&amp; IF(TRIM($J797)="","",$J797)</f>
        <v>ITEM73#KBN3_9=</v>
      </c>
    </row>
    <row r="798" spans="1:61" ht="9.75" customHeight="1" x14ac:dyDescent="0.15">
      <c r="A798" s="106"/>
      <c r="B798" s="107"/>
      <c r="C798" s="107"/>
      <c r="D798" s="107"/>
      <c r="E798" s="107"/>
      <c r="F798" s="107"/>
      <c r="G798" s="107"/>
      <c r="H798" s="107"/>
      <c r="I798" s="107"/>
      <c r="J798" s="102"/>
      <c r="K798" s="102"/>
      <c r="L798" s="102"/>
      <c r="M798" s="102"/>
      <c r="N798" s="102"/>
      <c r="O798" s="102"/>
      <c r="P798" s="102"/>
      <c r="Q798" s="102"/>
      <c r="R798" s="102"/>
      <c r="S798" s="102"/>
      <c r="T798" s="102"/>
      <c r="U798" s="102"/>
      <c r="V798" s="102"/>
      <c r="W798" s="102"/>
      <c r="X798" s="102"/>
      <c r="Y798" s="102"/>
      <c r="Z798" s="102"/>
      <c r="AA798" s="102"/>
      <c r="AB798" s="102"/>
      <c r="AC798" s="102"/>
      <c r="AD798" s="102"/>
      <c r="AE798" s="102"/>
      <c r="AF798" s="102"/>
      <c r="AG798" s="102"/>
      <c r="AH798" s="102"/>
      <c r="AI798" s="102"/>
      <c r="AJ798" s="102"/>
      <c r="AK798" s="102"/>
      <c r="AL798" s="102"/>
      <c r="AM798" s="102"/>
      <c r="BG798" s="13" t="s">
        <v>432</v>
      </c>
      <c r="BH798" s="13" t="s">
        <v>432</v>
      </c>
    </row>
    <row r="799" spans="1:61" ht="9.75" customHeight="1" x14ac:dyDescent="0.15">
      <c r="A799" s="96" t="s">
        <v>287</v>
      </c>
      <c r="B799" s="97"/>
      <c r="C799" s="97"/>
      <c r="D799" s="97"/>
      <c r="E799" s="97"/>
      <c r="F799" s="97"/>
      <c r="G799" s="97"/>
      <c r="H799" s="97"/>
      <c r="I799" s="97"/>
      <c r="J799" s="167"/>
      <c r="K799" s="162"/>
      <c r="L799" s="162"/>
      <c r="M799" s="162"/>
      <c r="N799" s="162"/>
      <c r="O799" s="162"/>
      <c r="P799" s="162"/>
      <c r="Q799" s="162"/>
      <c r="R799" s="162"/>
      <c r="S799" s="162"/>
      <c r="T799" s="162"/>
      <c r="U799" s="162"/>
      <c r="V799" s="170" t="s">
        <v>116</v>
      </c>
      <c r="W799" s="170"/>
      <c r="X799" s="170"/>
      <c r="Y799" s="170"/>
      <c r="Z799" s="170"/>
      <c r="AA799" s="170"/>
      <c r="AB799" s="170"/>
      <c r="AC799" s="170"/>
      <c r="AD799" s="170"/>
      <c r="AE799" s="170"/>
      <c r="AF799" s="170"/>
      <c r="AG799" s="170"/>
      <c r="AH799" s="170"/>
      <c r="AI799" s="170"/>
      <c r="AJ799" s="170"/>
      <c r="AK799" s="170"/>
      <c r="AL799" s="170"/>
      <c r="AM799" s="171"/>
      <c r="BE799" s="13" t="str">
        <f ca="1">MID(CELL("address",$CB$2),2,2)</f>
        <v>CB</v>
      </c>
      <c r="BF799" s="13" t="str">
        <f>IF(TRIM($K801)="","",IF(ISERROR(MATCH($K801,$CB$3:$CB$7,0)),"INPUT_ERROR",MATCH($K801,$CB$3:$CB$7,0)))</f>
        <v/>
      </c>
      <c r="BG799" s="13" t="s">
        <v>512</v>
      </c>
      <c r="BH799" s="13">
        <v>74</v>
      </c>
      <c r="BI799" s="13" t="str">
        <f>"ITEM"&amp; BH799&amp; BG799 &amp;"="&amp; $BF799</f>
        <v>ITEM74#KBN3_9=</v>
      </c>
    </row>
    <row r="800" spans="1:61" ht="9.75" customHeight="1" x14ac:dyDescent="0.15">
      <c r="A800" s="99"/>
      <c r="B800" s="100"/>
      <c r="C800" s="100"/>
      <c r="D800" s="100"/>
      <c r="E800" s="100"/>
      <c r="F800" s="100"/>
      <c r="G800" s="100"/>
      <c r="H800" s="100"/>
      <c r="I800" s="100"/>
      <c r="J800" s="186"/>
      <c r="K800" s="133"/>
      <c r="L800" s="133"/>
      <c r="M800" s="133"/>
      <c r="N800" s="133"/>
      <c r="O800" s="133"/>
      <c r="P800" s="133"/>
      <c r="Q800" s="133"/>
      <c r="R800" s="133"/>
      <c r="S800" s="133"/>
      <c r="T800" s="133"/>
      <c r="U800" s="133"/>
      <c r="V800" s="169" t="s">
        <v>180</v>
      </c>
      <c r="W800" s="169"/>
      <c r="X800" s="169"/>
      <c r="Y800" s="169"/>
      <c r="Z800" s="169"/>
      <c r="AA800" s="169"/>
      <c r="AB800" s="169"/>
      <c r="AC800" s="169"/>
      <c r="AD800" s="169"/>
      <c r="AE800" s="169"/>
      <c r="AF800" s="169"/>
      <c r="AG800" s="169"/>
      <c r="AH800" s="169"/>
      <c r="AI800" s="169"/>
      <c r="AJ800" s="169"/>
      <c r="AK800" s="169"/>
      <c r="AL800" s="169"/>
      <c r="AM800" s="172"/>
      <c r="BG800" s="13" t="s">
        <v>432</v>
      </c>
      <c r="BH800" s="13" t="s">
        <v>432</v>
      </c>
    </row>
    <row r="801" spans="1:61" ht="9.75" customHeight="1" x14ac:dyDescent="0.15">
      <c r="A801" s="99"/>
      <c r="B801" s="100"/>
      <c r="C801" s="100"/>
      <c r="D801" s="100"/>
      <c r="E801" s="100"/>
      <c r="F801" s="100"/>
      <c r="G801" s="100"/>
      <c r="H801" s="100"/>
      <c r="I801" s="100"/>
      <c r="J801" s="130" t="s">
        <v>444</v>
      </c>
      <c r="K801" s="131"/>
      <c r="L801" s="131"/>
      <c r="M801" s="131"/>
      <c r="N801" s="131"/>
      <c r="O801" s="131"/>
      <c r="P801" s="131"/>
      <c r="Q801" s="131"/>
      <c r="R801" s="131"/>
      <c r="S801" s="131"/>
      <c r="T801" s="133" t="s">
        <v>442</v>
      </c>
      <c r="U801" s="133"/>
      <c r="V801" s="169" t="s">
        <v>236</v>
      </c>
      <c r="W801" s="169"/>
      <c r="X801" s="169"/>
      <c r="Y801" s="169"/>
      <c r="Z801" s="169"/>
      <c r="AA801" s="169"/>
      <c r="AB801" s="169"/>
      <c r="AC801" s="169"/>
      <c r="AD801" s="169"/>
      <c r="AE801" s="169"/>
      <c r="AF801" s="169"/>
      <c r="AG801" s="169"/>
      <c r="AH801" s="169"/>
      <c r="AI801" s="169"/>
      <c r="AJ801" s="169"/>
      <c r="AK801" s="169"/>
      <c r="AL801" s="169"/>
      <c r="AM801" s="172"/>
      <c r="BG801" s="13" t="s">
        <v>432</v>
      </c>
      <c r="BH801" s="13" t="s">
        <v>432</v>
      </c>
    </row>
    <row r="802" spans="1:61" ht="9.75" customHeight="1" x14ac:dyDescent="0.15">
      <c r="A802" s="99"/>
      <c r="B802" s="100"/>
      <c r="C802" s="100"/>
      <c r="D802" s="100"/>
      <c r="E802" s="100"/>
      <c r="F802" s="100"/>
      <c r="G802" s="100"/>
      <c r="H802" s="100"/>
      <c r="I802" s="100"/>
      <c r="J802" s="130"/>
      <c r="K802" s="131"/>
      <c r="L802" s="131"/>
      <c r="M802" s="131"/>
      <c r="N802" s="131"/>
      <c r="O802" s="131"/>
      <c r="P802" s="131"/>
      <c r="Q802" s="131"/>
      <c r="R802" s="131"/>
      <c r="S802" s="131"/>
      <c r="T802" s="133"/>
      <c r="U802" s="133"/>
      <c r="V802" s="169" t="s">
        <v>237</v>
      </c>
      <c r="W802" s="169"/>
      <c r="X802" s="169"/>
      <c r="Y802" s="169"/>
      <c r="Z802" s="169"/>
      <c r="AA802" s="169"/>
      <c r="AB802" s="169"/>
      <c r="AC802" s="169"/>
      <c r="AD802" s="169"/>
      <c r="AE802" s="169"/>
      <c r="AF802" s="169"/>
      <c r="AG802" s="169"/>
      <c r="AH802" s="169"/>
      <c r="AI802" s="169"/>
      <c r="AJ802" s="169"/>
      <c r="AK802" s="169"/>
      <c r="AL802" s="169"/>
      <c r="AM802" s="172"/>
      <c r="BG802" s="13" t="s">
        <v>432</v>
      </c>
      <c r="BH802" s="13" t="s">
        <v>432</v>
      </c>
    </row>
    <row r="803" spans="1:61" ht="9.75" customHeight="1" x14ac:dyDescent="0.15">
      <c r="A803" s="99"/>
      <c r="B803" s="100"/>
      <c r="C803" s="100"/>
      <c r="D803" s="100"/>
      <c r="E803" s="100"/>
      <c r="F803" s="100"/>
      <c r="G803" s="100"/>
      <c r="H803" s="100"/>
      <c r="I803" s="100"/>
      <c r="J803" s="186"/>
      <c r="K803" s="133"/>
      <c r="L803" s="133"/>
      <c r="M803" s="133"/>
      <c r="N803" s="133"/>
      <c r="O803" s="133"/>
      <c r="P803" s="133"/>
      <c r="Q803" s="133"/>
      <c r="R803" s="133"/>
      <c r="S803" s="133"/>
      <c r="T803" s="133"/>
      <c r="U803" s="133"/>
      <c r="V803" s="169" t="s">
        <v>445</v>
      </c>
      <c r="W803" s="169"/>
      <c r="X803" s="169"/>
      <c r="Y803" s="169"/>
      <c r="Z803" s="169"/>
      <c r="AA803" s="169"/>
      <c r="AB803" s="169"/>
      <c r="AC803" s="169"/>
      <c r="AD803" s="169"/>
      <c r="AE803" s="169"/>
      <c r="AF803" s="169"/>
      <c r="AG803" s="169"/>
      <c r="AH803" s="169"/>
      <c r="AI803" s="169"/>
      <c r="AJ803" s="169"/>
      <c r="AK803" s="169"/>
      <c r="AL803" s="169"/>
      <c r="AM803" s="172"/>
      <c r="BG803" s="13" t="s">
        <v>432</v>
      </c>
      <c r="BH803" s="13" t="s">
        <v>432</v>
      </c>
    </row>
    <row r="804" spans="1:61" ht="9.75" customHeight="1" x14ac:dyDescent="0.15">
      <c r="A804" s="106"/>
      <c r="B804" s="107"/>
      <c r="C804" s="107"/>
      <c r="D804" s="107"/>
      <c r="E804" s="107"/>
      <c r="F804" s="107"/>
      <c r="G804" s="107"/>
      <c r="H804" s="107"/>
      <c r="I804" s="107"/>
      <c r="J804" s="168"/>
      <c r="K804" s="137"/>
      <c r="L804" s="137"/>
      <c r="M804" s="137"/>
      <c r="N804" s="137"/>
      <c r="O804" s="137"/>
      <c r="P804" s="137"/>
      <c r="Q804" s="137"/>
      <c r="R804" s="137"/>
      <c r="S804" s="137"/>
      <c r="T804" s="137"/>
      <c r="U804" s="137"/>
      <c r="V804" s="174" t="s">
        <v>238</v>
      </c>
      <c r="W804" s="174"/>
      <c r="X804" s="174"/>
      <c r="Y804" s="174"/>
      <c r="Z804" s="174"/>
      <c r="AA804" s="174"/>
      <c r="AB804" s="174"/>
      <c r="AC804" s="174"/>
      <c r="AD804" s="174"/>
      <c r="AE804" s="174"/>
      <c r="AF804" s="174"/>
      <c r="AG804" s="174"/>
      <c r="AH804" s="174"/>
      <c r="AI804" s="174"/>
      <c r="AJ804" s="174"/>
      <c r="AK804" s="174"/>
      <c r="AL804" s="174"/>
      <c r="AM804" s="175"/>
      <c r="BG804" s="13" t="s">
        <v>432</v>
      </c>
      <c r="BH804" s="13" t="s">
        <v>432</v>
      </c>
    </row>
    <row r="805" spans="1:61" ht="9.75" customHeight="1" x14ac:dyDescent="0.15">
      <c r="A805" s="96" t="s">
        <v>288</v>
      </c>
      <c r="B805" s="97"/>
      <c r="C805" s="97"/>
      <c r="D805" s="97"/>
      <c r="E805" s="97"/>
      <c r="F805" s="97"/>
      <c r="G805" s="97"/>
      <c r="H805" s="97"/>
      <c r="I805" s="97"/>
      <c r="J805" s="115"/>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7"/>
      <c r="BG805" s="13" t="s">
        <v>512</v>
      </c>
      <c r="BH805" s="13">
        <v>75</v>
      </c>
      <c r="BI805" s="13" t="str">
        <f>"ITEM"&amp;BH805&amp; BG805 &amp;"="&amp; IF(TRIM($J805)="","",$J805)</f>
        <v>ITEM75#KBN3_9=</v>
      </c>
    </row>
    <row r="806" spans="1:61" ht="9.75" customHeight="1" x14ac:dyDescent="0.15">
      <c r="A806" s="99"/>
      <c r="B806" s="100"/>
      <c r="C806" s="100"/>
      <c r="D806" s="100"/>
      <c r="E806" s="100"/>
      <c r="F806" s="100"/>
      <c r="G806" s="100"/>
      <c r="H806" s="100"/>
      <c r="I806" s="100"/>
      <c r="J806" s="109"/>
      <c r="K806" s="110"/>
      <c r="L806" s="110"/>
      <c r="M806" s="110"/>
      <c r="N806" s="110"/>
      <c r="O806" s="110"/>
      <c r="P806" s="110"/>
      <c r="Q806" s="110"/>
      <c r="R806" s="110"/>
      <c r="S806" s="110"/>
      <c r="T806" s="110"/>
      <c r="U806" s="110"/>
      <c r="V806" s="110"/>
      <c r="W806" s="110"/>
      <c r="X806" s="110"/>
      <c r="Y806" s="110"/>
      <c r="Z806" s="110"/>
      <c r="AA806" s="110"/>
      <c r="AB806" s="110"/>
      <c r="AC806" s="110"/>
      <c r="AD806" s="110"/>
      <c r="AE806" s="110"/>
      <c r="AF806" s="110"/>
      <c r="AG806" s="110"/>
      <c r="AH806" s="110"/>
      <c r="AI806" s="110"/>
      <c r="AJ806" s="110"/>
      <c r="AK806" s="110"/>
      <c r="AL806" s="110"/>
      <c r="AM806" s="111"/>
      <c r="BG806" s="13" t="s">
        <v>432</v>
      </c>
      <c r="BH806" s="13" t="s">
        <v>432</v>
      </c>
    </row>
    <row r="807" spans="1:61" ht="9.75" customHeight="1" x14ac:dyDescent="0.15">
      <c r="A807" s="106"/>
      <c r="B807" s="107"/>
      <c r="C807" s="107"/>
      <c r="D807" s="107"/>
      <c r="E807" s="107"/>
      <c r="F807" s="107"/>
      <c r="G807" s="107"/>
      <c r="H807" s="107"/>
      <c r="I807" s="107"/>
      <c r="J807" s="112"/>
      <c r="K807" s="113"/>
      <c r="L807" s="113"/>
      <c r="M807" s="113"/>
      <c r="N807" s="113"/>
      <c r="O807" s="113"/>
      <c r="P807" s="113"/>
      <c r="Q807" s="113"/>
      <c r="R807" s="113"/>
      <c r="S807" s="113"/>
      <c r="T807" s="113"/>
      <c r="U807" s="113"/>
      <c r="V807" s="113"/>
      <c r="W807" s="113"/>
      <c r="X807" s="113"/>
      <c r="Y807" s="113"/>
      <c r="Z807" s="113"/>
      <c r="AA807" s="113"/>
      <c r="AB807" s="113"/>
      <c r="AC807" s="113"/>
      <c r="AD807" s="113"/>
      <c r="AE807" s="113"/>
      <c r="AF807" s="113"/>
      <c r="AG807" s="113"/>
      <c r="AH807" s="113"/>
      <c r="AI807" s="113"/>
      <c r="AJ807" s="113"/>
      <c r="AK807" s="113"/>
      <c r="AL807" s="113"/>
      <c r="AM807" s="114"/>
      <c r="BG807" s="13" t="s">
        <v>432</v>
      </c>
      <c r="BH807" s="13" t="s">
        <v>432</v>
      </c>
    </row>
    <row r="808" spans="1:61" ht="9.75" customHeight="1" x14ac:dyDescent="0.15">
      <c r="A808" s="96" t="s">
        <v>289</v>
      </c>
      <c r="B808" s="97"/>
      <c r="C808" s="97"/>
      <c r="D808" s="97"/>
      <c r="E808" s="97"/>
      <c r="F808" s="97"/>
      <c r="G808" s="97"/>
      <c r="H808" s="97"/>
      <c r="I808" s="97"/>
      <c r="J808" s="224" t="s">
        <v>127</v>
      </c>
      <c r="K808" s="225"/>
      <c r="L808" s="162" t="s">
        <v>121</v>
      </c>
      <c r="M808" s="162"/>
      <c r="N808" s="162"/>
      <c r="O808" s="162"/>
      <c r="P808" s="162"/>
      <c r="Q808" s="162"/>
      <c r="R808" s="162"/>
      <c r="S808" s="162"/>
      <c r="T808" s="162"/>
      <c r="U808" s="162"/>
      <c r="V808" s="162"/>
      <c r="W808" s="162"/>
      <c r="X808" s="227" t="s">
        <v>127</v>
      </c>
      <c r="Y808" s="225"/>
      <c r="Z808" s="162" t="s">
        <v>160</v>
      </c>
      <c r="AA808" s="162"/>
      <c r="AB808" s="162"/>
      <c r="AC808" s="162"/>
      <c r="AD808" s="162"/>
      <c r="AE808" s="162"/>
      <c r="AF808" s="162"/>
      <c r="AG808" s="162"/>
      <c r="AH808" s="162"/>
      <c r="AI808" s="162"/>
      <c r="AJ808" s="162"/>
      <c r="AK808" s="162"/>
      <c r="AL808" s="162"/>
      <c r="AM808" s="163"/>
      <c r="BF808" s="13" t="b">
        <f>IF($K808="○",TRUE,IF($K808="",FALSE,"INPUT_ERROR"))</f>
        <v>0</v>
      </c>
      <c r="BG808" s="13" t="s">
        <v>512</v>
      </c>
      <c r="BH808" s="13">
        <v>76</v>
      </c>
      <c r="BI808" s="13" t="str">
        <f t="shared" ref="BI808:BI814" si="10">"ITEM"&amp;BH808&amp; BG808 &amp;"="&amp; BF808</f>
        <v>ITEM76#KBN3_9=FALSE</v>
      </c>
    </row>
    <row r="809" spans="1:61" ht="9.75" customHeight="1" x14ac:dyDescent="0.15">
      <c r="A809" s="99"/>
      <c r="B809" s="100"/>
      <c r="C809" s="100"/>
      <c r="D809" s="100"/>
      <c r="E809" s="100"/>
      <c r="F809" s="100"/>
      <c r="G809" s="100"/>
      <c r="H809" s="100"/>
      <c r="I809" s="100"/>
      <c r="J809" s="130"/>
      <c r="K809" s="132"/>
      <c r="L809" s="133"/>
      <c r="M809" s="133"/>
      <c r="N809" s="133"/>
      <c r="O809" s="133"/>
      <c r="P809" s="133"/>
      <c r="Q809" s="133"/>
      <c r="R809" s="133"/>
      <c r="S809" s="133"/>
      <c r="T809" s="133"/>
      <c r="U809" s="133"/>
      <c r="V809" s="133"/>
      <c r="W809" s="133"/>
      <c r="X809" s="134"/>
      <c r="Y809" s="132"/>
      <c r="Z809" s="133"/>
      <c r="AA809" s="133"/>
      <c r="AB809" s="133"/>
      <c r="AC809" s="133"/>
      <c r="AD809" s="133"/>
      <c r="AE809" s="133"/>
      <c r="AF809" s="133"/>
      <c r="AG809" s="133"/>
      <c r="AH809" s="133"/>
      <c r="AI809" s="133"/>
      <c r="AJ809" s="133"/>
      <c r="AK809" s="133"/>
      <c r="AL809" s="133"/>
      <c r="AM809" s="139"/>
      <c r="BF809" s="13" t="b">
        <f>IF($Y808="○",TRUE,IF($Y808="",FALSE,"INPUT_ERROR"))</f>
        <v>0</v>
      </c>
      <c r="BG809" s="13" t="s">
        <v>512</v>
      </c>
      <c r="BH809" s="13">
        <v>77</v>
      </c>
      <c r="BI809" s="13" t="str">
        <f t="shared" si="10"/>
        <v>ITEM77#KBN3_9=FALSE</v>
      </c>
    </row>
    <row r="810" spans="1:61" ht="9.75" customHeight="1" x14ac:dyDescent="0.15">
      <c r="A810" s="99"/>
      <c r="B810" s="100"/>
      <c r="C810" s="100"/>
      <c r="D810" s="100"/>
      <c r="E810" s="100"/>
      <c r="F810" s="100"/>
      <c r="G810" s="100"/>
      <c r="H810" s="100"/>
      <c r="I810" s="100"/>
      <c r="J810" s="130" t="s">
        <v>127</v>
      </c>
      <c r="K810" s="132"/>
      <c r="L810" s="133" t="s">
        <v>161</v>
      </c>
      <c r="M810" s="133"/>
      <c r="N810" s="133"/>
      <c r="O810" s="133"/>
      <c r="P810" s="133"/>
      <c r="Q810" s="133"/>
      <c r="R810" s="133"/>
      <c r="S810" s="133"/>
      <c r="T810" s="133"/>
      <c r="U810" s="133"/>
      <c r="V810" s="133"/>
      <c r="W810" s="133"/>
      <c r="X810" s="134" t="s">
        <v>127</v>
      </c>
      <c r="Y810" s="132"/>
      <c r="Z810" s="133" t="s">
        <v>332</v>
      </c>
      <c r="AA810" s="133"/>
      <c r="AB810" s="133"/>
      <c r="AC810" s="133"/>
      <c r="AD810" s="133"/>
      <c r="AE810" s="133"/>
      <c r="AF810" s="133"/>
      <c r="AG810" s="133"/>
      <c r="AH810" s="133"/>
      <c r="AI810" s="133"/>
      <c r="AJ810" s="133"/>
      <c r="AK810" s="133"/>
      <c r="AL810" s="133"/>
      <c r="AM810" s="139"/>
      <c r="BF810" s="13" t="b">
        <f>IF($K810="○",TRUE,IF($K810="",FALSE,"INPUT_ERROR"))</f>
        <v>0</v>
      </c>
      <c r="BG810" s="13" t="s">
        <v>512</v>
      </c>
      <c r="BH810" s="13">
        <v>78</v>
      </c>
      <c r="BI810" s="13" t="str">
        <f t="shared" si="10"/>
        <v>ITEM78#KBN3_9=FALSE</v>
      </c>
    </row>
    <row r="811" spans="1:61" ht="9.75" customHeight="1" x14ac:dyDescent="0.15">
      <c r="A811" s="99"/>
      <c r="B811" s="100"/>
      <c r="C811" s="100"/>
      <c r="D811" s="100"/>
      <c r="E811" s="100"/>
      <c r="F811" s="100"/>
      <c r="G811" s="100"/>
      <c r="H811" s="100"/>
      <c r="I811" s="100"/>
      <c r="J811" s="130"/>
      <c r="K811" s="132"/>
      <c r="L811" s="133"/>
      <c r="M811" s="133"/>
      <c r="N811" s="133"/>
      <c r="O811" s="133"/>
      <c r="P811" s="133"/>
      <c r="Q811" s="133"/>
      <c r="R811" s="133"/>
      <c r="S811" s="133"/>
      <c r="T811" s="133"/>
      <c r="U811" s="133"/>
      <c r="V811" s="133"/>
      <c r="W811" s="133"/>
      <c r="X811" s="134"/>
      <c r="Y811" s="132"/>
      <c r="Z811" s="133"/>
      <c r="AA811" s="133"/>
      <c r="AB811" s="133"/>
      <c r="AC811" s="133"/>
      <c r="AD811" s="133"/>
      <c r="AE811" s="133"/>
      <c r="AF811" s="133"/>
      <c r="AG811" s="133"/>
      <c r="AH811" s="133"/>
      <c r="AI811" s="133"/>
      <c r="AJ811" s="133"/>
      <c r="AK811" s="133"/>
      <c r="AL811" s="133"/>
      <c r="AM811" s="139"/>
      <c r="BF811" s="13" t="b">
        <f>IF($Y810="○",TRUE,IF($Y810="",FALSE,"INPUT_ERROR"))</f>
        <v>0</v>
      </c>
      <c r="BG811" s="13" t="s">
        <v>512</v>
      </c>
      <c r="BH811" s="13">
        <v>79</v>
      </c>
      <c r="BI811" s="13" t="str">
        <f t="shared" si="10"/>
        <v>ITEM79#KBN3_9=FALSE</v>
      </c>
    </row>
    <row r="812" spans="1:61" ht="9.75" customHeight="1" x14ac:dyDescent="0.15">
      <c r="A812" s="99"/>
      <c r="B812" s="100"/>
      <c r="C812" s="100"/>
      <c r="D812" s="100"/>
      <c r="E812" s="100"/>
      <c r="F812" s="100"/>
      <c r="G812" s="100"/>
      <c r="H812" s="100"/>
      <c r="I812" s="100"/>
      <c r="J812" s="130" t="s">
        <v>127</v>
      </c>
      <c r="K812" s="132"/>
      <c r="L812" s="133" t="s">
        <v>240</v>
      </c>
      <c r="M812" s="133"/>
      <c r="N812" s="133"/>
      <c r="O812" s="133"/>
      <c r="P812" s="133"/>
      <c r="Q812" s="133"/>
      <c r="R812" s="133"/>
      <c r="S812" s="133"/>
      <c r="T812" s="133"/>
      <c r="U812" s="133"/>
      <c r="V812" s="133"/>
      <c r="W812" s="133"/>
      <c r="X812" s="134" t="s">
        <v>127</v>
      </c>
      <c r="Y812" s="132"/>
      <c r="Z812" s="133" t="s">
        <v>241</v>
      </c>
      <c r="AA812" s="133"/>
      <c r="AB812" s="133"/>
      <c r="AC812" s="133"/>
      <c r="AD812" s="133"/>
      <c r="AE812" s="133"/>
      <c r="AF812" s="133"/>
      <c r="AG812" s="133"/>
      <c r="AH812" s="133"/>
      <c r="AI812" s="133"/>
      <c r="AJ812" s="133"/>
      <c r="AK812" s="133"/>
      <c r="AL812" s="133"/>
      <c r="AM812" s="139"/>
      <c r="BF812" s="13" t="b">
        <f>IF($K812="○",TRUE,IF($K812="",FALSE,"INPUT_ERROR"))</f>
        <v>0</v>
      </c>
      <c r="BG812" s="13" t="s">
        <v>512</v>
      </c>
      <c r="BH812" s="13">
        <v>80</v>
      </c>
      <c r="BI812" s="13" t="str">
        <f t="shared" si="10"/>
        <v>ITEM80#KBN3_9=FALSE</v>
      </c>
    </row>
    <row r="813" spans="1:61" ht="9.75" customHeight="1" x14ac:dyDescent="0.15">
      <c r="A813" s="99"/>
      <c r="B813" s="100"/>
      <c r="C813" s="100"/>
      <c r="D813" s="100"/>
      <c r="E813" s="100"/>
      <c r="F813" s="100"/>
      <c r="G813" s="100"/>
      <c r="H813" s="100"/>
      <c r="I813" s="100"/>
      <c r="J813" s="130"/>
      <c r="K813" s="132"/>
      <c r="L813" s="133"/>
      <c r="M813" s="133"/>
      <c r="N813" s="133"/>
      <c r="O813" s="133"/>
      <c r="P813" s="133"/>
      <c r="Q813" s="133"/>
      <c r="R813" s="133"/>
      <c r="S813" s="133"/>
      <c r="T813" s="133"/>
      <c r="U813" s="133"/>
      <c r="V813" s="133"/>
      <c r="W813" s="133"/>
      <c r="X813" s="134"/>
      <c r="Y813" s="132"/>
      <c r="Z813" s="133"/>
      <c r="AA813" s="133"/>
      <c r="AB813" s="133"/>
      <c r="AC813" s="133"/>
      <c r="AD813" s="133"/>
      <c r="AE813" s="133"/>
      <c r="AF813" s="133"/>
      <c r="AG813" s="133"/>
      <c r="AH813" s="133"/>
      <c r="AI813" s="133"/>
      <c r="AJ813" s="133"/>
      <c r="AK813" s="133"/>
      <c r="AL813" s="133"/>
      <c r="AM813" s="139"/>
      <c r="BF813" s="13" t="b">
        <f>IF($Y812="○",TRUE,IF($Y812="",FALSE,"INPUT_ERROR"))</f>
        <v>0</v>
      </c>
      <c r="BG813" s="13" t="s">
        <v>512</v>
      </c>
      <c r="BH813" s="13">
        <v>81</v>
      </c>
      <c r="BI813" s="13" t="str">
        <f t="shared" si="10"/>
        <v>ITEM81#KBN3_9=FALSE</v>
      </c>
    </row>
    <row r="814" spans="1:61" ht="9.75" customHeight="1" x14ac:dyDescent="0.15">
      <c r="A814" s="99"/>
      <c r="B814" s="100"/>
      <c r="C814" s="100"/>
      <c r="D814" s="100"/>
      <c r="E814" s="100"/>
      <c r="F814" s="100"/>
      <c r="G814" s="100"/>
      <c r="H814" s="100"/>
      <c r="I814" s="100"/>
      <c r="J814" s="130" t="s">
        <v>127</v>
      </c>
      <c r="K814" s="132"/>
      <c r="L814" s="133" t="s">
        <v>125</v>
      </c>
      <c r="M814" s="133"/>
      <c r="N814" s="133"/>
      <c r="O814" s="134" t="s">
        <v>98</v>
      </c>
      <c r="P814" s="128"/>
      <c r="Q814" s="128"/>
      <c r="R814" s="128"/>
      <c r="S814" s="128"/>
      <c r="T814" s="128"/>
      <c r="U814" s="128"/>
      <c r="V814" s="128"/>
      <c r="W814" s="128"/>
      <c r="X814" s="128"/>
      <c r="Y814" s="128"/>
      <c r="Z814" s="128"/>
      <c r="AA814" s="128"/>
      <c r="AB814" s="128"/>
      <c r="AC814" s="128"/>
      <c r="AD814" s="128"/>
      <c r="AE814" s="128"/>
      <c r="AF814" s="128"/>
      <c r="AG814" s="128"/>
      <c r="AH814" s="128"/>
      <c r="AI814" s="128"/>
      <c r="AJ814" s="128"/>
      <c r="AK814" s="128"/>
      <c r="AL814" s="133" t="s">
        <v>188</v>
      </c>
      <c r="AM814" s="139"/>
      <c r="BF814" s="13" t="b">
        <f>IF($K814="○",TRUE,IF($K814="",FALSE,"INPUT_ERROR"))</f>
        <v>0</v>
      </c>
      <c r="BG814" s="13" t="s">
        <v>512</v>
      </c>
      <c r="BH814" s="13">
        <v>82</v>
      </c>
      <c r="BI814" s="13" t="str">
        <f t="shared" si="10"/>
        <v>ITEM82#KBN3_9=FALSE</v>
      </c>
    </row>
    <row r="815" spans="1:61" ht="9.75" customHeight="1" x14ac:dyDescent="0.15">
      <c r="A815" s="99"/>
      <c r="B815" s="100"/>
      <c r="C815" s="100"/>
      <c r="D815" s="100"/>
      <c r="E815" s="100"/>
      <c r="F815" s="100"/>
      <c r="G815" s="100"/>
      <c r="H815" s="100"/>
      <c r="I815" s="100"/>
      <c r="J815" s="135"/>
      <c r="K815" s="136"/>
      <c r="L815" s="137"/>
      <c r="M815" s="137"/>
      <c r="N815" s="137"/>
      <c r="O815" s="138"/>
      <c r="P815" s="90"/>
      <c r="Q815" s="90"/>
      <c r="R815" s="90"/>
      <c r="S815" s="90"/>
      <c r="T815" s="90"/>
      <c r="U815" s="90"/>
      <c r="V815" s="90"/>
      <c r="W815" s="90"/>
      <c r="X815" s="90"/>
      <c r="Y815" s="90"/>
      <c r="Z815" s="90"/>
      <c r="AA815" s="90"/>
      <c r="AB815" s="90"/>
      <c r="AC815" s="90"/>
      <c r="AD815" s="90"/>
      <c r="AE815" s="90"/>
      <c r="AF815" s="90"/>
      <c r="AG815" s="90"/>
      <c r="AH815" s="90"/>
      <c r="AI815" s="90"/>
      <c r="AJ815" s="90"/>
      <c r="AK815" s="90"/>
      <c r="AL815" s="137"/>
      <c r="AM815" s="140"/>
      <c r="BG815" s="13" t="s">
        <v>512</v>
      </c>
      <c r="BH815" s="13">
        <v>83</v>
      </c>
      <c r="BI815" s="13" t="str">
        <f>"ITEM"&amp;BH815&amp; BG815 &amp;"="&amp;IF(TRIM($P814)="","",$P814)</f>
        <v>ITEM83#KBN3_9=</v>
      </c>
    </row>
    <row r="816" spans="1:61" ht="9.75" customHeight="1" x14ac:dyDescent="0.15">
      <c r="A816" s="96" t="s">
        <v>290</v>
      </c>
      <c r="B816" s="97"/>
      <c r="C816" s="97"/>
      <c r="D816" s="97"/>
      <c r="E816" s="97"/>
      <c r="F816" s="97"/>
      <c r="G816" s="97"/>
      <c r="H816" s="97"/>
      <c r="I816" s="97"/>
      <c r="J816" s="102"/>
      <c r="K816" s="102"/>
      <c r="L816" s="102"/>
      <c r="M816" s="102"/>
      <c r="N816" s="102"/>
      <c r="O816" s="102"/>
      <c r="P816" s="102"/>
      <c r="Q816" s="102"/>
      <c r="R816" s="102"/>
      <c r="S816" s="102"/>
      <c r="T816" s="102"/>
      <c r="U816" s="102"/>
      <c r="V816" s="102"/>
      <c r="W816" s="102"/>
      <c r="X816" s="102"/>
      <c r="Y816" s="102"/>
      <c r="Z816" s="102"/>
      <c r="AA816" s="102"/>
      <c r="AB816" s="102"/>
      <c r="AC816" s="102"/>
      <c r="AD816" s="102"/>
      <c r="AE816" s="102"/>
      <c r="AF816" s="102"/>
      <c r="AG816" s="102"/>
      <c r="AH816" s="102"/>
      <c r="AI816" s="102"/>
      <c r="AJ816" s="102"/>
      <c r="AK816" s="102"/>
      <c r="AL816" s="102"/>
      <c r="AM816" s="102"/>
      <c r="BG816" s="13" t="s">
        <v>512</v>
      </c>
      <c r="BH816" s="13">
        <v>84</v>
      </c>
      <c r="BI816" s="13" t="str">
        <f>"ITEM"&amp;BH816&amp; BG816 &amp;"="&amp;IF(TRIM($J816)="","",TEXT(J816,"yyyymmdd"))</f>
        <v>ITEM84#KBN3_9=</v>
      </c>
    </row>
    <row r="817" spans="1:61" ht="9.75" customHeight="1" x14ac:dyDescent="0.15">
      <c r="A817" s="99"/>
      <c r="B817" s="100"/>
      <c r="C817" s="100"/>
      <c r="D817" s="100"/>
      <c r="E817" s="100"/>
      <c r="F817" s="100"/>
      <c r="G817" s="100"/>
      <c r="H817" s="100"/>
      <c r="I817" s="100"/>
      <c r="J817" s="102"/>
      <c r="K817" s="102"/>
      <c r="L817" s="102"/>
      <c r="M817" s="102"/>
      <c r="N817" s="102"/>
      <c r="O817" s="102"/>
      <c r="P817" s="102"/>
      <c r="Q817" s="102"/>
      <c r="R817" s="102"/>
      <c r="S817" s="102"/>
      <c r="T817" s="102"/>
      <c r="U817" s="102"/>
      <c r="V817" s="102"/>
      <c r="W817" s="102"/>
      <c r="X817" s="102"/>
      <c r="Y817" s="102"/>
      <c r="Z817" s="102"/>
      <c r="AA817" s="102"/>
      <c r="AB817" s="102"/>
      <c r="AC817" s="102"/>
      <c r="AD817" s="102"/>
      <c r="AE817" s="102"/>
      <c r="AF817" s="102"/>
      <c r="AG817" s="102"/>
      <c r="AH817" s="102"/>
      <c r="AI817" s="102"/>
      <c r="AJ817" s="102"/>
      <c r="AK817" s="102"/>
      <c r="AL817" s="102"/>
      <c r="AM817" s="102"/>
      <c r="BG817" s="13" t="s">
        <v>432</v>
      </c>
      <c r="BH817" s="13" t="s">
        <v>432</v>
      </c>
    </row>
    <row r="818" spans="1:61" ht="9.75" customHeight="1" thickBot="1" x14ac:dyDescent="0.2">
      <c r="A818" s="106"/>
      <c r="B818" s="107"/>
      <c r="C818" s="107"/>
      <c r="D818" s="107"/>
      <c r="E818" s="107"/>
      <c r="F818" s="107"/>
      <c r="G818" s="107"/>
      <c r="H818" s="107"/>
      <c r="I818" s="107"/>
      <c r="J818" s="102"/>
      <c r="K818" s="102"/>
      <c r="L818" s="102"/>
      <c r="M818" s="102"/>
      <c r="N818" s="102"/>
      <c r="O818" s="102"/>
      <c r="P818" s="102"/>
      <c r="Q818" s="102"/>
      <c r="R818" s="102"/>
      <c r="S818" s="102"/>
      <c r="T818" s="102"/>
      <c r="U818" s="102"/>
      <c r="V818" s="102"/>
      <c r="W818" s="102"/>
      <c r="X818" s="102"/>
      <c r="Y818" s="102"/>
      <c r="Z818" s="102"/>
      <c r="AA818" s="102"/>
      <c r="AB818" s="102"/>
      <c r="AC818" s="102"/>
      <c r="AD818" s="102"/>
      <c r="AE818" s="102"/>
      <c r="AF818" s="102"/>
      <c r="AG818" s="102"/>
      <c r="AH818" s="102"/>
      <c r="AI818" s="102"/>
      <c r="AJ818" s="102"/>
      <c r="AK818" s="102"/>
      <c r="AL818" s="102"/>
      <c r="AM818" s="102"/>
      <c r="BG818" s="13" t="s">
        <v>432</v>
      </c>
      <c r="BH818" s="13" t="s">
        <v>432</v>
      </c>
    </row>
    <row r="819" spans="1:61" ht="9.75" customHeight="1" x14ac:dyDescent="0.15">
      <c r="A819" s="295" t="s">
        <v>373</v>
      </c>
      <c r="B819" s="296"/>
      <c r="C819" s="296"/>
      <c r="D819" s="296"/>
      <c r="E819" s="296"/>
      <c r="F819" s="296"/>
      <c r="G819" s="296"/>
      <c r="H819" s="296"/>
      <c r="I819" s="297"/>
      <c r="J819" s="273"/>
      <c r="K819" s="274"/>
      <c r="L819" s="274"/>
      <c r="M819" s="274"/>
      <c r="N819" s="274"/>
      <c r="O819" s="274"/>
      <c r="P819" s="274"/>
      <c r="Q819" s="274"/>
      <c r="R819" s="274"/>
      <c r="S819" s="274"/>
      <c r="T819" s="274"/>
      <c r="U819" s="274"/>
      <c r="V819" s="274"/>
      <c r="W819" s="274"/>
      <c r="X819" s="274"/>
      <c r="Y819" s="274"/>
      <c r="Z819" s="274"/>
      <c r="AA819" s="274"/>
      <c r="AB819" s="274"/>
      <c r="AC819" s="274"/>
      <c r="AD819" s="274"/>
      <c r="AE819" s="274"/>
      <c r="AF819" s="274"/>
      <c r="AG819" s="274"/>
      <c r="AH819" s="274"/>
      <c r="AI819" s="274"/>
      <c r="AJ819" s="274"/>
      <c r="AK819" s="274"/>
      <c r="AL819" s="274"/>
      <c r="AM819" s="275"/>
      <c r="BG819" s="13" t="s">
        <v>513</v>
      </c>
      <c r="BH819" s="13">
        <v>70</v>
      </c>
      <c r="BI819" s="13" t="str">
        <f>"ITEM"&amp;BH819&amp;BG819&amp;"="&amp;IF(TRIM($J819)="","",$J819)</f>
        <v>ITEM70#KBN3_10=</v>
      </c>
    </row>
    <row r="820" spans="1:61" ht="9.75" customHeight="1" thickBot="1" x14ac:dyDescent="0.2">
      <c r="A820" s="298"/>
      <c r="B820" s="299"/>
      <c r="C820" s="299"/>
      <c r="D820" s="299"/>
      <c r="E820" s="299"/>
      <c r="F820" s="299"/>
      <c r="G820" s="299"/>
      <c r="H820" s="299"/>
      <c r="I820" s="300"/>
      <c r="J820" s="301"/>
      <c r="K820" s="302"/>
      <c r="L820" s="302"/>
      <c r="M820" s="302"/>
      <c r="N820" s="302"/>
      <c r="O820" s="302"/>
      <c r="P820" s="302"/>
      <c r="Q820" s="302"/>
      <c r="R820" s="302"/>
      <c r="S820" s="302"/>
      <c r="T820" s="302"/>
      <c r="U820" s="302"/>
      <c r="V820" s="302"/>
      <c r="W820" s="302"/>
      <c r="X820" s="302"/>
      <c r="Y820" s="302"/>
      <c r="Z820" s="302"/>
      <c r="AA820" s="302"/>
      <c r="AB820" s="302"/>
      <c r="AC820" s="302"/>
      <c r="AD820" s="302"/>
      <c r="AE820" s="302"/>
      <c r="AF820" s="302"/>
      <c r="AG820" s="302"/>
      <c r="AH820" s="302"/>
      <c r="AI820" s="302"/>
      <c r="AJ820" s="302"/>
      <c r="AK820" s="302"/>
      <c r="AL820" s="302"/>
      <c r="AM820" s="303"/>
    </row>
    <row r="821" spans="1:61" ht="9.75" customHeight="1" x14ac:dyDescent="0.15">
      <c r="A821" s="99" t="s">
        <v>96</v>
      </c>
      <c r="B821" s="100"/>
      <c r="C821" s="100"/>
      <c r="D821" s="100"/>
      <c r="E821" s="100"/>
      <c r="F821" s="100"/>
      <c r="G821" s="100"/>
      <c r="H821" s="100"/>
      <c r="I821" s="100"/>
      <c r="J821" s="102"/>
      <c r="K821" s="102"/>
      <c r="L821" s="102"/>
      <c r="M821" s="102"/>
      <c r="N821" s="102"/>
      <c r="O821" s="102"/>
      <c r="P821" s="102"/>
      <c r="Q821" s="102"/>
      <c r="R821" s="102"/>
      <c r="S821" s="102"/>
      <c r="T821" s="102"/>
      <c r="U821" s="102"/>
      <c r="V821" s="102"/>
      <c r="W821" s="102"/>
      <c r="X821" s="102"/>
      <c r="Y821" s="102"/>
      <c r="Z821" s="102"/>
      <c r="AA821" s="102"/>
      <c r="AB821" s="102"/>
      <c r="AC821" s="102"/>
      <c r="AD821" s="102"/>
      <c r="AE821" s="102"/>
      <c r="AF821" s="102"/>
      <c r="AG821" s="102"/>
      <c r="AH821" s="102"/>
      <c r="AI821" s="102"/>
      <c r="AJ821" s="102"/>
      <c r="AK821" s="102"/>
      <c r="AL821" s="102"/>
      <c r="AM821" s="102"/>
      <c r="BG821" s="13" t="s">
        <v>513</v>
      </c>
      <c r="BH821" s="13">
        <v>71</v>
      </c>
      <c r="BI821" s="13" t="str">
        <f>"ITEM"&amp;BH821&amp; BG821 &amp;"="&amp; IF(TRIM($J821)="","",$J821)</f>
        <v>ITEM71#KBN3_10=</v>
      </c>
    </row>
    <row r="822" spans="1:61" ht="11.25" x14ac:dyDescent="0.15">
      <c r="A822" s="106"/>
      <c r="B822" s="107"/>
      <c r="C822" s="107"/>
      <c r="D822" s="107"/>
      <c r="E822" s="107"/>
      <c r="F822" s="107"/>
      <c r="G822" s="107"/>
      <c r="H822" s="107"/>
      <c r="I822" s="107"/>
      <c r="J822" s="102"/>
      <c r="K822" s="102"/>
      <c r="L822" s="102"/>
      <c r="M822" s="102"/>
      <c r="N822" s="102"/>
      <c r="O822" s="102"/>
      <c r="P822" s="102"/>
      <c r="Q822" s="102"/>
      <c r="R822" s="102"/>
      <c r="S822" s="102"/>
      <c r="T822" s="102"/>
      <c r="U822" s="102"/>
      <c r="V822" s="102"/>
      <c r="W822" s="102"/>
      <c r="X822" s="102"/>
      <c r="Y822" s="102"/>
      <c r="Z822" s="102"/>
      <c r="AA822" s="102"/>
      <c r="AB822" s="102"/>
      <c r="AC822" s="102"/>
      <c r="AD822" s="102"/>
      <c r="AE822" s="102"/>
      <c r="AF822" s="102"/>
      <c r="AG822" s="102"/>
      <c r="AH822" s="102"/>
      <c r="AI822" s="102"/>
      <c r="AJ822" s="102"/>
      <c r="AK822" s="102"/>
      <c r="AL822" s="102"/>
      <c r="AM822" s="102"/>
    </row>
    <row r="823" spans="1:61" ht="9.75" customHeight="1" x14ac:dyDescent="0.15">
      <c r="A823" s="96" t="s">
        <v>285</v>
      </c>
      <c r="B823" s="97"/>
      <c r="C823" s="97"/>
      <c r="D823" s="97"/>
      <c r="E823" s="97"/>
      <c r="F823" s="97"/>
      <c r="G823" s="97"/>
      <c r="H823" s="97"/>
      <c r="I823" s="97"/>
      <c r="J823" s="102"/>
      <c r="K823" s="102"/>
      <c r="L823" s="102"/>
      <c r="M823" s="102"/>
      <c r="N823" s="102"/>
      <c r="O823" s="102"/>
      <c r="P823" s="102"/>
      <c r="Q823" s="102"/>
      <c r="R823" s="102"/>
      <c r="S823" s="102"/>
      <c r="T823" s="102"/>
      <c r="U823" s="102"/>
      <c r="V823" s="102"/>
      <c r="W823" s="102"/>
      <c r="X823" s="102"/>
      <c r="Y823" s="102"/>
      <c r="Z823" s="102"/>
      <c r="AA823" s="102"/>
      <c r="AB823" s="102"/>
      <c r="AC823" s="102"/>
      <c r="AD823" s="102"/>
      <c r="AE823" s="102"/>
      <c r="AF823" s="102"/>
      <c r="AG823" s="102"/>
      <c r="AH823" s="102"/>
      <c r="AI823" s="102"/>
      <c r="AJ823" s="102"/>
      <c r="AK823" s="102"/>
      <c r="AL823" s="102"/>
      <c r="AM823" s="102"/>
      <c r="BG823" s="13" t="s">
        <v>513</v>
      </c>
      <c r="BH823" s="13">
        <v>72</v>
      </c>
      <c r="BI823" s="13" t="str">
        <f>"ITEM"&amp;BH823&amp; BG823 &amp;"="&amp; IF(TRIM($J823)="","",$J823)</f>
        <v>ITEM72#KBN3_10=</v>
      </c>
    </row>
    <row r="824" spans="1:61" ht="9.75" customHeight="1" x14ac:dyDescent="0.15">
      <c r="A824" s="99"/>
      <c r="B824" s="100"/>
      <c r="C824" s="100"/>
      <c r="D824" s="100"/>
      <c r="E824" s="100"/>
      <c r="F824" s="100"/>
      <c r="G824" s="100"/>
      <c r="H824" s="100"/>
      <c r="I824" s="100"/>
      <c r="J824" s="102"/>
      <c r="K824" s="102"/>
      <c r="L824" s="102"/>
      <c r="M824" s="102"/>
      <c r="N824" s="102"/>
      <c r="O824" s="102"/>
      <c r="P824" s="102"/>
      <c r="Q824" s="102"/>
      <c r="R824" s="102"/>
      <c r="S824" s="102"/>
      <c r="T824" s="102"/>
      <c r="U824" s="102"/>
      <c r="V824" s="102"/>
      <c r="W824" s="102"/>
      <c r="X824" s="102"/>
      <c r="Y824" s="102"/>
      <c r="Z824" s="102"/>
      <c r="AA824" s="102"/>
      <c r="AB824" s="102"/>
      <c r="AC824" s="102"/>
      <c r="AD824" s="102"/>
      <c r="AE824" s="102"/>
      <c r="AF824" s="102"/>
      <c r="AG824" s="102"/>
      <c r="AH824" s="102"/>
      <c r="AI824" s="102"/>
      <c r="AJ824" s="102"/>
      <c r="AK824" s="102"/>
      <c r="AL824" s="102"/>
      <c r="AM824" s="102"/>
      <c r="BG824" s="13" t="s">
        <v>432</v>
      </c>
      <c r="BH824" s="13" t="s">
        <v>432</v>
      </c>
    </row>
    <row r="825" spans="1:61" ht="9.75" customHeight="1" x14ac:dyDescent="0.15">
      <c r="A825" s="106"/>
      <c r="B825" s="107"/>
      <c r="C825" s="107"/>
      <c r="D825" s="107"/>
      <c r="E825" s="107"/>
      <c r="F825" s="107"/>
      <c r="G825" s="107"/>
      <c r="H825" s="107"/>
      <c r="I825" s="107"/>
      <c r="J825" s="102"/>
      <c r="K825" s="102"/>
      <c r="L825" s="102"/>
      <c r="M825" s="102"/>
      <c r="N825" s="102"/>
      <c r="O825" s="102"/>
      <c r="P825" s="102"/>
      <c r="Q825" s="102"/>
      <c r="R825" s="102"/>
      <c r="S825" s="102"/>
      <c r="T825" s="102"/>
      <c r="U825" s="102"/>
      <c r="V825" s="102"/>
      <c r="W825" s="102"/>
      <c r="X825" s="102"/>
      <c r="Y825" s="102"/>
      <c r="Z825" s="102"/>
      <c r="AA825" s="102"/>
      <c r="AB825" s="102"/>
      <c r="AC825" s="102"/>
      <c r="AD825" s="102"/>
      <c r="AE825" s="102"/>
      <c r="AF825" s="102"/>
      <c r="AG825" s="102"/>
      <c r="AH825" s="102"/>
      <c r="AI825" s="102"/>
      <c r="AJ825" s="102"/>
      <c r="AK825" s="102"/>
      <c r="AL825" s="102"/>
      <c r="AM825" s="102"/>
      <c r="BG825" s="13" t="s">
        <v>432</v>
      </c>
      <c r="BH825" s="13" t="s">
        <v>432</v>
      </c>
    </row>
    <row r="826" spans="1:61" ht="9.75" customHeight="1" x14ac:dyDescent="0.15">
      <c r="A826" s="96" t="s">
        <v>286</v>
      </c>
      <c r="B826" s="97"/>
      <c r="C826" s="97"/>
      <c r="D826" s="97"/>
      <c r="E826" s="97"/>
      <c r="F826" s="97"/>
      <c r="G826" s="97"/>
      <c r="H826" s="97"/>
      <c r="I826" s="97"/>
      <c r="J826" s="102"/>
      <c r="K826" s="102"/>
      <c r="L826" s="102"/>
      <c r="M826" s="102"/>
      <c r="N826" s="102"/>
      <c r="O826" s="102"/>
      <c r="P826" s="102"/>
      <c r="Q826" s="102"/>
      <c r="R826" s="102"/>
      <c r="S826" s="102"/>
      <c r="T826" s="102"/>
      <c r="U826" s="102"/>
      <c r="V826" s="102"/>
      <c r="W826" s="102"/>
      <c r="X826" s="102"/>
      <c r="Y826" s="102"/>
      <c r="Z826" s="102"/>
      <c r="AA826" s="102"/>
      <c r="AB826" s="102"/>
      <c r="AC826" s="102"/>
      <c r="AD826" s="102"/>
      <c r="AE826" s="102"/>
      <c r="AF826" s="102"/>
      <c r="AG826" s="102"/>
      <c r="AH826" s="102"/>
      <c r="AI826" s="102"/>
      <c r="AJ826" s="102"/>
      <c r="AK826" s="102"/>
      <c r="AL826" s="102"/>
      <c r="AM826" s="102"/>
      <c r="BG826" s="13" t="s">
        <v>513</v>
      </c>
      <c r="BH826" s="13">
        <v>73</v>
      </c>
      <c r="BI826" s="13" t="str">
        <f>"ITEM"&amp;BH826&amp; BG826 &amp;"="&amp; IF(TRIM($J826)="","",$J826)</f>
        <v>ITEM73#KBN3_10=</v>
      </c>
    </row>
    <row r="827" spans="1:61" ht="9.75" customHeight="1" x14ac:dyDescent="0.15">
      <c r="A827" s="106"/>
      <c r="B827" s="107"/>
      <c r="C827" s="107"/>
      <c r="D827" s="107"/>
      <c r="E827" s="107"/>
      <c r="F827" s="107"/>
      <c r="G827" s="107"/>
      <c r="H827" s="107"/>
      <c r="I827" s="107"/>
      <c r="J827" s="102"/>
      <c r="K827" s="102"/>
      <c r="L827" s="102"/>
      <c r="M827" s="102"/>
      <c r="N827" s="102"/>
      <c r="O827" s="102"/>
      <c r="P827" s="102"/>
      <c r="Q827" s="102"/>
      <c r="R827" s="102"/>
      <c r="S827" s="102"/>
      <c r="T827" s="102"/>
      <c r="U827" s="102"/>
      <c r="V827" s="102"/>
      <c r="W827" s="102"/>
      <c r="X827" s="102"/>
      <c r="Y827" s="102"/>
      <c r="Z827" s="102"/>
      <c r="AA827" s="102"/>
      <c r="AB827" s="102"/>
      <c r="AC827" s="102"/>
      <c r="AD827" s="102"/>
      <c r="AE827" s="102"/>
      <c r="AF827" s="102"/>
      <c r="AG827" s="102"/>
      <c r="AH827" s="102"/>
      <c r="AI827" s="102"/>
      <c r="AJ827" s="102"/>
      <c r="AK827" s="102"/>
      <c r="AL827" s="102"/>
      <c r="AM827" s="102"/>
      <c r="BG827" s="13" t="s">
        <v>432</v>
      </c>
      <c r="BH827" s="13" t="s">
        <v>432</v>
      </c>
    </row>
    <row r="828" spans="1:61" ht="9.75" customHeight="1" x14ac:dyDescent="0.15">
      <c r="A828" s="96" t="s">
        <v>287</v>
      </c>
      <c r="B828" s="97"/>
      <c r="C828" s="97"/>
      <c r="D828" s="97"/>
      <c r="E828" s="97"/>
      <c r="F828" s="97"/>
      <c r="G828" s="97"/>
      <c r="H828" s="97"/>
      <c r="I828" s="97"/>
      <c r="J828" s="167"/>
      <c r="K828" s="162"/>
      <c r="L828" s="162"/>
      <c r="M828" s="162"/>
      <c r="N828" s="162"/>
      <c r="O828" s="162"/>
      <c r="P828" s="162"/>
      <c r="Q828" s="162"/>
      <c r="R828" s="162"/>
      <c r="S828" s="162"/>
      <c r="T828" s="162"/>
      <c r="U828" s="162"/>
      <c r="V828" s="170" t="s">
        <v>116</v>
      </c>
      <c r="W828" s="170"/>
      <c r="X828" s="170"/>
      <c r="Y828" s="170"/>
      <c r="Z828" s="170"/>
      <c r="AA828" s="170"/>
      <c r="AB828" s="170"/>
      <c r="AC828" s="170"/>
      <c r="AD828" s="170"/>
      <c r="AE828" s="170"/>
      <c r="AF828" s="170"/>
      <c r="AG828" s="170"/>
      <c r="AH828" s="170"/>
      <c r="AI828" s="170"/>
      <c r="AJ828" s="170"/>
      <c r="AK828" s="170"/>
      <c r="AL828" s="170"/>
      <c r="AM828" s="171"/>
      <c r="BE828" s="13" t="str">
        <f ca="1">MID(CELL("address",$CB$2),2,2)</f>
        <v>CB</v>
      </c>
      <c r="BF828" s="13" t="str">
        <f>IF(TRIM($K830)="","",IF(ISERROR(MATCH($K830,$CB$3:$CB$7,0)),"INPUT_ERROR",MATCH($K830,$CB$3:$CB$7,0)))</f>
        <v/>
      </c>
      <c r="BG828" s="13" t="s">
        <v>513</v>
      </c>
      <c r="BH828" s="13">
        <v>74</v>
      </c>
      <c r="BI828" s="13" t="str">
        <f>"ITEM"&amp; BH828&amp; BG828 &amp;"="&amp; $BF828</f>
        <v>ITEM74#KBN3_10=</v>
      </c>
    </row>
    <row r="829" spans="1:61" ht="9.75" customHeight="1" x14ac:dyDescent="0.15">
      <c r="A829" s="99"/>
      <c r="B829" s="100"/>
      <c r="C829" s="100"/>
      <c r="D829" s="100"/>
      <c r="E829" s="100"/>
      <c r="F829" s="100"/>
      <c r="G829" s="100"/>
      <c r="H829" s="100"/>
      <c r="I829" s="100"/>
      <c r="J829" s="186"/>
      <c r="K829" s="133"/>
      <c r="L829" s="133"/>
      <c r="M829" s="133"/>
      <c r="N829" s="133"/>
      <c r="O829" s="133"/>
      <c r="P829" s="133"/>
      <c r="Q829" s="133"/>
      <c r="R829" s="133"/>
      <c r="S829" s="133"/>
      <c r="T829" s="133"/>
      <c r="U829" s="133"/>
      <c r="V829" s="169" t="s">
        <v>180</v>
      </c>
      <c r="W829" s="169"/>
      <c r="X829" s="169"/>
      <c r="Y829" s="169"/>
      <c r="Z829" s="169"/>
      <c r="AA829" s="169"/>
      <c r="AB829" s="169"/>
      <c r="AC829" s="169"/>
      <c r="AD829" s="169"/>
      <c r="AE829" s="169"/>
      <c r="AF829" s="169"/>
      <c r="AG829" s="169"/>
      <c r="AH829" s="169"/>
      <c r="AI829" s="169"/>
      <c r="AJ829" s="169"/>
      <c r="AK829" s="169"/>
      <c r="AL829" s="169"/>
      <c r="AM829" s="172"/>
      <c r="BG829" s="13" t="s">
        <v>432</v>
      </c>
      <c r="BH829" s="13" t="s">
        <v>432</v>
      </c>
    </row>
    <row r="830" spans="1:61" ht="9.75" customHeight="1" x14ac:dyDescent="0.15">
      <c r="A830" s="99"/>
      <c r="B830" s="100"/>
      <c r="C830" s="100"/>
      <c r="D830" s="100"/>
      <c r="E830" s="100"/>
      <c r="F830" s="100"/>
      <c r="G830" s="100"/>
      <c r="H830" s="100"/>
      <c r="I830" s="100"/>
      <c r="J830" s="130" t="s">
        <v>444</v>
      </c>
      <c r="K830" s="131"/>
      <c r="L830" s="131"/>
      <c r="M830" s="131"/>
      <c r="N830" s="131"/>
      <c r="O830" s="131"/>
      <c r="P830" s="131"/>
      <c r="Q830" s="131"/>
      <c r="R830" s="131"/>
      <c r="S830" s="131"/>
      <c r="T830" s="133" t="s">
        <v>442</v>
      </c>
      <c r="U830" s="133"/>
      <c r="V830" s="169" t="s">
        <v>236</v>
      </c>
      <c r="W830" s="169"/>
      <c r="X830" s="169"/>
      <c r="Y830" s="169"/>
      <c r="Z830" s="169"/>
      <c r="AA830" s="169"/>
      <c r="AB830" s="169"/>
      <c r="AC830" s="169"/>
      <c r="AD830" s="169"/>
      <c r="AE830" s="169"/>
      <c r="AF830" s="169"/>
      <c r="AG830" s="169"/>
      <c r="AH830" s="169"/>
      <c r="AI830" s="169"/>
      <c r="AJ830" s="169"/>
      <c r="AK830" s="169"/>
      <c r="AL830" s="169"/>
      <c r="AM830" s="172"/>
      <c r="BG830" s="13" t="s">
        <v>432</v>
      </c>
      <c r="BH830" s="13" t="s">
        <v>432</v>
      </c>
    </row>
    <row r="831" spans="1:61" ht="9.75" customHeight="1" x14ac:dyDescent="0.15">
      <c r="A831" s="99"/>
      <c r="B831" s="100"/>
      <c r="C831" s="100"/>
      <c r="D831" s="100"/>
      <c r="E831" s="100"/>
      <c r="F831" s="100"/>
      <c r="G831" s="100"/>
      <c r="H831" s="100"/>
      <c r="I831" s="100"/>
      <c r="J831" s="130"/>
      <c r="K831" s="131"/>
      <c r="L831" s="131"/>
      <c r="M831" s="131"/>
      <c r="N831" s="131"/>
      <c r="O831" s="131"/>
      <c r="P831" s="131"/>
      <c r="Q831" s="131"/>
      <c r="R831" s="131"/>
      <c r="S831" s="131"/>
      <c r="T831" s="133"/>
      <c r="U831" s="133"/>
      <c r="V831" s="169" t="s">
        <v>237</v>
      </c>
      <c r="W831" s="169"/>
      <c r="X831" s="169"/>
      <c r="Y831" s="169"/>
      <c r="Z831" s="169"/>
      <c r="AA831" s="169"/>
      <c r="AB831" s="169"/>
      <c r="AC831" s="169"/>
      <c r="AD831" s="169"/>
      <c r="AE831" s="169"/>
      <c r="AF831" s="169"/>
      <c r="AG831" s="169"/>
      <c r="AH831" s="169"/>
      <c r="AI831" s="169"/>
      <c r="AJ831" s="169"/>
      <c r="AK831" s="169"/>
      <c r="AL831" s="169"/>
      <c r="AM831" s="172"/>
      <c r="BG831" s="13" t="s">
        <v>432</v>
      </c>
      <c r="BH831" s="13" t="s">
        <v>432</v>
      </c>
    </row>
    <row r="832" spans="1:61" ht="9.75" customHeight="1" x14ac:dyDescent="0.15">
      <c r="A832" s="99"/>
      <c r="B832" s="100"/>
      <c r="C832" s="100"/>
      <c r="D832" s="100"/>
      <c r="E832" s="100"/>
      <c r="F832" s="100"/>
      <c r="G832" s="100"/>
      <c r="H832" s="100"/>
      <c r="I832" s="100"/>
      <c r="J832" s="186"/>
      <c r="K832" s="133"/>
      <c r="L832" s="133"/>
      <c r="M832" s="133"/>
      <c r="N832" s="133"/>
      <c r="O832" s="133"/>
      <c r="P832" s="133"/>
      <c r="Q832" s="133"/>
      <c r="R832" s="133"/>
      <c r="S832" s="133"/>
      <c r="T832" s="133"/>
      <c r="U832" s="133"/>
      <c r="V832" s="169" t="s">
        <v>445</v>
      </c>
      <c r="W832" s="169"/>
      <c r="X832" s="169"/>
      <c r="Y832" s="169"/>
      <c r="Z832" s="169"/>
      <c r="AA832" s="169"/>
      <c r="AB832" s="169"/>
      <c r="AC832" s="169"/>
      <c r="AD832" s="169"/>
      <c r="AE832" s="169"/>
      <c r="AF832" s="169"/>
      <c r="AG832" s="169"/>
      <c r="AH832" s="169"/>
      <c r="AI832" s="169"/>
      <c r="AJ832" s="169"/>
      <c r="AK832" s="169"/>
      <c r="AL832" s="169"/>
      <c r="AM832" s="172"/>
      <c r="BG832" s="13" t="s">
        <v>432</v>
      </c>
      <c r="BH832" s="13" t="s">
        <v>432</v>
      </c>
    </row>
    <row r="833" spans="1:61" ht="9.75" customHeight="1" x14ac:dyDescent="0.15">
      <c r="A833" s="106"/>
      <c r="B833" s="107"/>
      <c r="C833" s="107"/>
      <c r="D833" s="107"/>
      <c r="E833" s="107"/>
      <c r="F833" s="107"/>
      <c r="G833" s="107"/>
      <c r="H833" s="107"/>
      <c r="I833" s="107"/>
      <c r="J833" s="168"/>
      <c r="K833" s="137"/>
      <c r="L833" s="137"/>
      <c r="M833" s="137"/>
      <c r="N833" s="137"/>
      <c r="O833" s="137"/>
      <c r="P833" s="137"/>
      <c r="Q833" s="137"/>
      <c r="R833" s="137"/>
      <c r="S833" s="137"/>
      <c r="T833" s="137"/>
      <c r="U833" s="137"/>
      <c r="V833" s="174" t="s">
        <v>238</v>
      </c>
      <c r="W833" s="174"/>
      <c r="X833" s="174"/>
      <c r="Y833" s="174"/>
      <c r="Z833" s="174"/>
      <c r="AA833" s="174"/>
      <c r="AB833" s="174"/>
      <c r="AC833" s="174"/>
      <c r="AD833" s="174"/>
      <c r="AE833" s="174"/>
      <c r="AF833" s="174"/>
      <c r="AG833" s="174"/>
      <c r="AH833" s="174"/>
      <c r="AI833" s="174"/>
      <c r="AJ833" s="174"/>
      <c r="AK833" s="174"/>
      <c r="AL833" s="174"/>
      <c r="AM833" s="175"/>
      <c r="BG833" s="13" t="s">
        <v>432</v>
      </c>
      <c r="BH833" s="13" t="s">
        <v>432</v>
      </c>
    </row>
    <row r="834" spans="1:61" ht="9.75" customHeight="1" x14ac:dyDescent="0.15">
      <c r="A834" s="96" t="s">
        <v>288</v>
      </c>
      <c r="B834" s="97"/>
      <c r="C834" s="97"/>
      <c r="D834" s="97"/>
      <c r="E834" s="97"/>
      <c r="F834" s="97"/>
      <c r="G834" s="97"/>
      <c r="H834" s="97"/>
      <c r="I834" s="97"/>
      <c r="J834" s="115"/>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7"/>
      <c r="BG834" s="13" t="s">
        <v>513</v>
      </c>
      <c r="BH834" s="13">
        <v>75</v>
      </c>
      <c r="BI834" s="13" t="str">
        <f>"ITEM"&amp;BH834&amp; BG834 &amp;"="&amp; IF(TRIM($J834)="","",$J834)</f>
        <v>ITEM75#KBN3_10=</v>
      </c>
    </row>
    <row r="835" spans="1:61" ht="9.75" customHeight="1" x14ac:dyDescent="0.15">
      <c r="A835" s="99"/>
      <c r="B835" s="100"/>
      <c r="C835" s="100"/>
      <c r="D835" s="100"/>
      <c r="E835" s="100"/>
      <c r="F835" s="100"/>
      <c r="G835" s="100"/>
      <c r="H835" s="100"/>
      <c r="I835" s="100"/>
      <c r="J835" s="109"/>
      <c r="K835" s="110"/>
      <c r="L835" s="110"/>
      <c r="M835" s="110"/>
      <c r="N835" s="110"/>
      <c r="O835" s="110"/>
      <c r="P835" s="110"/>
      <c r="Q835" s="110"/>
      <c r="R835" s="110"/>
      <c r="S835" s="110"/>
      <c r="T835" s="110"/>
      <c r="U835" s="110"/>
      <c r="V835" s="110"/>
      <c r="W835" s="110"/>
      <c r="X835" s="110"/>
      <c r="Y835" s="110"/>
      <c r="Z835" s="110"/>
      <c r="AA835" s="110"/>
      <c r="AB835" s="110"/>
      <c r="AC835" s="110"/>
      <c r="AD835" s="110"/>
      <c r="AE835" s="110"/>
      <c r="AF835" s="110"/>
      <c r="AG835" s="110"/>
      <c r="AH835" s="110"/>
      <c r="AI835" s="110"/>
      <c r="AJ835" s="110"/>
      <c r="AK835" s="110"/>
      <c r="AL835" s="110"/>
      <c r="AM835" s="111"/>
      <c r="BG835" s="13" t="s">
        <v>432</v>
      </c>
      <c r="BH835" s="13" t="s">
        <v>432</v>
      </c>
    </row>
    <row r="836" spans="1:61" ht="9.75" customHeight="1" x14ac:dyDescent="0.15">
      <c r="A836" s="106"/>
      <c r="B836" s="107"/>
      <c r="C836" s="107"/>
      <c r="D836" s="107"/>
      <c r="E836" s="107"/>
      <c r="F836" s="107"/>
      <c r="G836" s="107"/>
      <c r="H836" s="107"/>
      <c r="I836" s="107"/>
      <c r="J836" s="112"/>
      <c r="K836" s="113"/>
      <c r="L836" s="113"/>
      <c r="M836" s="113"/>
      <c r="N836" s="113"/>
      <c r="O836" s="113"/>
      <c r="P836" s="113"/>
      <c r="Q836" s="113"/>
      <c r="R836" s="113"/>
      <c r="S836" s="113"/>
      <c r="T836" s="113"/>
      <c r="U836" s="113"/>
      <c r="V836" s="113"/>
      <c r="W836" s="113"/>
      <c r="X836" s="113"/>
      <c r="Y836" s="113"/>
      <c r="Z836" s="113"/>
      <c r="AA836" s="113"/>
      <c r="AB836" s="113"/>
      <c r="AC836" s="113"/>
      <c r="AD836" s="113"/>
      <c r="AE836" s="113"/>
      <c r="AF836" s="113"/>
      <c r="AG836" s="113"/>
      <c r="AH836" s="113"/>
      <c r="AI836" s="113"/>
      <c r="AJ836" s="113"/>
      <c r="AK836" s="113"/>
      <c r="AL836" s="113"/>
      <c r="AM836" s="114"/>
      <c r="BG836" s="13" t="s">
        <v>432</v>
      </c>
      <c r="BH836" s="13" t="s">
        <v>432</v>
      </c>
    </row>
    <row r="837" spans="1:61" ht="9.75" customHeight="1" x14ac:dyDescent="0.15">
      <c r="A837" s="96" t="s">
        <v>289</v>
      </c>
      <c r="B837" s="97"/>
      <c r="C837" s="97"/>
      <c r="D837" s="97"/>
      <c r="E837" s="97"/>
      <c r="F837" s="97"/>
      <c r="G837" s="97"/>
      <c r="H837" s="97"/>
      <c r="I837" s="97"/>
      <c r="J837" s="224" t="s">
        <v>127</v>
      </c>
      <c r="K837" s="225"/>
      <c r="L837" s="162" t="s">
        <v>121</v>
      </c>
      <c r="M837" s="162"/>
      <c r="N837" s="162"/>
      <c r="O837" s="162"/>
      <c r="P837" s="162"/>
      <c r="Q837" s="162"/>
      <c r="R837" s="162"/>
      <c r="S837" s="162"/>
      <c r="T837" s="162"/>
      <c r="U837" s="162"/>
      <c r="V837" s="162"/>
      <c r="W837" s="162"/>
      <c r="X837" s="227" t="s">
        <v>127</v>
      </c>
      <c r="Y837" s="225"/>
      <c r="Z837" s="162" t="s">
        <v>160</v>
      </c>
      <c r="AA837" s="162"/>
      <c r="AB837" s="162"/>
      <c r="AC837" s="162"/>
      <c r="AD837" s="162"/>
      <c r="AE837" s="162"/>
      <c r="AF837" s="162"/>
      <c r="AG837" s="162"/>
      <c r="AH837" s="162"/>
      <c r="AI837" s="162"/>
      <c r="AJ837" s="162"/>
      <c r="AK837" s="162"/>
      <c r="AL837" s="162"/>
      <c r="AM837" s="163"/>
      <c r="BF837" s="13" t="b">
        <f>IF($K837="○",TRUE,IF($K837="",FALSE,"INPUT_ERROR"))</f>
        <v>0</v>
      </c>
      <c r="BG837" s="13" t="s">
        <v>513</v>
      </c>
      <c r="BH837" s="13">
        <v>76</v>
      </c>
      <c r="BI837" s="13" t="str">
        <f t="shared" ref="BI837:BI843" si="11">"ITEM"&amp;BH837&amp; BG837 &amp;"="&amp; BF837</f>
        <v>ITEM76#KBN3_10=FALSE</v>
      </c>
    </row>
    <row r="838" spans="1:61" ht="9.75" customHeight="1" x14ac:dyDescent="0.15">
      <c r="A838" s="99"/>
      <c r="B838" s="100"/>
      <c r="C838" s="100"/>
      <c r="D838" s="100"/>
      <c r="E838" s="100"/>
      <c r="F838" s="100"/>
      <c r="G838" s="100"/>
      <c r="H838" s="100"/>
      <c r="I838" s="100"/>
      <c r="J838" s="130"/>
      <c r="K838" s="132"/>
      <c r="L838" s="133"/>
      <c r="M838" s="133"/>
      <c r="N838" s="133"/>
      <c r="O838" s="133"/>
      <c r="P838" s="133"/>
      <c r="Q838" s="133"/>
      <c r="R838" s="133"/>
      <c r="S838" s="133"/>
      <c r="T838" s="133"/>
      <c r="U838" s="133"/>
      <c r="V838" s="133"/>
      <c r="W838" s="133"/>
      <c r="X838" s="134"/>
      <c r="Y838" s="132"/>
      <c r="Z838" s="133"/>
      <c r="AA838" s="133"/>
      <c r="AB838" s="133"/>
      <c r="AC838" s="133"/>
      <c r="AD838" s="133"/>
      <c r="AE838" s="133"/>
      <c r="AF838" s="133"/>
      <c r="AG838" s="133"/>
      <c r="AH838" s="133"/>
      <c r="AI838" s="133"/>
      <c r="AJ838" s="133"/>
      <c r="AK838" s="133"/>
      <c r="AL838" s="133"/>
      <c r="AM838" s="139"/>
      <c r="BF838" s="13" t="b">
        <f>IF($Y837="○",TRUE,IF($Y837="",FALSE,"INPUT_ERROR"))</f>
        <v>0</v>
      </c>
      <c r="BG838" s="13" t="s">
        <v>513</v>
      </c>
      <c r="BH838" s="13">
        <v>77</v>
      </c>
      <c r="BI838" s="13" t="str">
        <f t="shared" si="11"/>
        <v>ITEM77#KBN3_10=FALSE</v>
      </c>
    </row>
    <row r="839" spans="1:61" ht="9.75" customHeight="1" x14ac:dyDescent="0.15">
      <c r="A839" s="99"/>
      <c r="B839" s="100"/>
      <c r="C839" s="100"/>
      <c r="D839" s="100"/>
      <c r="E839" s="100"/>
      <c r="F839" s="100"/>
      <c r="G839" s="100"/>
      <c r="H839" s="100"/>
      <c r="I839" s="100"/>
      <c r="J839" s="130" t="s">
        <v>127</v>
      </c>
      <c r="K839" s="132"/>
      <c r="L839" s="133" t="s">
        <v>161</v>
      </c>
      <c r="M839" s="133"/>
      <c r="N839" s="133"/>
      <c r="O839" s="133"/>
      <c r="P839" s="133"/>
      <c r="Q839" s="133"/>
      <c r="R839" s="133"/>
      <c r="S839" s="133"/>
      <c r="T839" s="133"/>
      <c r="U839" s="133"/>
      <c r="V839" s="133"/>
      <c r="W839" s="133"/>
      <c r="X839" s="134" t="s">
        <v>127</v>
      </c>
      <c r="Y839" s="132"/>
      <c r="Z839" s="133" t="s">
        <v>332</v>
      </c>
      <c r="AA839" s="133"/>
      <c r="AB839" s="133"/>
      <c r="AC839" s="133"/>
      <c r="AD839" s="133"/>
      <c r="AE839" s="133"/>
      <c r="AF839" s="133"/>
      <c r="AG839" s="133"/>
      <c r="AH839" s="133"/>
      <c r="AI839" s="133"/>
      <c r="AJ839" s="133"/>
      <c r="AK839" s="133"/>
      <c r="AL839" s="133"/>
      <c r="AM839" s="139"/>
      <c r="BF839" s="13" t="b">
        <f>IF($K839="○",TRUE,IF($K839="",FALSE,"INPUT_ERROR"))</f>
        <v>0</v>
      </c>
      <c r="BG839" s="13" t="s">
        <v>513</v>
      </c>
      <c r="BH839" s="13">
        <v>78</v>
      </c>
      <c r="BI839" s="13" t="str">
        <f t="shared" si="11"/>
        <v>ITEM78#KBN3_10=FALSE</v>
      </c>
    </row>
    <row r="840" spans="1:61" ht="9.75" customHeight="1" x14ac:dyDescent="0.15">
      <c r="A840" s="99"/>
      <c r="B840" s="100"/>
      <c r="C840" s="100"/>
      <c r="D840" s="100"/>
      <c r="E840" s="100"/>
      <c r="F840" s="100"/>
      <c r="G840" s="100"/>
      <c r="H840" s="100"/>
      <c r="I840" s="100"/>
      <c r="J840" s="130"/>
      <c r="K840" s="132"/>
      <c r="L840" s="133"/>
      <c r="M840" s="133"/>
      <c r="N840" s="133"/>
      <c r="O840" s="133"/>
      <c r="P840" s="133"/>
      <c r="Q840" s="133"/>
      <c r="R840" s="133"/>
      <c r="S840" s="133"/>
      <c r="T840" s="133"/>
      <c r="U840" s="133"/>
      <c r="V840" s="133"/>
      <c r="W840" s="133"/>
      <c r="X840" s="134"/>
      <c r="Y840" s="132"/>
      <c r="Z840" s="133"/>
      <c r="AA840" s="133"/>
      <c r="AB840" s="133"/>
      <c r="AC840" s="133"/>
      <c r="AD840" s="133"/>
      <c r="AE840" s="133"/>
      <c r="AF840" s="133"/>
      <c r="AG840" s="133"/>
      <c r="AH840" s="133"/>
      <c r="AI840" s="133"/>
      <c r="AJ840" s="133"/>
      <c r="AK840" s="133"/>
      <c r="AL840" s="133"/>
      <c r="AM840" s="139"/>
      <c r="BF840" s="13" t="b">
        <f>IF($Y839="○",TRUE,IF($Y839="",FALSE,"INPUT_ERROR"))</f>
        <v>0</v>
      </c>
      <c r="BG840" s="13" t="s">
        <v>513</v>
      </c>
      <c r="BH840" s="13">
        <v>79</v>
      </c>
      <c r="BI840" s="13" t="str">
        <f t="shared" si="11"/>
        <v>ITEM79#KBN3_10=FALSE</v>
      </c>
    </row>
    <row r="841" spans="1:61" ht="9.75" customHeight="1" x14ac:dyDescent="0.15">
      <c r="A841" s="99"/>
      <c r="B841" s="100"/>
      <c r="C841" s="100"/>
      <c r="D841" s="100"/>
      <c r="E841" s="100"/>
      <c r="F841" s="100"/>
      <c r="G841" s="100"/>
      <c r="H841" s="100"/>
      <c r="I841" s="100"/>
      <c r="J841" s="130" t="s">
        <v>127</v>
      </c>
      <c r="K841" s="132"/>
      <c r="L841" s="133" t="s">
        <v>240</v>
      </c>
      <c r="M841" s="133"/>
      <c r="N841" s="133"/>
      <c r="O841" s="133"/>
      <c r="P841" s="133"/>
      <c r="Q841" s="133"/>
      <c r="R841" s="133"/>
      <c r="S841" s="133"/>
      <c r="T841" s="133"/>
      <c r="U841" s="133"/>
      <c r="V841" s="133"/>
      <c r="W841" s="133"/>
      <c r="X841" s="134" t="s">
        <v>127</v>
      </c>
      <c r="Y841" s="132"/>
      <c r="Z841" s="133" t="s">
        <v>241</v>
      </c>
      <c r="AA841" s="133"/>
      <c r="AB841" s="133"/>
      <c r="AC841" s="133"/>
      <c r="AD841" s="133"/>
      <c r="AE841" s="133"/>
      <c r="AF841" s="133"/>
      <c r="AG841" s="133"/>
      <c r="AH841" s="133"/>
      <c r="AI841" s="133"/>
      <c r="AJ841" s="133"/>
      <c r="AK841" s="133"/>
      <c r="AL841" s="133"/>
      <c r="AM841" s="139"/>
      <c r="BF841" s="13" t="b">
        <f>IF($K841="○",TRUE,IF($K841="",FALSE,"INPUT_ERROR"))</f>
        <v>0</v>
      </c>
      <c r="BG841" s="13" t="s">
        <v>513</v>
      </c>
      <c r="BH841" s="13">
        <v>80</v>
      </c>
      <c r="BI841" s="13" t="str">
        <f t="shared" si="11"/>
        <v>ITEM80#KBN3_10=FALSE</v>
      </c>
    </row>
    <row r="842" spans="1:61" ht="9.75" customHeight="1" x14ac:dyDescent="0.15">
      <c r="A842" s="99"/>
      <c r="B842" s="100"/>
      <c r="C842" s="100"/>
      <c r="D842" s="100"/>
      <c r="E842" s="100"/>
      <c r="F842" s="100"/>
      <c r="G842" s="100"/>
      <c r="H842" s="100"/>
      <c r="I842" s="100"/>
      <c r="J842" s="130"/>
      <c r="K842" s="132"/>
      <c r="L842" s="133"/>
      <c r="M842" s="133"/>
      <c r="N842" s="133"/>
      <c r="O842" s="133"/>
      <c r="P842" s="133"/>
      <c r="Q842" s="133"/>
      <c r="R842" s="133"/>
      <c r="S842" s="133"/>
      <c r="T842" s="133"/>
      <c r="U842" s="133"/>
      <c r="V842" s="133"/>
      <c r="W842" s="133"/>
      <c r="X842" s="134"/>
      <c r="Y842" s="132"/>
      <c r="Z842" s="133"/>
      <c r="AA842" s="133"/>
      <c r="AB842" s="133"/>
      <c r="AC842" s="133"/>
      <c r="AD842" s="133"/>
      <c r="AE842" s="133"/>
      <c r="AF842" s="133"/>
      <c r="AG842" s="133"/>
      <c r="AH842" s="133"/>
      <c r="AI842" s="133"/>
      <c r="AJ842" s="133"/>
      <c r="AK842" s="133"/>
      <c r="AL842" s="133"/>
      <c r="AM842" s="139"/>
      <c r="BF842" s="13" t="b">
        <f>IF($Y841="○",TRUE,IF($Y841="",FALSE,"INPUT_ERROR"))</f>
        <v>0</v>
      </c>
      <c r="BG842" s="13" t="s">
        <v>513</v>
      </c>
      <c r="BH842" s="13">
        <v>81</v>
      </c>
      <c r="BI842" s="13" t="str">
        <f t="shared" si="11"/>
        <v>ITEM81#KBN3_10=FALSE</v>
      </c>
    </row>
    <row r="843" spans="1:61" ht="9.75" customHeight="1" x14ac:dyDescent="0.15">
      <c r="A843" s="99"/>
      <c r="B843" s="100"/>
      <c r="C843" s="100"/>
      <c r="D843" s="100"/>
      <c r="E843" s="100"/>
      <c r="F843" s="100"/>
      <c r="G843" s="100"/>
      <c r="H843" s="100"/>
      <c r="I843" s="100"/>
      <c r="J843" s="130" t="s">
        <v>127</v>
      </c>
      <c r="K843" s="132"/>
      <c r="L843" s="133" t="s">
        <v>125</v>
      </c>
      <c r="M843" s="133"/>
      <c r="N843" s="133"/>
      <c r="O843" s="134" t="s">
        <v>98</v>
      </c>
      <c r="P843" s="128"/>
      <c r="Q843" s="128"/>
      <c r="R843" s="128"/>
      <c r="S843" s="128"/>
      <c r="T843" s="128"/>
      <c r="U843" s="128"/>
      <c r="V843" s="128"/>
      <c r="W843" s="128"/>
      <c r="X843" s="128"/>
      <c r="Y843" s="128"/>
      <c r="Z843" s="128"/>
      <c r="AA843" s="128"/>
      <c r="AB843" s="128"/>
      <c r="AC843" s="128"/>
      <c r="AD843" s="128"/>
      <c r="AE843" s="128"/>
      <c r="AF843" s="128"/>
      <c r="AG843" s="128"/>
      <c r="AH843" s="128"/>
      <c r="AI843" s="128"/>
      <c r="AJ843" s="128"/>
      <c r="AK843" s="128"/>
      <c r="AL843" s="133" t="s">
        <v>188</v>
      </c>
      <c r="AM843" s="139"/>
      <c r="BF843" s="13" t="b">
        <f>IF($K843="○",TRUE,IF($K843="",FALSE,"INPUT_ERROR"))</f>
        <v>0</v>
      </c>
      <c r="BG843" s="13" t="s">
        <v>513</v>
      </c>
      <c r="BH843" s="13">
        <v>82</v>
      </c>
      <c r="BI843" s="13" t="str">
        <f t="shared" si="11"/>
        <v>ITEM82#KBN3_10=FALSE</v>
      </c>
    </row>
    <row r="844" spans="1:61" ht="9.75" customHeight="1" x14ac:dyDescent="0.15">
      <c r="A844" s="99"/>
      <c r="B844" s="100"/>
      <c r="C844" s="100"/>
      <c r="D844" s="100"/>
      <c r="E844" s="100"/>
      <c r="F844" s="100"/>
      <c r="G844" s="100"/>
      <c r="H844" s="100"/>
      <c r="I844" s="100"/>
      <c r="J844" s="135"/>
      <c r="K844" s="136"/>
      <c r="L844" s="137"/>
      <c r="M844" s="137"/>
      <c r="N844" s="137"/>
      <c r="O844" s="138"/>
      <c r="P844" s="90"/>
      <c r="Q844" s="90"/>
      <c r="R844" s="90"/>
      <c r="S844" s="90"/>
      <c r="T844" s="90"/>
      <c r="U844" s="90"/>
      <c r="V844" s="90"/>
      <c r="W844" s="90"/>
      <c r="X844" s="90"/>
      <c r="Y844" s="90"/>
      <c r="Z844" s="90"/>
      <c r="AA844" s="90"/>
      <c r="AB844" s="90"/>
      <c r="AC844" s="90"/>
      <c r="AD844" s="90"/>
      <c r="AE844" s="90"/>
      <c r="AF844" s="90"/>
      <c r="AG844" s="90"/>
      <c r="AH844" s="90"/>
      <c r="AI844" s="90"/>
      <c r="AJ844" s="90"/>
      <c r="AK844" s="90"/>
      <c r="AL844" s="137"/>
      <c r="AM844" s="140"/>
      <c r="BG844" s="13" t="s">
        <v>513</v>
      </c>
      <c r="BH844" s="13">
        <v>83</v>
      </c>
      <c r="BI844" s="13" t="str">
        <f>"ITEM"&amp;BH844&amp; BG844 &amp;"="&amp;IF(TRIM($P843)="","",$P843)</f>
        <v>ITEM83#KBN3_10=</v>
      </c>
    </row>
    <row r="845" spans="1:61" ht="9.75" customHeight="1" x14ac:dyDescent="0.15">
      <c r="A845" s="96" t="s">
        <v>290</v>
      </c>
      <c r="B845" s="97"/>
      <c r="C845" s="97"/>
      <c r="D845" s="97"/>
      <c r="E845" s="97"/>
      <c r="F845" s="97"/>
      <c r="G845" s="97"/>
      <c r="H845" s="97"/>
      <c r="I845" s="97"/>
      <c r="J845" s="102"/>
      <c r="K845" s="102"/>
      <c r="L845" s="102"/>
      <c r="M845" s="102"/>
      <c r="N845" s="102"/>
      <c r="O845" s="102"/>
      <c r="P845" s="102"/>
      <c r="Q845" s="102"/>
      <c r="R845" s="102"/>
      <c r="S845" s="102"/>
      <c r="T845" s="102"/>
      <c r="U845" s="102"/>
      <c r="V845" s="102"/>
      <c r="W845" s="102"/>
      <c r="X845" s="102"/>
      <c r="Y845" s="102"/>
      <c r="Z845" s="102"/>
      <c r="AA845" s="102"/>
      <c r="AB845" s="102"/>
      <c r="AC845" s="102"/>
      <c r="AD845" s="102"/>
      <c r="AE845" s="102"/>
      <c r="AF845" s="102"/>
      <c r="AG845" s="102"/>
      <c r="AH845" s="102"/>
      <c r="AI845" s="102"/>
      <c r="AJ845" s="102"/>
      <c r="AK845" s="102"/>
      <c r="AL845" s="102"/>
      <c r="AM845" s="102"/>
      <c r="BG845" s="13" t="s">
        <v>513</v>
      </c>
      <c r="BH845" s="13">
        <v>84</v>
      </c>
      <c r="BI845" s="13" t="str">
        <f>"ITEM"&amp;BH845&amp; BG845 &amp;"="&amp;IF(TRIM($J845)="","",TEXT(J845,"yyyymmdd"))</f>
        <v>ITEM84#KBN3_10=</v>
      </c>
    </row>
    <row r="846" spans="1:61" ht="9.75" customHeight="1" x14ac:dyDescent="0.15">
      <c r="A846" s="99"/>
      <c r="B846" s="100"/>
      <c r="C846" s="100"/>
      <c r="D846" s="100"/>
      <c r="E846" s="100"/>
      <c r="F846" s="100"/>
      <c r="G846" s="100"/>
      <c r="H846" s="100"/>
      <c r="I846" s="100"/>
      <c r="J846" s="102"/>
      <c r="K846" s="102"/>
      <c r="L846" s="102"/>
      <c r="M846" s="102"/>
      <c r="N846" s="102"/>
      <c r="O846" s="102"/>
      <c r="P846" s="102"/>
      <c r="Q846" s="102"/>
      <c r="R846" s="102"/>
      <c r="S846" s="102"/>
      <c r="T846" s="102"/>
      <c r="U846" s="102"/>
      <c r="V846" s="102"/>
      <c r="W846" s="102"/>
      <c r="X846" s="102"/>
      <c r="Y846" s="102"/>
      <c r="Z846" s="102"/>
      <c r="AA846" s="102"/>
      <c r="AB846" s="102"/>
      <c r="AC846" s="102"/>
      <c r="AD846" s="102"/>
      <c r="AE846" s="102"/>
      <c r="AF846" s="102"/>
      <c r="AG846" s="102"/>
      <c r="AH846" s="102"/>
      <c r="AI846" s="102"/>
      <c r="AJ846" s="102"/>
      <c r="AK846" s="102"/>
      <c r="AL846" s="102"/>
      <c r="AM846" s="102"/>
      <c r="BG846" s="13" t="s">
        <v>432</v>
      </c>
      <c r="BH846" s="13" t="s">
        <v>432</v>
      </c>
    </row>
    <row r="847" spans="1:61" ht="9.75" customHeight="1" x14ac:dyDescent="0.15">
      <c r="A847" s="106"/>
      <c r="B847" s="107"/>
      <c r="C847" s="107"/>
      <c r="D847" s="107"/>
      <c r="E847" s="107"/>
      <c r="F847" s="107"/>
      <c r="G847" s="107"/>
      <c r="H847" s="107"/>
      <c r="I847" s="107"/>
      <c r="J847" s="102"/>
      <c r="K847" s="102"/>
      <c r="L847" s="102"/>
      <c r="M847" s="102"/>
      <c r="N847" s="102"/>
      <c r="O847" s="102"/>
      <c r="P847" s="102"/>
      <c r="Q847" s="102"/>
      <c r="R847" s="102"/>
      <c r="S847" s="102"/>
      <c r="T847" s="102"/>
      <c r="U847" s="102"/>
      <c r="V847" s="102"/>
      <c r="W847" s="102"/>
      <c r="X847" s="102"/>
      <c r="Y847" s="102"/>
      <c r="Z847" s="102"/>
      <c r="AA847" s="102"/>
      <c r="AB847" s="102"/>
      <c r="AC847" s="102"/>
      <c r="AD847" s="102"/>
      <c r="AE847" s="102"/>
      <c r="AF847" s="102"/>
      <c r="AG847" s="102"/>
      <c r="AH847" s="102"/>
      <c r="AI847" s="102"/>
      <c r="AJ847" s="102"/>
      <c r="AK847" s="102"/>
      <c r="AL847" s="102"/>
      <c r="AM847" s="102"/>
      <c r="BG847" s="13" t="s">
        <v>432</v>
      </c>
      <c r="BH847" s="13" t="s">
        <v>432</v>
      </c>
    </row>
    <row r="848" spans="1:61" ht="9.75" customHeight="1" x14ac:dyDescent="0.15">
      <c r="A848" s="141" t="s">
        <v>374</v>
      </c>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c r="AA848" s="142"/>
      <c r="AB848" s="142"/>
      <c r="AC848" s="142"/>
      <c r="AD848" s="142"/>
      <c r="AE848" s="142"/>
      <c r="AF848" s="142"/>
      <c r="AG848" s="142"/>
      <c r="AH848" s="142"/>
      <c r="AI848" s="142"/>
      <c r="AJ848" s="142"/>
      <c r="AK848" s="142"/>
      <c r="AL848" s="142"/>
      <c r="AM848" s="143"/>
      <c r="BG848" s="13" t="s">
        <v>432</v>
      </c>
      <c r="BH848" s="13" t="s">
        <v>432</v>
      </c>
    </row>
    <row r="849" spans="1:61" ht="9.75" customHeight="1" thickBot="1" x14ac:dyDescent="0.2">
      <c r="A849" s="164"/>
      <c r="B849" s="165"/>
      <c r="C849" s="165"/>
      <c r="D849" s="165"/>
      <c r="E849" s="165"/>
      <c r="F849" s="165"/>
      <c r="G849" s="165"/>
      <c r="H849" s="165"/>
      <c r="I849" s="165"/>
      <c r="J849" s="165"/>
      <c r="K849" s="165"/>
      <c r="L849" s="165"/>
      <c r="M849" s="165"/>
      <c r="N849" s="165"/>
      <c r="O849" s="165"/>
      <c r="P849" s="165"/>
      <c r="Q849" s="165"/>
      <c r="R849" s="165"/>
      <c r="S849" s="165"/>
      <c r="T849" s="165"/>
      <c r="U849" s="165"/>
      <c r="V849" s="165"/>
      <c r="W849" s="165"/>
      <c r="X849" s="165"/>
      <c r="Y849" s="165"/>
      <c r="Z849" s="165"/>
      <c r="AA849" s="165"/>
      <c r="AB849" s="165"/>
      <c r="AC849" s="165"/>
      <c r="AD849" s="165"/>
      <c r="AE849" s="165"/>
      <c r="AF849" s="165"/>
      <c r="AG849" s="165"/>
      <c r="AH849" s="165"/>
      <c r="AI849" s="165"/>
      <c r="AJ849" s="165"/>
      <c r="AK849" s="165"/>
      <c r="AL849" s="165"/>
      <c r="AM849" s="166"/>
      <c r="BG849" s="13" t="s">
        <v>432</v>
      </c>
      <c r="BH849" s="13" t="s">
        <v>432</v>
      </c>
    </row>
    <row r="850" spans="1:61" ht="9.75" customHeight="1" x14ac:dyDescent="0.15">
      <c r="A850" s="295" t="s">
        <v>375</v>
      </c>
      <c r="B850" s="296"/>
      <c r="C850" s="296"/>
      <c r="D850" s="296"/>
      <c r="E850" s="296"/>
      <c r="F850" s="296"/>
      <c r="G850" s="296"/>
      <c r="H850" s="296"/>
      <c r="I850" s="297"/>
      <c r="J850" s="273"/>
      <c r="K850" s="274"/>
      <c r="L850" s="274"/>
      <c r="M850" s="274"/>
      <c r="N850" s="274"/>
      <c r="O850" s="274"/>
      <c r="P850" s="274"/>
      <c r="Q850" s="274"/>
      <c r="R850" s="274"/>
      <c r="S850" s="274"/>
      <c r="T850" s="274"/>
      <c r="U850" s="274"/>
      <c r="V850" s="274"/>
      <c r="W850" s="274"/>
      <c r="X850" s="274"/>
      <c r="Y850" s="274"/>
      <c r="Z850" s="274"/>
      <c r="AA850" s="274"/>
      <c r="AB850" s="274"/>
      <c r="AC850" s="274"/>
      <c r="AD850" s="274"/>
      <c r="AE850" s="274"/>
      <c r="AF850" s="274"/>
      <c r="AG850" s="274"/>
      <c r="AH850" s="274"/>
      <c r="AI850" s="274"/>
      <c r="AJ850" s="274"/>
      <c r="AK850" s="274"/>
      <c r="AL850" s="274"/>
      <c r="AM850" s="275"/>
      <c r="BG850" s="13" t="s">
        <v>514</v>
      </c>
      <c r="BH850" s="13">
        <v>70</v>
      </c>
      <c r="BI850" s="13" t="str">
        <f>"ITEM"&amp;BH850&amp;BG850&amp;"="&amp;IF(TRIM($J850)="","",$J850)</f>
        <v>ITEM70#KBN3_11=</v>
      </c>
    </row>
    <row r="851" spans="1:61" ht="9.75" customHeight="1" thickBot="1" x14ac:dyDescent="0.2">
      <c r="A851" s="298"/>
      <c r="B851" s="299"/>
      <c r="C851" s="299"/>
      <c r="D851" s="299"/>
      <c r="E851" s="299"/>
      <c r="F851" s="299"/>
      <c r="G851" s="299"/>
      <c r="H851" s="299"/>
      <c r="I851" s="300"/>
      <c r="J851" s="301"/>
      <c r="K851" s="302"/>
      <c r="L851" s="302"/>
      <c r="M851" s="302"/>
      <c r="N851" s="302"/>
      <c r="O851" s="302"/>
      <c r="P851" s="302"/>
      <c r="Q851" s="302"/>
      <c r="R851" s="302"/>
      <c r="S851" s="302"/>
      <c r="T851" s="302"/>
      <c r="U851" s="302"/>
      <c r="V851" s="302"/>
      <c r="W851" s="302"/>
      <c r="X851" s="302"/>
      <c r="Y851" s="302"/>
      <c r="Z851" s="302"/>
      <c r="AA851" s="302"/>
      <c r="AB851" s="302"/>
      <c r="AC851" s="302"/>
      <c r="AD851" s="302"/>
      <c r="AE851" s="302"/>
      <c r="AF851" s="302"/>
      <c r="AG851" s="302"/>
      <c r="AH851" s="302"/>
      <c r="AI851" s="302"/>
      <c r="AJ851" s="302"/>
      <c r="AK851" s="302"/>
      <c r="AL851" s="302"/>
      <c r="AM851" s="303"/>
    </row>
    <row r="852" spans="1:61" ht="9.75" customHeight="1" x14ac:dyDescent="0.15">
      <c r="A852" s="99" t="s">
        <v>96</v>
      </c>
      <c r="B852" s="100"/>
      <c r="C852" s="100"/>
      <c r="D852" s="100"/>
      <c r="E852" s="100"/>
      <c r="F852" s="100"/>
      <c r="G852" s="100"/>
      <c r="H852" s="100"/>
      <c r="I852" s="100"/>
      <c r="J852" s="102"/>
      <c r="K852" s="102"/>
      <c r="L852" s="102"/>
      <c r="M852" s="102"/>
      <c r="N852" s="102"/>
      <c r="O852" s="102"/>
      <c r="P852" s="102"/>
      <c r="Q852" s="102"/>
      <c r="R852" s="102"/>
      <c r="S852" s="102"/>
      <c r="T852" s="102"/>
      <c r="U852" s="102"/>
      <c r="V852" s="102"/>
      <c r="W852" s="102"/>
      <c r="X852" s="102"/>
      <c r="Y852" s="102"/>
      <c r="Z852" s="102"/>
      <c r="AA852" s="102"/>
      <c r="AB852" s="102"/>
      <c r="AC852" s="102"/>
      <c r="AD852" s="102"/>
      <c r="AE852" s="102"/>
      <c r="AF852" s="102"/>
      <c r="AG852" s="102"/>
      <c r="AH852" s="102"/>
      <c r="AI852" s="102"/>
      <c r="AJ852" s="102"/>
      <c r="AK852" s="102"/>
      <c r="AL852" s="102"/>
      <c r="AM852" s="102"/>
      <c r="BG852" s="13" t="s">
        <v>514</v>
      </c>
      <c r="BH852" s="13">
        <v>71</v>
      </c>
      <c r="BI852" s="13" t="str">
        <f>"ITEM"&amp;BH852&amp; BG852 &amp;"="&amp; IF(TRIM($J852)="","",$J852)</f>
        <v>ITEM71#KBN3_11=</v>
      </c>
    </row>
    <row r="853" spans="1:61" ht="11.25" x14ac:dyDescent="0.15">
      <c r="A853" s="106"/>
      <c r="B853" s="107"/>
      <c r="C853" s="107"/>
      <c r="D853" s="107"/>
      <c r="E853" s="107"/>
      <c r="F853" s="107"/>
      <c r="G853" s="107"/>
      <c r="H853" s="107"/>
      <c r="I853" s="107"/>
      <c r="J853" s="102"/>
      <c r="K853" s="102"/>
      <c r="L853" s="102"/>
      <c r="M853" s="102"/>
      <c r="N853" s="102"/>
      <c r="O853" s="102"/>
      <c r="P853" s="102"/>
      <c r="Q853" s="102"/>
      <c r="R853" s="102"/>
      <c r="S853" s="102"/>
      <c r="T853" s="102"/>
      <c r="U853" s="102"/>
      <c r="V853" s="102"/>
      <c r="W853" s="102"/>
      <c r="X853" s="102"/>
      <c r="Y853" s="102"/>
      <c r="Z853" s="102"/>
      <c r="AA853" s="102"/>
      <c r="AB853" s="102"/>
      <c r="AC853" s="102"/>
      <c r="AD853" s="102"/>
      <c r="AE853" s="102"/>
      <c r="AF853" s="102"/>
      <c r="AG853" s="102"/>
      <c r="AH853" s="102"/>
      <c r="AI853" s="102"/>
      <c r="AJ853" s="102"/>
      <c r="AK853" s="102"/>
      <c r="AL853" s="102"/>
      <c r="AM853" s="102"/>
    </row>
    <row r="854" spans="1:61" ht="9.75" customHeight="1" x14ac:dyDescent="0.15">
      <c r="A854" s="96" t="s">
        <v>285</v>
      </c>
      <c r="B854" s="97"/>
      <c r="C854" s="97"/>
      <c r="D854" s="97"/>
      <c r="E854" s="97"/>
      <c r="F854" s="97"/>
      <c r="G854" s="97"/>
      <c r="H854" s="97"/>
      <c r="I854" s="97"/>
      <c r="J854" s="102"/>
      <c r="K854" s="102"/>
      <c r="L854" s="102"/>
      <c r="M854" s="102"/>
      <c r="N854" s="102"/>
      <c r="O854" s="102"/>
      <c r="P854" s="102"/>
      <c r="Q854" s="102"/>
      <c r="R854" s="102"/>
      <c r="S854" s="102"/>
      <c r="T854" s="102"/>
      <c r="U854" s="102"/>
      <c r="V854" s="102"/>
      <c r="W854" s="102"/>
      <c r="X854" s="102"/>
      <c r="Y854" s="102"/>
      <c r="Z854" s="102"/>
      <c r="AA854" s="102"/>
      <c r="AB854" s="102"/>
      <c r="AC854" s="102"/>
      <c r="AD854" s="102"/>
      <c r="AE854" s="102"/>
      <c r="AF854" s="102"/>
      <c r="AG854" s="102"/>
      <c r="AH854" s="102"/>
      <c r="AI854" s="102"/>
      <c r="AJ854" s="102"/>
      <c r="AK854" s="102"/>
      <c r="AL854" s="102"/>
      <c r="AM854" s="102"/>
      <c r="BG854" s="13" t="s">
        <v>514</v>
      </c>
      <c r="BH854" s="13">
        <v>72</v>
      </c>
      <c r="BI854" s="13" t="str">
        <f>"ITEM"&amp;BH854&amp; BG854 &amp;"="&amp; IF(TRIM($J854)="","",$J854)</f>
        <v>ITEM72#KBN3_11=</v>
      </c>
    </row>
    <row r="855" spans="1:61" ht="9.75" customHeight="1" x14ac:dyDescent="0.15">
      <c r="A855" s="99"/>
      <c r="B855" s="100"/>
      <c r="C855" s="100"/>
      <c r="D855" s="100"/>
      <c r="E855" s="100"/>
      <c r="F855" s="100"/>
      <c r="G855" s="100"/>
      <c r="H855" s="100"/>
      <c r="I855" s="100"/>
      <c r="J855" s="102"/>
      <c r="K855" s="102"/>
      <c r="L855" s="102"/>
      <c r="M855" s="102"/>
      <c r="N855" s="102"/>
      <c r="O855" s="102"/>
      <c r="P855" s="102"/>
      <c r="Q855" s="102"/>
      <c r="R855" s="102"/>
      <c r="S855" s="102"/>
      <c r="T855" s="102"/>
      <c r="U855" s="102"/>
      <c r="V855" s="102"/>
      <c r="W855" s="102"/>
      <c r="X855" s="102"/>
      <c r="Y855" s="102"/>
      <c r="Z855" s="102"/>
      <c r="AA855" s="102"/>
      <c r="AB855" s="102"/>
      <c r="AC855" s="102"/>
      <c r="AD855" s="102"/>
      <c r="AE855" s="102"/>
      <c r="AF855" s="102"/>
      <c r="AG855" s="102"/>
      <c r="AH855" s="102"/>
      <c r="AI855" s="102"/>
      <c r="AJ855" s="102"/>
      <c r="AK855" s="102"/>
      <c r="AL855" s="102"/>
      <c r="AM855" s="102"/>
      <c r="BG855" s="13" t="s">
        <v>432</v>
      </c>
      <c r="BH855" s="13" t="s">
        <v>432</v>
      </c>
    </row>
    <row r="856" spans="1:61" ht="9.75" customHeight="1" x14ac:dyDescent="0.15">
      <c r="A856" s="106"/>
      <c r="B856" s="107"/>
      <c r="C856" s="107"/>
      <c r="D856" s="107"/>
      <c r="E856" s="107"/>
      <c r="F856" s="107"/>
      <c r="G856" s="107"/>
      <c r="H856" s="107"/>
      <c r="I856" s="107"/>
      <c r="J856" s="102"/>
      <c r="K856" s="102"/>
      <c r="L856" s="102"/>
      <c r="M856" s="102"/>
      <c r="N856" s="102"/>
      <c r="O856" s="102"/>
      <c r="P856" s="102"/>
      <c r="Q856" s="102"/>
      <c r="R856" s="102"/>
      <c r="S856" s="102"/>
      <c r="T856" s="102"/>
      <c r="U856" s="102"/>
      <c r="V856" s="102"/>
      <c r="W856" s="102"/>
      <c r="X856" s="102"/>
      <c r="Y856" s="102"/>
      <c r="Z856" s="102"/>
      <c r="AA856" s="102"/>
      <c r="AB856" s="102"/>
      <c r="AC856" s="102"/>
      <c r="AD856" s="102"/>
      <c r="AE856" s="102"/>
      <c r="AF856" s="102"/>
      <c r="AG856" s="102"/>
      <c r="AH856" s="102"/>
      <c r="AI856" s="102"/>
      <c r="AJ856" s="102"/>
      <c r="AK856" s="102"/>
      <c r="AL856" s="102"/>
      <c r="AM856" s="102"/>
      <c r="BG856" s="13" t="s">
        <v>432</v>
      </c>
      <c r="BH856" s="13" t="s">
        <v>432</v>
      </c>
    </row>
    <row r="857" spans="1:61" ht="9.75" customHeight="1" x14ac:dyDescent="0.15">
      <c r="A857" s="96" t="s">
        <v>286</v>
      </c>
      <c r="B857" s="97"/>
      <c r="C857" s="97"/>
      <c r="D857" s="97"/>
      <c r="E857" s="97"/>
      <c r="F857" s="97"/>
      <c r="G857" s="97"/>
      <c r="H857" s="97"/>
      <c r="I857" s="97"/>
      <c r="J857" s="102"/>
      <c r="K857" s="102"/>
      <c r="L857" s="102"/>
      <c r="M857" s="102"/>
      <c r="N857" s="102"/>
      <c r="O857" s="102"/>
      <c r="P857" s="102"/>
      <c r="Q857" s="102"/>
      <c r="R857" s="102"/>
      <c r="S857" s="102"/>
      <c r="T857" s="102"/>
      <c r="U857" s="102"/>
      <c r="V857" s="102"/>
      <c r="W857" s="102"/>
      <c r="X857" s="102"/>
      <c r="Y857" s="102"/>
      <c r="Z857" s="102"/>
      <c r="AA857" s="102"/>
      <c r="AB857" s="102"/>
      <c r="AC857" s="102"/>
      <c r="AD857" s="102"/>
      <c r="AE857" s="102"/>
      <c r="AF857" s="102"/>
      <c r="AG857" s="102"/>
      <c r="AH857" s="102"/>
      <c r="AI857" s="102"/>
      <c r="AJ857" s="102"/>
      <c r="AK857" s="102"/>
      <c r="AL857" s="102"/>
      <c r="AM857" s="102"/>
      <c r="BG857" s="13" t="s">
        <v>514</v>
      </c>
      <c r="BH857" s="13">
        <v>73</v>
      </c>
      <c r="BI857" s="13" t="str">
        <f>"ITEM"&amp;BH857&amp; BG857 &amp;"="&amp; IF(TRIM($J857)="","",$J857)</f>
        <v>ITEM73#KBN3_11=</v>
      </c>
    </row>
    <row r="858" spans="1:61" ht="9.75" customHeight="1" x14ac:dyDescent="0.15">
      <c r="A858" s="106"/>
      <c r="B858" s="107"/>
      <c r="C858" s="107"/>
      <c r="D858" s="107"/>
      <c r="E858" s="107"/>
      <c r="F858" s="107"/>
      <c r="G858" s="107"/>
      <c r="H858" s="107"/>
      <c r="I858" s="107"/>
      <c r="J858" s="102"/>
      <c r="K858" s="102"/>
      <c r="L858" s="102"/>
      <c r="M858" s="102"/>
      <c r="N858" s="102"/>
      <c r="O858" s="102"/>
      <c r="P858" s="102"/>
      <c r="Q858" s="102"/>
      <c r="R858" s="102"/>
      <c r="S858" s="102"/>
      <c r="T858" s="102"/>
      <c r="U858" s="102"/>
      <c r="V858" s="102"/>
      <c r="W858" s="102"/>
      <c r="X858" s="102"/>
      <c r="Y858" s="102"/>
      <c r="Z858" s="102"/>
      <c r="AA858" s="102"/>
      <c r="AB858" s="102"/>
      <c r="AC858" s="102"/>
      <c r="AD858" s="102"/>
      <c r="AE858" s="102"/>
      <c r="AF858" s="102"/>
      <c r="AG858" s="102"/>
      <c r="AH858" s="102"/>
      <c r="AI858" s="102"/>
      <c r="AJ858" s="102"/>
      <c r="AK858" s="102"/>
      <c r="AL858" s="102"/>
      <c r="AM858" s="102"/>
      <c r="BG858" s="13" t="s">
        <v>432</v>
      </c>
      <c r="BH858" s="13" t="s">
        <v>432</v>
      </c>
    </row>
    <row r="859" spans="1:61" ht="9.75" customHeight="1" x14ac:dyDescent="0.15">
      <c r="A859" s="96" t="s">
        <v>287</v>
      </c>
      <c r="B859" s="97"/>
      <c r="C859" s="97"/>
      <c r="D859" s="97"/>
      <c r="E859" s="97"/>
      <c r="F859" s="97"/>
      <c r="G859" s="97"/>
      <c r="H859" s="97"/>
      <c r="I859" s="97"/>
      <c r="J859" s="167"/>
      <c r="K859" s="162"/>
      <c r="L859" s="162"/>
      <c r="M859" s="162"/>
      <c r="N859" s="162"/>
      <c r="O859" s="162"/>
      <c r="P859" s="162"/>
      <c r="Q859" s="162"/>
      <c r="R859" s="162"/>
      <c r="S859" s="162"/>
      <c r="T859" s="162"/>
      <c r="U859" s="162"/>
      <c r="V859" s="170" t="s">
        <v>116</v>
      </c>
      <c r="W859" s="170"/>
      <c r="X859" s="170"/>
      <c r="Y859" s="170"/>
      <c r="Z859" s="170"/>
      <c r="AA859" s="170"/>
      <c r="AB859" s="170"/>
      <c r="AC859" s="170"/>
      <c r="AD859" s="170"/>
      <c r="AE859" s="170"/>
      <c r="AF859" s="170"/>
      <c r="AG859" s="170"/>
      <c r="AH859" s="170"/>
      <c r="AI859" s="170"/>
      <c r="AJ859" s="170"/>
      <c r="AK859" s="170"/>
      <c r="AL859" s="170"/>
      <c r="AM859" s="171"/>
      <c r="BE859" s="13" t="str">
        <f ca="1">MID(CELL("address",$CB$2),2,2)</f>
        <v>CB</v>
      </c>
      <c r="BF859" s="13" t="str">
        <f>IF(TRIM($K861)="","",IF(ISERROR(MATCH($K861,$CB$3:$CB$7,0)),"INPUT_ERROR",MATCH($K861,$CB$3:$CB$7,0)))</f>
        <v/>
      </c>
      <c r="BG859" s="13" t="s">
        <v>514</v>
      </c>
      <c r="BH859" s="13">
        <v>74</v>
      </c>
      <c r="BI859" s="13" t="str">
        <f>"ITEM"&amp; BH859&amp; BG859 &amp;"="&amp; $BF859</f>
        <v>ITEM74#KBN3_11=</v>
      </c>
    </row>
    <row r="860" spans="1:61" ht="9.75" customHeight="1" x14ac:dyDescent="0.15">
      <c r="A860" s="99"/>
      <c r="B860" s="100"/>
      <c r="C860" s="100"/>
      <c r="D860" s="100"/>
      <c r="E860" s="100"/>
      <c r="F860" s="100"/>
      <c r="G860" s="100"/>
      <c r="H860" s="100"/>
      <c r="I860" s="100"/>
      <c r="J860" s="186"/>
      <c r="K860" s="133"/>
      <c r="L860" s="133"/>
      <c r="M860" s="133"/>
      <c r="N860" s="133"/>
      <c r="O860" s="133"/>
      <c r="P860" s="133"/>
      <c r="Q860" s="133"/>
      <c r="R860" s="133"/>
      <c r="S860" s="133"/>
      <c r="T860" s="133"/>
      <c r="U860" s="133"/>
      <c r="V860" s="169" t="s">
        <v>180</v>
      </c>
      <c r="W860" s="169"/>
      <c r="X860" s="169"/>
      <c r="Y860" s="169"/>
      <c r="Z860" s="169"/>
      <c r="AA860" s="169"/>
      <c r="AB860" s="169"/>
      <c r="AC860" s="169"/>
      <c r="AD860" s="169"/>
      <c r="AE860" s="169"/>
      <c r="AF860" s="169"/>
      <c r="AG860" s="169"/>
      <c r="AH860" s="169"/>
      <c r="AI860" s="169"/>
      <c r="AJ860" s="169"/>
      <c r="AK860" s="169"/>
      <c r="AL860" s="169"/>
      <c r="AM860" s="172"/>
      <c r="BG860" s="13" t="s">
        <v>432</v>
      </c>
      <c r="BH860" s="13" t="s">
        <v>432</v>
      </c>
    </row>
    <row r="861" spans="1:61" ht="9.75" customHeight="1" x14ac:dyDescent="0.15">
      <c r="A861" s="99"/>
      <c r="B861" s="100"/>
      <c r="C861" s="100"/>
      <c r="D861" s="100"/>
      <c r="E861" s="100"/>
      <c r="F861" s="100"/>
      <c r="G861" s="100"/>
      <c r="H861" s="100"/>
      <c r="I861" s="100"/>
      <c r="J861" s="130" t="s">
        <v>444</v>
      </c>
      <c r="K861" s="131"/>
      <c r="L861" s="131"/>
      <c r="M861" s="131"/>
      <c r="N861" s="131"/>
      <c r="O861" s="131"/>
      <c r="P861" s="131"/>
      <c r="Q861" s="131"/>
      <c r="R861" s="131"/>
      <c r="S861" s="131"/>
      <c r="T861" s="133" t="s">
        <v>442</v>
      </c>
      <c r="U861" s="133"/>
      <c r="V861" s="169" t="s">
        <v>236</v>
      </c>
      <c r="W861" s="169"/>
      <c r="X861" s="169"/>
      <c r="Y861" s="169"/>
      <c r="Z861" s="169"/>
      <c r="AA861" s="169"/>
      <c r="AB861" s="169"/>
      <c r="AC861" s="169"/>
      <c r="AD861" s="169"/>
      <c r="AE861" s="169"/>
      <c r="AF861" s="169"/>
      <c r="AG861" s="169"/>
      <c r="AH861" s="169"/>
      <c r="AI861" s="169"/>
      <c r="AJ861" s="169"/>
      <c r="AK861" s="169"/>
      <c r="AL861" s="169"/>
      <c r="AM861" s="172"/>
      <c r="BG861" s="13" t="s">
        <v>432</v>
      </c>
      <c r="BH861" s="13" t="s">
        <v>432</v>
      </c>
    </row>
    <row r="862" spans="1:61" ht="9.75" customHeight="1" x14ac:dyDescent="0.15">
      <c r="A862" s="99"/>
      <c r="B862" s="100"/>
      <c r="C862" s="100"/>
      <c r="D862" s="100"/>
      <c r="E862" s="100"/>
      <c r="F862" s="100"/>
      <c r="G862" s="100"/>
      <c r="H862" s="100"/>
      <c r="I862" s="100"/>
      <c r="J862" s="130"/>
      <c r="K862" s="131"/>
      <c r="L862" s="131"/>
      <c r="M862" s="131"/>
      <c r="N862" s="131"/>
      <c r="O862" s="131"/>
      <c r="P862" s="131"/>
      <c r="Q862" s="131"/>
      <c r="R862" s="131"/>
      <c r="S862" s="131"/>
      <c r="T862" s="133"/>
      <c r="U862" s="133"/>
      <c r="V862" s="169" t="s">
        <v>237</v>
      </c>
      <c r="W862" s="169"/>
      <c r="X862" s="169"/>
      <c r="Y862" s="169"/>
      <c r="Z862" s="169"/>
      <c r="AA862" s="169"/>
      <c r="AB862" s="169"/>
      <c r="AC862" s="169"/>
      <c r="AD862" s="169"/>
      <c r="AE862" s="169"/>
      <c r="AF862" s="169"/>
      <c r="AG862" s="169"/>
      <c r="AH862" s="169"/>
      <c r="AI862" s="169"/>
      <c r="AJ862" s="169"/>
      <c r="AK862" s="169"/>
      <c r="AL862" s="169"/>
      <c r="AM862" s="172"/>
      <c r="BG862" s="13" t="s">
        <v>432</v>
      </c>
      <c r="BH862" s="13" t="s">
        <v>432</v>
      </c>
    </row>
    <row r="863" spans="1:61" ht="9.75" customHeight="1" x14ac:dyDescent="0.15">
      <c r="A863" s="99"/>
      <c r="B863" s="100"/>
      <c r="C863" s="100"/>
      <c r="D863" s="100"/>
      <c r="E863" s="100"/>
      <c r="F863" s="100"/>
      <c r="G863" s="100"/>
      <c r="H863" s="100"/>
      <c r="I863" s="100"/>
      <c r="J863" s="186"/>
      <c r="K863" s="133"/>
      <c r="L863" s="133"/>
      <c r="M863" s="133"/>
      <c r="N863" s="133"/>
      <c r="O863" s="133"/>
      <c r="P863" s="133"/>
      <c r="Q863" s="133"/>
      <c r="R863" s="133"/>
      <c r="S863" s="133"/>
      <c r="T863" s="133"/>
      <c r="U863" s="133"/>
      <c r="V863" s="169" t="s">
        <v>445</v>
      </c>
      <c r="W863" s="169"/>
      <c r="X863" s="169"/>
      <c r="Y863" s="169"/>
      <c r="Z863" s="169"/>
      <c r="AA863" s="169"/>
      <c r="AB863" s="169"/>
      <c r="AC863" s="169"/>
      <c r="AD863" s="169"/>
      <c r="AE863" s="169"/>
      <c r="AF863" s="169"/>
      <c r="AG863" s="169"/>
      <c r="AH863" s="169"/>
      <c r="AI863" s="169"/>
      <c r="AJ863" s="169"/>
      <c r="AK863" s="169"/>
      <c r="AL863" s="169"/>
      <c r="AM863" s="172"/>
      <c r="BG863" s="13" t="s">
        <v>432</v>
      </c>
      <c r="BH863" s="13" t="s">
        <v>432</v>
      </c>
    </row>
    <row r="864" spans="1:61" ht="9.75" customHeight="1" x14ac:dyDescent="0.15">
      <c r="A864" s="106"/>
      <c r="B864" s="107"/>
      <c r="C864" s="107"/>
      <c r="D864" s="107"/>
      <c r="E864" s="107"/>
      <c r="F864" s="107"/>
      <c r="G864" s="107"/>
      <c r="H864" s="107"/>
      <c r="I864" s="107"/>
      <c r="J864" s="168"/>
      <c r="K864" s="137"/>
      <c r="L864" s="137"/>
      <c r="M864" s="137"/>
      <c r="N864" s="137"/>
      <c r="O864" s="137"/>
      <c r="P864" s="137"/>
      <c r="Q864" s="137"/>
      <c r="R864" s="137"/>
      <c r="S864" s="137"/>
      <c r="T864" s="137"/>
      <c r="U864" s="137"/>
      <c r="V864" s="174" t="s">
        <v>238</v>
      </c>
      <c r="W864" s="174"/>
      <c r="X864" s="174"/>
      <c r="Y864" s="174"/>
      <c r="Z864" s="174"/>
      <c r="AA864" s="174"/>
      <c r="AB864" s="174"/>
      <c r="AC864" s="174"/>
      <c r="AD864" s="174"/>
      <c r="AE864" s="174"/>
      <c r="AF864" s="174"/>
      <c r="AG864" s="174"/>
      <c r="AH864" s="174"/>
      <c r="AI864" s="174"/>
      <c r="AJ864" s="174"/>
      <c r="AK864" s="174"/>
      <c r="AL864" s="174"/>
      <c r="AM864" s="175"/>
      <c r="BG864" s="13" t="s">
        <v>432</v>
      </c>
      <c r="BH864" s="13" t="s">
        <v>432</v>
      </c>
    </row>
    <row r="865" spans="1:61" ht="9.75" customHeight="1" x14ac:dyDescent="0.15">
      <c r="A865" s="96" t="s">
        <v>288</v>
      </c>
      <c r="B865" s="97"/>
      <c r="C865" s="97"/>
      <c r="D865" s="97"/>
      <c r="E865" s="97"/>
      <c r="F865" s="97"/>
      <c r="G865" s="97"/>
      <c r="H865" s="97"/>
      <c r="I865" s="97"/>
      <c r="J865" s="115"/>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7"/>
      <c r="BG865" s="13" t="s">
        <v>514</v>
      </c>
      <c r="BH865" s="13">
        <v>75</v>
      </c>
      <c r="BI865" s="13" t="str">
        <f>"ITEM"&amp;BH865&amp; BG865 &amp;"="&amp; IF(TRIM($J865)="","",$J865)</f>
        <v>ITEM75#KBN3_11=</v>
      </c>
    </row>
    <row r="866" spans="1:61" ht="9.75" customHeight="1" x14ac:dyDescent="0.15">
      <c r="A866" s="99"/>
      <c r="B866" s="100"/>
      <c r="C866" s="100"/>
      <c r="D866" s="100"/>
      <c r="E866" s="100"/>
      <c r="F866" s="100"/>
      <c r="G866" s="100"/>
      <c r="H866" s="100"/>
      <c r="I866" s="100"/>
      <c r="J866" s="109"/>
      <c r="K866" s="110"/>
      <c r="L866" s="110"/>
      <c r="M866" s="110"/>
      <c r="N866" s="110"/>
      <c r="O866" s="110"/>
      <c r="P866" s="110"/>
      <c r="Q866" s="110"/>
      <c r="R866" s="110"/>
      <c r="S866" s="110"/>
      <c r="T866" s="110"/>
      <c r="U866" s="110"/>
      <c r="V866" s="110"/>
      <c r="W866" s="110"/>
      <c r="X866" s="110"/>
      <c r="Y866" s="110"/>
      <c r="Z866" s="110"/>
      <c r="AA866" s="110"/>
      <c r="AB866" s="110"/>
      <c r="AC866" s="110"/>
      <c r="AD866" s="110"/>
      <c r="AE866" s="110"/>
      <c r="AF866" s="110"/>
      <c r="AG866" s="110"/>
      <c r="AH866" s="110"/>
      <c r="AI866" s="110"/>
      <c r="AJ866" s="110"/>
      <c r="AK866" s="110"/>
      <c r="AL866" s="110"/>
      <c r="AM866" s="111"/>
      <c r="BG866" s="13" t="s">
        <v>432</v>
      </c>
      <c r="BH866" s="13" t="s">
        <v>432</v>
      </c>
    </row>
    <row r="867" spans="1:61" ht="9.75" customHeight="1" x14ac:dyDescent="0.15">
      <c r="A867" s="106"/>
      <c r="B867" s="107"/>
      <c r="C867" s="107"/>
      <c r="D867" s="107"/>
      <c r="E867" s="107"/>
      <c r="F867" s="107"/>
      <c r="G867" s="107"/>
      <c r="H867" s="107"/>
      <c r="I867" s="107"/>
      <c r="J867" s="112"/>
      <c r="K867" s="113"/>
      <c r="L867" s="113"/>
      <c r="M867" s="113"/>
      <c r="N867" s="113"/>
      <c r="O867" s="113"/>
      <c r="P867" s="113"/>
      <c r="Q867" s="113"/>
      <c r="R867" s="113"/>
      <c r="S867" s="113"/>
      <c r="T867" s="113"/>
      <c r="U867" s="113"/>
      <c r="V867" s="113"/>
      <c r="W867" s="113"/>
      <c r="X867" s="113"/>
      <c r="Y867" s="113"/>
      <c r="Z867" s="113"/>
      <c r="AA867" s="113"/>
      <c r="AB867" s="113"/>
      <c r="AC867" s="113"/>
      <c r="AD867" s="113"/>
      <c r="AE867" s="113"/>
      <c r="AF867" s="113"/>
      <c r="AG867" s="113"/>
      <c r="AH867" s="113"/>
      <c r="AI867" s="113"/>
      <c r="AJ867" s="113"/>
      <c r="AK867" s="113"/>
      <c r="AL867" s="113"/>
      <c r="AM867" s="114"/>
      <c r="BG867" s="13" t="s">
        <v>432</v>
      </c>
      <c r="BH867" s="13" t="s">
        <v>432</v>
      </c>
    </row>
    <row r="868" spans="1:61" ht="9.75" customHeight="1" x14ac:dyDescent="0.15">
      <c r="A868" s="96" t="s">
        <v>289</v>
      </c>
      <c r="B868" s="97"/>
      <c r="C868" s="97"/>
      <c r="D868" s="97"/>
      <c r="E868" s="97"/>
      <c r="F868" s="97"/>
      <c r="G868" s="97"/>
      <c r="H868" s="97"/>
      <c r="I868" s="97"/>
      <c r="J868" s="224" t="s">
        <v>127</v>
      </c>
      <c r="K868" s="225"/>
      <c r="L868" s="162" t="s">
        <v>121</v>
      </c>
      <c r="M868" s="162"/>
      <c r="N868" s="162"/>
      <c r="O868" s="162"/>
      <c r="P868" s="162"/>
      <c r="Q868" s="162"/>
      <c r="R868" s="162"/>
      <c r="S868" s="162"/>
      <c r="T868" s="162"/>
      <c r="U868" s="162"/>
      <c r="V868" s="162"/>
      <c r="W868" s="162"/>
      <c r="X868" s="227" t="s">
        <v>127</v>
      </c>
      <c r="Y868" s="225"/>
      <c r="Z868" s="162" t="s">
        <v>160</v>
      </c>
      <c r="AA868" s="162"/>
      <c r="AB868" s="162"/>
      <c r="AC868" s="162"/>
      <c r="AD868" s="162"/>
      <c r="AE868" s="162"/>
      <c r="AF868" s="162"/>
      <c r="AG868" s="162"/>
      <c r="AH868" s="162"/>
      <c r="AI868" s="162"/>
      <c r="AJ868" s="162"/>
      <c r="AK868" s="162"/>
      <c r="AL868" s="162"/>
      <c r="AM868" s="163"/>
      <c r="BF868" s="13" t="b">
        <f>IF($K868="○",TRUE,IF($K868="",FALSE,"INPUT_ERROR"))</f>
        <v>0</v>
      </c>
      <c r="BG868" s="13" t="s">
        <v>514</v>
      </c>
      <c r="BH868" s="13">
        <v>76</v>
      </c>
      <c r="BI868" s="13" t="str">
        <f t="shared" ref="BI868:BI874" si="12">"ITEM"&amp;BH868&amp; BG868 &amp;"="&amp; BF868</f>
        <v>ITEM76#KBN3_11=FALSE</v>
      </c>
    </row>
    <row r="869" spans="1:61" ht="9.75" customHeight="1" x14ac:dyDescent="0.15">
      <c r="A869" s="99"/>
      <c r="B869" s="100"/>
      <c r="C869" s="100"/>
      <c r="D869" s="100"/>
      <c r="E869" s="100"/>
      <c r="F869" s="100"/>
      <c r="G869" s="100"/>
      <c r="H869" s="100"/>
      <c r="I869" s="100"/>
      <c r="J869" s="130"/>
      <c r="K869" s="132"/>
      <c r="L869" s="133"/>
      <c r="M869" s="133"/>
      <c r="N869" s="133"/>
      <c r="O869" s="133"/>
      <c r="P869" s="133"/>
      <c r="Q869" s="133"/>
      <c r="R869" s="133"/>
      <c r="S869" s="133"/>
      <c r="T869" s="133"/>
      <c r="U869" s="133"/>
      <c r="V869" s="133"/>
      <c r="W869" s="133"/>
      <c r="X869" s="134"/>
      <c r="Y869" s="132"/>
      <c r="Z869" s="133"/>
      <c r="AA869" s="133"/>
      <c r="AB869" s="133"/>
      <c r="AC869" s="133"/>
      <c r="AD869" s="133"/>
      <c r="AE869" s="133"/>
      <c r="AF869" s="133"/>
      <c r="AG869" s="133"/>
      <c r="AH869" s="133"/>
      <c r="AI869" s="133"/>
      <c r="AJ869" s="133"/>
      <c r="AK869" s="133"/>
      <c r="AL869" s="133"/>
      <c r="AM869" s="139"/>
      <c r="BF869" s="13" t="b">
        <f>IF($Y868="○",TRUE,IF($Y868="",FALSE,"INPUT_ERROR"))</f>
        <v>0</v>
      </c>
      <c r="BG869" s="13" t="s">
        <v>514</v>
      </c>
      <c r="BH869" s="13">
        <v>77</v>
      </c>
      <c r="BI869" s="13" t="str">
        <f t="shared" si="12"/>
        <v>ITEM77#KBN3_11=FALSE</v>
      </c>
    </row>
    <row r="870" spans="1:61" ht="9.75" customHeight="1" x14ac:dyDescent="0.15">
      <c r="A870" s="99"/>
      <c r="B870" s="100"/>
      <c r="C870" s="100"/>
      <c r="D870" s="100"/>
      <c r="E870" s="100"/>
      <c r="F870" s="100"/>
      <c r="G870" s="100"/>
      <c r="H870" s="100"/>
      <c r="I870" s="100"/>
      <c r="J870" s="130" t="s">
        <v>127</v>
      </c>
      <c r="K870" s="132"/>
      <c r="L870" s="133" t="s">
        <v>161</v>
      </c>
      <c r="M870" s="133"/>
      <c r="N870" s="133"/>
      <c r="O870" s="133"/>
      <c r="P870" s="133"/>
      <c r="Q870" s="133"/>
      <c r="R870" s="133"/>
      <c r="S870" s="133"/>
      <c r="T870" s="133"/>
      <c r="U870" s="133"/>
      <c r="V870" s="133"/>
      <c r="W870" s="133"/>
      <c r="X870" s="134" t="s">
        <v>127</v>
      </c>
      <c r="Y870" s="132"/>
      <c r="Z870" s="133" t="s">
        <v>332</v>
      </c>
      <c r="AA870" s="133"/>
      <c r="AB870" s="133"/>
      <c r="AC870" s="133"/>
      <c r="AD870" s="133"/>
      <c r="AE870" s="133"/>
      <c r="AF870" s="133"/>
      <c r="AG870" s="133"/>
      <c r="AH870" s="133"/>
      <c r="AI870" s="133"/>
      <c r="AJ870" s="133"/>
      <c r="AK870" s="133"/>
      <c r="AL870" s="133"/>
      <c r="AM870" s="139"/>
      <c r="BF870" s="13" t="b">
        <f>IF($K870="○",TRUE,IF($K870="",FALSE,"INPUT_ERROR"))</f>
        <v>0</v>
      </c>
      <c r="BG870" s="13" t="s">
        <v>514</v>
      </c>
      <c r="BH870" s="13">
        <v>78</v>
      </c>
      <c r="BI870" s="13" t="str">
        <f t="shared" si="12"/>
        <v>ITEM78#KBN3_11=FALSE</v>
      </c>
    </row>
    <row r="871" spans="1:61" ht="9.75" customHeight="1" x14ac:dyDescent="0.15">
      <c r="A871" s="99"/>
      <c r="B871" s="100"/>
      <c r="C871" s="100"/>
      <c r="D871" s="100"/>
      <c r="E871" s="100"/>
      <c r="F871" s="100"/>
      <c r="G871" s="100"/>
      <c r="H871" s="100"/>
      <c r="I871" s="100"/>
      <c r="J871" s="130"/>
      <c r="K871" s="132"/>
      <c r="L871" s="133"/>
      <c r="M871" s="133"/>
      <c r="N871" s="133"/>
      <c r="O871" s="133"/>
      <c r="P871" s="133"/>
      <c r="Q871" s="133"/>
      <c r="R871" s="133"/>
      <c r="S871" s="133"/>
      <c r="T871" s="133"/>
      <c r="U871" s="133"/>
      <c r="V871" s="133"/>
      <c r="W871" s="133"/>
      <c r="X871" s="134"/>
      <c r="Y871" s="132"/>
      <c r="Z871" s="133"/>
      <c r="AA871" s="133"/>
      <c r="AB871" s="133"/>
      <c r="AC871" s="133"/>
      <c r="AD871" s="133"/>
      <c r="AE871" s="133"/>
      <c r="AF871" s="133"/>
      <c r="AG871" s="133"/>
      <c r="AH871" s="133"/>
      <c r="AI871" s="133"/>
      <c r="AJ871" s="133"/>
      <c r="AK871" s="133"/>
      <c r="AL871" s="133"/>
      <c r="AM871" s="139"/>
      <c r="BF871" s="13" t="b">
        <f>IF($Y870="○",TRUE,IF($Y870="",FALSE,"INPUT_ERROR"))</f>
        <v>0</v>
      </c>
      <c r="BG871" s="13" t="s">
        <v>514</v>
      </c>
      <c r="BH871" s="13">
        <v>79</v>
      </c>
      <c r="BI871" s="13" t="str">
        <f t="shared" si="12"/>
        <v>ITEM79#KBN3_11=FALSE</v>
      </c>
    </row>
    <row r="872" spans="1:61" ht="9.75" customHeight="1" x14ac:dyDescent="0.15">
      <c r="A872" s="99"/>
      <c r="B872" s="100"/>
      <c r="C872" s="100"/>
      <c r="D872" s="100"/>
      <c r="E872" s="100"/>
      <c r="F872" s="100"/>
      <c r="G872" s="100"/>
      <c r="H872" s="100"/>
      <c r="I872" s="100"/>
      <c r="J872" s="130" t="s">
        <v>127</v>
      </c>
      <c r="K872" s="132"/>
      <c r="L872" s="133" t="s">
        <v>240</v>
      </c>
      <c r="M872" s="133"/>
      <c r="N872" s="133"/>
      <c r="O872" s="133"/>
      <c r="P872" s="133"/>
      <c r="Q872" s="133"/>
      <c r="R872" s="133"/>
      <c r="S872" s="133"/>
      <c r="T872" s="133"/>
      <c r="U872" s="133"/>
      <c r="V872" s="133"/>
      <c r="W872" s="133"/>
      <c r="X872" s="134" t="s">
        <v>127</v>
      </c>
      <c r="Y872" s="132"/>
      <c r="Z872" s="133" t="s">
        <v>241</v>
      </c>
      <c r="AA872" s="133"/>
      <c r="AB872" s="133"/>
      <c r="AC872" s="133"/>
      <c r="AD872" s="133"/>
      <c r="AE872" s="133"/>
      <c r="AF872" s="133"/>
      <c r="AG872" s="133"/>
      <c r="AH872" s="133"/>
      <c r="AI872" s="133"/>
      <c r="AJ872" s="133"/>
      <c r="AK872" s="133"/>
      <c r="AL872" s="133"/>
      <c r="AM872" s="139"/>
      <c r="BF872" s="13" t="b">
        <f>IF($K872="○",TRUE,IF($K872="",FALSE,"INPUT_ERROR"))</f>
        <v>0</v>
      </c>
      <c r="BG872" s="13" t="s">
        <v>514</v>
      </c>
      <c r="BH872" s="13">
        <v>80</v>
      </c>
      <c r="BI872" s="13" t="str">
        <f t="shared" si="12"/>
        <v>ITEM80#KBN3_11=FALSE</v>
      </c>
    </row>
    <row r="873" spans="1:61" ht="9.75" customHeight="1" x14ac:dyDescent="0.15">
      <c r="A873" s="99"/>
      <c r="B873" s="100"/>
      <c r="C873" s="100"/>
      <c r="D873" s="100"/>
      <c r="E873" s="100"/>
      <c r="F873" s="100"/>
      <c r="G873" s="100"/>
      <c r="H873" s="100"/>
      <c r="I873" s="100"/>
      <c r="J873" s="130"/>
      <c r="K873" s="132"/>
      <c r="L873" s="133"/>
      <c r="M873" s="133"/>
      <c r="N873" s="133"/>
      <c r="O873" s="133"/>
      <c r="P873" s="133"/>
      <c r="Q873" s="133"/>
      <c r="R873" s="133"/>
      <c r="S873" s="133"/>
      <c r="T873" s="133"/>
      <c r="U873" s="133"/>
      <c r="V873" s="133"/>
      <c r="W873" s="133"/>
      <c r="X873" s="134"/>
      <c r="Y873" s="132"/>
      <c r="Z873" s="133"/>
      <c r="AA873" s="133"/>
      <c r="AB873" s="133"/>
      <c r="AC873" s="133"/>
      <c r="AD873" s="133"/>
      <c r="AE873" s="133"/>
      <c r="AF873" s="133"/>
      <c r="AG873" s="133"/>
      <c r="AH873" s="133"/>
      <c r="AI873" s="133"/>
      <c r="AJ873" s="133"/>
      <c r="AK873" s="133"/>
      <c r="AL873" s="133"/>
      <c r="AM873" s="139"/>
      <c r="BF873" s="13" t="b">
        <f>IF($Y872="○",TRUE,IF($Y872="",FALSE,"INPUT_ERROR"))</f>
        <v>0</v>
      </c>
      <c r="BG873" s="13" t="s">
        <v>514</v>
      </c>
      <c r="BH873" s="13">
        <v>81</v>
      </c>
      <c r="BI873" s="13" t="str">
        <f t="shared" si="12"/>
        <v>ITEM81#KBN3_11=FALSE</v>
      </c>
    </row>
    <row r="874" spans="1:61" ht="9.75" customHeight="1" x14ac:dyDescent="0.15">
      <c r="A874" s="99"/>
      <c r="B874" s="100"/>
      <c r="C874" s="100"/>
      <c r="D874" s="100"/>
      <c r="E874" s="100"/>
      <c r="F874" s="100"/>
      <c r="G874" s="100"/>
      <c r="H874" s="100"/>
      <c r="I874" s="100"/>
      <c r="J874" s="130" t="s">
        <v>127</v>
      </c>
      <c r="K874" s="132"/>
      <c r="L874" s="133" t="s">
        <v>125</v>
      </c>
      <c r="M874" s="133"/>
      <c r="N874" s="133"/>
      <c r="O874" s="134" t="s">
        <v>98</v>
      </c>
      <c r="P874" s="128"/>
      <c r="Q874" s="128"/>
      <c r="R874" s="128"/>
      <c r="S874" s="128"/>
      <c r="T874" s="128"/>
      <c r="U874" s="128"/>
      <c r="V874" s="128"/>
      <c r="W874" s="128"/>
      <c r="X874" s="128"/>
      <c r="Y874" s="128"/>
      <c r="Z874" s="128"/>
      <c r="AA874" s="128"/>
      <c r="AB874" s="128"/>
      <c r="AC874" s="128"/>
      <c r="AD874" s="128"/>
      <c r="AE874" s="128"/>
      <c r="AF874" s="128"/>
      <c r="AG874" s="128"/>
      <c r="AH874" s="128"/>
      <c r="AI874" s="128"/>
      <c r="AJ874" s="128"/>
      <c r="AK874" s="128"/>
      <c r="AL874" s="133" t="s">
        <v>188</v>
      </c>
      <c r="AM874" s="139"/>
      <c r="BF874" s="13" t="b">
        <f>IF($K874="○",TRUE,IF($K874="",FALSE,"INPUT_ERROR"))</f>
        <v>0</v>
      </c>
      <c r="BG874" s="13" t="s">
        <v>514</v>
      </c>
      <c r="BH874" s="13">
        <v>82</v>
      </c>
      <c r="BI874" s="13" t="str">
        <f t="shared" si="12"/>
        <v>ITEM82#KBN3_11=FALSE</v>
      </c>
    </row>
    <row r="875" spans="1:61" ht="9.75" customHeight="1" x14ac:dyDescent="0.15">
      <c r="A875" s="99"/>
      <c r="B875" s="100"/>
      <c r="C875" s="100"/>
      <c r="D875" s="100"/>
      <c r="E875" s="100"/>
      <c r="F875" s="100"/>
      <c r="G875" s="100"/>
      <c r="H875" s="100"/>
      <c r="I875" s="100"/>
      <c r="J875" s="135"/>
      <c r="K875" s="136"/>
      <c r="L875" s="137"/>
      <c r="M875" s="137"/>
      <c r="N875" s="137"/>
      <c r="O875" s="138"/>
      <c r="P875" s="90"/>
      <c r="Q875" s="90"/>
      <c r="R875" s="90"/>
      <c r="S875" s="90"/>
      <c r="T875" s="90"/>
      <c r="U875" s="90"/>
      <c r="V875" s="90"/>
      <c r="W875" s="90"/>
      <c r="X875" s="90"/>
      <c r="Y875" s="90"/>
      <c r="Z875" s="90"/>
      <c r="AA875" s="90"/>
      <c r="AB875" s="90"/>
      <c r="AC875" s="90"/>
      <c r="AD875" s="90"/>
      <c r="AE875" s="90"/>
      <c r="AF875" s="90"/>
      <c r="AG875" s="90"/>
      <c r="AH875" s="90"/>
      <c r="AI875" s="90"/>
      <c r="AJ875" s="90"/>
      <c r="AK875" s="90"/>
      <c r="AL875" s="137"/>
      <c r="AM875" s="140"/>
      <c r="BG875" s="13" t="s">
        <v>514</v>
      </c>
      <c r="BH875" s="13">
        <v>83</v>
      </c>
      <c r="BI875" s="13" t="str">
        <f>"ITEM"&amp;BH875&amp; BG875 &amp;"="&amp;IF(TRIM($P874)="","",$P874)</f>
        <v>ITEM83#KBN3_11=</v>
      </c>
    </row>
    <row r="876" spans="1:61" ht="9.75" customHeight="1" x14ac:dyDescent="0.15">
      <c r="A876" s="96" t="s">
        <v>290</v>
      </c>
      <c r="B876" s="97"/>
      <c r="C876" s="97"/>
      <c r="D876" s="97"/>
      <c r="E876" s="97"/>
      <c r="F876" s="97"/>
      <c r="G876" s="97"/>
      <c r="H876" s="97"/>
      <c r="I876" s="97"/>
      <c r="J876" s="102"/>
      <c r="K876" s="102"/>
      <c r="L876" s="102"/>
      <c r="M876" s="102"/>
      <c r="N876" s="102"/>
      <c r="O876" s="102"/>
      <c r="P876" s="102"/>
      <c r="Q876" s="102"/>
      <c r="R876" s="102"/>
      <c r="S876" s="102"/>
      <c r="T876" s="102"/>
      <c r="U876" s="102"/>
      <c r="V876" s="102"/>
      <c r="W876" s="102"/>
      <c r="X876" s="102"/>
      <c r="Y876" s="102"/>
      <c r="Z876" s="102"/>
      <c r="AA876" s="102"/>
      <c r="AB876" s="102"/>
      <c r="AC876" s="102"/>
      <c r="AD876" s="102"/>
      <c r="AE876" s="102"/>
      <c r="AF876" s="102"/>
      <c r="AG876" s="102"/>
      <c r="AH876" s="102"/>
      <c r="AI876" s="102"/>
      <c r="AJ876" s="102"/>
      <c r="AK876" s="102"/>
      <c r="AL876" s="102"/>
      <c r="AM876" s="102"/>
      <c r="BG876" s="13" t="s">
        <v>514</v>
      </c>
      <c r="BH876" s="13">
        <v>84</v>
      </c>
      <c r="BI876" s="13" t="str">
        <f>"ITEM"&amp;BH876&amp; BG876 &amp;"="&amp;IF(TRIM($J876)="","",TEXT(J876,"yyyymmdd"))</f>
        <v>ITEM84#KBN3_11=</v>
      </c>
    </row>
    <row r="877" spans="1:61" ht="9.75" customHeight="1" x14ac:dyDescent="0.15">
      <c r="A877" s="99"/>
      <c r="B877" s="100"/>
      <c r="C877" s="100"/>
      <c r="D877" s="100"/>
      <c r="E877" s="100"/>
      <c r="F877" s="100"/>
      <c r="G877" s="100"/>
      <c r="H877" s="100"/>
      <c r="I877" s="100"/>
      <c r="J877" s="102"/>
      <c r="K877" s="102"/>
      <c r="L877" s="102"/>
      <c r="M877" s="102"/>
      <c r="N877" s="102"/>
      <c r="O877" s="102"/>
      <c r="P877" s="102"/>
      <c r="Q877" s="102"/>
      <c r="R877" s="102"/>
      <c r="S877" s="102"/>
      <c r="T877" s="102"/>
      <c r="U877" s="102"/>
      <c r="V877" s="102"/>
      <c r="W877" s="102"/>
      <c r="X877" s="102"/>
      <c r="Y877" s="102"/>
      <c r="Z877" s="102"/>
      <c r="AA877" s="102"/>
      <c r="AB877" s="102"/>
      <c r="AC877" s="102"/>
      <c r="AD877" s="102"/>
      <c r="AE877" s="102"/>
      <c r="AF877" s="102"/>
      <c r="AG877" s="102"/>
      <c r="AH877" s="102"/>
      <c r="AI877" s="102"/>
      <c r="AJ877" s="102"/>
      <c r="AK877" s="102"/>
      <c r="AL877" s="102"/>
      <c r="AM877" s="102"/>
      <c r="BG877" s="13" t="s">
        <v>432</v>
      </c>
      <c r="BH877" s="13" t="s">
        <v>432</v>
      </c>
    </row>
    <row r="878" spans="1:61" ht="9.75" customHeight="1" thickBot="1" x14ac:dyDescent="0.2">
      <c r="A878" s="106"/>
      <c r="B878" s="107"/>
      <c r="C878" s="107"/>
      <c r="D878" s="107"/>
      <c r="E878" s="107"/>
      <c r="F878" s="107"/>
      <c r="G878" s="107"/>
      <c r="H878" s="107"/>
      <c r="I878" s="107"/>
      <c r="J878" s="102"/>
      <c r="K878" s="102"/>
      <c r="L878" s="102"/>
      <c r="M878" s="102"/>
      <c r="N878" s="102"/>
      <c r="O878" s="102"/>
      <c r="P878" s="102"/>
      <c r="Q878" s="102"/>
      <c r="R878" s="102"/>
      <c r="S878" s="102"/>
      <c r="T878" s="102"/>
      <c r="U878" s="102"/>
      <c r="V878" s="102"/>
      <c r="W878" s="102"/>
      <c r="X878" s="102"/>
      <c r="Y878" s="102"/>
      <c r="Z878" s="102"/>
      <c r="AA878" s="102"/>
      <c r="AB878" s="102"/>
      <c r="AC878" s="102"/>
      <c r="AD878" s="102"/>
      <c r="AE878" s="102"/>
      <c r="AF878" s="102"/>
      <c r="AG878" s="102"/>
      <c r="AH878" s="102"/>
      <c r="AI878" s="102"/>
      <c r="AJ878" s="102"/>
      <c r="AK878" s="102"/>
      <c r="AL878" s="102"/>
      <c r="AM878" s="102"/>
      <c r="BG878" s="13" t="s">
        <v>432</v>
      </c>
      <c r="BH878" s="13" t="s">
        <v>432</v>
      </c>
    </row>
    <row r="879" spans="1:61" ht="9.75" customHeight="1" x14ac:dyDescent="0.15">
      <c r="A879" s="295" t="s">
        <v>376</v>
      </c>
      <c r="B879" s="296"/>
      <c r="C879" s="296"/>
      <c r="D879" s="296"/>
      <c r="E879" s="296"/>
      <c r="F879" s="296"/>
      <c r="G879" s="296"/>
      <c r="H879" s="296"/>
      <c r="I879" s="297"/>
      <c r="J879" s="273"/>
      <c r="K879" s="274"/>
      <c r="L879" s="274"/>
      <c r="M879" s="274"/>
      <c r="N879" s="274"/>
      <c r="O879" s="274"/>
      <c r="P879" s="274"/>
      <c r="Q879" s="274"/>
      <c r="R879" s="274"/>
      <c r="S879" s="274"/>
      <c r="T879" s="274"/>
      <c r="U879" s="274"/>
      <c r="V879" s="274"/>
      <c r="W879" s="274"/>
      <c r="X879" s="274"/>
      <c r="Y879" s="274"/>
      <c r="Z879" s="274"/>
      <c r="AA879" s="274"/>
      <c r="AB879" s="274"/>
      <c r="AC879" s="274"/>
      <c r="AD879" s="274"/>
      <c r="AE879" s="274"/>
      <c r="AF879" s="274"/>
      <c r="AG879" s="274"/>
      <c r="AH879" s="274"/>
      <c r="AI879" s="274"/>
      <c r="AJ879" s="274"/>
      <c r="AK879" s="274"/>
      <c r="AL879" s="274"/>
      <c r="AM879" s="275"/>
      <c r="BG879" s="13" t="s">
        <v>515</v>
      </c>
      <c r="BH879" s="13">
        <v>70</v>
      </c>
      <c r="BI879" s="13" t="str">
        <f>"ITEM"&amp;BH879&amp;BG879&amp;"="&amp;IF(TRIM($J879)="","",$J879)</f>
        <v>ITEM70#KBN3_12=</v>
      </c>
    </row>
    <row r="880" spans="1:61" ht="9.75" customHeight="1" thickBot="1" x14ac:dyDescent="0.2">
      <c r="A880" s="298"/>
      <c r="B880" s="299"/>
      <c r="C880" s="299"/>
      <c r="D880" s="299"/>
      <c r="E880" s="299"/>
      <c r="F880" s="299"/>
      <c r="G880" s="299"/>
      <c r="H880" s="299"/>
      <c r="I880" s="300"/>
      <c r="J880" s="301"/>
      <c r="K880" s="302"/>
      <c r="L880" s="302"/>
      <c r="M880" s="302"/>
      <c r="N880" s="302"/>
      <c r="O880" s="302"/>
      <c r="P880" s="302"/>
      <c r="Q880" s="302"/>
      <c r="R880" s="302"/>
      <c r="S880" s="302"/>
      <c r="T880" s="302"/>
      <c r="U880" s="302"/>
      <c r="V880" s="302"/>
      <c r="W880" s="302"/>
      <c r="X880" s="302"/>
      <c r="Y880" s="302"/>
      <c r="Z880" s="302"/>
      <c r="AA880" s="302"/>
      <c r="AB880" s="302"/>
      <c r="AC880" s="302"/>
      <c r="AD880" s="302"/>
      <c r="AE880" s="302"/>
      <c r="AF880" s="302"/>
      <c r="AG880" s="302"/>
      <c r="AH880" s="302"/>
      <c r="AI880" s="302"/>
      <c r="AJ880" s="302"/>
      <c r="AK880" s="302"/>
      <c r="AL880" s="302"/>
      <c r="AM880" s="303"/>
    </row>
    <row r="881" spans="1:61" ht="9.75" customHeight="1" x14ac:dyDescent="0.15">
      <c r="A881" s="99" t="s">
        <v>96</v>
      </c>
      <c r="B881" s="100"/>
      <c r="C881" s="100"/>
      <c r="D881" s="100"/>
      <c r="E881" s="100"/>
      <c r="F881" s="100"/>
      <c r="G881" s="100"/>
      <c r="H881" s="100"/>
      <c r="I881" s="100"/>
      <c r="J881" s="102"/>
      <c r="K881" s="102"/>
      <c r="L881" s="102"/>
      <c r="M881" s="102"/>
      <c r="N881" s="102"/>
      <c r="O881" s="102"/>
      <c r="P881" s="102"/>
      <c r="Q881" s="102"/>
      <c r="R881" s="102"/>
      <c r="S881" s="102"/>
      <c r="T881" s="102"/>
      <c r="U881" s="102"/>
      <c r="V881" s="102"/>
      <c r="W881" s="102"/>
      <c r="X881" s="102"/>
      <c r="Y881" s="102"/>
      <c r="Z881" s="102"/>
      <c r="AA881" s="102"/>
      <c r="AB881" s="102"/>
      <c r="AC881" s="102"/>
      <c r="AD881" s="102"/>
      <c r="AE881" s="102"/>
      <c r="AF881" s="102"/>
      <c r="AG881" s="102"/>
      <c r="AH881" s="102"/>
      <c r="AI881" s="102"/>
      <c r="AJ881" s="102"/>
      <c r="AK881" s="102"/>
      <c r="AL881" s="102"/>
      <c r="AM881" s="102"/>
      <c r="BG881" s="13" t="s">
        <v>515</v>
      </c>
      <c r="BH881" s="13">
        <v>71</v>
      </c>
      <c r="BI881" s="13" t="str">
        <f>"ITEM"&amp;BH881&amp; BG881 &amp;"="&amp; IF(TRIM($J881)="","",$J881)</f>
        <v>ITEM71#KBN3_12=</v>
      </c>
    </row>
    <row r="882" spans="1:61" ht="11.25" x14ac:dyDescent="0.15">
      <c r="A882" s="106"/>
      <c r="B882" s="107"/>
      <c r="C882" s="107"/>
      <c r="D882" s="107"/>
      <c r="E882" s="107"/>
      <c r="F882" s="107"/>
      <c r="G882" s="107"/>
      <c r="H882" s="107"/>
      <c r="I882" s="107"/>
      <c r="J882" s="102"/>
      <c r="K882" s="102"/>
      <c r="L882" s="102"/>
      <c r="M882" s="102"/>
      <c r="N882" s="102"/>
      <c r="O882" s="102"/>
      <c r="P882" s="102"/>
      <c r="Q882" s="102"/>
      <c r="R882" s="102"/>
      <c r="S882" s="102"/>
      <c r="T882" s="102"/>
      <c r="U882" s="102"/>
      <c r="V882" s="102"/>
      <c r="W882" s="102"/>
      <c r="X882" s="102"/>
      <c r="Y882" s="102"/>
      <c r="Z882" s="102"/>
      <c r="AA882" s="102"/>
      <c r="AB882" s="102"/>
      <c r="AC882" s="102"/>
      <c r="AD882" s="102"/>
      <c r="AE882" s="102"/>
      <c r="AF882" s="102"/>
      <c r="AG882" s="102"/>
      <c r="AH882" s="102"/>
      <c r="AI882" s="102"/>
      <c r="AJ882" s="102"/>
      <c r="AK882" s="102"/>
      <c r="AL882" s="102"/>
      <c r="AM882" s="102"/>
    </row>
    <row r="883" spans="1:61" ht="9.75" customHeight="1" x14ac:dyDescent="0.15">
      <c r="A883" s="96" t="s">
        <v>285</v>
      </c>
      <c r="B883" s="97"/>
      <c r="C883" s="97"/>
      <c r="D883" s="97"/>
      <c r="E883" s="97"/>
      <c r="F883" s="97"/>
      <c r="G883" s="97"/>
      <c r="H883" s="97"/>
      <c r="I883" s="97"/>
      <c r="J883" s="102"/>
      <c r="K883" s="102"/>
      <c r="L883" s="102"/>
      <c r="M883" s="102"/>
      <c r="N883" s="102"/>
      <c r="O883" s="102"/>
      <c r="P883" s="102"/>
      <c r="Q883" s="102"/>
      <c r="R883" s="102"/>
      <c r="S883" s="102"/>
      <c r="T883" s="102"/>
      <c r="U883" s="102"/>
      <c r="V883" s="102"/>
      <c r="W883" s="102"/>
      <c r="X883" s="102"/>
      <c r="Y883" s="102"/>
      <c r="Z883" s="102"/>
      <c r="AA883" s="102"/>
      <c r="AB883" s="102"/>
      <c r="AC883" s="102"/>
      <c r="AD883" s="102"/>
      <c r="AE883" s="102"/>
      <c r="AF883" s="102"/>
      <c r="AG883" s="102"/>
      <c r="AH883" s="102"/>
      <c r="AI883" s="102"/>
      <c r="AJ883" s="102"/>
      <c r="AK883" s="102"/>
      <c r="AL883" s="102"/>
      <c r="AM883" s="102"/>
      <c r="BG883" s="13" t="s">
        <v>515</v>
      </c>
      <c r="BH883" s="13">
        <v>72</v>
      </c>
      <c r="BI883" s="13" t="str">
        <f>"ITEM"&amp;BH883&amp; BG883 &amp;"="&amp; IF(TRIM($J883)="","",$J883)</f>
        <v>ITEM72#KBN3_12=</v>
      </c>
    </row>
    <row r="884" spans="1:61" ht="9.75" customHeight="1" x14ac:dyDescent="0.15">
      <c r="A884" s="99"/>
      <c r="B884" s="100"/>
      <c r="C884" s="100"/>
      <c r="D884" s="100"/>
      <c r="E884" s="100"/>
      <c r="F884" s="100"/>
      <c r="G884" s="100"/>
      <c r="H884" s="100"/>
      <c r="I884" s="100"/>
      <c r="J884" s="102"/>
      <c r="K884" s="102"/>
      <c r="L884" s="102"/>
      <c r="M884" s="102"/>
      <c r="N884" s="102"/>
      <c r="O884" s="102"/>
      <c r="P884" s="102"/>
      <c r="Q884" s="102"/>
      <c r="R884" s="102"/>
      <c r="S884" s="102"/>
      <c r="T884" s="102"/>
      <c r="U884" s="102"/>
      <c r="V884" s="102"/>
      <c r="W884" s="102"/>
      <c r="X884" s="102"/>
      <c r="Y884" s="102"/>
      <c r="Z884" s="102"/>
      <c r="AA884" s="102"/>
      <c r="AB884" s="102"/>
      <c r="AC884" s="102"/>
      <c r="AD884" s="102"/>
      <c r="AE884" s="102"/>
      <c r="AF884" s="102"/>
      <c r="AG884" s="102"/>
      <c r="AH884" s="102"/>
      <c r="AI884" s="102"/>
      <c r="AJ884" s="102"/>
      <c r="AK884" s="102"/>
      <c r="AL884" s="102"/>
      <c r="AM884" s="102"/>
      <c r="BG884" s="13" t="s">
        <v>432</v>
      </c>
      <c r="BH884" s="13" t="s">
        <v>432</v>
      </c>
    </row>
    <row r="885" spans="1:61" ht="9.75" customHeight="1" x14ac:dyDescent="0.15">
      <c r="A885" s="106"/>
      <c r="B885" s="107"/>
      <c r="C885" s="107"/>
      <c r="D885" s="107"/>
      <c r="E885" s="107"/>
      <c r="F885" s="107"/>
      <c r="G885" s="107"/>
      <c r="H885" s="107"/>
      <c r="I885" s="107"/>
      <c r="J885" s="102"/>
      <c r="K885" s="102"/>
      <c r="L885" s="102"/>
      <c r="M885" s="102"/>
      <c r="N885" s="102"/>
      <c r="O885" s="102"/>
      <c r="P885" s="102"/>
      <c r="Q885" s="102"/>
      <c r="R885" s="102"/>
      <c r="S885" s="102"/>
      <c r="T885" s="102"/>
      <c r="U885" s="102"/>
      <c r="V885" s="102"/>
      <c r="W885" s="102"/>
      <c r="X885" s="102"/>
      <c r="Y885" s="102"/>
      <c r="Z885" s="102"/>
      <c r="AA885" s="102"/>
      <c r="AB885" s="102"/>
      <c r="AC885" s="102"/>
      <c r="AD885" s="102"/>
      <c r="AE885" s="102"/>
      <c r="AF885" s="102"/>
      <c r="AG885" s="102"/>
      <c r="AH885" s="102"/>
      <c r="AI885" s="102"/>
      <c r="AJ885" s="102"/>
      <c r="AK885" s="102"/>
      <c r="AL885" s="102"/>
      <c r="AM885" s="102"/>
      <c r="BG885" s="13" t="s">
        <v>432</v>
      </c>
      <c r="BH885" s="13" t="s">
        <v>432</v>
      </c>
    </row>
    <row r="886" spans="1:61" ht="9.75" customHeight="1" x14ac:dyDescent="0.15">
      <c r="A886" s="96" t="s">
        <v>286</v>
      </c>
      <c r="B886" s="97"/>
      <c r="C886" s="97"/>
      <c r="D886" s="97"/>
      <c r="E886" s="97"/>
      <c r="F886" s="97"/>
      <c r="G886" s="97"/>
      <c r="H886" s="97"/>
      <c r="I886" s="97"/>
      <c r="J886" s="102"/>
      <c r="K886" s="102"/>
      <c r="L886" s="102"/>
      <c r="M886" s="102"/>
      <c r="N886" s="102"/>
      <c r="O886" s="102"/>
      <c r="P886" s="102"/>
      <c r="Q886" s="102"/>
      <c r="R886" s="102"/>
      <c r="S886" s="102"/>
      <c r="T886" s="102"/>
      <c r="U886" s="102"/>
      <c r="V886" s="102"/>
      <c r="W886" s="102"/>
      <c r="X886" s="102"/>
      <c r="Y886" s="102"/>
      <c r="Z886" s="102"/>
      <c r="AA886" s="102"/>
      <c r="AB886" s="102"/>
      <c r="AC886" s="102"/>
      <c r="AD886" s="102"/>
      <c r="AE886" s="102"/>
      <c r="AF886" s="102"/>
      <c r="AG886" s="102"/>
      <c r="AH886" s="102"/>
      <c r="AI886" s="102"/>
      <c r="AJ886" s="102"/>
      <c r="AK886" s="102"/>
      <c r="AL886" s="102"/>
      <c r="AM886" s="102"/>
      <c r="BG886" s="13" t="s">
        <v>515</v>
      </c>
      <c r="BH886" s="13">
        <v>73</v>
      </c>
      <c r="BI886" s="13" t="str">
        <f>"ITEM"&amp;BH886&amp; BG886 &amp;"="&amp; IF(TRIM($J886)="","",$J886)</f>
        <v>ITEM73#KBN3_12=</v>
      </c>
    </row>
    <row r="887" spans="1:61" ht="9.75" customHeight="1" x14ac:dyDescent="0.15">
      <c r="A887" s="106"/>
      <c r="B887" s="107"/>
      <c r="C887" s="107"/>
      <c r="D887" s="107"/>
      <c r="E887" s="107"/>
      <c r="F887" s="107"/>
      <c r="G887" s="107"/>
      <c r="H887" s="107"/>
      <c r="I887" s="107"/>
      <c r="J887" s="102"/>
      <c r="K887" s="102"/>
      <c r="L887" s="102"/>
      <c r="M887" s="102"/>
      <c r="N887" s="102"/>
      <c r="O887" s="102"/>
      <c r="P887" s="102"/>
      <c r="Q887" s="102"/>
      <c r="R887" s="102"/>
      <c r="S887" s="102"/>
      <c r="T887" s="102"/>
      <c r="U887" s="102"/>
      <c r="V887" s="102"/>
      <c r="W887" s="102"/>
      <c r="X887" s="102"/>
      <c r="Y887" s="102"/>
      <c r="Z887" s="102"/>
      <c r="AA887" s="102"/>
      <c r="AB887" s="102"/>
      <c r="AC887" s="102"/>
      <c r="AD887" s="102"/>
      <c r="AE887" s="102"/>
      <c r="AF887" s="102"/>
      <c r="AG887" s="102"/>
      <c r="AH887" s="102"/>
      <c r="AI887" s="102"/>
      <c r="AJ887" s="102"/>
      <c r="AK887" s="102"/>
      <c r="AL887" s="102"/>
      <c r="AM887" s="102"/>
      <c r="BG887" s="13" t="s">
        <v>432</v>
      </c>
      <c r="BH887" s="13" t="s">
        <v>432</v>
      </c>
    </row>
    <row r="888" spans="1:61" ht="9.75" customHeight="1" x14ac:dyDescent="0.15">
      <c r="A888" s="96" t="s">
        <v>287</v>
      </c>
      <c r="B888" s="97"/>
      <c r="C888" s="97"/>
      <c r="D888" s="97"/>
      <c r="E888" s="97"/>
      <c r="F888" s="97"/>
      <c r="G888" s="97"/>
      <c r="H888" s="97"/>
      <c r="I888" s="97"/>
      <c r="J888" s="167"/>
      <c r="K888" s="162"/>
      <c r="L888" s="162"/>
      <c r="M888" s="162"/>
      <c r="N888" s="162"/>
      <c r="O888" s="162"/>
      <c r="P888" s="162"/>
      <c r="Q888" s="162"/>
      <c r="R888" s="162"/>
      <c r="S888" s="162"/>
      <c r="T888" s="162"/>
      <c r="U888" s="162"/>
      <c r="V888" s="170" t="s">
        <v>116</v>
      </c>
      <c r="W888" s="170"/>
      <c r="X888" s="170"/>
      <c r="Y888" s="170"/>
      <c r="Z888" s="170"/>
      <c r="AA888" s="170"/>
      <c r="AB888" s="170"/>
      <c r="AC888" s="170"/>
      <c r="AD888" s="170"/>
      <c r="AE888" s="170"/>
      <c r="AF888" s="170"/>
      <c r="AG888" s="170"/>
      <c r="AH888" s="170"/>
      <c r="AI888" s="170"/>
      <c r="AJ888" s="170"/>
      <c r="AK888" s="170"/>
      <c r="AL888" s="170"/>
      <c r="AM888" s="171"/>
      <c r="BE888" s="13" t="str">
        <f ca="1">MID(CELL("address",$CB$2),2,2)</f>
        <v>CB</v>
      </c>
      <c r="BF888" s="13" t="str">
        <f>IF(TRIM($K890)="","",IF(ISERROR(MATCH($K890,$CB$3:$CB$7,0)),"INPUT_ERROR",MATCH($K890,$CB$3:$CB$7,0)))</f>
        <v/>
      </c>
      <c r="BG888" s="13" t="s">
        <v>515</v>
      </c>
      <c r="BH888" s="13">
        <v>74</v>
      </c>
      <c r="BI888" s="13" t="str">
        <f>"ITEM"&amp; BH888&amp; BG888 &amp;"="&amp; $BF888</f>
        <v>ITEM74#KBN3_12=</v>
      </c>
    </row>
    <row r="889" spans="1:61" ht="9.75" customHeight="1" x14ac:dyDescent="0.15">
      <c r="A889" s="99"/>
      <c r="B889" s="100"/>
      <c r="C889" s="100"/>
      <c r="D889" s="100"/>
      <c r="E889" s="100"/>
      <c r="F889" s="100"/>
      <c r="G889" s="100"/>
      <c r="H889" s="100"/>
      <c r="I889" s="100"/>
      <c r="J889" s="186"/>
      <c r="K889" s="133"/>
      <c r="L889" s="133"/>
      <c r="M889" s="133"/>
      <c r="N889" s="133"/>
      <c r="O889" s="133"/>
      <c r="P889" s="133"/>
      <c r="Q889" s="133"/>
      <c r="R889" s="133"/>
      <c r="S889" s="133"/>
      <c r="T889" s="133"/>
      <c r="U889" s="133"/>
      <c r="V889" s="169" t="s">
        <v>180</v>
      </c>
      <c r="W889" s="169"/>
      <c r="X889" s="169"/>
      <c r="Y889" s="169"/>
      <c r="Z889" s="169"/>
      <c r="AA889" s="169"/>
      <c r="AB889" s="169"/>
      <c r="AC889" s="169"/>
      <c r="AD889" s="169"/>
      <c r="AE889" s="169"/>
      <c r="AF889" s="169"/>
      <c r="AG889" s="169"/>
      <c r="AH889" s="169"/>
      <c r="AI889" s="169"/>
      <c r="AJ889" s="169"/>
      <c r="AK889" s="169"/>
      <c r="AL889" s="169"/>
      <c r="AM889" s="172"/>
      <c r="BG889" s="13" t="s">
        <v>432</v>
      </c>
      <c r="BH889" s="13" t="s">
        <v>432</v>
      </c>
    </row>
    <row r="890" spans="1:61" ht="9.75" customHeight="1" x14ac:dyDescent="0.15">
      <c r="A890" s="99"/>
      <c r="B890" s="100"/>
      <c r="C890" s="100"/>
      <c r="D890" s="100"/>
      <c r="E890" s="100"/>
      <c r="F890" s="100"/>
      <c r="G890" s="100"/>
      <c r="H890" s="100"/>
      <c r="I890" s="100"/>
      <c r="J890" s="130" t="s">
        <v>444</v>
      </c>
      <c r="K890" s="131"/>
      <c r="L890" s="131"/>
      <c r="M890" s="131"/>
      <c r="N890" s="131"/>
      <c r="O890" s="131"/>
      <c r="P890" s="131"/>
      <c r="Q890" s="131"/>
      <c r="R890" s="131"/>
      <c r="S890" s="131"/>
      <c r="T890" s="133" t="s">
        <v>442</v>
      </c>
      <c r="U890" s="133"/>
      <c r="V890" s="169" t="s">
        <v>236</v>
      </c>
      <c r="W890" s="169"/>
      <c r="X890" s="169"/>
      <c r="Y890" s="169"/>
      <c r="Z890" s="169"/>
      <c r="AA890" s="169"/>
      <c r="AB890" s="169"/>
      <c r="AC890" s="169"/>
      <c r="AD890" s="169"/>
      <c r="AE890" s="169"/>
      <c r="AF890" s="169"/>
      <c r="AG890" s="169"/>
      <c r="AH890" s="169"/>
      <c r="AI890" s="169"/>
      <c r="AJ890" s="169"/>
      <c r="AK890" s="169"/>
      <c r="AL890" s="169"/>
      <c r="AM890" s="172"/>
      <c r="BG890" s="13" t="s">
        <v>432</v>
      </c>
      <c r="BH890" s="13" t="s">
        <v>432</v>
      </c>
    </row>
    <row r="891" spans="1:61" ht="9.75" customHeight="1" x14ac:dyDescent="0.15">
      <c r="A891" s="99"/>
      <c r="B891" s="100"/>
      <c r="C891" s="100"/>
      <c r="D891" s="100"/>
      <c r="E891" s="100"/>
      <c r="F891" s="100"/>
      <c r="G891" s="100"/>
      <c r="H891" s="100"/>
      <c r="I891" s="100"/>
      <c r="J891" s="130"/>
      <c r="K891" s="131"/>
      <c r="L891" s="131"/>
      <c r="M891" s="131"/>
      <c r="N891" s="131"/>
      <c r="O891" s="131"/>
      <c r="P891" s="131"/>
      <c r="Q891" s="131"/>
      <c r="R891" s="131"/>
      <c r="S891" s="131"/>
      <c r="T891" s="133"/>
      <c r="U891" s="133"/>
      <c r="V891" s="169" t="s">
        <v>237</v>
      </c>
      <c r="W891" s="169"/>
      <c r="X891" s="169"/>
      <c r="Y891" s="169"/>
      <c r="Z891" s="169"/>
      <c r="AA891" s="169"/>
      <c r="AB891" s="169"/>
      <c r="AC891" s="169"/>
      <c r="AD891" s="169"/>
      <c r="AE891" s="169"/>
      <c r="AF891" s="169"/>
      <c r="AG891" s="169"/>
      <c r="AH891" s="169"/>
      <c r="AI891" s="169"/>
      <c r="AJ891" s="169"/>
      <c r="AK891" s="169"/>
      <c r="AL891" s="169"/>
      <c r="AM891" s="172"/>
      <c r="BG891" s="13" t="s">
        <v>432</v>
      </c>
      <c r="BH891" s="13" t="s">
        <v>432</v>
      </c>
    </row>
    <row r="892" spans="1:61" ht="9.75" customHeight="1" x14ac:dyDescent="0.15">
      <c r="A892" s="99"/>
      <c r="B892" s="100"/>
      <c r="C892" s="100"/>
      <c r="D892" s="100"/>
      <c r="E892" s="100"/>
      <c r="F892" s="100"/>
      <c r="G892" s="100"/>
      <c r="H892" s="100"/>
      <c r="I892" s="100"/>
      <c r="J892" s="186"/>
      <c r="K892" s="133"/>
      <c r="L892" s="133"/>
      <c r="M892" s="133"/>
      <c r="N892" s="133"/>
      <c r="O892" s="133"/>
      <c r="P892" s="133"/>
      <c r="Q892" s="133"/>
      <c r="R892" s="133"/>
      <c r="S892" s="133"/>
      <c r="T892" s="133"/>
      <c r="U892" s="133"/>
      <c r="V892" s="169" t="s">
        <v>445</v>
      </c>
      <c r="W892" s="169"/>
      <c r="X892" s="169"/>
      <c r="Y892" s="169"/>
      <c r="Z892" s="169"/>
      <c r="AA892" s="169"/>
      <c r="AB892" s="169"/>
      <c r="AC892" s="169"/>
      <c r="AD892" s="169"/>
      <c r="AE892" s="169"/>
      <c r="AF892" s="169"/>
      <c r="AG892" s="169"/>
      <c r="AH892" s="169"/>
      <c r="AI892" s="169"/>
      <c r="AJ892" s="169"/>
      <c r="AK892" s="169"/>
      <c r="AL892" s="169"/>
      <c r="AM892" s="172"/>
      <c r="BG892" s="13" t="s">
        <v>432</v>
      </c>
      <c r="BH892" s="13" t="s">
        <v>432</v>
      </c>
    </row>
    <row r="893" spans="1:61" ht="9.75" customHeight="1" x14ac:dyDescent="0.15">
      <c r="A893" s="106"/>
      <c r="B893" s="107"/>
      <c r="C893" s="107"/>
      <c r="D893" s="107"/>
      <c r="E893" s="107"/>
      <c r="F893" s="107"/>
      <c r="G893" s="107"/>
      <c r="H893" s="107"/>
      <c r="I893" s="107"/>
      <c r="J893" s="168"/>
      <c r="K893" s="137"/>
      <c r="L893" s="137"/>
      <c r="M893" s="137"/>
      <c r="N893" s="137"/>
      <c r="O893" s="137"/>
      <c r="P893" s="137"/>
      <c r="Q893" s="137"/>
      <c r="R893" s="137"/>
      <c r="S893" s="137"/>
      <c r="T893" s="137"/>
      <c r="U893" s="137"/>
      <c r="V893" s="174" t="s">
        <v>238</v>
      </c>
      <c r="W893" s="174"/>
      <c r="X893" s="174"/>
      <c r="Y893" s="174"/>
      <c r="Z893" s="174"/>
      <c r="AA893" s="174"/>
      <c r="AB893" s="174"/>
      <c r="AC893" s="174"/>
      <c r="AD893" s="174"/>
      <c r="AE893" s="174"/>
      <c r="AF893" s="174"/>
      <c r="AG893" s="174"/>
      <c r="AH893" s="174"/>
      <c r="AI893" s="174"/>
      <c r="AJ893" s="174"/>
      <c r="AK893" s="174"/>
      <c r="AL893" s="174"/>
      <c r="AM893" s="175"/>
      <c r="BG893" s="13" t="s">
        <v>432</v>
      </c>
      <c r="BH893" s="13" t="s">
        <v>432</v>
      </c>
    </row>
    <row r="894" spans="1:61" ht="9.75" customHeight="1" x14ac:dyDescent="0.15">
      <c r="A894" s="96" t="s">
        <v>288</v>
      </c>
      <c r="B894" s="97"/>
      <c r="C894" s="97"/>
      <c r="D894" s="97"/>
      <c r="E894" s="97"/>
      <c r="F894" s="97"/>
      <c r="G894" s="97"/>
      <c r="H894" s="97"/>
      <c r="I894" s="97"/>
      <c r="J894" s="115"/>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7"/>
      <c r="BG894" s="13" t="s">
        <v>515</v>
      </c>
      <c r="BH894" s="13">
        <v>75</v>
      </c>
      <c r="BI894" s="13" t="str">
        <f>"ITEM"&amp;BH894&amp; BG894 &amp;"="&amp; IF(TRIM($J894)="","",$J894)</f>
        <v>ITEM75#KBN3_12=</v>
      </c>
    </row>
    <row r="895" spans="1:61" ht="9.75" customHeight="1" x14ac:dyDescent="0.15">
      <c r="A895" s="99"/>
      <c r="B895" s="100"/>
      <c r="C895" s="100"/>
      <c r="D895" s="100"/>
      <c r="E895" s="100"/>
      <c r="F895" s="100"/>
      <c r="G895" s="100"/>
      <c r="H895" s="100"/>
      <c r="I895" s="100"/>
      <c r="J895" s="109"/>
      <c r="K895" s="110"/>
      <c r="L895" s="110"/>
      <c r="M895" s="110"/>
      <c r="N895" s="110"/>
      <c r="O895" s="110"/>
      <c r="P895" s="110"/>
      <c r="Q895" s="110"/>
      <c r="R895" s="110"/>
      <c r="S895" s="110"/>
      <c r="T895" s="110"/>
      <c r="U895" s="110"/>
      <c r="V895" s="110"/>
      <c r="W895" s="110"/>
      <c r="X895" s="110"/>
      <c r="Y895" s="110"/>
      <c r="Z895" s="110"/>
      <c r="AA895" s="110"/>
      <c r="AB895" s="110"/>
      <c r="AC895" s="110"/>
      <c r="AD895" s="110"/>
      <c r="AE895" s="110"/>
      <c r="AF895" s="110"/>
      <c r="AG895" s="110"/>
      <c r="AH895" s="110"/>
      <c r="AI895" s="110"/>
      <c r="AJ895" s="110"/>
      <c r="AK895" s="110"/>
      <c r="AL895" s="110"/>
      <c r="AM895" s="111"/>
      <c r="BG895" s="13" t="s">
        <v>432</v>
      </c>
      <c r="BH895" s="13" t="s">
        <v>432</v>
      </c>
    </row>
    <row r="896" spans="1:61" ht="9.75" customHeight="1" x14ac:dyDescent="0.15">
      <c r="A896" s="106"/>
      <c r="B896" s="107"/>
      <c r="C896" s="107"/>
      <c r="D896" s="107"/>
      <c r="E896" s="107"/>
      <c r="F896" s="107"/>
      <c r="G896" s="107"/>
      <c r="H896" s="107"/>
      <c r="I896" s="107"/>
      <c r="J896" s="112"/>
      <c r="K896" s="113"/>
      <c r="L896" s="113"/>
      <c r="M896" s="113"/>
      <c r="N896" s="113"/>
      <c r="O896" s="113"/>
      <c r="P896" s="113"/>
      <c r="Q896" s="113"/>
      <c r="R896" s="113"/>
      <c r="S896" s="113"/>
      <c r="T896" s="113"/>
      <c r="U896" s="113"/>
      <c r="V896" s="113"/>
      <c r="W896" s="113"/>
      <c r="X896" s="113"/>
      <c r="Y896" s="113"/>
      <c r="Z896" s="113"/>
      <c r="AA896" s="113"/>
      <c r="AB896" s="113"/>
      <c r="AC896" s="113"/>
      <c r="AD896" s="113"/>
      <c r="AE896" s="113"/>
      <c r="AF896" s="113"/>
      <c r="AG896" s="113"/>
      <c r="AH896" s="113"/>
      <c r="AI896" s="113"/>
      <c r="AJ896" s="113"/>
      <c r="AK896" s="113"/>
      <c r="AL896" s="113"/>
      <c r="AM896" s="114"/>
      <c r="BG896" s="13" t="s">
        <v>432</v>
      </c>
      <c r="BH896" s="13" t="s">
        <v>432</v>
      </c>
    </row>
    <row r="897" spans="1:61" ht="9.75" customHeight="1" x14ac:dyDescent="0.15">
      <c r="A897" s="96" t="s">
        <v>289</v>
      </c>
      <c r="B897" s="97"/>
      <c r="C897" s="97"/>
      <c r="D897" s="97"/>
      <c r="E897" s="97"/>
      <c r="F897" s="97"/>
      <c r="G897" s="97"/>
      <c r="H897" s="97"/>
      <c r="I897" s="97"/>
      <c r="J897" s="224" t="s">
        <v>127</v>
      </c>
      <c r="K897" s="225"/>
      <c r="L897" s="162" t="s">
        <v>121</v>
      </c>
      <c r="M897" s="162"/>
      <c r="N897" s="162"/>
      <c r="O897" s="162"/>
      <c r="P897" s="162"/>
      <c r="Q897" s="162"/>
      <c r="R897" s="162"/>
      <c r="S897" s="162"/>
      <c r="T897" s="162"/>
      <c r="U897" s="162"/>
      <c r="V897" s="162"/>
      <c r="W897" s="162"/>
      <c r="X897" s="227" t="s">
        <v>127</v>
      </c>
      <c r="Y897" s="225"/>
      <c r="Z897" s="162" t="s">
        <v>160</v>
      </c>
      <c r="AA897" s="162"/>
      <c r="AB897" s="162"/>
      <c r="AC897" s="162"/>
      <c r="AD897" s="162"/>
      <c r="AE897" s="162"/>
      <c r="AF897" s="162"/>
      <c r="AG897" s="162"/>
      <c r="AH897" s="162"/>
      <c r="AI897" s="162"/>
      <c r="AJ897" s="162"/>
      <c r="AK897" s="162"/>
      <c r="AL897" s="162"/>
      <c r="AM897" s="163"/>
      <c r="BF897" s="13" t="b">
        <f>IF($K897="○",TRUE,IF($K897="",FALSE,"INPUT_ERROR"))</f>
        <v>0</v>
      </c>
      <c r="BG897" s="13" t="s">
        <v>515</v>
      </c>
      <c r="BH897" s="13">
        <v>76</v>
      </c>
      <c r="BI897" s="13" t="str">
        <f t="shared" ref="BI897:BI903" si="13">"ITEM"&amp;BH897&amp; BG897 &amp;"="&amp; BF897</f>
        <v>ITEM76#KBN3_12=FALSE</v>
      </c>
    </row>
    <row r="898" spans="1:61" ht="9.75" customHeight="1" x14ac:dyDescent="0.15">
      <c r="A898" s="99"/>
      <c r="B898" s="100"/>
      <c r="C898" s="100"/>
      <c r="D898" s="100"/>
      <c r="E898" s="100"/>
      <c r="F898" s="100"/>
      <c r="G898" s="100"/>
      <c r="H898" s="100"/>
      <c r="I898" s="100"/>
      <c r="J898" s="130"/>
      <c r="K898" s="132"/>
      <c r="L898" s="133"/>
      <c r="M898" s="133"/>
      <c r="N898" s="133"/>
      <c r="O898" s="133"/>
      <c r="P898" s="133"/>
      <c r="Q898" s="133"/>
      <c r="R898" s="133"/>
      <c r="S898" s="133"/>
      <c r="T898" s="133"/>
      <c r="U898" s="133"/>
      <c r="V898" s="133"/>
      <c r="W898" s="133"/>
      <c r="X898" s="134"/>
      <c r="Y898" s="132"/>
      <c r="Z898" s="133"/>
      <c r="AA898" s="133"/>
      <c r="AB898" s="133"/>
      <c r="AC898" s="133"/>
      <c r="AD898" s="133"/>
      <c r="AE898" s="133"/>
      <c r="AF898" s="133"/>
      <c r="AG898" s="133"/>
      <c r="AH898" s="133"/>
      <c r="AI898" s="133"/>
      <c r="AJ898" s="133"/>
      <c r="AK898" s="133"/>
      <c r="AL898" s="133"/>
      <c r="AM898" s="139"/>
      <c r="BF898" s="13" t="b">
        <f>IF($Y897="○",TRUE,IF($Y897="",FALSE,"INPUT_ERROR"))</f>
        <v>0</v>
      </c>
      <c r="BG898" s="13" t="s">
        <v>515</v>
      </c>
      <c r="BH898" s="13">
        <v>77</v>
      </c>
      <c r="BI898" s="13" t="str">
        <f t="shared" si="13"/>
        <v>ITEM77#KBN3_12=FALSE</v>
      </c>
    </row>
    <row r="899" spans="1:61" ht="9.75" customHeight="1" x14ac:dyDescent="0.15">
      <c r="A899" s="99"/>
      <c r="B899" s="100"/>
      <c r="C899" s="100"/>
      <c r="D899" s="100"/>
      <c r="E899" s="100"/>
      <c r="F899" s="100"/>
      <c r="G899" s="100"/>
      <c r="H899" s="100"/>
      <c r="I899" s="100"/>
      <c r="J899" s="130" t="s">
        <v>127</v>
      </c>
      <c r="K899" s="132"/>
      <c r="L899" s="133" t="s">
        <v>161</v>
      </c>
      <c r="M899" s="133"/>
      <c r="N899" s="133"/>
      <c r="O899" s="133"/>
      <c r="P899" s="133"/>
      <c r="Q899" s="133"/>
      <c r="R899" s="133"/>
      <c r="S899" s="133"/>
      <c r="T899" s="133"/>
      <c r="U899" s="133"/>
      <c r="V899" s="133"/>
      <c r="W899" s="133"/>
      <c r="X899" s="134" t="s">
        <v>127</v>
      </c>
      <c r="Y899" s="132"/>
      <c r="Z899" s="133" t="s">
        <v>332</v>
      </c>
      <c r="AA899" s="133"/>
      <c r="AB899" s="133"/>
      <c r="AC899" s="133"/>
      <c r="AD899" s="133"/>
      <c r="AE899" s="133"/>
      <c r="AF899" s="133"/>
      <c r="AG899" s="133"/>
      <c r="AH899" s="133"/>
      <c r="AI899" s="133"/>
      <c r="AJ899" s="133"/>
      <c r="AK899" s="133"/>
      <c r="AL899" s="133"/>
      <c r="AM899" s="139"/>
      <c r="BF899" s="13" t="b">
        <f>IF($K899="○",TRUE,IF($K899="",FALSE,"INPUT_ERROR"))</f>
        <v>0</v>
      </c>
      <c r="BG899" s="13" t="s">
        <v>515</v>
      </c>
      <c r="BH899" s="13">
        <v>78</v>
      </c>
      <c r="BI899" s="13" t="str">
        <f t="shared" si="13"/>
        <v>ITEM78#KBN3_12=FALSE</v>
      </c>
    </row>
    <row r="900" spans="1:61" ht="9.75" customHeight="1" x14ac:dyDescent="0.15">
      <c r="A900" s="99"/>
      <c r="B900" s="100"/>
      <c r="C900" s="100"/>
      <c r="D900" s="100"/>
      <c r="E900" s="100"/>
      <c r="F900" s="100"/>
      <c r="G900" s="100"/>
      <c r="H900" s="100"/>
      <c r="I900" s="100"/>
      <c r="J900" s="130"/>
      <c r="K900" s="132"/>
      <c r="L900" s="133"/>
      <c r="M900" s="133"/>
      <c r="N900" s="133"/>
      <c r="O900" s="133"/>
      <c r="P900" s="133"/>
      <c r="Q900" s="133"/>
      <c r="R900" s="133"/>
      <c r="S900" s="133"/>
      <c r="T900" s="133"/>
      <c r="U900" s="133"/>
      <c r="V900" s="133"/>
      <c r="W900" s="133"/>
      <c r="X900" s="134"/>
      <c r="Y900" s="132"/>
      <c r="Z900" s="133"/>
      <c r="AA900" s="133"/>
      <c r="AB900" s="133"/>
      <c r="AC900" s="133"/>
      <c r="AD900" s="133"/>
      <c r="AE900" s="133"/>
      <c r="AF900" s="133"/>
      <c r="AG900" s="133"/>
      <c r="AH900" s="133"/>
      <c r="AI900" s="133"/>
      <c r="AJ900" s="133"/>
      <c r="AK900" s="133"/>
      <c r="AL900" s="133"/>
      <c r="AM900" s="139"/>
      <c r="BF900" s="13" t="b">
        <f>IF($Y899="○",TRUE,IF($Y899="",FALSE,"INPUT_ERROR"))</f>
        <v>0</v>
      </c>
      <c r="BG900" s="13" t="s">
        <v>515</v>
      </c>
      <c r="BH900" s="13">
        <v>79</v>
      </c>
      <c r="BI900" s="13" t="str">
        <f t="shared" si="13"/>
        <v>ITEM79#KBN3_12=FALSE</v>
      </c>
    </row>
    <row r="901" spans="1:61" ht="9.75" customHeight="1" x14ac:dyDescent="0.15">
      <c r="A901" s="99"/>
      <c r="B901" s="100"/>
      <c r="C901" s="100"/>
      <c r="D901" s="100"/>
      <c r="E901" s="100"/>
      <c r="F901" s="100"/>
      <c r="G901" s="100"/>
      <c r="H901" s="100"/>
      <c r="I901" s="100"/>
      <c r="J901" s="130" t="s">
        <v>127</v>
      </c>
      <c r="K901" s="132"/>
      <c r="L901" s="133" t="s">
        <v>240</v>
      </c>
      <c r="M901" s="133"/>
      <c r="N901" s="133"/>
      <c r="O901" s="133"/>
      <c r="P901" s="133"/>
      <c r="Q901" s="133"/>
      <c r="R901" s="133"/>
      <c r="S901" s="133"/>
      <c r="T901" s="133"/>
      <c r="U901" s="133"/>
      <c r="V901" s="133"/>
      <c r="W901" s="133"/>
      <c r="X901" s="134" t="s">
        <v>127</v>
      </c>
      <c r="Y901" s="132"/>
      <c r="Z901" s="133" t="s">
        <v>241</v>
      </c>
      <c r="AA901" s="133"/>
      <c r="AB901" s="133"/>
      <c r="AC901" s="133"/>
      <c r="AD901" s="133"/>
      <c r="AE901" s="133"/>
      <c r="AF901" s="133"/>
      <c r="AG901" s="133"/>
      <c r="AH901" s="133"/>
      <c r="AI901" s="133"/>
      <c r="AJ901" s="133"/>
      <c r="AK901" s="133"/>
      <c r="AL901" s="133"/>
      <c r="AM901" s="139"/>
      <c r="BF901" s="13" t="b">
        <f>IF($K901="○",TRUE,IF($K901="",FALSE,"INPUT_ERROR"))</f>
        <v>0</v>
      </c>
      <c r="BG901" s="13" t="s">
        <v>515</v>
      </c>
      <c r="BH901" s="13">
        <v>80</v>
      </c>
      <c r="BI901" s="13" t="str">
        <f t="shared" si="13"/>
        <v>ITEM80#KBN3_12=FALSE</v>
      </c>
    </row>
    <row r="902" spans="1:61" ht="9.75" customHeight="1" x14ac:dyDescent="0.15">
      <c r="A902" s="99"/>
      <c r="B902" s="100"/>
      <c r="C902" s="100"/>
      <c r="D902" s="100"/>
      <c r="E902" s="100"/>
      <c r="F902" s="100"/>
      <c r="G902" s="100"/>
      <c r="H902" s="100"/>
      <c r="I902" s="100"/>
      <c r="J902" s="130"/>
      <c r="K902" s="132"/>
      <c r="L902" s="133"/>
      <c r="M902" s="133"/>
      <c r="N902" s="133"/>
      <c r="O902" s="133"/>
      <c r="P902" s="133"/>
      <c r="Q902" s="133"/>
      <c r="R902" s="133"/>
      <c r="S902" s="133"/>
      <c r="T902" s="133"/>
      <c r="U902" s="133"/>
      <c r="V902" s="133"/>
      <c r="W902" s="133"/>
      <c r="X902" s="134"/>
      <c r="Y902" s="132"/>
      <c r="Z902" s="133"/>
      <c r="AA902" s="133"/>
      <c r="AB902" s="133"/>
      <c r="AC902" s="133"/>
      <c r="AD902" s="133"/>
      <c r="AE902" s="133"/>
      <c r="AF902" s="133"/>
      <c r="AG902" s="133"/>
      <c r="AH902" s="133"/>
      <c r="AI902" s="133"/>
      <c r="AJ902" s="133"/>
      <c r="AK902" s="133"/>
      <c r="AL902" s="133"/>
      <c r="AM902" s="139"/>
      <c r="BF902" s="13" t="b">
        <f>IF($Y901="○",TRUE,IF($Y901="",FALSE,"INPUT_ERROR"))</f>
        <v>0</v>
      </c>
      <c r="BG902" s="13" t="s">
        <v>515</v>
      </c>
      <c r="BH902" s="13">
        <v>81</v>
      </c>
      <c r="BI902" s="13" t="str">
        <f t="shared" si="13"/>
        <v>ITEM81#KBN3_12=FALSE</v>
      </c>
    </row>
    <row r="903" spans="1:61" ht="9.75" customHeight="1" x14ac:dyDescent="0.15">
      <c r="A903" s="99"/>
      <c r="B903" s="100"/>
      <c r="C903" s="100"/>
      <c r="D903" s="100"/>
      <c r="E903" s="100"/>
      <c r="F903" s="100"/>
      <c r="G903" s="100"/>
      <c r="H903" s="100"/>
      <c r="I903" s="100"/>
      <c r="J903" s="130" t="s">
        <v>127</v>
      </c>
      <c r="K903" s="132"/>
      <c r="L903" s="133" t="s">
        <v>125</v>
      </c>
      <c r="M903" s="133"/>
      <c r="N903" s="133"/>
      <c r="O903" s="134" t="s">
        <v>98</v>
      </c>
      <c r="P903" s="128"/>
      <c r="Q903" s="128"/>
      <c r="R903" s="128"/>
      <c r="S903" s="128"/>
      <c r="T903" s="128"/>
      <c r="U903" s="128"/>
      <c r="V903" s="128"/>
      <c r="W903" s="128"/>
      <c r="X903" s="128"/>
      <c r="Y903" s="128"/>
      <c r="Z903" s="128"/>
      <c r="AA903" s="128"/>
      <c r="AB903" s="128"/>
      <c r="AC903" s="128"/>
      <c r="AD903" s="128"/>
      <c r="AE903" s="128"/>
      <c r="AF903" s="128"/>
      <c r="AG903" s="128"/>
      <c r="AH903" s="128"/>
      <c r="AI903" s="128"/>
      <c r="AJ903" s="128"/>
      <c r="AK903" s="128"/>
      <c r="AL903" s="133" t="s">
        <v>188</v>
      </c>
      <c r="AM903" s="139"/>
      <c r="BF903" s="13" t="b">
        <f>IF($K903="○",TRUE,IF($K903="",FALSE,"INPUT_ERROR"))</f>
        <v>0</v>
      </c>
      <c r="BG903" s="13" t="s">
        <v>515</v>
      </c>
      <c r="BH903" s="13">
        <v>82</v>
      </c>
      <c r="BI903" s="13" t="str">
        <f t="shared" si="13"/>
        <v>ITEM82#KBN3_12=FALSE</v>
      </c>
    </row>
    <row r="904" spans="1:61" ht="9.75" customHeight="1" x14ac:dyDescent="0.15">
      <c r="A904" s="99"/>
      <c r="B904" s="100"/>
      <c r="C904" s="100"/>
      <c r="D904" s="100"/>
      <c r="E904" s="100"/>
      <c r="F904" s="100"/>
      <c r="G904" s="100"/>
      <c r="H904" s="100"/>
      <c r="I904" s="100"/>
      <c r="J904" s="135"/>
      <c r="K904" s="136"/>
      <c r="L904" s="137"/>
      <c r="M904" s="137"/>
      <c r="N904" s="137"/>
      <c r="O904" s="138"/>
      <c r="P904" s="90"/>
      <c r="Q904" s="90"/>
      <c r="R904" s="90"/>
      <c r="S904" s="90"/>
      <c r="T904" s="90"/>
      <c r="U904" s="90"/>
      <c r="V904" s="90"/>
      <c r="W904" s="90"/>
      <c r="X904" s="90"/>
      <c r="Y904" s="90"/>
      <c r="Z904" s="90"/>
      <c r="AA904" s="90"/>
      <c r="AB904" s="90"/>
      <c r="AC904" s="90"/>
      <c r="AD904" s="90"/>
      <c r="AE904" s="90"/>
      <c r="AF904" s="90"/>
      <c r="AG904" s="90"/>
      <c r="AH904" s="90"/>
      <c r="AI904" s="90"/>
      <c r="AJ904" s="90"/>
      <c r="AK904" s="90"/>
      <c r="AL904" s="137"/>
      <c r="AM904" s="140"/>
      <c r="BG904" s="13" t="s">
        <v>515</v>
      </c>
      <c r="BH904" s="13">
        <v>83</v>
      </c>
      <c r="BI904" s="13" t="str">
        <f>"ITEM"&amp;BH904&amp; BG904 &amp;"="&amp;IF(TRIM($P903)="","",$P903)</f>
        <v>ITEM83#KBN3_12=</v>
      </c>
    </row>
    <row r="905" spans="1:61" ht="9.75" customHeight="1" x14ac:dyDescent="0.15">
      <c r="A905" s="96" t="s">
        <v>290</v>
      </c>
      <c r="B905" s="97"/>
      <c r="C905" s="97"/>
      <c r="D905" s="97"/>
      <c r="E905" s="97"/>
      <c r="F905" s="97"/>
      <c r="G905" s="97"/>
      <c r="H905" s="97"/>
      <c r="I905" s="97"/>
      <c r="J905" s="102"/>
      <c r="K905" s="102"/>
      <c r="L905" s="102"/>
      <c r="M905" s="102"/>
      <c r="N905" s="102"/>
      <c r="O905" s="102"/>
      <c r="P905" s="102"/>
      <c r="Q905" s="102"/>
      <c r="R905" s="102"/>
      <c r="S905" s="102"/>
      <c r="T905" s="102"/>
      <c r="U905" s="102"/>
      <c r="V905" s="102"/>
      <c r="W905" s="102"/>
      <c r="X905" s="102"/>
      <c r="Y905" s="102"/>
      <c r="Z905" s="102"/>
      <c r="AA905" s="102"/>
      <c r="AB905" s="102"/>
      <c r="AC905" s="102"/>
      <c r="AD905" s="102"/>
      <c r="AE905" s="102"/>
      <c r="AF905" s="102"/>
      <c r="AG905" s="102"/>
      <c r="AH905" s="102"/>
      <c r="AI905" s="102"/>
      <c r="AJ905" s="102"/>
      <c r="AK905" s="102"/>
      <c r="AL905" s="102"/>
      <c r="AM905" s="102"/>
      <c r="BG905" s="13" t="s">
        <v>515</v>
      </c>
      <c r="BH905" s="13">
        <v>84</v>
      </c>
      <c r="BI905" s="13" t="str">
        <f>"ITEM"&amp;BH905&amp; BG905 &amp;"="&amp;IF(TRIM($J905)="","",TEXT(J905,"yyyymmdd"))</f>
        <v>ITEM84#KBN3_12=</v>
      </c>
    </row>
    <row r="906" spans="1:61" ht="9.75" customHeight="1" x14ac:dyDescent="0.15">
      <c r="A906" s="99"/>
      <c r="B906" s="100"/>
      <c r="C906" s="100"/>
      <c r="D906" s="100"/>
      <c r="E906" s="100"/>
      <c r="F906" s="100"/>
      <c r="G906" s="100"/>
      <c r="H906" s="100"/>
      <c r="I906" s="100"/>
      <c r="J906" s="102"/>
      <c r="K906" s="102"/>
      <c r="L906" s="102"/>
      <c r="M906" s="102"/>
      <c r="N906" s="102"/>
      <c r="O906" s="102"/>
      <c r="P906" s="102"/>
      <c r="Q906" s="102"/>
      <c r="R906" s="102"/>
      <c r="S906" s="102"/>
      <c r="T906" s="102"/>
      <c r="U906" s="102"/>
      <c r="V906" s="102"/>
      <c r="W906" s="102"/>
      <c r="X906" s="102"/>
      <c r="Y906" s="102"/>
      <c r="Z906" s="102"/>
      <c r="AA906" s="102"/>
      <c r="AB906" s="102"/>
      <c r="AC906" s="102"/>
      <c r="AD906" s="102"/>
      <c r="AE906" s="102"/>
      <c r="AF906" s="102"/>
      <c r="AG906" s="102"/>
      <c r="AH906" s="102"/>
      <c r="AI906" s="102"/>
      <c r="AJ906" s="102"/>
      <c r="AK906" s="102"/>
      <c r="AL906" s="102"/>
      <c r="AM906" s="102"/>
      <c r="BG906" s="13" t="s">
        <v>432</v>
      </c>
      <c r="BH906" s="13" t="s">
        <v>432</v>
      </c>
    </row>
    <row r="907" spans="1:61" ht="9.75" customHeight="1" thickBot="1" x14ac:dyDescent="0.2">
      <c r="A907" s="106"/>
      <c r="B907" s="107"/>
      <c r="C907" s="107"/>
      <c r="D907" s="107"/>
      <c r="E907" s="107"/>
      <c r="F907" s="107"/>
      <c r="G907" s="107"/>
      <c r="H907" s="107"/>
      <c r="I907" s="107"/>
      <c r="J907" s="102"/>
      <c r="K907" s="102"/>
      <c r="L907" s="102"/>
      <c r="M907" s="102"/>
      <c r="N907" s="102"/>
      <c r="O907" s="102"/>
      <c r="P907" s="102"/>
      <c r="Q907" s="102"/>
      <c r="R907" s="102"/>
      <c r="S907" s="102"/>
      <c r="T907" s="102"/>
      <c r="U907" s="102"/>
      <c r="V907" s="102"/>
      <c r="W907" s="102"/>
      <c r="X907" s="102"/>
      <c r="Y907" s="102"/>
      <c r="Z907" s="102"/>
      <c r="AA907" s="102"/>
      <c r="AB907" s="102"/>
      <c r="AC907" s="102"/>
      <c r="AD907" s="102"/>
      <c r="AE907" s="102"/>
      <c r="AF907" s="102"/>
      <c r="AG907" s="102"/>
      <c r="AH907" s="102"/>
      <c r="AI907" s="102"/>
      <c r="AJ907" s="102"/>
      <c r="AK907" s="102"/>
      <c r="AL907" s="102"/>
      <c r="AM907" s="102"/>
      <c r="BG907" s="13" t="s">
        <v>432</v>
      </c>
      <c r="BH907" s="13" t="s">
        <v>432</v>
      </c>
    </row>
    <row r="908" spans="1:61" ht="9.75" customHeight="1" x14ac:dyDescent="0.15">
      <c r="A908" s="295" t="s">
        <v>377</v>
      </c>
      <c r="B908" s="296"/>
      <c r="C908" s="296"/>
      <c r="D908" s="296"/>
      <c r="E908" s="296"/>
      <c r="F908" s="296"/>
      <c r="G908" s="296"/>
      <c r="H908" s="296"/>
      <c r="I908" s="297"/>
      <c r="J908" s="273"/>
      <c r="K908" s="274"/>
      <c r="L908" s="274"/>
      <c r="M908" s="274"/>
      <c r="N908" s="274"/>
      <c r="O908" s="274"/>
      <c r="P908" s="274"/>
      <c r="Q908" s="274"/>
      <c r="R908" s="274"/>
      <c r="S908" s="274"/>
      <c r="T908" s="274"/>
      <c r="U908" s="274"/>
      <c r="V908" s="274"/>
      <c r="W908" s="274"/>
      <c r="X908" s="274"/>
      <c r="Y908" s="274"/>
      <c r="Z908" s="274"/>
      <c r="AA908" s="274"/>
      <c r="AB908" s="274"/>
      <c r="AC908" s="274"/>
      <c r="AD908" s="274"/>
      <c r="AE908" s="274"/>
      <c r="AF908" s="274"/>
      <c r="AG908" s="274"/>
      <c r="AH908" s="274"/>
      <c r="AI908" s="274"/>
      <c r="AJ908" s="274"/>
      <c r="AK908" s="274"/>
      <c r="AL908" s="274"/>
      <c r="AM908" s="275"/>
      <c r="BG908" s="13" t="s">
        <v>516</v>
      </c>
      <c r="BH908" s="13">
        <v>70</v>
      </c>
      <c r="BI908" s="13" t="str">
        <f>"ITEM"&amp;BH908&amp;BG908&amp;"="&amp;IF(TRIM($J908)="","",$J908)</f>
        <v>ITEM70#KBN3_13=</v>
      </c>
    </row>
    <row r="909" spans="1:61" ht="9.75" customHeight="1" thickBot="1" x14ac:dyDescent="0.2">
      <c r="A909" s="298"/>
      <c r="B909" s="299"/>
      <c r="C909" s="299"/>
      <c r="D909" s="299"/>
      <c r="E909" s="299"/>
      <c r="F909" s="299"/>
      <c r="G909" s="299"/>
      <c r="H909" s="299"/>
      <c r="I909" s="300"/>
      <c r="J909" s="301"/>
      <c r="K909" s="302"/>
      <c r="L909" s="302"/>
      <c r="M909" s="302"/>
      <c r="N909" s="302"/>
      <c r="O909" s="302"/>
      <c r="P909" s="302"/>
      <c r="Q909" s="302"/>
      <c r="R909" s="302"/>
      <c r="S909" s="302"/>
      <c r="T909" s="302"/>
      <c r="U909" s="302"/>
      <c r="V909" s="302"/>
      <c r="W909" s="302"/>
      <c r="X909" s="302"/>
      <c r="Y909" s="302"/>
      <c r="Z909" s="302"/>
      <c r="AA909" s="302"/>
      <c r="AB909" s="302"/>
      <c r="AC909" s="302"/>
      <c r="AD909" s="302"/>
      <c r="AE909" s="302"/>
      <c r="AF909" s="302"/>
      <c r="AG909" s="302"/>
      <c r="AH909" s="302"/>
      <c r="AI909" s="302"/>
      <c r="AJ909" s="302"/>
      <c r="AK909" s="302"/>
      <c r="AL909" s="302"/>
      <c r="AM909" s="303"/>
    </row>
    <row r="910" spans="1:61" ht="9.75" customHeight="1" x14ac:dyDescent="0.15">
      <c r="A910" s="99" t="s">
        <v>96</v>
      </c>
      <c r="B910" s="100"/>
      <c r="C910" s="100"/>
      <c r="D910" s="100"/>
      <c r="E910" s="100"/>
      <c r="F910" s="100"/>
      <c r="G910" s="100"/>
      <c r="H910" s="100"/>
      <c r="I910" s="100"/>
      <c r="J910" s="102"/>
      <c r="K910" s="102"/>
      <c r="L910" s="102"/>
      <c r="M910" s="102"/>
      <c r="N910" s="102"/>
      <c r="O910" s="102"/>
      <c r="P910" s="102"/>
      <c r="Q910" s="102"/>
      <c r="R910" s="102"/>
      <c r="S910" s="102"/>
      <c r="T910" s="102"/>
      <c r="U910" s="102"/>
      <c r="V910" s="102"/>
      <c r="W910" s="102"/>
      <c r="X910" s="102"/>
      <c r="Y910" s="102"/>
      <c r="Z910" s="102"/>
      <c r="AA910" s="102"/>
      <c r="AB910" s="102"/>
      <c r="AC910" s="102"/>
      <c r="AD910" s="102"/>
      <c r="AE910" s="102"/>
      <c r="AF910" s="102"/>
      <c r="AG910" s="102"/>
      <c r="AH910" s="102"/>
      <c r="AI910" s="102"/>
      <c r="AJ910" s="102"/>
      <c r="AK910" s="102"/>
      <c r="AL910" s="102"/>
      <c r="AM910" s="102"/>
      <c r="BG910" s="13" t="s">
        <v>516</v>
      </c>
      <c r="BH910" s="13">
        <v>71</v>
      </c>
      <c r="BI910" s="13" t="str">
        <f>"ITEM"&amp;BH910&amp; BG910 &amp;"="&amp; IF(TRIM($J910)="","",$J910)</f>
        <v>ITEM71#KBN3_13=</v>
      </c>
    </row>
    <row r="911" spans="1:61" ht="9.75" customHeight="1" x14ac:dyDescent="0.15">
      <c r="A911" s="106"/>
      <c r="B911" s="107"/>
      <c r="C911" s="107"/>
      <c r="D911" s="107"/>
      <c r="E911" s="107"/>
      <c r="F911" s="107"/>
      <c r="G911" s="107"/>
      <c r="H911" s="107"/>
      <c r="I911" s="107"/>
      <c r="J911" s="102"/>
      <c r="K911" s="102"/>
      <c r="L911" s="102"/>
      <c r="M911" s="102"/>
      <c r="N911" s="102"/>
      <c r="O911" s="102"/>
      <c r="P911" s="102"/>
      <c r="Q911" s="102"/>
      <c r="R911" s="102"/>
      <c r="S911" s="102"/>
      <c r="T911" s="102"/>
      <c r="U911" s="102"/>
      <c r="V911" s="102"/>
      <c r="W911" s="102"/>
      <c r="X911" s="102"/>
      <c r="Y911" s="102"/>
      <c r="Z911" s="102"/>
      <c r="AA911" s="102"/>
      <c r="AB911" s="102"/>
      <c r="AC911" s="102"/>
      <c r="AD911" s="102"/>
      <c r="AE911" s="102"/>
      <c r="AF911" s="102"/>
      <c r="AG911" s="102"/>
      <c r="AH911" s="102"/>
      <c r="AI911" s="102"/>
      <c r="AJ911" s="102"/>
      <c r="AK911" s="102"/>
      <c r="AL911" s="102"/>
      <c r="AM911" s="102"/>
    </row>
    <row r="912" spans="1:61" ht="9.75" customHeight="1" x14ac:dyDescent="0.15">
      <c r="A912" s="96" t="s">
        <v>285</v>
      </c>
      <c r="B912" s="97"/>
      <c r="C912" s="97"/>
      <c r="D912" s="97"/>
      <c r="E912" s="97"/>
      <c r="F912" s="97"/>
      <c r="G912" s="97"/>
      <c r="H912" s="97"/>
      <c r="I912" s="97"/>
      <c r="J912" s="102"/>
      <c r="K912" s="102"/>
      <c r="L912" s="102"/>
      <c r="M912" s="102"/>
      <c r="N912" s="102"/>
      <c r="O912" s="102"/>
      <c r="P912" s="102"/>
      <c r="Q912" s="102"/>
      <c r="R912" s="102"/>
      <c r="S912" s="102"/>
      <c r="T912" s="102"/>
      <c r="U912" s="102"/>
      <c r="V912" s="102"/>
      <c r="W912" s="102"/>
      <c r="X912" s="102"/>
      <c r="Y912" s="102"/>
      <c r="Z912" s="102"/>
      <c r="AA912" s="102"/>
      <c r="AB912" s="102"/>
      <c r="AC912" s="102"/>
      <c r="AD912" s="102"/>
      <c r="AE912" s="102"/>
      <c r="AF912" s="102"/>
      <c r="AG912" s="102"/>
      <c r="AH912" s="102"/>
      <c r="AI912" s="102"/>
      <c r="AJ912" s="102"/>
      <c r="AK912" s="102"/>
      <c r="AL912" s="102"/>
      <c r="AM912" s="102"/>
      <c r="BG912" s="13" t="s">
        <v>516</v>
      </c>
      <c r="BH912" s="13">
        <v>72</v>
      </c>
      <c r="BI912" s="13" t="str">
        <f>"ITEM"&amp;BH912&amp; BG912 &amp;"="&amp; IF(TRIM($J912)="","",$J912)</f>
        <v>ITEM72#KBN3_13=</v>
      </c>
    </row>
    <row r="913" spans="1:61" ht="9.75" customHeight="1" x14ac:dyDescent="0.15">
      <c r="A913" s="99"/>
      <c r="B913" s="100"/>
      <c r="C913" s="100"/>
      <c r="D913" s="100"/>
      <c r="E913" s="100"/>
      <c r="F913" s="100"/>
      <c r="G913" s="100"/>
      <c r="H913" s="100"/>
      <c r="I913" s="100"/>
      <c r="J913" s="102"/>
      <c r="K913" s="102"/>
      <c r="L913" s="102"/>
      <c r="M913" s="102"/>
      <c r="N913" s="102"/>
      <c r="O913" s="102"/>
      <c r="P913" s="102"/>
      <c r="Q913" s="102"/>
      <c r="R913" s="102"/>
      <c r="S913" s="102"/>
      <c r="T913" s="102"/>
      <c r="U913" s="102"/>
      <c r="V913" s="102"/>
      <c r="W913" s="102"/>
      <c r="X913" s="102"/>
      <c r="Y913" s="102"/>
      <c r="Z913" s="102"/>
      <c r="AA913" s="102"/>
      <c r="AB913" s="102"/>
      <c r="AC913" s="102"/>
      <c r="AD913" s="102"/>
      <c r="AE913" s="102"/>
      <c r="AF913" s="102"/>
      <c r="AG913" s="102"/>
      <c r="AH913" s="102"/>
      <c r="AI913" s="102"/>
      <c r="AJ913" s="102"/>
      <c r="AK913" s="102"/>
      <c r="AL913" s="102"/>
      <c r="AM913" s="102"/>
      <c r="BG913" s="13" t="s">
        <v>432</v>
      </c>
      <c r="BH913" s="13" t="s">
        <v>432</v>
      </c>
    </row>
    <row r="914" spans="1:61" ht="9.75" customHeight="1" x14ac:dyDescent="0.15">
      <c r="A914" s="106"/>
      <c r="B914" s="107"/>
      <c r="C914" s="107"/>
      <c r="D914" s="107"/>
      <c r="E914" s="107"/>
      <c r="F914" s="107"/>
      <c r="G914" s="107"/>
      <c r="H914" s="107"/>
      <c r="I914" s="107"/>
      <c r="J914" s="102"/>
      <c r="K914" s="102"/>
      <c r="L914" s="102"/>
      <c r="M914" s="102"/>
      <c r="N914" s="102"/>
      <c r="O914" s="102"/>
      <c r="P914" s="102"/>
      <c r="Q914" s="102"/>
      <c r="R914" s="102"/>
      <c r="S914" s="102"/>
      <c r="T914" s="102"/>
      <c r="U914" s="102"/>
      <c r="V914" s="102"/>
      <c r="W914" s="102"/>
      <c r="X914" s="102"/>
      <c r="Y914" s="102"/>
      <c r="Z914" s="102"/>
      <c r="AA914" s="102"/>
      <c r="AB914" s="102"/>
      <c r="AC914" s="102"/>
      <c r="AD914" s="102"/>
      <c r="AE914" s="102"/>
      <c r="AF914" s="102"/>
      <c r="AG914" s="102"/>
      <c r="AH914" s="102"/>
      <c r="AI914" s="102"/>
      <c r="AJ914" s="102"/>
      <c r="AK914" s="102"/>
      <c r="AL914" s="102"/>
      <c r="AM914" s="102"/>
      <c r="BG914" s="13" t="s">
        <v>432</v>
      </c>
      <c r="BH914" s="13" t="s">
        <v>432</v>
      </c>
    </row>
    <row r="915" spans="1:61" ht="9.75" customHeight="1" x14ac:dyDescent="0.15">
      <c r="A915" s="96" t="s">
        <v>286</v>
      </c>
      <c r="B915" s="97"/>
      <c r="C915" s="97"/>
      <c r="D915" s="97"/>
      <c r="E915" s="97"/>
      <c r="F915" s="97"/>
      <c r="G915" s="97"/>
      <c r="H915" s="97"/>
      <c r="I915" s="97"/>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102"/>
      <c r="BG915" s="13" t="s">
        <v>516</v>
      </c>
      <c r="BH915" s="13">
        <v>73</v>
      </c>
      <c r="BI915" s="13" t="str">
        <f>"ITEM"&amp;BH915&amp; BG915 &amp;"="&amp; IF(TRIM($J915)="","",$J915)</f>
        <v>ITEM73#KBN3_13=</v>
      </c>
    </row>
    <row r="916" spans="1:61" ht="9.75" customHeight="1" x14ac:dyDescent="0.15">
      <c r="A916" s="106"/>
      <c r="B916" s="107"/>
      <c r="C916" s="107"/>
      <c r="D916" s="107"/>
      <c r="E916" s="107"/>
      <c r="F916" s="107"/>
      <c r="G916" s="107"/>
      <c r="H916" s="107"/>
      <c r="I916" s="107"/>
      <c r="J916" s="102"/>
      <c r="K916" s="102"/>
      <c r="L916" s="102"/>
      <c r="M916" s="102"/>
      <c r="N916" s="102"/>
      <c r="O916" s="102"/>
      <c r="P916" s="102"/>
      <c r="Q916" s="102"/>
      <c r="R916" s="102"/>
      <c r="S916" s="102"/>
      <c r="T916" s="102"/>
      <c r="U916" s="102"/>
      <c r="V916" s="102"/>
      <c r="W916" s="102"/>
      <c r="X916" s="102"/>
      <c r="Y916" s="102"/>
      <c r="Z916" s="102"/>
      <c r="AA916" s="102"/>
      <c r="AB916" s="102"/>
      <c r="AC916" s="102"/>
      <c r="AD916" s="102"/>
      <c r="AE916" s="102"/>
      <c r="AF916" s="102"/>
      <c r="AG916" s="102"/>
      <c r="AH916" s="102"/>
      <c r="AI916" s="102"/>
      <c r="AJ916" s="102"/>
      <c r="AK916" s="102"/>
      <c r="AL916" s="102"/>
      <c r="AM916" s="102"/>
      <c r="BG916" s="13" t="s">
        <v>432</v>
      </c>
      <c r="BH916" s="13" t="s">
        <v>432</v>
      </c>
    </row>
    <row r="917" spans="1:61" ht="9.75" customHeight="1" x14ac:dyDescent="0.15">
      <c r="A917" s="96" t="s">
        <v>287</v>
      </c>
      <c r="B917" s="97"/>
      <c r="C917" s="97"/>
      <c r="D917" s="97"/>
      <c r="E917" s="97"/>
      <c r="F917" s="97"/>
      <c r="G917" s="97"/>
      <c r="H917" s="97"/>
      <c r="I917" s="97"/>
      <c r="J917" s="167"/>
      <c r="K917" s="162"/>
      <c r="L917" s="162"/>
      <c r="M917" s="162"/>
      <c r="N917" s="162"/>
      <c r="O917" s="162"/>
      <c r="P917" s="162"/>
      <c r="Q917" s="162"/>
      <c r="R917" s="162"/>
      <c r="S917" s="162"/>
      <c r="T917" s="162"/>
      <c r="U917" s="162"/>
      <c r="V917" s="170" t="s">
        <v>116</v>
      </c>
      <c r="W917" s="170"/>
      <c r="X917" s="170"/>
      <c r="Y917" s="170"/>
      <c r="Z917" s="170"/>
      <c r="AA917" s="170"/>
      <c r="AB917" s="170"/>
      <c r="AC917" s="170"/>
      <c r="AD917" s="170"/>
      <c r="AE917" s="170"/>
      <c r="AF917" s="170"/>
      <c r="AG917" s="170"/>
      <c r="AH917" s="170"/>
      <c r="AI917" s="170"/>
      <c r="AJ917" s="170"/>
      <c r="AK917" s="170"/>
      <c r="AL917" s="170"/>
      <c r="AM917" s="171"/>
      <c r="BE917" s="13" t="str">
        <f ca="1">MID(CELL("address",$CB$2),2,2)</f>
        <v>CB</v>
      </c>
      <c r="BF917" s="13" t="str">
        <f>IF(TRIM($K919)="","",IF(ISERROR(MATCH($K919,$CB$3:$CB$7,0)),"INPUT_ERROR",MATCH($K919,$CB$3:$CB$7,0)))</f>
        <v/>
      </c>
      <c r="BG917" s="13" t="s">
        <v>516</v>
      </c>
      <c r="BH917" s="13">
        <v>74</v>
      </c>
      <c r="BI917" s="13" t="str">
        <f>"ITEM"&amp; BH917&amp; BG917 &amp;"="&amp; $BF917</f>
        <v>ITEM74#KBN3_13=</v>
      </c>
    </row>
    <row r="918" spans="1:61" ht="9.75" customHeight="1" x14ac:dyDescent="0.15">
      <c r="A918" s="99"/>
      <c r="B918" s="100"/>
      <c r="C918" s="100"/>
      <c r="D918" s="100"/>
      <c r="E918" s="100"/>
      <c r="F918" s="100"/>
      <c r="G918" s="100"/>
      <c r="H918" s="100"/>
      <c r="I918" s="100"/>
      <c r="J918" s="186"/>
      <c r="K918" s="133"/>
      <c r="L918" s="133"/>
      <c r="M918" s="133"/>
      <c r="N918" s="133"/>
      <c r="O918" s="133"/>
      <c r="P918" s="133"/>
      <c r="Q918" s="133"/>
      <c r="R918" s="133"/>
      <c r="S918" s="133"/>
      <c r="T918" s="133"/>
      <c r="U918" s="133"/>
      <c r="V918" s="169" t="s">
        <v>180</v>
      </c>
      <c r="W918" s="169"/>
      <c r="X918" s="169"/>
      <c r="Y918" s="169"/>
      <c r="Z918" s="169"/>
      <c r="AA918" s="169"/>
      <c r="AB918" s="169"/>
      <c r="AC918" s="169"/>
      <c r="AD918" s="169"/>
      <c r="AE918" s="169"/>
      <c r="AF918" s="169"/>
      <c r="AG918" s="169"/>
      <c r="AH918" s="169"/>
      <c r="AI918" s="169"/>
      <c r="AJ918" s="169"/>
      <c r="AK918" s="169"/>
      <c r="AL918" s="169"/>
      <c r="AM918" s="172"/>
      <c r="BG918" s="13" t="s">
        <v>432</v>
      </c>
      <c r="BH918" s="13" t="s">
        <v>432</v>
      </c>
    </row>
    <row r="919" spans="1:61" ht="9.75" customHeight="1" x14ac:dyDescent="0.15">
      <c r="A919" s="99"/>
      <c r="B919" s="100"/>
      <c r="C919" s="100"/>
      <c r="D919" s="100"/>
      <c r="E919" s="100"/>
      <c r="F919" s="100"/>
      <c r="G919" s="100"/>
      <c r="H919" s="100"/>
      <c r="I919" s="100"/>
      <c r="J919" s="130" t="s">
        <v>444</v>
      </c>
      <c r="K919" s="131"/>
      <c r="L919" s="131"/>
      <c r="M919" s="131"/>
      <c r="N919" s="131"/>
      <c r="O919" s="131"/>
      <c r="P919" s="131"/>
      <c r="Q919" s="131"/>
      <c r="R919" s="131"/>
      <c r="S919" s="131"/>
      <c r="T919" s="133" t="s">
        <v>442</v>
      </c>
      <c r="U919" s="133"/>
      <c r="V919" s="169" t="s">
        <v>236</v>
      </c>
      <c r="W919" s="169"/>
      <c r="X919" s="169"/>
      <c r="Y919" s="169"/>
      <c r="Z919" s="169"/>
      <c r="AA919" s="169"/>
      <c r="AB919" s="169"/>
      <c r="AC919" s="169"/>
      <c r="AD919" s="169"/>
      <c r="AE919" s="169"/>
      <c r="AF919" s="169"/>
      <c r="AG919" s="169"/>
      <c r="AH919" s="169"/>
      <c r="AI919" s="169"/>
      <c r="AJ919" s="169"/>
      <c r="AK919" s="169"/>
      <c r="AL919" s="169"/>
      <c r="AM919" s="172"/>
      <c r="BG919" s="13" t="s">
        <v>432</v>
      </c>
      <c r="BH919" s="13" t="s">
        <v>432</v>
      </c>
    </row>
    <row r="920" spans="1:61" ht="9.75" customHeight="1" x14ac:dyDescent="0.15">
      <c r="A920" s="99"/>
      <c r="B920" s="100"/>
      <c r="C920" s="100"/>
      <c r="D920" s="100"/>
      <c r="E920" s="100"/>
      <c r="F920" s="100"/>
      <c r="G920" s="100"/>
      <c r="H920" s="100"/>
      <c r="I920" s="100"/>
      <c r="J920" s="130"/>
      <c r="K920" s="131"/>
      <c r="L920" s="131"/>
      <c r="M920" s="131"/>
      <c r="N920" s="131"/>
      <c r="O920" s="131"/>
      <c r="P920" s="131"/>
      <c r="Q920" s="131"/>
      <c r="R920" s="131"/>
      <c r="S920" s="131"/>
      <c r="T920" s="133"/>
      <c r="U920" s="133"/>
      <c r="V920" s="169" t="s">
        <v>237</v>
      </c>
      <c r="W920" s="169"/>
      <c r="X920" s="169"/>
      <c r="Y920" s="169"/>
      <c r="Z920" s="169"/>
      <c r="AA920" s="169"/>
      <c r="AB920" s="169"/>
      <c r="AC920" s="169"/>
      <c r="AD920" s="169"/>
      <c r="AE920" s="169"/>
      <c r="AF920" s="169"/>
      <c r="AG920" s="169"/>
      <c r="AH920" s="169"/>
      <c r="AI920" s="169"/>
      <c r="AJ920" s="169"/>
      <c r="AK920" s="169"/>
      <c r="AL920" s="169"/>
      <c r="AM920" s="172"/>
      <c r="BG920" s="13" t="s">
        <v>432</v>
      </c>
      <c r="BH920" s="13" t="s">
        <v>432</v>
      </c>
    </row>
    <row r="921" spans="1:61" ht="9.75" customHeight="1" x14ac:dyDescent="0.15">
      <c r="A921" s="99"/>
      <c r="B921" s="100"/>
      <c r="C921" s="100"/>
      <c r="D921" s="100"/>
      <c r="E921" s="100"/>
      <c r="F921" s="100"/>
      <c r="G921" s="100"/>
      <c r="H921" s="100"/>
      <c r="I921" s="100"/>
      <c r="J921" s="186"/>
      <c r="K921" s="133"/>
      <c r="L921" s="133"/>
      <c r="M921" s="133"/>
      <c r="N921" s="133"/>
      <c r="O921" s="133"/>
      <c r="P921" s="133"/>
      <c r="Q921" s="133"/>
      <c r="R921" s="133"/>
      <c r="S921" s="133"/>
      <c r="T921" s="133"/>
      <c r="U921" s="133"/>
      <c r="V921" s="169" t="s">
        <v>445</v>
      </c>
      <c r="W921" s="169"/>
      <c r="X921" s="169"/>
      <c r="Y921" s="169"/>
      <c r="Z921" s="169"/>
      <c r="AA921" s="169"/>
      <c r="AB921" s="169"/>
      <c r="AC921" s="169"/>
      <c r="AD921" s="169"/>
      <c r="AE921" s="169"/>
      <c r="AF921" s="169"/>
      <c r="AG921" s="169"/>
      <c r="AH921" s="169"/>
      <c r="AI921" s="169"/>
      <c r="AJ921" s="169"/>
      <c r="AK921" s="169"/>
      <c r="AL921" s="169"/>
      <c r="AM921" s="172"/>
      <c r="BG921" s="13" t="s">
        <v>432</v>
      </c>
      <c r="BH921" s="13" t="s">
        <v>432</v>
      </c>
    </row>
    <row r="922" spans="1:61" ht="9.75" customHeight="1" x14ac:dyDescent="0.15">
      <c r="A922" s="106"/>
      <c r="B922" s="107"/>
      <c r="C922" s="107"/>
      <c r="D922" s="107"/>
      <c r="E922" s="107"/>
      <c r="F922" s="107"/>
      <c r="G922" s="107"/>
      <c r="H922" s="107"/>
      <c r="I922" s="107"/>
      <c r="J922" s="168"/>
      <c r="K922" s="137"/>
      <c r="L922" s="137"/>
      <c r="M922" s="137"/>
      <c r="N922" s="137"/>
      <c r="O922" s="137"/>
      <c r="P922" s="137"/>
      <c r="Q922" s="137"/>
      <c r="R922" s="137"/>
      <c r="S922" s="137"/>
      <c r="T922" s="137"/>
      <c r="U922" s="137"/>
      <c r="V922" s="174" t="s">
        <v>238</v>
      </c>
      <c r="W922" s="174"/>
      <c r="X922" s="174"/>
      <c r="Y922" s="174"/>
      <c r="Z922" s="174"/>
      <c r="AA922" s="174"/>
      <c r="AB922" s="174"/>
      <c r="AC922" s="174"/>
      <c r="AD922" s="174"/>
      <c r="AE922" s="174"/>
      <c r="AF922" s="174"/>
      <c r="AG922" s="174"/>
      <c r="AH922" s="174"/>
      <c r="AI922" s="174"/>
      <c r="AJ922" s="174"/>
      <c r="AK922" s="174"/>
      <c r="AL922" s="174"/>
      <c r="AM922" s="175"/>
      <c r="BG922" s="13" t="s">
        <v>432</v>
      </c>
      <c r="BH922" s="13" t="s">
        <v>432</v>
      </c>
    </row>
    <row r="923" spans="1:61" ht="9.75" customHeight="1" x14ac:dyDescent="0.15">
      <c r="A923" s="96" t="s">
        <v>288</v>
      </c>
      <c r="B923" s="97"/>
      <c r="C923" s="97"/>
      <c r="D923" s="97"/>
      <c r="E923" s="97"/>
      <c r="F923" s="97"/>
      <c r="G923" s="97"/>
      <c r="H923" s="97"/>
      <c r="I923" s="97"/>
      <c r="J923" s="115"/>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7"/>
      <c r="BG923" s="13" t="s">
        <v>516</v>
      </c>
      <c r="BH923" s="13">
        <v>75</v>
      </c>
      <c r="BI923" s="13" t="str">
        <f>"ITEM"&amp;BH923&amp; BG923 &amp;"="&amp; IF(TRIM($J923)="","",$J923)</f>
        <v>ITEM75#KBN3_13=</v>
      </c>
    </row>
    <row r="924" spans="1:61" ht="9.75" customHeight="1" x14ac:dyDescent="0.15">
      <c r="A924" s="99"/>
      <c r="B924" s="100"/>
      <c r="C924" s="100"/>
      <c r="D924" s="100"/>
      <c r="E924" s="100"/>
      <c r="F924" s="100"/>
      <c r="G924" s="100"/>
      <c r="H924" s="100"/>
      <c r="I924" s="100"/>
      <c r="J924" s="109"/>
      <c r="K924" s="110"/>
      <c r="L924" s="110"/>
      <c r="M924" s="110"/>
      <c r="N924" s="110"/>
      <c r="O924" s="110"/>
      <c r="P924" s="110"/>
      <c r="Q924" s="110"/>
      <c r="R924" s="110"/>
      <c r="S924" s="110"/>
      <c r="T924" s="110"/>
      <c r="U924" s="110"/>
      <c r="V924" s="110"/>
      <c r="W924" s="110"/>
      <c r="X924" s="110"/>
      <c r="Y924" s="110"/>
      <c r="Z924" s="110"/>
      <c r="AA924" s="110"/>
      <c r="AB924" s="110"/>
      <c r="AC924" s="110"/>
      <c r="AD924" s="110"/>
      <c r="AE924" s="110"/>
      <c r="AF924" s="110"/>
      <c r="AG924" s="110"/>
      <c r="AH924" s="110"/>
      <c r="AI924" s="110"/>
      <c r="AJ924" s="110"/>
      <c r="AK924" s="110"/>
      <c r="AL924" s="110"/>
      <c r="AM924" s="111"/>
      <c r="BG924" s="13" t="s">
        <v>432</v>
      </c>
      <c r="BH924" s="13" t="s">
        <v>432</v>
      </c>
    </row>
    <row r="925" spans="1:61" ht="9.75" customHeight="1" x14ac:dyDescent="0.15">
      <c r="A925" s="106"/>
      <c r="B925" s="107"/>
      <c r="C925" s="107"/>
      <c r="D925" s="107"/>
      <c r="E925" s="107"/>
      <c r="F925" s="107"/>
      <c r="G925" s="107"/>
      <c r="H925" s="107"/>
      <c r="I925" s="107"/>
      <c r="J925" s="112"/>
      <c r="K925" s="113"/>
      <c r="L925" s="113"/>
      <c r="M925" s="113"/>
      <c r="N925" s="113"/>
      <c r="O925" s="113"/>
      <c r="P925" s="113"/>
      <c r="Q925" s="113"/>
      <c r="R925" s="113"/>
      <c r="S925" s="113"/>
      <c r="T925" s="113"/>
      <c r="U925" s="113"/>
      <c r="V925" s="113"/>
      <c r="W925" s="113"/>
      <c r="X925" s="113"/>
      <c r="Y925" s="113"/>
      <c r="Z925" s="113"/>
      <c r="AA925" s="113"/>
      <c r="AB925" s="113"/>
      <c r="AC925" s="113"/>
      <c r="AD925" s="113"/>
      <c r="AE925" s="113"/>
      <c r="AF925" s="113"/>
      <c r="AG925" s="113"/>
      <c r="AH925" s="113"/>
      <c r="AI925" s="113"/>
      <c r="AJ925" s="113"/>
      <c r="AK925" s="113"/>
      <c r="AL925" s="113"/>
      <c r="AM925" s="114"/>
      <c r="BG925" s="13" t="s">
        <v>432</v>
      </c>
      <c r="BH925" s="13" t="s">
        <v>432</v>
      </c>
    </row>
    <row r="926" spans="1:61" ht="9.75" customHeight="1" x14ac:dyDescent="0.15">
      <c r="A926" s="96" t="s">
        <v>289</v>
      </c>
      <c r="B926" s="97"/>
      <c r="C926" s="97"/>
      <c r="D926" s="97"/>
      <c r="E926" s="97"/>
      <c r="F926" s="97"/>
      <c r="G926" s="97"/>
      <c r="H926" s="97"/>
      <c r="I926" s="97"/>
      <c r="J926" s="224" t="s">
        <v>127</v>
      </c>
      <c r="K926" s="225"/>
      <c r="L926" s="162" t="s">
        <v>121</v>
      </c>
      <c r="M926" s="162"/>
      <c r="N926" s="162"/>
      <c r="O926" s="162"/>
      <c r="P926" s="162"/>
      <c r="Q926" s="162"/>
      <c r="R926" s="162"/>
      <c r="S926" s="162"/>
      <c r="T926" s="162"/>
      <c r="U926" s="162"/>
      <c r="V926" s="162"/>
      <c r="W926" s="162"/>
      <c r="X926" s="227" t="s">
        <v>127</v>
      </c>
      <c r="Y926" s="225"/>
      <c r="Z926" s="162" t="s">
        <v>160</v>
      </c>
      <c r="AA926" s="162"/>
      <c r="AB926" s="162"/>
      <c r="AC926" s="162"/>
      <c r="AD926" s="162"/>
      <c r="AE926" s="162"/>
      <c r="AF926" s="162"/>
      <c r="AG926" s="162"/>
      <c r="AH926" s="162"/>
      <c r="AI926" s="162"/>
      <c r="AJ926" s="162"/>
      <c r="AK926" s="162"/>
      <c r="AL926" s="162"/>
      <c r="AM926" s="163"/>
      <c r="BF926" s="13" t="b">
        <f>IF($K926="○",TRUE,IF($K926="",FALSE,"INPUT_ERROR"))</f>
        <v>0</v>
      </c>
      <c r="BG926" s="13" t="s">
        <v>516</v>
      </c>
      <c r="BH926" s="13">
        <v>76</v>
      </c>
      <c r="BI926" s="13" t="str">
        <f t="shared" ref="BI926:BI932" si="14">"ITEM"&amp;BH926&amp; BG926 &amp;"="&amp; BF926</f>
        <v>ITEM76#KBN3_13=FALSE</v>
      </c>
    </row>
    <row r="927" spans="1:61" ht="9.75" customHeight="1" x14ac:dyDescent="0.15">
      <c r="A927" s="99"/>
      <c r="B927" s="100"/>
      <c r="C927" s="100"/>
      <c r="D927" s="100"/>
      <c r="E927" s="100"/>
      <c r="F927" s="100"/>
      <c r="G927" s="100"/>
      <c r="H927" s="100"/>
      <c r="I927" s="100"/>
      <c r="J927" s="130"/>
      <c r="K927" s="132"/>
      <c r="L927" s="133"/>
      <c r="M927" s="133"/>
      <c r="N927" s="133"/>
      <c r="O927" s="133"/>
      <c r="P927" s="133"/>
      <c r="Q927" s="133"/>
      <c r="R927" s="133"/>
      <c r="S927" s="133"/>
      <c r="T927" s="133"/>
      <c r="U927" s="133"/>
      <c r="V927" s="133"/>
      <c r="W927" s="133"/>
      <c r="X927" s="134"/>
      <c r="Y927" s="132"/>
      <c r="Z927" s="133"/>
      <c r="AA927" s="133"/>
      <c r="AB927" s="133"/>
      <c r="AC927" s="133"/>
      <c r="AD927" s="133"/>
      <c r="AE927" s="133"/>
      <c r="AF927" s="133"/>
      <c r="AG927" s="133"/>
      <c r="AH927" s="133"/>
      <c r="AI927" s="133"/>
      <c r="AJ927" s="133"/>
      <c r="AK927" s="133"/>
      <c r="AL927" s="133"/>
      <c r="AM927" s="139"/>
      <c r="BF927" s="13" t="b">
        <f>IF($Y926="○",TRUE,IF($Y926="",FALSE,"INPUT_ERROR"))</f>
        <v>0</v>
      </c>
      <c r="BG927" s="13" t="s">
        <v>516</v>
      </c>
      <c r="BH927" s="13">
        <v>77</v>
      </c>
      <c r="BI927" s="13" t="str">
        <f t="shared" si="14"/>
        <v>ITEM77#KBN3_13=FALSE</v>
      </c>
    </row>
    <row r="928" spans="1:61" ht="9.75" customHeight="1" x14ac:dyDescent="0.15">
      <c r="A928" s="99"/>
      <c r="B928" s="100"/>
      <c r="C928" s="100"/>
      <c r="D928" s="100"/>
      <c r="E928" s="100"/>
      <c r="F928" s="100"/>
      <c r="G928" s="100"/>
      <c r="H928" s="100"/>
      <c r="I928" s="100"/>
      <c r="J928" s="130" t="s">
        <v>127</v>
      </c>
      <c r="K928" s="132"/>
      <c r="L928" s="133" t="s">
        <v>161</v>
      </c>
      <c r="M928" s="133"/>
      <c r="N928" s="133"/>
      <c r="O928" s="133"/>
      <c r="P928" s="133"/>
      <c r="Q928" s="133"/>
      <c r="R928" s="133"/>
      <c r="S928" s="133"/>
      <c r="T928" s="133"/>
      <c r="U928" s="133"/>
      <c r="V928" s="133"/>
      <c r="W928" s="133"/>
      <c r="X928" s="134" t="s">
        <v>127</v>
      </c>
      <c r="Y928" s="132"/>
      <c r="Z928" s="133" t="s">
        <v>332</v>
      </c>
      <c r="AA928" s="133"/>
      <c r="AB928" s="133"/>
      <c r="AC928" s="133"/>
      <c r="AD928" s="133"/>
      <c r="AE928" s="133"/>
      <c r="AF928" s="133"/>
      <c r="AG928" s="133"/>
      <c r="AH928" s="133"/>
      <c r="AI928" s="133"/>
      <c r="AJ928" s="133"/>
      <c r="AK928" s="133"/>
      <c r="AL928" s="133"/>
      <c r="AM928" s="139"/>
      <c r="BF928" s="13" t="b">
        <f>IF($K928="○",TRUE,IF($K928="",FALSE,"INPUT_ERROR"))</f>
        <v>0</v>
      </c>
      <c r="BG928" s="13" t="s">
        <v>516</v>
      </c>
      <c r="BH928" s="13">
        <v>78</v>
      </c>
      <c r="BI928" s="13" t="str">
        <f t="shared" si="14"/>
        <v>ITEM78#KBN3_13=FALSE</v>
      </c>
    </row>
    <row r="929" spans="1:61" ht="9.75" customHeight="1" x14ac:dyDescent="0.15">
      <c r="A929" s="99"/>
      <c r="B929" s="100"/>
      <c r="C929" s="100"/>
      <c r="D929" s="100"/>
      <c r="E929" s="100"/>
      <c r="F929" s="100"/>
      <c r="G929" s="100"/>
      <c r="H929" s="100"/>
      <c r="I929" s="100"/>
      <c r="J929" s="130"/>
      <c r="K929" s="132"/>
      <c r="L929" s="133"/>
      <c r="M929" s="133"/>
      <c r="N929" s="133"/>
      <c r="O929" s="133"/>
      <c r="P929" s="133"/>
      <c r="Q929" s="133"/>
      <c r="R929" s="133"/>
      <c r="S929" s="133"/>
      <c r="T929" s="133"/>
      <c r="U929" s="133"/>
      <c r="V929" s="133"/>
      <c r="W929" s="133"/>
      <c r="X929" s="134"/>
      <c r="Y929" s="132"/>
      <c r="Z929" s="133"/>
      <c r="AA929" s="133"/>
      <c r="AB929" s="133"/>
      <c r="AC929" s="133"/>
      <c r="AD929" s="133"/>
      <c r="AE929" s="133"/>
      <c r="AF929" s="133"/>
      <c r="AG929" s="133"/>
      <c r="AH929" s="133"/>
      <c r="AI929" s="133"/>
      <c r="AJ929" s="133"/>
      <c r="AK929" s="133"/>
      <c r="AL929" s="133"/>
      <c r="AM929" s="139"/>
      <c r="BF929" s="13" t="b">
        <f>IF($Y928="○",TRUE,IF($Y928="",FALSE,"INPUT_ERROR"))</f>
        <v>0</v>
      </c>
      <c r="BG929" s="13" t="s">
        <v>516</v>
      </c>
      <c r="BH929" s="13">
        <v>79</v>
      </c>
      <c r="BI929" s="13" t="str">
        <f t="shared" si="14"/>
        <v>ITEM79#KBN3_13=FALSE</v>
      </c>
    </row>
    <row r="930" spans="1:61" ht="9.75" customHeight="1" x14ac:dyDescent="0.15">
      <c r="A930" s="99"/>
      <c r="B930" s="100"/>
      <c r="C930" s="100"/>
      <c r="D930" s="100"/>
      <c r="E930" s="100"/>
      <c r="F930" s="100"/>
      <c r="G930" s="100"/>
      <c r="H930" s="100"/>
      <c r="I930" s="100"/>
      <c r="J930" s="130" t="s">
        <v>127</v>
      </c>
      <c r="K930" s="132"/>
      <c r="L930" s="133" t="s">
        <v>240</v>
      </c>
      <c r="M930" s="133"/>
      <c r="N930" s="133"/>
      <c r="O930" s="133"/>
      <c r="P930" s="133"/>
      <c r="Q930" s="133"/>
      <c r="R930" s="133"/>
      <c r="S930" s="133"/>
      <c r="T930" s="133"/>
      <c r="U930" s="133"/>
      <c r="V930" s="133"/>
      <c r="W930" s="133"/>
      <c r="X930" s="134" t="s">
        <v>127</v>
      </c>
      <c r="Y930" s="132"/>
      <c r="Z930" s="133" t="s">
        <v>241</v>
      </c>
      <c r="AA930" s="133"/>
      <c r="AB930" s="133"/>
      <c r="AC930" s="133"/>
      <c r="AD930" s="133"/>
      <c r="AE930" s="133"/>
      <c r="AF930" s="133"/>
      <c r="AG930" s="133"/>
      <c r="AH930" s="133"/>
      <c r="AI930" s="133"/>
      <c r="AJ930" s="133"/>
      <c r="AK930" s="133"/>
      <c r="AL930" s="133"/>
      <c r="AM930" s="139"/>
      <c r="BF930" s="13" t="b">
        <f>IF($K930="○",TRUE,IF($K930="",FALSE,"INPUT_ERROR"))</f>
        <v>0</v>
      </c>
      <c r="BG930" s="13" t="s">
        <v>516</v>
      </c>
      <c r="BH930" s="13">
        <v>80</v>
      </c>
      <c r="BI930" s="13" t="str">
        <f t="shared" si="14"/>
        <v>ITEM80#KBN3_13=FALSE</v>
      </c>
    </row>
    <row r="931" spans="1:61" ht="9.75" customHeight="1" x14ac:dyDescent="0.15">
      <c r="A931" s="99"/>
      <c r="B931" s="100"/>
      <c r="C931" s="100"/>
      <c r="D931" s="100"/>
      <c r="E931" s="100"/>
      <c r="F931" s="100"/>
      <c r="G931" s="100"/>
      <c r="H931" s="100"/>
      <c r="I931" s="100"/>
      <c r="J931" s="130"/>
      <c r="K931" s="132"/>
      <c r="L931" s="133"/>
      <c r="M931" s="133"/>
      <c r="N931" s="133"/>
      <c r="O931" s="133"/>
      <c r="P931" s="133"/>
      <c r="Q931" s="133"/>
      <c r="R931" s="133"/>
      <c r="S931" s="133"/>
      <c r="T931" s="133"/>
      <c r="U931" s="133"/>
      <c r="V931" s="133"/>
      <c r="W931" s="133"/>
      <c r="X931" s="134"/>
      <c r="Y931" s="132"/>
      <c r="Z931" s="133"/>
      <c r="AA931" s="133"/>
      <c r="AB931" s="133"/>
      <c r="AC931" s="133"/>
      <c r="AD931" s="133"/>
      <c r="AE931" s="133"/>
      <c r="AF931" s="133"/>
      <c r="AG931" s="133"/>
      <c r="AH931" s="133"/>
      <c r="AI931" s="133"/>
      <c r="AJ931" s="133"/>
      <c r="AK931" s="133"/>
      <c r="AL931" s="133"/>
      <c r="AM931" s="139"/>
      <c r="BF931" s="13" t="b">
        <f>IF($Y930="○",TRUE,IF($Y930="",FALSE,"INPUT_ERROR"))</f>
        <v>0</v>
      </c>
      <c r="BG931" s="13" t="s">
        <v>516</v>
      </c>
      <c r="BH931" s="13">
        <v>81</v>
      </c>
      <c r="BI931" s="13" t="str">
        <f t="shared" si="14"/>
        <v>ITEM81#KBN3_13=FALSE</v>
      </c>
    </row>
    <row r="932" spans="1:61" ht="9.75" customHeight="1" x14ac:dyDescent="0.15">
      <c r="A932" s="99"/>
      <c r="B932" s="100"/>
      <c r="C932" s="100"/>
      <c r="D932" s="100"/>
      <c r="E932" s="100"/>
      <c r="F932" s="100"/>
      <c r="G932" s="100"/>
      <c r="H932" s="100"/>
      <c r="I932" s="100"/>
      <c r="J932" s="130" t="s">
        <v>127</v>
      </c>
      <c r="K932" s="132"/>
      <c r="L932" s="133" t="s">
        <v>125</v>
      </c>
      <c r="M932" s="133"/>
      <c r="N932" s="133"/>
      <c r="O932" s="134" t="s">
        <v>98</v>
      </c>
      <c r="P932" s="128"/>
      <c r="Q932" s="128"/>
      <c r="R932" s="128"/>
      <c r="S932" s="128"/>
      <c r="T932" s="128"/>
      <c r="U932" s="128"/>
      <c r="V932" s="128"/>
      <c r="W932" s="128"/>
      <c r="X932" s="128"/>
      <c r="Y932" s="128"/>
      <c r="Z932" s="128"/>
      <c r="AA932" s="128"/>
      <c r="AB932" s="128"/>
      <c r="AC932" s="128"/>
      <c r="AD932" s="128"/>
      <c r="AE932" s="128"/>
      <c r="AF932" s="128"/>
      <c r="AG932" s="128"/>
      <c r="AH932" s="128"/>
      <c r="AI932" s="128"/>
      <c r="AJ932" s="128"/>
      <c r="AK932" s="128"/>
      <c r="AL932" s="133" t="s">
        <v>188</v>
      </c>
      <c r="AM932" s="139"/>
      <c r="BF932" s="13" t="b">
        <f>IF($K932="○",TRUE,IF($K932="",FALSE,"INPUT_ERROR"))</f>
        <v>0</v>
      </c>
      <c r="BG932" s="13" t="s">
        <v>516</v>
      </c>
      <c r="BH932" s="13">
        <v>82</v>
      </c>
      <c r="BI932" s="13" t="str">
        <f t="shared" si="14"/>
        <v>ITEM82#KBN3_13=FALSE</v>
      </c>
    </row>
    <row r="933" spans="1:61" ht="9.75" customHeight="1" x14ac:dyDescent="0.15">
      <c r="A933" s="99"/>
      <c r="B933" s="100"/>
      <c r="C933" s="100"/>
      <c r="D933" s="100"/>
      <c r="E933" s="100"/>
      <c r="F933" s="100"/>
      <c r="G933" s="100"/>
      <c r="H933" s="100"/>
      <c r="I933" s="100"/>
      <c r="J933" s="135"/>
      <c r="K933" s="136"/>
      <c r="L933" s="137"/>
      <c r="M933" s="137"/>
      <c r="N933" s="137"/>
      <c r="O933" s="138"/>
      <c r="P933" s="90"/>
      <c r="Q933" s="90"/>
      <c r="R933" s="90"/>
      <c r="S933" s="90"/>
      <c r="T933" s="90"/>
      <c r="U933" s="90"/>
      <c r="V933" s="90"/>
      <c r="W933" s="90"/>
      <c r="X933" s="90"/>
      <c r="Y933" s="90"/>
      <c r="Z933" s="90"/>
      <c r="AA933" s="90"/>
      <c r="AB933" s="90"/>
      <c r="AC933" s="90"/>
      <c r="AD933" s="90"/>
      <c r="AE933" s="90"/>
      <c r="AF933" s="90"/>
      <c r="AG933" s="90"/>
      <c r="AH933" s="90"/>
      <c r="AI933" s="90"/>
      <c r="AJ933" s="90"/>
      <c r="AK933" s="90"/>
      <c r="AL933" s="137"/>
      <c r="AM933" s="140"/>
      <c r="BG933" s="13" t="s">
        <v>516</v>
      </c>
      <c r="BH933" s="13">
        <v>83</v>
      </c>
      <c r="BI933" s="13" t="str">
        <f>"ITEM"&amp;BH933&amp; BG933 &amp;"="&amp;IF(TRIM($P932)="","",$P932)</f>
        <v>ITEM83#KBN3_13=</v>
      </c>
    </row>
    <row r="934" spans="1:61" ht="9.75" customHeight="1" x14ac:dyDescent="0.15">
      <c r="A934" s="96" t="s">
        <v>290</v>
      </c>
      <c r="B934" s="97"/>
      <c r="C934" s="97"/>
      <c r="D934" s="97"/>
      <c r="E934" s="97"/>
      <c r="F934" s="97"/>
      <c r="G934" s="97"/>
      <c r="H934" s="97"/>
      <c r="I934" s="97"/>
      <c r="J934" s="102"/>
      <c r="K934" s="102"/>
      <c r="L934" s="102"/>
      <c r="M934" s="102"/>
      <c r="N934" s="102"/>
      <c r="O934" s="102"/>
      <c r="P934" s="102"/>
      <c r="Q934" s="102"/>
      <c r="R934" s="102"/>
      <c r="S934" s="102"/>
      <c r="T934" s="102"/>
      <c r="U934" s="102"/>
      <c r="V934" s="102"/>
      <c r="W934" s="102"/>
      <c r="X934" s="102"/>
      <c r="Y934" s="102"/>
      <c r="Z934" s="102"/>
      <c r="AA934" s="102"/>
      <c r="AB934" s="102"/>
      <c r="AC934" s="102"/>
      <c r="AD934" s="102"/>
      <c r="AE934" s="102"/>
      <c r="AF934" s="102"/>
      <c r="AG934" s="102"/>
      <c r="AH934" s="102"/>
      <c r="AI934" s="102"/>
      <c r="AJ934" s="102"/>
      <c r="AK934" s="102"/>
      <c r="AL934" s="102"/>
      <c r="AM934" s="102"/>
      <c r="BG934" s="13" t="s">
        <v>516</v>
      </c>
      <c r="BH934" s="13">
        <v>84</v>
      </c>
      <c r="BI934" s="13" t="str">
        <f>"ITEM"&amp;BH934&amp; BG934 &amp;"="&amp;IF(TRIM($J934)="","",TEXT(J934,"yyyymmdd"))</f>
        <v>ITEM84#KBN3_13=</v>
      </c>
    </row>
    <row r="935" spans="1:61" ht="9.75" customHeight="1" x14ac:dyDescent="0.15">
      <c r="A935" s="99"/>
      <c r="B935" s="100"/>
      <c r="C935" s="100"/>
      <c r="D935" s="100"/>
      <c r="E935" s="100"/>
      <c r="F935" s="100"/>
      <c r="G935" s="100"/>
      <c r="H935" s="100"/>
      <c r="I935" s="100"/>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02"/>
      <c r="BG935" s="13" t="s">
        <v>432</v>
      </c>
      <c r="BH935" s="13" t="s">
        <v>432</v>
      </c>
    </row>
    <row r="936" spans="1:61" ht="9.75" customHeight="1" thickBot="1" x14ac:dyDescent="0.2">
      <c r="A936" s="106"/>
      <c r="B936" s="107"/>
      <c r="C936" s="107"/>
      <c r="D936" s="107"/>
      <c r="E936" s="107"/>
      <c r="F936" s="107"/>
      <c r="G936" s="107"/>
      <c r="H936" s="107"/>
      <c r="I936" s="107"/>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02"/>
      <c r="BG936" s="13" t="s">
        <v>432</v>
      </c>
      <c r="BH936" s="13" t="s">
        <v>432</v>
      </c>
    </row>
    <row r="937" spans="1:61" ht="9.75" customHeight="1" x14ac:dyDescent="0.15">
      <c r="A937" s="295" t="s">
        <v>378</v>
      </c>
      <c r="B937" s="296"/>
      <c r="C937" s="296"/>
      <c r="D937" s="296"/>
      <c r="E937" s="296"/>
      <c r="F937" s="296"/>
      <c r="G937" s="296"/>
      <c r="H937" s="296"/>
      <c r="I937" s="297"/>
      <c r="J937" s="273"/>
      <c r="K937" s="274"/>
      <c r="L937" s="274"/>
      <c r="M937" s="274"/>
      <c r="N937" s="274"/>
      <c r="O937" s="274"/>
      <c r="P937" s="274"/>
      <c r="Q937" s="274"/>
      <c r="R937" s="274"/>
      <c r="S937" s="274"/>
      <c r="T937" s="274"/>
      <c r="U937" s="274"/>
      <c r="V937" s="274"/>
      <c r="W937" s="274"/>
      <c r="X937" s="274"/>
      <c r="Y937" s="274"/>
      <c r="Z937" s="274"/>
      <c r="AA937" s="274"/>
      <c r="AB937" s="274"/>
      <c r="AC937" s="274"/>
      <c r="AD937" s="274"/>
      <c r="AE937" s="274"/>
      <c r="AF937" s="274"/>
      <c r="AG937" s="274"/>
      <c r="AH937" s="274"/>
      <c r="AI937" s="274"/>
      <c r="AJ937" s="274"/>
      <c r="AK937" s="274"/>
      <c r="AL937" s="274"/>
      <c r="AM937" s="275"/>
      <c r="BG937" s="13" t="s">
        <v>517</v>
      </c>
      <c r="BH937" s="13">
        <v>70</v>
      </c>
      <c r="BI937" s="13" t="str">
        <f>"ITEM"&amp;BH937&amp;BG937&amp;"="&amp;IF(TRIM($J937)="","",$J937)</f>
        <v>ITEM70#KBN3_14=</v>
      </c>
    </row>
    <row r="938" spans="1:61" ht="9.75" customHeight="1" thickBot="1" x14ac:dyDescent="0.2">
      <c r="A938" s="298"/>
      <c r="B938" s="299"/>
      <c r="C938" s="299"/>
      <c r="D938" s="299"/>
      <c r="E938" s="299"/>
      <c r="F938" s="299"/>
      <c r="G938" s="299"/>
      <c r="H938" s="299"/>
      <c r="I938" s="300"/>
      <c r="J938" s="301"/>
      <c r="K938" s="302"/>
      <c r="L938" s="302"/>
      <c r="M938" s="302"/>
      <c r="N938" s="302"/>
      <c r="O938" s="302"/>
      <c r="P938" s="302"/>
      <c r="Q938" s="302"/>
      <c r="R938" s="302"/>
      <c r="S938" s="302"/>
      <c r="T938" s="302"/>
      <c r="U938" s="302"/>
      <c r="V938" s="302"/>
      <c r="W938" s="302"/>
      <c r="X938" s="302"/>
      <c r="Y938" s="302"/>
      <c r="Z938" s="302"/>
      <c r="AA938" s="302"/>
      <c r="AB938" s="302"/>
      <c r="AC938" s="302"/>
      <c r="AD938" s="302"/>
      <c r="AE938" s="302"/>
      <c r="AF938" s="302"/>
      <c r="AG938" s="302"/>
      <c r="AH938" s="302"/>
      <c r="AI938" s="302"/>
      <c r="AJ938" s="302"/>
      <c r="AK938" s="302"/>
      <c r="AL938" s="302"/>
      <c r="AM938" s="303"/>
    </row>
    <row r="939" spans="1:61" ht="9.75" customHeight="1" x14ac:dyDescent="0.15">
      <c r="A939" s="99" t="s">
        <v>96</v>
      </c>
      <c r="B939" s="100"/>
      <c r="C939" s="100"/>
      <c r="D939" s="100"/>
      <c r="E939" s="100"/>
      <c r="F939" s="100"/>
      <c r="G939" s="100"/>
      <c r="H939" s="100"/>
      <c r="I939" s="100"/>
      <c r="J939" s="102"/>
      <c r="K939" s="102"/>
      <c r="L939" s="102"/>
      <c r="M939" s="102"/>
      <c r="N939" s="102"/>
      <c r="O939" s="102"/>
      <c r="P939" s="102"/>
      <c r="Q939" s="102"/>
      <c r="R939" s="102"/>
      <c r="S939" s="102"/>
      <c r="T939" s="102"/>
      <c r="U939" s="102"/>
      <c r="V939" s="102"/>
      <c r="W939" s="102"/>
      <c r="X939" s="102"/>
      <c r="Y939" s="102"/>
      <c r="Z939" s="102"/>
      <c r="AA939" s="102"/>
      <c r="AB939" s="102"/>
      <c r="AC939" s="102"/>
      <c r="AD939" s="102"/>
      <c r="AE939" s="102"/>
      <c r="AF939" s="102"/>
      <c r="AG939" s="102"/>
      <c r="AH939" s="102"/>
      <c r="AI939" s="102"/>
      <c r="AJ939" s="102"/>
      <c r="AK939" s="102"/>
      <c r="AL939" s="102"/>
      <c r="AM939" s="102"/>
      <c r="BG939" s="13" t="s">
        <v>517</v>
      </c>
      <c r="BH939" s="13">
        <v>71</v>
      </c>
      <c r="BI939" s="13" t="str">
        <f>"ITEM"&amp;BH939&amp; BG939 &amp;"="&amp; IF(TRIM($J939)="","",$J939)</f>
        <v>ITEM71#KBN3_14=</v>
      </c>
    </row>
    <row r="940" spans="1:61" ht="9.75" customHeight="1" x14ac:dyDescent="0.15">
      <c r="A940" s="106"/>
      <c r="B940" s="107"/>
      <c r="C940" s="107"/>
      <c r="D940" s="107"/>
      <c r="E940" s="107"/>
      <c r="F940" s="107"/>
      <c r="G940" s="107"/>
      <c r="H940" s="107"/>
      <c r="I940" s="107"/>
      <c r="J940" s="102"/>
      <c r="K940" s="102"/>
      <c r="L940" s="102"/>
      <c r="M940" s="102"/>
      <c r="N940" s="102"/>
      <c r="O940" s="102"/>
      <c r="P940" s="102"/>
      <c r="Q940" s="102"/>
      <c r="R940" s="102"/>
      <c r="S940" s="102"/>
      <c r="T940" s="102"/>
      <c r="U940" s="102"/>
      <c r="V940" s="102"/>
      <c r="W940" s="102"/>
      <c r="X940" s="102"/>
      <c r="Y940" s="102"/>
      <c r="Z940" s="102"/>
      <c r="AA940" s="102"/>
      <c r="AB940" s="102"/>
      <c r="AC940" s="102"/>
      <c r="AD940" s="102"/>
      <c r="AE940" s="102"/>
      <c r="AF940" s="102"/>
      <c r="AG940" s="102"/>
      <c r="AH940" s="102"/>
      <c r="AI940" s="102"/>
      <c r="AJ940" s="102"/>
      <c r="AK940" s="102"/>
      <c r="AL940" s="102"/>
      <c r="AM940" s="102"/>
    </row>
    <row r="941" spans="1:61" ht="9.75" customHeight="1" x14ac:dyDescent="0.15">
      <c r="A941" s="96" t="s">
        <v>285</v>
      </c>
      <c r="B941" s="97"/>
      <c r="C941" s="97"/>
      <c r="D941" s="97"/>
      <c r="E941" s="97"/>
      <c r="F941" s="97"/>
      <c r="G941" s="97"/>
      <c r="H941" s="97"/>
      <c r="I941" s="97"/>
      <c r="J941" s="102"/>
      <c r="K941" s="102"/>
      <c r="L941" s="102"/>
      <c r="M941" s="102"/>
      <c r="N941" s="102"/>
      <c r="O941" s="102"/>
      <c r="P941" s="102"/>
      <c r="Q941" s="102"/>
      <c r="R941" s="102"/>
      <c r="S941" s="102"/>
      <c r="T941" s="102"/>
      <c r="U941" s="102"/>
      <c r="V941" s="102"/>
      <c r="W941" s="102"/>
      <c r="X941" s="102"/>
      <c r="Y941" s="102"/>
      <c r="Z941" s="102"/>
      <c r="AA941" s="102"/>
      <c r="AB941" s="102"/>
      <c r="AC941" s="102"/>
      <c r="AD941" s="102"/>
      <c r="AE941" s="102"/>
      <c r="AF941" s="102"/>
      <c r="AG941" s="102"/>
      <c r="AH941" s="102"/>
      <c r="AI941" s="102"/>
      <c r="AJ941" s="102"/>
      <c r="AK941" s="102"/>
      <c r="AL941" s="102"/>
      <c r="AM941" s="102"/>
      <c r="BG941" s="13" t="s">
        <v>517</v>
      </c>
      <c r="BH941" s="13">
        <v>72</v>
      </c>
      <c r="BI941" s="13" t="str">
        <f>"ITEM"&amp;BH941&amp; BG941 &amp;"="&amp; IF(TRIM($J941)="","",$J941)</f>
        <v>ITEM72#KBN3_14=</v>
      </c>
    </row>
    <row r="942" spans="1:61" ht="9.75" customHeight="1" x14ac:dyDescent="0.15">
      <c r="A942" s="99"/>
      <c r="B942" s="100"/>
      <c r="C942" s="100"/>
      <c r="D942" s="100"/>
      <c r="E942" s="100"/>
      <c r="F942" s="100"/>
      <c r="G942" s="100"/>
      <c r="H942" s="100"/>
      <c r="I942" s="100"/>
      <c r="J942" s="102"/>
      <c r="K942" s="102"/>
      <c r="L942" s="102"/>
      <c r="M942" s="102"/>
      <c r="N942" s="102"/>
      <c r="O942" s="102"/>
      <c r="P942" s="102"/>
      <c r="Q942" s="102"/>
      <c r="R942" s="102"/>
      <c r="S942" s="102"/>
      <c r="T942" s="102"/>
      <c r="U942" s="102"/>
      <c r="V942" s="102"/>
      <c r="W942" s="102"/>
      <c r="X942" s="102"/>
      <c r="Y942" s="102"/>
      <c r="Z942" s="102"/>
      <c r="AA942" s="102"/>
      <c r="AB942" s="102"/>
      <c r="AC942" s="102"/>
      <c r="AD942" s="102"/>
      <c r="AE942" s="102"/>
      <c r="AF942" s="102"/>
      <c r="AG942" s="102"/>
      <c r="AH942" s="102"/>
      <c r="AI942" s="102"/>
      <c r="AJ942" s="102"/>
      <c r="AK942" s="102"/>
      <c r="AL942" s="102"/>
      <c r="AM942" s="102"/>
      <c r="BG942" s="13" t="s">
        <v>432</v>
      </c>
      <c r="BH942" s="13" t="s">
        <v>432</v>
      </c>
    </row>
    <row r="943" spans="1:61" ht="9.75" customHeight="1" x14ac:dyDescent="0.15">
      <c r="A943" s="106"/>
      <c r="B943" s="107"/>
      <c r="C943" s="107"/>
      <c r="D943" s="107"/>
      <c r="E943" s="107"/>
      <c r="F943" s="107"/>
      <c r="G943" s="107"/>
      <c r="H943" s="107"/>
      <c r="I943" s="107"/>
      <c r="J943" s="102"/>
      <c r="K943" s="102"/>
      <c r="L943" s="102"/>
      <c r="M943" s="102"/>
      <c r="N943" s="102"/>
      <c r="O943" s="102"/>
      <c r="P943" s="102"/>
      <c r="Q943" s="102"/>
      <c r="R943" s="102"/>
      <c r="S943" s="102"/>
      <c r="T943" s="102"/>
      <c r="U943" s="102"/>
      <c r="V943" s="102"/>
      <c r="W943" s="102"/>
      <c r="X943" s="102"/>
      <c r="Y943" s="102"/>
      <c r="Z943" s="102"/>
      <c r="AA943" s="102"/>
      <c r="AB943" s="102"/>
      <c r="AC943" s="102"/>
      <c r="AD943" s="102"/>
      <c r="AE943" s="102"/>
      <c r="AF943" s="102"/>
      <c r="AG943" s="102"/>
      <c r="AH943" s="102"/>
      <c r="AI943" s="102"/>
      <c r="AJ943" s="102"/>
      <c r="AK943" s="102"/>
      <c r="AL943" s="102"/>
      <c r="AM943" s="102"/>
      <c r="BG943" s="13" t="s">
        <v>432</v>
      </c>
      <c r="BH943" s="13" t="s">
        <v>432</v>
      </c>
    </row>
    <row r="944" spans="1:61" ht="9.75" customHeight="1" x14ac:dyDescent="0.15">
      <c r="A944" s="96" t="s">
        <v>286</v>
      </c>
      <c r="B944" s="97"/>
      <c r="C944" s="97"/>
      <c r="D944" s="97"/>
      <c r="E944" s="97"/>
      <c r="F944" s="97"/>
      <c r="G944" s="97"/>
      <c r="H944" s="97"/>
      <c r="I944" s="97"/>
      <c r="J944" s="102"/>
      <c r="K944" s="102"/>
      <c r="L944" s="102"/>
      <c r="M944" s="102"/>
      <c r="N944" s="102"/>
      <c r="O944" s="102"/>
      <c r="P944" s="102"/>
      <c r="Q944" s="102"/>
      <c r="R944" s="102"/>
      <c r="S944" s="102"/>
      <c r="T944" s="102"/>
      <c r="U944" s="102"/>
      <c r="V944" s="102"/>
      <c r="W944" s="102"/>
      <c r="X944" s="102"/>
      <c r="Y944" s="102"/>
      <c r="Z944" s="102"/>
      <c r="AA944" s="102"/>
      <c r="AB944" s="102"/>
      <c r="AC944" s="102"/>
      <c r="AD944" s="102"/>
      <c r="AE944" s="102"/>
      <c r="AF944" s="102"/>
      <c r="AG944" s="102"/>
      <c r="AH944" s="102"/>
      <c r="AI944" s="102"/>
      <c r="AJ944" s="102"/>
      <c r="AK944" s="102"/>
      <c r="AL944" s="102"/>
      <c r="AM944" s="102"/>
      <c r="BG944" s="13" t="s">
        <v>517</v>
      </c>
      <c r="BH944" s="13">
        <v>73</v>
      </c>
      <c r="BI944" s="13" t="str">
        <f>"ITEM"&amp;BH944&amp; BG944 &amp;"="&amp; IF(TRIM($J944)="","",$J944)</f>
        <v>ITEM73#KBN3_14=</v>
      </c>
    </row>
    <row r="945" spans="1:61" ht="9.75" customHeight="1" x14ac:dyDescent="0.15">
      <c r="A945" s="106"/>
      <c r="B945" s="107"/>
      <c r="C945" s="107"/>
      <c r="D945" s="107"/>
      <c r="E945" s="107"/>
      <c r="F945" s="107"/>
      <c r="G945" s="107"/>
      <c r="H945" s="107"/>
      <c r="I945" s="107"/>
      <c r="J945" s="102"/>
      <c r="K945" s="102"/>
      <c r="L945" s="102"/>
      <c r="M945" s="102"/>
      <c r="N945" s="102"/>
      <c r="O945" s="102"/>
      <c r="P945" s="102"/>
      <c r="Q945" s="102"/>
      <c r="R945" s="102"/>
      <c r="S945" s="102"/>
      <c r="T945" s="102"/>
      <c r="U945" s="102"/>
      <c r="V945" s="102"/>
      <c r="W945" s="102"/>
      <c r="X945" s="102"/>
      <c r="Y945" s="102"/>
      <c r="Z945" s="102"/>
      <c r="AA945" s="102"/>
      <c r="AB945" s="102"/>
      <c r="AC945" s="102"/>
      <c r="AD945" s="102"/>
      <c r="AE945" s="102"/>
      <c r="AF945" s="102"/>
      <c r="AG945" s="102"/>
      <c r="AH945" s="102"/>
      <c r="AI945" s="102"/>
      <c r="AJ945" s="102"/>
      <c r="AK945" s="102"/>
      <c r="AL945" s="102"/>
      <c r="AM945" s="102"/>
      <c r="BG945" s="13" t="s">
        <v>432</v>
      </c>
      <c r="BH945" s="13" t="s">
        <v>432</v>
      </c>
    </row>
    <row r="946" spans="1:61" ht="9.75" customHeight="1" x14ac:dyDescent="0.15">
      <c r="A946" s="96" t="s">
        <v>287</v>
      </c>
      <c r="B946" s="97"/>
      <c r="C946" s="97"/>
      <c r="D946" s="97"/>
      <c r="E946" s="97"/>
      <c r="F946" s="97"/>
      <c r="G946" s="97"/>
      <c r="H946" s="97"/>
      <c r="I946" s="97"/>
      <c r="J946" s="167"/>
      <c r="K946" s="162"/>
      <c r="L946" s="162"/>
      <c r="M946" s="162"/>
      <c r="N946" s="162"/>
      <c r="O946" s="162"/>
      <c r="P946" s="162"/>
      <c r="Q946" s="162"/>
      <c r="R946" s="162"/>
      <c r="S946" s="162"/>
      <c r="T946" s="162"/>
      <c r="U946" s="162"/>
      <c r="V946" s="170" t="s">
        <v>116</v>
      </c>
      <c r="W946" s="170"/>
      <c r="X946" s="170"/>
      <c r="Y946" s="170"/>
      <c r="Z946" s="170"/>
      <c r="AA946" s="170"/>
      <c r="AB946" s="170"/>
      <c r="AC946" s="170"/>
      <c r="AD946" s="170"/>
      <c r="AE946" s="170"/>
      <c r="AF946" s="170"/>
      <c r="AG946" s="170"/>
      <c r="AH946" s="170"/>
      <c r="AI946" s="170"/>
      <c r="AJ946" s="170"/>
      <c r="AK946" s="170"/>
      <c r="AL946" s="170"/>
      <c r="AM946" s="171"/>
      <c r="BE946" s="13" t="str">
        <f ca="1">MID(CELL("address",$CB$2),2,2)</f>
        <v>CB</v>
      </c>
      <c r="BF946" s="13" t="str">
        <f>IF(TRIM($K948)="","",IF(ISERROR(MATCH($K948,$CB$3:$CB$7,0)),"INPUT_ERROR",MATCH($K948,$CB$3:$CB$7,0)))</f>
        <v/>
      </c>
      <c r="BG946" s="13" t="s">
        <v>517</v>
      </c>
      <c r="BH946" s="13">
        <v>74</v>
      </c>
      <c r="BI946" s="13" t="str">
        <f>"ITEM"&amp; BH946&amp; BG946 &amp;"="&amp; $BF946</f>
        <v>ITEM74#KBN3_14=</v>
      </c>
    </row>
    <row r="947" spans="1:61" ht="9.75" customHeight="1" x14ac:dyDescent="0.15">
      <c r="A947" s="99"/>
      <c r="B947" s="100"/>
      <c r="C947" s="100"/>
      <c r="D947" s="100"/>
      <c r="E947" s="100"/>
      <c r="F947" s="100"/>
      <c r="G947" s="100"/>
      <c r="H947" s="100"/>
      <c r="I947" s="100"/>
      <c r="J947" s="186"/>
      <c r="K947" s="133"/>
      <c r="L947" s="133"/>
      <c r="M947" s="133"/>
      <c r="N947" s="133"/>
      <c r="O947" s="133"/>
      <c r="P947" s="133"/>
      <c r="Q947" s="133"/>
      <c r="R947" s="133"/>
      <c r="S947" s="133"/>
      <c r="T947" s="133"/>
      <c r="U947" s="133"/>
      <c r="V947" s="169" t="s">
        <v>180</v>
      </c>
      <c r="W947" s="169"/>
      <c r="X947" s="169"/>
      <c r="Y947" s="169"/>
      <c r="Z947" s="169"/>
      <c r="AA947" s="169"/>
      <c r="AB947" s="169"/>
      <c r="AC947" s="169"/>
      <c r="AD947" s="169"/>
      <c r="AE947" s="169"/>
      <c r="AF947" s="169"/>
      <c r="AG947" s="169"/>
      <c r="AH947" s="169"/>
      <c r="AI947" s="169"/>
      <c r="AJ947" s="169"/>
      <c r="AK947" s="169"/>
      <c r="AL947" s="169"/>
      <c r="AM947" s="172"/>
      <c r="BG947" s="13" t="s">
        <v>432</v>
      </c>
      <c r="BH947" s="13" t="s">
        <v>432</v>
      </c>
    </row>
    <row r="948" spans="1:61" ht="9.75" customHeight="1" x14ac:dyDescent="0.15">
      <c r="A948" s="99"/>
      <c r="B948" s="100"/>
      <c r="C948" s="100"/>
      <c r="D948" s="100"/>
      <c r="E948" s="100"/>
      <c r="F948" s="100"/>
      <c r="G948" s="100"/>
      <c r="H948" s="100"/>
      <c r="I948" s="100"/>
      <c r="J948" s="130" t="s">
        <v>444</v>
      </c>
      <c r="K948" s="131"/>
      <c r="L948" s="131"/>
      <c r="M948" s="131"/>
      <c r="N948" s="131"/>
      <c r="O948" s="131"/>
      <c r="P948" s="131"/>
      <c r="Q948" s="131"/>
      <c r="R948" s="131"/>
      <c r="S948" s="131"/>
      <c r="T948" s="133" t="s">
        <v>442</v>
      </c>
      <c r="U948" s="133"/>
      <c r="V948" s="169" t="s">
        <v>236</v>
      </c>
      <c r="W948" s="169"/>
      <c r="X948" s="169"/>
      <c r="Y948" s="169"/>
      <c r="Z948" s="169"/>
      <c r="AA948" s="169"/>
      <c r="AB948" s="169"/>
      <c r="AC948" s="169"/>
      <c r="AD948" s="169"/>
      <c r="AE948" s="169"/>
      <c r="AF948" s="169"/>
      <c r="AG948" s="169"/>
      <c r="AH948" s="169"/>
      <c r="AI948" s="169"/>
      <c r="AJ948" s="169"/>
      <c r="AK948" s="169"/>
      <c r="AL948" s="169"/>
      <c r="AM948" s="172"/>
      <c r="BG948" s="13" t="s">
        <v>432</v>
      </c>
      <c r="BH948" s="13" t="s">
        <v>432</v>
      </c>
    </row>
    <row r="949" spans="1:61" ht="9.75" customHeight="1" x14ac:dyDescent="0.15">
      <c r="A949" s="99"/>
      <c r="B949" s="100"/>
      <c r="C949" s="100"/>
      <c r="D949" s="100"/>
      <c r="E949" s="100"/>
      <c r="F949" s="100"/>
      <c r="G949" s="100"/>
      <c r="H949" s="100"/>
      <c r="I949" s="100"/>
      <c r="J949" s="130"/>
      <c r="K949" s="131"/>
      <c r="L949" s="131"/>
      <c r="M949" s="131"/>
      <c r="N949" s="131"/>
      <c r="O949" s="131"/>
      <c r="P949" s="131"/>
      <c r="Q949" s="131"/>
      <c r="R949" s="131"/>
      <c r="S949" s="131"/>
      <c r="T949" s="133"/>
      <c r="U949" s="133"/>
      <c r="V949" s="169" t="s">
        <v>237</v>
      </c>
      <c r="W949" s="169"/>
      <c r="X949" s="169"/>
      <c r="Y949" s="169"/>
      <c r="Z949" s="169"/>
      <c r="AA949" s="169"/>
      <c r="AB949" s="169"/>
      <c r="AC949" s="169"/>
      <c r="AD949" s="169"/>
      <c r="AE949" s="169"/>
      <c r="AF949" s="169"/>
      <c r="AG949" s="169"/>
      <c r="AH949" s="169"/>
      <c r="AI949" s="169"/>
      <c r="AJ949" s="169"/>
      <c r="AK949" s="169"/>
      <c r="AL949" s="169"/>
      <c r="AM949" s="172"/>
      <c r="BG949" s="13" t="s">
        <v>432</v>
      </c>
      <c r="BH949" s="13" t="s">
        <v>432</v>
      </c>
    </row>
    <row r="950" spans="1:61" ht="9.75" customHeight="1" x14ac:dyDescent="0.15">
      <c r="A950" s="99"/>
      <c r="B950" s="100"/>
      <c r="C950" s="100"/>
      <c r="D950" s="100"/>
      <c r="E950" s="100"/>
      <c r="F950" s="100"/>
      <c r="G950" s="100"/>
      <c r="H950" s="100"/>
      <c r="I950" s="100"/>
      <c r="J950" s="186"/>
      <c r="K950" s="133"/>
      <c r="L950" s="133"/>
      <c r="M950" s="133"/>
      <c r="N950" s="133"/>
      <c r="O950" s="133"/>
      <c r="P950" s="133"/>
      <c r="Q950" s="133"/>
      <c r="R950" s="133"/>
      <c r="S950" s="133"/>
      <c r="T950" s="133"/>
      <c r="U950" s="133"/>
      <c r="V950" s="169" t="s">
        <v>445</v>
      </c>
      <c r="W950" s="169"/>
      <c r="X950" s="169"/>
      <c r="Y950" s="169"/>
      <c r="Z950" s="169"/>
      <c r="AA950" s="169"/>
      <c r="AB950" s="169"/>
      <c r="AC950" s="169"/>
      <c r="AD950" s="169"/>
      <c r="AE950" s="169"/>
      <c r="AF950" s="169"/>
      <c r="AG950" s="169"/>
      <c r="AH950" s="169"/>
      <c r="AI950" s="169"/>
      <c r="AJ950" s="169"/>
      <c r="AK950" s="169"/>
      <c r="AL950" s="169"/>
      <c r="AM950" s="172"/>
      <c r="BG950" s="13" t="s">
        <v>432</v>
      </c>
      <c r="BH950" s="13" t="s">
        <v>432</v>
      </c>
    </row>
    <row r="951" spans="1:61" ht="9.75" customHeight="1" x14ac:dyDescent="0.15">
      <c r="A951" s="106"/>
      <c r="B951" s="107"/>
      <c r="C951" s="107"/>
      <c r="D951" s="107"/>
      <c r="E951" s="107"/>
      <c r="F951" s="107"/>
      <c r="G951" s="107"/>
      <c r="H951" s="107"/>
      <c r="I951" s="107"/>
      <c r="J951" s="168"/>
      <c r="K951" s="137"/>
      <c r="L951" s="137"/>
      <c r="M951" s="137"/>
      <c r="N951" s="137"/>
      <c r="O951" s="137"/>
      <c r="P951" s="137"/>
      <c r="Q951" s="137"/>
      <c r="R951" s="137"/>
      <c r="S951" s="137"/>
      <c r="T951" s="137"/>
      <c r="U951" s="137"/>
      <c r="V951" s="174" t="s">
        <v>238</v>
      </c>
      <c r="W951" s="174"/>
      <c r="X951" s="174"/>
      <c r="Y951" s="174"/>
      <c r="Z951" s="174"/>
      <c r="AA951" s="174"/>
      <c r="AB951" s="174"/>
      <c r="AC951" s="174"/>
      <c r="AD951" s="174"/>
      <c r="AE951" s="174"/>
      <c r="AF951" s="174"/>
      <c r="AG951" s="174"/>
      <c r="AH951" s="174"/>
      <c r="AI951" s="174"/>
      <c r="AJ951" s="174"/>
      <c r="AK951" s="174"/>
      <c r="AL951" s="174"/>
      <c r="AM951" s="175"/>
      <c r="BG951" s="13" t="s">
        <v>432</v>
      </c>
      <c r="BH951" s="13" t="s">
        <v>432</v>
      </c>
    </row>
    <row r="952" spans="1:61" ht="9.75" customHeight="1" x14ac:dyDescent="0.15">
      <c r="A952" s="96" t="s">
        <v>288</v>
      </c>
      <c r="B952" s="97"/>
      <c r="C952" s="97"/>
      <c r="D952" s="97"/>
      <c r="E952" s="97"/>
      <c r="F952" s="97"/>
      <c r="G952" s="97"/>
      <c r="H952" s="97"/>
      <c r="I952" s="97"/>
      <c r="J952" s="115"/>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7"/>
      <c r="BG952" s="13" t="s">
        <v>517</v>
      </c>
      <c r="BH952" s="13">
        <v>75</v>
      </c>
      <c r="BI952" s="13" t="str">
        <f>"ITEM"&amp;BH952&amp; BG952 &amp;"="&amp; IF(TRIM($J952)="","",$J952)</f>
        <v>ITEM75#KBN3_14=</v>
      </c>
    </row>
    <row r="953" spans="1:61" ht="9.75" customHeight="1" x14ac:dyDescent="0.15">
      <c r="A953" s="99"/>
      <c r="B953" s="100"/>
      <c r="C953" s="100"/>
      <c r="D953" s="100"/>
      <c r="E953" s="100"/>
      <c r="F953" s="100"/>
      <c r="G953" s="100"/>
      <c r="H953" s="100"/>
      <c r="I953" s="100"/>
      <c r="J953" s="109"/>
      <c r="K953" s="110"/>
      <c r="L953" s="110"/>
      <c r="M953" s="110"/>
      <c r="N953" s="110"/>
      <c r="O953" s="110"/>
      <c r="P953" s="110"/>
      <c r="Q953" s="110"/>
      <c r="R953" s="110"/>
      <c r="S953" s="110"/>
      <c r="T953" s="110"/>
      <c r="U953" s="110"/>
      <c r="V953" s="110"/>
      <c r="W953" s="110"/>
      <c r="X953" s="110"/>
      <c r="Y953" s="110"/>
      <c r="Z953" s="110"/>
      <c r="AA953" s="110"/>
      <c r="AB953" s="110"/>
      <c r="AC953" s="110"/>
      <c r="AD953" s="110"/>
      <c r="AE953" s="110"/>
      <c r="AF953" s="110"/>
      <c r="AG953" s="110"/>
      <c r="AH953" s="110"/>
      <c r="AI953" s="110"/>
      <c r="AJ953" s="110"/>
      <c r="AK953" s="110"/>
      <c r="AL953" s="110"/>
      <c r="AM953" s="111"/>
      <c r="BG953" s="13" t="s">
        <v>432</v>
      </c>
      <c r="BH953" s="13" t="s">
        <v>432</v>
      </c>
    </row>
    <row r="954" spans="1:61" ht="9.75" customHeight="1" x14ac:dyDescent="0.15">
      <c r="A954" s="106"/>
      <c r="B954" s="107"/>
      <c r="C954" s="107"/>
      <c r="D954" s="107"/>
      <c r="E954" s="107"/>
      <c r="F954" s="107"/>
      <c r="G954" s="107"/>
      <c r="H954" s="107"/>
      <c r="I954" s="107"/>
      <c r="J954" s="112"/>
      <c r="K954" s="113"/>
      <c r="L954" s="113"/>
      <c r="M954" s="113"/>
      <c r="N954" s="113"/>
      <c r="O954" s="113"/>
      <c r="P954" s="113"/>
      <c r="Q954" s="113"/>
      <c r="R954" s="113"/>
      <c r="S954" s="113"/>
      <c r="T954" s="113"/>
      <c r="U954" s="113"/>
      <c r="V954" s="113"/>
      <c r="W954" s="113"/>
      <c r="X954" s="113"/>
      <c r="Y954" s="113"/>
      <c r="Z954" s="113"/>
      <c r="AA954" s="113"/>
      <c r="AB954" s="113"/>
      <c r="AC954" s="113"/>
      <c r="AD954" s="113"/>
      <c r="AE954" s="113"/>
      <c r="AF954" s="113"/>
      <c r="AG954" s="113"/>
      <c r="AH954" s="113"/>
      <c r="AI954" s="113"/>
      <c r="AJ954" s="113"/>
      <c r="AK954" s="113"/>
      <c r="AL954" s="113"/>
      <c r="AM954" s="114"/>
      <c r="BG954" s="13" t="s">
        <v>432</v>
      </c>
      <c r="BH954" s="13" t="s">
        <v>432</v>
      </c>
    </row>
    <row r="955" spans="1:61" ht="9.75" customHeight="1" x14ac:dyDescent="0.15">
      <c r="A955" s="96" t="s">
        <v>289</v>
      </c>
      <c r="B955" s="97"/>
      <c r="C955" s="97"/>
      <c r="D955" s="97"/>
      <c r="E955" s="97"/>
      <c r="F955" s="97"/>
      <c r="G955" s="97"/>
      <c r="H955" s="97"/>
      <c r="I955" s="97"/>
      <c r="J955" s="224" t="s">
        <v>127</v>
      </c>
      <c r="K955" s="225"/>
      <c r="L955" s="162" t="s">
        <v>121</v>
      </c>
      <c r="M955" s="162"/>
      <c r="N955" s="162"/>
      <c r="O955" s="162"/>
      <c r="P955" s="162"/>
      <c r="Q955" s="162"/>
      <c r="R955" s="162"/>
      <c r="S955" s="162"/>
      <c r="T955" s="162"/>
      <c r="U955" s="162"/>
      <c r="V955" s="162"/>
      <c r="W955" s="162"/>
      <c r="X955" s="227" t="s">
        <v>127</v>
      </c>
      <c r="Y955" s="225"/>
      <c r="Z955" s="162" t="s">
        <v>160</v>
      </c>
      <c r="AA955" s="162"/>
      <c r="AB955" s="162"/>
      <c r="AC955" s="162"/>
      <c r="AD955" s="162"/>
      <c r="AE955" s="162"/>
      <c r="AF955" s="162"/>
      <c r="AG955" s="162"/>
      <c r="AH955" s="162"/>
      <c r="AI955" s="162"/>
      <c r="AJ955" s="162"/>
      <c r="AK955" s="162"/>
      <c r="AL955" s="162"/>
      <c r="AM955" s="163"/>
      <c r="BF955" s="13" t="b">
        <f>IF($K955="○",TRUE,IF($K955="",FALSE,"INPUT_ERROR"))</f>
        <v>0</v>
      </c>
      <c r="BG955" s="13" t="s">
        <v>517</v>
      </c>
      <c r="BH955" s="13">
        <v>76</v>
      </c>
      <c r="BI955" s="13" t="str">
        <f t="shared" ref="BI955:BI961" si="15">"ITEM"&amp;BH955&amp; BG955 &amp;"="&amp; BF955</f>
        <v>ITEM76#KBN3_14=FALSE</v>
      </c>
    </row>
    <row r="956" spans="1:61" ht="9.75" customHeight="1" x14ac:dyDescent="0.15">
      <c r="A956" s="99"/>
      <c r="B956" s="100"/>
      <c r="C956" s="100"/>
      <c r="D956" s="100"/>
      <c r="E956" s="100"/>
      <c r="F956" s="100"/>
      <c r="G956" s="100"/>
      <c r="H956" s="100"/>
      <c r="I956" s="100"/>
      <c r="J956" s="130"/>
      <c r="K956" s="132"/>
      <c r="L956" s="133"/>
      <c r="M956" s="133"/>
      <c r="N956" s="133"/>
      <c r="O956" s="133"/>
      <c r="P956" s="133"/>
      <c r="Q956" s="133"/>
      <c r="R956" s="133"/>
      <c r="S956" s="133"/>
      <c r="T956" s="133"/>
      <c r="U956" s="133"/>
      <c r="V956" s="133"/>
      <c r="W956" s="133"/>
      <c r="X956" s="134"/>
      <c r="Y956" s="132"/>
      <c r="Z956" s="133"/>
      <c r="AA956" s="133"/>
      <c r="AB956" s="133"/>
      <c r="AC956" s="133"/>
      <c r="AD956" s="133"/>
      <c r="AE956" s="133"/>
      <c r="AF956" s="133"/>
      <c r="AG956" s="133"/>
      <c r="AH956" s="133"/>
      <c r="AI956" s="133"/>
      <c r="AJ956" s="133"/>
      <c r="AK956" s="133"/>
      <c r="AL956" s="133"/>
      <c r="AM956" s="139"/>
      <c r="BF956" s="13" t="b">
        <f>IF($Y955="○",TRUE,IF($Y955="",FALSE,"INPUT_ERROR"))</f>
        <v>0</v>
      </c>
      <c r="BG956" s="13" t="s">
        <v>517</v>
      </c>
      <c r="BH956" s="13">
        <v>77</v>
      </c>
      <c r="BI956" s="13" t="str">
        <f t="shared" si="15"/>
        <v>ITEM77#KBN3_14=FALSE</v>
      </c>
    </row>
    <row r="957" spans="1:61" ht="9.75" customHeight="1" x14ac:dyDescent="0.15">
      <c r="A957" s="99"/>
      <c r="B957" s="100"/>
      <c r="C957" s="100"/>
      <c r="D957" s="100"/>
      <c r="E957" s="100"/>
      <c r="F957" s="100"/>
      <c r="G957" s="100"/>
      <c r="H957" s="100"/>
      <c r="I957" s="100"/>
      <c r="J957" s="130" t="s">
        <v>127</v>
      </c>
      <c r="K957" s="132"/>
      <c r="L957" s="133" t="s">
        <v>161</v>
      </c>
      <c r="M957" s="133"/>
      <c r="N957" s="133"/>
      <c r="O957" s="133"/>
      <c r="P957" s="133"/>
      <c r="Q957" s="133"/>
      <c r="R957" s="133"/>
      <c r="S957" s="133"/>
      <c r="T957" s="133"/>
      <c r="U957" s="133"/>
      <c r="V957" s="133"/>
      <c r="W957" s="133"/>
      <c r="X957" s="134" t="s">
        <v>127</v>
      </c>
      <c r="Y957" s="132"/>
      <c r="Z957" s="133" t="s">
        <v>332</v>
      </c>
      <c r="AA957" s="133"/>
      <c r="AB957" s="133"/>
      <c r="AC957" s="133"/>
      <c r="AD957" s="133"/>
      <c r="AE957" s="133"/>
      <c r="AF957" s="133"/>
      <c r="AG957" s="133"/>
      <c r="AH957" s="133"/>
      <c r="AI957" s="133"/>
      <c r="AJ957" s="133"/>
      <c r="AK957" s="133"/>
      <c r="AL957" s="133"/>
      <c r="AM957" s="139"/>
      <c r="BF957" s="13" t="b">
        <f>IF($K957="○",TRUE,IF($K957="",FALSE,"INPUT_ERROR"))</f>
        <v>0</v>
      </c>
      <c r="BG957" s="13" t="s">
        <v>517</v>
      </c>
      <c r="BH957" s="13">
        <v>78</v>
      </c>
      <c r="BI957" s="13" t="str">
        <f t="shared" si="15"/>
        <v>ITEM78#KBN3_14=FALSE</v>
      </c>
    </row>
    <row r="958" spans="1:61" ht="9.75" customHeight="1" x14ac:dyDescent="0.15">
      <c r="A958" s="99"/>
      <c r="B958" s="100"/>
      <c r="C958" s="100"/>
      <c r="D958" s="100"/>
      <c r="E958" s="100"/>
      <c r="F958" s="100"/>
      <c r="G958" s="100"/>
      <c r="H958" s="100"/>
      <c r="I958" s="100"/>
      <c r="J958" s="130"/>
      <c r="K958" s="132"/>
      <c r="L958" s="133"/>
      <c r="M958" s="133"/>
      <c r="N958" s="133"/>
      <c r="O958" s="133"/>
      <c r="P958" s="133"/>
      <c r="Q958" s="133"/>
      <c r="R958" s="133"/>
      <c r="S958" s="133"/>
      <c r="T958" s="133"/>
      <c r="U958" s="133"/>
      <c r="V958" s="133"/>
      <c r="W958" s="133"/>
      <c r="X958" s="134"/>
      <c r="Y958" s="132"/>
      <c r="Z958" s="133"/>
      <c r="AA958" s="133"/>
      <c r="AB958" s="133"/>
      <c r="AC958" s="133"/>
      <c r="AD958" s="133"/>
      <c r="AE958" s="133"/>
      <c r="AF958" s="133"/>
      <c r="AG958" s="133"/>
      <c r="AH958" s="133"/>
      <c r="AI958" s="133"/>
      <c r="AJ958" s="133"/>
      <c r="AK958" s="133"/>
      <c r="AL958" s="133"/>
      <c r="AM958" s="139"/>
      <c r="BF958" s="13" t="b">
        <f>IF($Y957="○",TRUE,IF($Y957="",FALSE,"INPUT_ERROR"))</f>
        <v>0</v>
      </c>
      <c r="BG958" s="13" t="s">
        <v>517</v>
      </c>
      <c r="BH958" s="13">
        <v>79</v>
      </c>
      <c r="BI958" s="13" t="str">
        <f t="shared" si="15"/>
        <v>ITEM79#KBN3_14=FALSE</v>
      </c>
    </row>
    <row r="959" spans="1:61" ht="9.75" customHeight="1" x14ac:dyDescent="0.15">
      <c r="A959" s="99"/>
      <c r="B959" s="100"/>
      <c r="C959" s="100"/>
      <c r="D959" s="100"/>
      <c r="E959" s="100"/>
      <c r="F959" s="100"/>
      <c r="G959" s="100"/>
      <c r="H959" s="100"/>
      <c r="I959" s="100"/>
      <c r="J959" s="130" t="s">
        <v>127</v>
      </c>
      <c r="K959" s="132"/>
      <c r="L959" s="133" t="s">
        <v>240</v>
      </c>
      <c r="M959" s="133"/>
      <c r="N959" s="133"/>
      <c r="O959" s="133"/>
      <c r="P959" s="133"/>
      <c r="Q959" s="133"/>
      <c r="R959" s="133"/>
      <c r="S959" s="133"/>
      <c r="T959" s="133"/>
      <c r="U959" s="133"/>
      <c r="V959" s="133"/>
      <c r="W959" s="133"/>
      <c r="X959" s="134" t="s">
        <v>127</v>
      </c>
      <c r="Y959" s="132"/>
      <c r="Z959" s="133" t="s">
        <v>241</v>
      </c>
      <c r="AA959" s="133"/>
      <c r="AB959" s="133"/>
      <c r="AC959" s="133"/>
      <c r="AD959" s="133"/>
      <c r="AE959" s="133"/>
      <c r="AF959" s="133"/>
      <c r="AG959" s="133"/>
      <c r="AH959" s="133"/>
      <c r="AI959" s="133"/>
      <c r="AJ959" s="133"/>
      <c r="AK959" s="133"/>
      <c r="AL959" s="133"/>
      <c r="AM959" s="139"/>
      <c r="BF959" s="13" t="b">
        <f>IF($K959="○",TRUE,IF($K959="",FALSE,"INPUT_ERROR"))</f>
        <v>0</v>
      </c>
      <c r="BG959" s="13" t="s">
        <v>517</v>
      </c>
      <c r="BH959" s="13">
        <v>80</v>
      </c>
      <c r="BI959" s="13" t="str">
        <f t="shared" si="15"/>
        <v>ITEM80#KBN3_14=FALSE</v>
      </c>
    </row>
    <row r="960" spans="1:61" ht="9.75" customHeight="1" x14ac:dyDescent="0.15">
      <c r="A960" s="99"/>
      <c r="B960" s="100"/>
      <c r="C960" s="100"/>
      <c r="D960" s="100"/>
      <c r="E960" s="100"/>
      <c r="F960" s="100"/>
      <c r="G960" s="100"/>
      <c r="H960" s="100"/>
      <c r="I960" s="100"/>
      <c r="J960" s="130"/>
      <c r="K960" s="132"/>
      <c r="L960" s="133"/>
      <c r="M960" s="133"/>
      <c r="N960" s="133"/>
      <c r="O960" s="133"/>
      <c r="P960" s="133"/>
      <c r="Q960" s="133"/>
      <c r="R960" s="133"/>
      <c r="S960" s="133"/>
      <c r="T960" s="133"/>
      <c r="U960" s="133"/>
      <c r="V960" s="133"/>
      <c r="W960" s="133"/>
      <c r="X960" s="134"/>
      <c r="Y960" s="132"/>
      <c r="Z960" s="133"/>
      <c r="AA960" s="133"/>
      <c r="AB960" s="133"/>
      <c r="AC960" s="133"/>
      <c r="AD960" s="133"/>
      <c r="AE960" s="133"/>
      <c r="AF960" s="133"/>
      <c r="AG960" s="133"/>
      <c r="AH960" s="133"/>
      <c r="AI960" s="133"/>
      <c r="AJ960" s="133"/>
      <c r="AK960" s="133"/>
      <c r="AL960" s="133"/>
      <c r="AM960" s="139"/>
      <c r="BF960" s="13" t="b">
        <f>IF($Y959="○",TRUE,IF($Y959="",FALSE,"INPUT_ERROR"))</f>
        <v>0</v>
      </c>
      <c r="BG960" s="13" t="s">
        <v>517</v>
      </c>
      <c r="BH960" s="13">
        <v>81</v>
      </c>
      <c r="BI960" s="13" t="str">
        <f t="shared" si="15"/>
        <v>ITEM81#KBN3_14=FALSE</v>
      </c>
    </row>
    <row r="961" spans="1:61" ht="9.75" customHeight="1" x14ac:dyDescent="0.15">
      <c r="A961" s="99"/>
      <c r="B961" s="100"/>
      <c r="C961" s="100"/>
      <c r="D961" s="100"/>
      <c r="E961" s="100"/>
      <c r="F961" s="100"/>
      <c r="G961" s="100"/>
      <c r="H961" s="100"/>
      <c r="I961" s="100"/>
      <c r="J961" s="130" t="s">
        <v>127</v>
      </c>
      <c r="K961" s="132"/>
      <c r="L961" s="133" t="s">
        <v>125</v>
      </c>
      <c r="M961" s="133"/>
      <c r="N961" s="133"/>
      <c r="O961" s="134" t="s">
        <v>98</v>
      </c>
      <c r="P961" s="128"/>
      <c r="Q961" s="128"/>
      <c r="R961" s="128"/>
      <c r="S961" s="128"/>
      <c r="T961" s="128"/>
      <c r="U961" s="128"/>
      <c r="V961" s="128"/>
      <c r="W961" s="128"/>
      <c r="X961" s="128"/>
      <c r="Y961" s="128"/>
      <c r="Z961" s="128"/>
      <c r="AA961" s="128"/>
      <c r="AB961" s="128"/>
      <c r="AC961" s="128"/>
      <c r="AD961" s="128"/>
      <c r="AE961" s="128"/>
      <c r="AF961" s="128"/>
      <c r="AG961" s="128"/>
      <c r="AH961" s="128"/>
      <c r="AI961" s="128"/>
      <c r="AJ961" s="128"/>
      <c r="AK961" s="128"/>
      <c r="AL961" s="133" t="s">
        <v>188</v>
      </c>
      <c r="AM961" s="139"/>
      <c r="BF961" s="13" t="b">
        <f>IF($K961="○",TRUE,IF($K961="",FALSE,"INPUT_ERROR"))</f>
        <v>0</v>
      </c>
      <c r="BG961" s="13" t="s">
        <v>517</v>
      </c>
      <c r="BH961" s="13">
        <v>82</v>
      </c>
      <c r="BI961" s="13" t="str">
        <f t="shared" si="15"/>
        <v>ITEM82#KBN3_14=FALSE</v>
      </c>
    </row>
    <row r="962" spans="1:61" ht="9.75" customHeight="1" x14ac:dyDescent="0.15">
      <c r="A962" s="99"/>
      <c r="B962" s="100"/>
      <c r="C962" s="100"/>
      <c r="D962" s="100"/>
      <c r="E962" s="100"/>
      <c r="F962" s="100"/>
      <c r="G962" s="100"/>
      <c r="H962" s="100"/>
      <c r="I962" s="100"/>
      <c r="J962" s="135"/>
      <c r="K962" s="136"/>
      <c r="L962" s="137"/>
      <c r="M962" s="137"/>
      <c r="N962" s="137"/>
      <c r="O962" s="138"/>
      <c r="P962" s="90"/>
      <c r="Q962" s="90"/>
      <c r="R962" s="90"/>
      <c r="S962" s="90"/>
      <c r="T962" s="90"/>
      <c r="U962" s="90"/>
      <c r="V962" s="90"/>
      <c r="W962" s="90"/>
      <c r="X962" s="90"/>
      <c r="Y962" s="90"/>
      <c r="Z962" s="90"/>
      <c r="AA962" s="90"/>
      <c r="AB962" s="90"/>
      <c r="AC962" s="90"/>
      <c r="AD962" s="90"/>
      <c r="AE962" s="90"/>
      <c r="AF962" s="90"/>
      <c r="AG962" s="90"/>
      <c r="AH962" s="90"/>
      <c r="AI962" s="90"/>
      <c r="AJ962" s="90"/>
      <c r="AK962" s="90"/>
      <c r="AL962" s="137"/>
      <c r="AM962" s="140"/>
      <c r="BG962" s="13" t="s">
        <v>517</v>
      </c>
      <c r="BH962" s="13">
        <v>83</v>
      </c>
      <c r="BI962" s="13" t="str">
        <f>"ITEM"&amp;BH962&amp; BG962 &amp;"="&amp;IF(TRIM($P961)="","",$P961)</f>
        <v>ITEM83#KBN3_14=</v>
      </c>
    </row>
    <row r="963" spans="1:61" ht="9.75" customHeight="1" x14ac:dyDescent="0.15">
      <c r="A963" s="96" t="s">
        <v>290</v>
      </c>
      <c r="B963" s="97"/>
      <c r="C963" s="97"/>
      <c r="D963" s="97"/>
      <c r="E963" s="97"/>
      <c r="F963" s="97"/>
      <c r="G963" s="97"/>
      <c r="H963" s="97"/>
      <c r="I963" s="97"/>
      <c r="J963" s="102"/>
      <c r="K963" s="102"/>
      <c r="L963" s="102"/>
      <c r="M963" s="102"/>
      <c r="N963" s="102"/>
      <c r="O963" s="102"/>
      <c r="P963" s="102"/>
      <c r="Q963" s="102"/>
      <c r="R963" s="102"/>
      <c r="S963" s="102"/>
      <c r="T963" s="102"/>
      <c r="U963" s="102"/>
      <c r="V963" s="102"/>
      <c r="W963" s="102"/>
      <c r="X963" s="102"/>
      <c r="Y963" s="102"/>
      <c r="Z963" s="102"/>
      <c r="AA963" s="102"/>
      <c r="AB963" s="102"/>
      <c r="AC963" s="102"/>
      <c r="AD963" s="102"/>
      <c r="AE963" s="102"/>
      <c r="AF963" s="102"/>
      <c r="AG963" s="102"/>
      <c r="AH963" s="102"/>
      <c r="AI963" s="102"/>
      <c r="AJ963" s="102"/>
      <c r="AK963" s="102"/>
      <c r="AL963" s="102"/>
      <c r="AM963" s="102"/>
      <c r="BG963" s="13" t="s">
        <v>517</v>
      </c>
      <c r="BH963" s="13">
        <v>84</v>
      </c>
      <c r="BI963" s="13" t="str">
        <f>"ITEM"&amp;BH963&amp; BG963 &amp;"="&amp;IF(TRIM($J963)="","",TEXT(J963,"yyyymmdd"))</f>
        <v>ITEM84#KBN3_14=</v>
      </c>
    </row>
    <row r="964" spans="1:61" ht="9.75" customHeight="1" x14ac:dyDescent="0.15">
      <c r="A964" s="99"/>
      <c r="B964" s="100"/>
      <c r="C964" s="100"/>
      <c r="D964" s="100"/>
      <c r="E964" s="100"/>
      <c r="F964" s="100"/>
      <c r="G964" s="100"/>
      <c r="H964" s="100"/>
      <c r="I964" s="100"/>
      <c r="J964" s="102"/>
      <c r="K964" s="102"/>
      <c r="L964" s="102"/>
      <c r="M964" s="102"/>
      <c r="N964" s="102"/>
      <c r="O964" s="102"/>
      <c r="P964" s="102"/>
      <c r="Q964" s="102"/>
      <c r="R964" s="102"/>
      <c r="S964" s="102"/>
      <c r="T964" s="102"/>
      <c r="U964" s="102"/>
      <c r="V964" s="102"/>
      <c r="W964" s="102"/>
      <c r="X964" s="102"/>
      <c r="Y964" s="102"/>
      <c r="Z964" s="102"/>
      <c r="AA964" s="102"/>
      <c r="AB964" s="102"/>
      <c r="AC964" s="102"/>
      <c r="AD964" s="102"/>
      <c r="AE964" s="102"/>
      <c r="AF964" s="102"/>
      <c r="AG964" s="102"/>
      <c r="AH964" s="102"/>
      <c r="AI964" s="102"/>
      <c r="AJ964" s="102"/>
      <c r="AK964" s="102"/>
      <c r="AL964" s="102"/>
      <c r="AM964" s="102"/>
      <c r="BG964" s="13" t="s">
        <v>432</v>
      </c>
      <c r="BH964" s="13" t="s">
        <v>432</v>
      </c>
    </row>
    <row r="965" spans="1:61" ht="9.75" customHeight="1" thickBot="1" x14ac:dyDescent="0.2">
      <c r="A965" s="106"/>
      <c r="B965" s="107"/>
      <c r="C965" s="107"/>
      <c r="D965" s="107"/>
      <c r="E965" s="107"/>
      <c r="F965" s="107"/>
      <c r="G965" s="107"/>
      <c r="H965" s="107"/>
      <c r="I965" s="107"/>
      <c r="J965" s="102"/>
      <c r="K965" s="102"/>
      <c r="L965" s="102"/>
      <c r="M965" s="102"/>
      <c r="N965" s="102"/>
      <c r="O965" s="102"/>
      <c r="P965" s="102"/>
      <c r="Q965" s="102"/>
      <c r="R965" s="102"/>
      <c r="S965" s="102"/>
      <c r="T965" s="102"/>
      <c r="U965" s="102"/>
      <c r="V965" s="102"/>
      <c r="W965" s="102"/>
      <c r="X965" s="102"/>
      <c r="Y965" s="102"/>
      <c r="Z965" s="102"/>
      <c r="AA965" s="102"/>
      <c r="AB965" s="102"/>
      <c r="AC965" s="102"/>
      <c r="AD965" s="102"/>
      <c r="AE965" s="102"/>
      <c r="AF965" s="102"/>
      <c r="AG965" s="102"/>
      <c r="AH965" s="102"/>
      <c r="AI965" s="102"/>
      <c r="AJ965" s="102"/>
      <c r="AK965" s="102"/>
      <c r="AL965" s="102"/>
      <c r="AM965" s="102"/>
      <c r="BG965" s="13" t="s">
        <v>432</v>
      </c>
      <c r="BH965" s="13" t="s">
        <v>432</v>
      </c>
    </row>
    <row r="966" spans="1:61" ht="9.75" customHeight="1" x14ac:dyDescent="0.15">
      <c r="A966" s="295" t="s">
        <v>379</v>
      </c>
      <c r="B966" s="296"/>
      <c r="C966" s="296"/>
      <c r="D966" s="296"/>
      <c r="E966" s="296"/>
      <c r="F966" s="296"/>
      <c r="G966" s="296"/>
      <c r="H966" s="296"/>
      <c r="I966" s="297"/>
      <c r="J966" s="273"/>
      <c r="K966" s="274"/>
      <c r="L966" s="274"/>
      <c r="M966" s="274"/>
      <c r="N966" s="274"/>
      <c r="O966" s="274"/>
      <c r="P966" s="274"/>
      <c r="Q966" s="274"/>
      <c r="R966" s="274"/>
      <c r="S966" s="274"/>
      <c r="T966" s="274"/>
      <c r="U966" s="274"/>
      <c r="V966" s="274"/>
      <c r="W966" s="274"/>
      <c r="X966" s="274"/>
      <c r="Y966" s="274"/>
      <c r="Z966" s="274"/>
      <c r="AA966" s="274"/>
      <c r="AB966" s="274"/>
      <c r="AC966" s="274"/>
      <c r="AD966" s="274"/>
      <c r="AE966" s="274"/>
      <c r="AF966" s="274"/>
      <c r="AG966" s="274"/>
      <c r="AH966" s="274"/>
      <c r="AI966" s="274"/>
      <c r="AJ966" s="274"/>
      <c r="AK966" s="274"/>
      <c r="AL966" s="274"/>
      <c r="AM966" s="275"/>
      <c r="BG966" s="13" t="s">
        <v>518</v>
      </c>
      <c r="BH966" s="13">
        <v>70</v>
      </c>
      <c r="BI966" s="13" t="str">
        <f>"ITEM"&amp;BH966&amp;BG966&amp;"="&amp;IF(TRIM($J966)="","",$J966)</f>
        <v>ITEM70#KBN3_15=</v>
      </c>
    </row>
    <row r="967" spans="1:61" ht="9.75" customHeight="1" thickBot="1" x14ac:dyDescent="0.2">
      <c r="A967" s="298"/>
      <c r="B967" s="299"/>
      <c r="C967" s="299"/>
      <c r="D967" s="299"/>
      <c r="E967" s="299"/>
      <c r="F967" s="299"/>
      <c r="G967" s="299"/>
      <c r="H967" s="299"/>
      <c r="I967" s="300"/>
      <c r="J967" s="301"/>
      <c r="K967" s="302"/>
      <c r="L967" s="302"/>
      <c r="M967" s="302"/>
      <c r="N967" s="302"/>
      <c r="O967" s="302"/>
      <c r="P967" s="302"/>
      <c r="Q967" s="302"/>
      <c r="R967" s="302"/>
      <c r="S967" s="302"/>
      <c r="T967" s="302"/>
      <c r="U967" s="302"/>
      <c r="V967" s="302"/>
      <c r="W967" s="302"/>
      <c r="X967" s="302"/>
      <c r="Y967" s="302"/>
      <c r="Z967" s="302"/>
      <c r="AA967" s="302"/>
      <c r="AB967" s="302"/>
      <c r="AC967" s="302"/>
      <c r="AD967" s="302"/>
      <c r="AE967" s="302"/>
      <c r="AF967" s="302"/>
      <c r="AG967" s="302"/>
      <c r="AH967" s="302"/>
      <c r="AI967" s="302"/>
      <c r="AJ967" s="302"/>
      <c r="AK967" s="302"/>
      <c r="AL967" s="302"/>
      <c r="AM967" s="303"/>
    </row>
    <row r="968" spans="1:61" ht="9.75" customHeight="1" x14ac:dyDescent="0.15">
      <c r="A968" s="99" t="s">
        <v>96</v>
      </c>
      <c r="B968" s="100"/>
      <c r="C968" s="100"/>
      <c r="D968" s="100"/>
      <c r="E968" s="100"/>
      <c r="F968" s="100"/>
      <c r="G968" s="100"/>
      <c r="H968" s="100"/>
      <c r="I968" s="100"/>
      <c r="J968" s="102"/>
      <c r="K968" s="102"/>
      <c r="L968" s="102"/>
      <c r="M968" s="102"/>
      <c r="N968" s="102"/>
      <c r="O968" s="102"/>
      <c r="P968" s="102"/>
      <c r="Q968" s="102"/>
      <c r="R968" s="102"/>
      <c r="S968" s="102"/>
      <c r="T968" s="102"/>
      <c r="U968" s="102"/>
      <c r="V968" s="102"/>
      <c r="W968" s="102"/>
      <c r="X968" s="102"/>
      <c r="Y968" s="102"/>
      <c r="Z968" s="102"/>
      <c r="AA968" s="102"/>
      <c r="AB968" s="102"/>
      <c r="AC968" s="102"/>
      <c r="AD968" s="102"/>
      <c r="AE968" s="102"/>
      <c r="AF968" s="102"/>
      <c r="AG968" s="102"/>
      <c r="AH968" s="102"/>
      <c r="AI968" s="102"/>
      <c r="AJ968" s="102"/>
      <c r="AK968" s="102"/>
      <c r="AL968" s="102"/>
      <c r="AM968" s="102"/>
      <c r="BG968" s="13" t="s">
        <v>518</v>
      </c>
      <c r="BH968" s="13">
        <v>71</v>
      </c>
      <c r="BI968" s="13" t="str">
        <f>"ITEM"&amp;BH968&amp; BG968 &amp;"="&amp; IF(TRIM($J968)="","",$J968)</f>
        <v>ITEM71#KBN3_15=</v>
      </c>
    </row>
    <row r="969" spans="1:61" ht="9.75" customHeight="1" x14ac:dyDescent="0.15">
      <c r="A969" s="106"/>
      <c r="B969" s="107"/>
      <c r="C969" s="107"/>
      <c r="D969" s="107"/>
      <c r="E969" s="107"/>
      <c r="F969" s="107"/>
      <c r="G969" s="107"/>
      <c r="H969" s="107"/>
      <c r="I969" s="107"/>
      <c r="J969" s="102"/>
      <c r="K969" s="102"/>
      <c r="L969" s="102"/>
      <c r="M969" s="102"/>
      <c r="N969" s="102"/>
      <c r="O969" s="102"/>
      <c r="P969" s="102"/>
      <c r="Q969" s="102"/>
      <c r="R969" s="102"/>
      <c r="S969" s="102"/>
      <c r="T969" s="102"/>
      <c r="U969" s="102"/>
      <c r="V969" s="102"/>
      <c r="W969" s="102"/>
      <c r="X969" s="102"/>
      <c r="Y969" s="102"/>
      <c r="Z969" s="102"/>
      <c r="AA969" s="102"/>
      <c r="AB969" s="102"/>
      <c r="AC969" s="102"/>
      <c r="AD969" s="102"/>
      <c r="AE969" s="102"/>
      <c r="AF969" s="102"/>
      <c r="AG969" s="102"/>
      <c r="AH969" s="102"/>
      <c r="AI969" s="102"/>
      <c r="AJ969" s="102"/>
      <c r="AK969" s="102"/>
      <c r="AL969" s="102"/>
      <c r="AM969" s="102"/>
    </row>
    <row r="970" spans="1:61" ht="9.75" customHeight="1" x14ac:dyDescent="0.15">
      <c r="A970" s="96" t="s">
        <v>285</v>
      </c>
      <c r="B970" s="97"/>
      <c r="C970" s="97"/>
      <c r="D970" s="97"/>
      <c r="E970" s="97"/>
      <c r="F970" s="97"/>
      <c r="G970" s="97"/>
      <c r="H970" s="97"/>
      <c r="I970" s="97"/>
      <c r="J970" s="102"/>
      <c r="K970" s="102"/>
      <c r="L970" s="102"/>
      <c r="M970" s="102"/>
      <c r="N970" s="102"/>
      <c r="O970" s="102"/>
      <c r="P970" s="102"/>
      <c r="Q970" s="102"/>
      <c r="R970" s="102"/>
      <c r="S970" s="102"/>
      <c r="T970" s="102"/>
      <c r="U970" s="102"/>
      <c r="V970" s="102"/>
      <c r="W970" s="102"/>
      <c r="X970" s="102"/>
      <c r="Y970" s="102"/>
      <c r="Z970" s="102"/>
      <c r="AA970" s="102"/>
      <c r="AB970" s="102"/>
      <c r="AC970" s="102"/>
      <c r="AD970" s="102"/>
      <c r="AE970" s="102"/>
      <c r="AF970" s="102"/>
      <c r="AG970" s="102"/>
      <c r="AH970" s="102"/>
      <c r="AI970" s="102"/>
      <c r="AJ970" s="102"/>
      <c r="AK970" s="102"/>
      <c r="AL970" s="102"/>
      <c r="AM970" s="102"/>
      <c r="BG970" s="13" t="s">
        <v>518</v>
      </c>
      <c r="BH970" s="13">
        <v>72</v>
      </c>
      <c r="BI970" s="13" t="str">
        <f>"ITEM"&amp;BH970&amp; BG970 &amp;"="&amp; IF(TRIM($J970)="","",$J970)</f>
        <v>ITEM72#KBN3_15=</v>
      </c>
    </row>
    <row r="971" spans="1:61" ht="9.75" customHeight="1" x14ac:dyDescent="0.15">
      <c r="A971" s="99"/>
      <c r="B971" s="100"/>
      <c r="C971" s="100"/>
      <c r="D971" s="100"/>
      <c r="E971" s="100"/>
      <c r="F971" s="100"/>
      <c r="G971" s="100"/>
      <c r="H971" s="100"/>
      <c r="I971" s="100"/>
      <c r="J971" s="102"/>
      <c r="K971" s="102"/>
      <c r="L971" s="102"/>
      <c r="M971" s="102"/>
      <c r="N971" s="102"/>
      <c r="O971" s="102"/>
      <c r="P971" s="102"/>
      <c r="Q971" s="102"/>
      <c r="R971" s="102"/>
      <c r="S971" s="102"/>
      <c r="T971" s="102"/>
      <c r="U971" s="102"/>
      <c r="V971" s="102"/>
      <c r="W971" s="102"/>
      <c r="X971" s="102"/>
      <c r="Y971" s="102"/>
      <c r="Z971" s="102"/>
      <c r="AA971" s="102"/>
      <c r="AB971" s="102"/>
      <c r="AC971" s="102"/>
      <c r="AD971" s="102"/>
      <c r="AE971" s="102"/>
      <c r="AF971" s="102"/>
      <c r="AG971" s="102"/>
      <c r="AH971" s="102"/>
      <c r="AI971" s="102"/>
      <c r="AJ971" s="102"/>
      <c r="AK971" s="102"/>
      <c r="AL971" s="102"/>
      <c r="AM971" s="102"/>
      <c r="BG971" s="13" t="s">
        <v>432</v>
      </c>
      <c r="BH971" s="13" t="s">
        <v>432</v>
      </c>
    </row>
    <row r="972" spans="1:61" ht="9.75" customHeight="1" x14ac:dyDescent="0.15">
      <c r="A972" s="106"/>
      <c r="B972" s="107"/>
      <c r="C972" s="107"/>
      <c r="D972" s="107"/>
      <c r="E972" s="107"/>
      <c r="F972" s="107"/>
      <c r="G972" s="107"/>
      <c r="H972" s="107"/>
      <c r="I972" s="107"/>
      <c r="J972" s="102"/>
      <c r="K972" s="102"/>
      <c r="L972" s="102"/>
      <c r="M972" s="102"/>
      <c r="N972" s="102"/>
      <c r="O972" s="102"/>
      <c r="P972" s="102"/>
      <c r="Q972" s="102"/>
      <c r="R972" s="102"/>
      <c r="S972" s="102"/>
      <c r="T972" s="102"/>
      <c r="U972" s="102"/>
      <c r="V972" s="102"/>
      <c r="W972" s="102"/>
      <c r="X972" s="102"/>
      <c r="Y972" s="102"/>
      <c r="Z972" s="102"/>
      <c r="AA972" s="102"/>
      <c r="AB972" s="102"/>
      <c r="AC972" s="102"/>
      <c r="AD972" s="102"/>
      <c r="AE972" s="102"/>
      <c r="AF972" s="102"/>
      <c r="AG972" s="102"/>
      <c r="AH972" s="102"/>
      <c r="AI972" s="102"/>
      <c r="AJ972" s="102"/>
      <c r="AK972" s="102"/>
      <c r="AL972" s="102"/>
      <c r="AM972" s="102"/>
      <c r="BG972" s="13" t="s">
        <v>432</v>
      </c>
      <c r="BH972" s="13" t="s">
        <v>432</v>
      </c>
    </row>
    <row r="973" spans="1:61" ht="9.75" customHeight="1" x14ac:dyDescent="0.15">
      <c r="A973" s="96" t="s">
        <v>286</v>
      </c>
      <c r="B973" s="97"/>
      <c r="C973" s="97"/>
      <c r="D973" s="97"/>
      <c r="E973" s="97"/>
      <c r="F973" s="97"/>
      <c r="G973" s="97"/>
      <c r="H973" s="97"/>
      <c r="I973" s="97"/>
      <c r="J973" s="102"/>
      <c r="K973" s="102"/>
      <c r="L973" s="102"/>
      <c r="M973" s="102"/>
      <c r="N973" s="102"/>
      <c r="O973" s="102"/>
      <c r="P973" s="102"/>
      <c r="Q973" s="102"/>
      <c r="R973" s="102"/>
      <c r="S973" s="102"/>
      <c r="T973" s="102"/>
      <c r="U973" s="102"/>
      <c r="V973" s="102"/>
      <c r="W973" s="102"/>
      <c r="X973" s="102"/>
      <c r="Y973" s="102"/>
      <c r="Z973" s="102"/>
      <c r="AA973" s="102"/>
      <c r="AB973" s="102"/>
      <c r="AC973" s="102"/>
      <c r="AD973" s="102"/>
      <c r="AE973" s="102"/>
      <c r="AF973" s="102"/>
      <c r="AG973" s="102"/>
      <c r="AH973" s="102"/>
      <c r="AI973" s="102"/>
      <c r="AJ973" s="102"/>
      <c r="AK973" s="102"/>
      <c r="AL973" s="102"/>
      <c r="AM973" s="102"/>
      <c r="BG973" s="13" t="s">
        <v>518</v>
      </c>
      <c r="BH973" s="13">
        <v>73</v>
      </c>
      <c r="BI973" s="13" t="str">
        <f>"ITEM"&amp;BH973&amp; BG973 &amp;"="&amp; IF(TRIM($J973)="","",$J973)</f>
        <v>ITEM73#KBN3_15=</v>
      </c>
    </row>
    <row r="974" spans="1:61" ht="9.75" customHeight="1" x14ac:dyDescent="0.15">
      <c r="A974" s="106"/>
      <c r="B974" s="107"/>
      <c r="C974" s="107"/>
      <c r="D974" s="107"/>
      <c r="E974" s="107"/>
      <c r="F974" s="107"/>
      <c r="G974" s="107"/>
      <c r="H974" s="107"/>
      <c r="I974" s="107"/>
      <c r="J974" s="102"/>
      <c r="K974" s="102"/>
      <c r="L974" s="102"/>
      <c r="M974" s="102"/>
      <c r="N974" s="102"/>
      <c r="O974" s="102"/>
      <c r="P974" s="102"/>
      <c r="Q974" s="102"/>
      <c r="R974" s="102"/>
      <c r="S974" s="102"/>
      <c r="T974" s="102"/>
      <c r="U974" s="102"/>
      <c r="V974" s="102"/>
      <c r="W974" s="102"/>
      <c r="X974" s="102"/>
      <c r="Y974" s="102"/>
      <c r="Z974" s="102"/>
      <c r="AA974" s="102"/>
      <c r="AB974" s="102"/>
      <c r="AC974" s="102"/>
      <c r="AD974" s="102"/>
      <c r="AE974" s="102"/>
      <c r="AF974" s="102"/>
      <c r="AG974" s="102"/>
      <c r="AH974" s="102"/>
      <c r="AI974" s="102"/>
      <c r="AJ974" s="102"/>
      <c r="AK974" s="102"/>
      <c r="AL974" s="102"/>
      <c r="AM974" s="102"/>
      <c r="BG974" s="13" t="s">
        <v>432</v>
      </c>
      <c r="BH974" s="13" t="s">
        <v>432</v>
      </c>
    </row>
    <row r="975" spans="1:61" ht="9.75" customHeight="1" x14ac:dyDescent="0.15">
      <c r="A975" s="96" t="s">
        <v>287</v>
      </c>
      <c r="B975" s="97"/>
      <c r="C975" s="97"/>
      <c r="D975" s="97"/>
      <c r="E975" s="97"/>
      <c r="F975" s="97"/>
      <c r="G975" s="97"/>
      <c r="H975" s="97"/>
      <c r="I975" s="97"/>
      <c r="J975" s="167"/>
      <c r="K975" s="162"/>
      <c r="L975" s="162"/>
      <c r="M975" s="162"/>
      <c r="N975" s="162"/>
      <c r="O975" s="162"/>
      <c r="P975" s="162"/>
      <c r="Q975" s="162"/>
      <c r="R975" s="162"/>
      <c r="S975" s="162"/>
      <c r="T975" s="162"/>
      <c r="U975" s="162"/>
      <c r="V975" s="170" t="s">
        <v>116</v>
      </c>
      <c r="W975" s="170"/>
      <c r="X975" s="170"/>
      <c r="Y975" s="170"/>
      <c r="Z975" s="170"/>
      <c r="AA975" s="170"/>
      <c r="AB975" s="170"/>
      <c r="AC975" s="170"/>
      <c r="AD975" s="170"/>
      <c r="AE975" s="170"/>
      <c r="AF975" s="170"/>
      <c r="AG975" s="170"/>
      <c r="AH975" s="170"/>
      <c r="AI975" s="170"/>
      <c r="AJ975" s="170"/>
      <c r="AK975" s="170"/>
      <c r="AL975" s="170"/>
      <c r="AM975" s="171"/>
      <c r="BE975" s="13" t="str">
        <f ca="1">MID(CELL("address",$CB$2),2,2)</f>
        <v>CB</v>
      </c>
      <c r="BF975" s="13" t="str">
        <f>IF(TRIM($K977)="","",IF(ISERROR(MATCH($K977,$CB$3:$CB$7,0)),"INPUT_ERROR",MATCH($K977,$CB$3:$CB$7,0)))</f>
        <v/>
      </c>
      <c r="BG975" s="13" t="s">
        <v>518</v>
      </c>
      <c r="BH975" s="13">
        <v>74</v>
      </c>
      <c r="BI975" s="13" t="str">
        <f>"ITEM"&amp; BH975&amp; BG975 &amp;"="&amp; $BF975</f>
        <v>ITEM74#KBN3_15=</v>
      </c>
    </row>
    <row r="976" spans="1:61" ht="9.75" customHeight="1" x14ac:dyDescent="0.15">
      <c r="A976" s="99"/>
      <c r="B976" s="100"/>
      <c r="C976" s="100"/>
      <c r="D976" s="100"/>
      <c r="E976" s="100"/>
      <c r="F976" s="100"/>
      <c r="G976" s="100"/>
      <c r="H976" s="100"/>
      <c r="I976" s="100"/>
      <c r="J976" s="186"/>
      <c r="K976" s="133"/>
      <c r="L976" s="133"/>
      <c r="M976" s="133"/>
      <c r="N976" s="133"/>
      <c r="O976" s="133"/>
      <c r="P976" s="133"/>
      <c r="Q976" s="133"/>
      <c r="R976" s="133"/>
      <c r="S976" s="133"/>
      <c r="T976" s="133"/>
      <c r="U976" s="133"/>
      <c r="V976" s="169" t="s">
        <v>180</v>
      </c>
      <c r="W976" s="169"/>
      <c r="X976" s="169"/>
      <c r="Y976" s="169"/>
      <c r="Z976" s="169"/>
      <c r="AA976" s="169"/>
      <c r="AB976" s="169"/>
      <c r="AC976" s="169"/>
      <c r="AD976" s="169"/>
      <c r="AE976" s="169"/>
      <c r="AF976" s="169"/>
      <c r="AG976" s="169"/>
      <c r="AH976" s="169"/>
      <c r="AI976" s="169"/>
      <c r="AJ976" s="169"/>
      <c r="AK976" s="169"/>
      <c r="AL976" s="169"/>
      <c r="AM976" s="172"/>
      <c r="BG976" s="13" t="s">
        <v>432</v>
      </c>
      <c r="BH976" s="13" t="s">
        <v>432</v>
      </c>
    </row>
    <row r="977" spans="1:61" ht="9.75" customHeight="1" x14ac:dyDescent="0.15">
      <c r="A977" s="99"/>
      <c r="B977" s="100"/>
      <c r="C977" s="100"/>
      <c r="D977" s="100"/>
      <c r="E977" s="100"/>
      <c r="F977" s="100"/>
      <c r="G977" s="100"/>
      <c r="H977" s="100"/>
      <c r="I977" s="100"/>
      <c r="J977" s="130" t="s">
        <v>444</v>
      </c>
      <c r="K977" s="131"/>
      <c r="L977" s="131"/>
      <c r="M977" s="131"/>
      <c r="N977" s="131"/>
      <c r="O977" s="131"/>
      <c r="P977" s="131"/>
      <c r="Q977" s="131"/>
      <c r="R977" s="131"/>
      <c r="S977" s="131"/>
      <c r="T977" s="133" t="s">
        <v>442</v>
      </c>
      <c r="U977" s="133"/>
      <c r="V977" s="169" t="s">
        <v>236</v>
      </c>
      <c r="W977" s="169"/>
      <c r="X977" s="169"/>
      <c r="Y977" s="169"/>
      <c r="Z977" s="169"/>
      <c r="AA977" s="169"/>
      <c r="AB977" s="169"/>
      <c r="AC977" s="169"/>
      <c r="AD977" s="169"/>
      <c r="AE977" s="169"/>
      <c r="AF977" s="169"/>
      <c r="AG977" s="169"/>
      <c r="AH977" s="169"/>
      <c r="AI977" s="169"/>
      <c r="AJ977" s="169"/>
      <c r="AK977" s="169"/>
      <c r="AL977" s="169"/>
      <c r="AM977" s="172"/>
      <c r="BG977" s="13" t="s">
        <v>432</v>
      </c>
      <c r="BH977" s="13" t="s">
        <v>432</v>
      </c>
    </row>
    <row r="978" spans="1:61" ht="9.75" customHeight="1" x14ac:dyDescent="0.15">
      <c r="A978" s="99"/>
      <c r="B978" s="100"/>
      <c r="C978" s="100"/>
      <c r="D978" s="100"/>
      <c r="E978" s="100"/>
      <c r="F978" s="100"/>
      <c r="G978" s="100"/>
      <c r="H978" s="100"/>
      <c r="I978" s="100"/>
      <c r="J978" s="130"/>
      <c r="K978" s="131"/>
      <c r="L978" s="131"/>
      <c r="M978" s="131"/>
      <c r="N978" s="131"/>
      <c r="O978" s="131"/>
      <c r="P978" s="131"/>
      <c r="Q978" s="131"/>
      <c r="R978" s="131"/>
      <c r="S978" s="131"/>
      <c r="T978" s="133"/>
      <c r="U978" s="133"/>
      <c r="V978" s="169" t="s">
        <v>237</v>
      </c>
      <c r="W978" s="169"/>
      <c r="X978" s="169"/>
      <c r="Y978" s="169"/>
      <c r="Z978" s="169"/>
      <c r="AA978" s="169"/>
      <c r="AB978" s="169"/>
      <c r="AC978" s="169"/>
      <c r="AD978" s="169"/>
      <c r="AE978" s="169"/>
      <c r="AF978" s="169"/>
      <c r="AG978" s="169"/>
      <c r="AH978" s="169"/>
      <c r="AI978" s="169"/>
      <c r="AJ978" s="169"/>
      <c r="AK978" s="169"/>
      <c r="AL978" s="169"/>
      <c r="AM978" s="172"/>
      <c r="BG978" s="13" t="s">
        <v>432</v>
      </c>
      <c r="BH978" s="13" t="s">
        <v>432</v>
      </c>
    </row>
    <row r="979" spans="1:61" ht="9.75" customHeight="1" x14ac:dyDescent="0.15">
      <c r="A979" s="99"/>
      <c r="B979" s="100"/>
      <c r="C979" s="100"/>
      <c r="D979" s="100"/>
      <c r="E979" s="100"/>
      <c r="F979" s="100"/>
      <c r="G979" s="100"/>
      <c r="H979" s="100"/>
      <c r="I979" s="100"/>
      <c r="J979" s="186"/>
      <c r="K979" s="133"/>
      <c r="L979" s="133"/>
      <c r="M979" s="133"/>
      <c r="N979" s="133"/>
      <c r="O979" s="133"/>
      <c r="P979" s="133"/>
      <c r="Q979" s="133"/>
      <c r="R979" s="133"/>
      <c r="S979" s="133"/>
      <c r="T979" s="133"/>
      <c r="U979" s="133"/>
      <c r="V979" s="169" t="s">
        <v>445</v>
      </c>
      <c r="W979" s="169"/>
      <c r="X979" s="169"/>
      <c r="Y979" s="169"/>
      <c r="Z979" s="169"/>
      <c r="AA979" s="169"/>
      <c r="AB979" s="169"/>
      <c r="AC979" s="169"/>
      <c r="AD979" s="169"/>
      <c r="AE979" s="169"/>
      <c r="AF979" s="169"/>
      <c r="AG979" s="169"/>
      <c r="AH979" s="169"/>
      <c r="AI979" s="169"/>
      <c r="AJ979" s="169"/>
      <c r="AK979" s="169"/>
      <c r="AL979" s="169"/>
      <c r="AM979" s="172"/>
      <c r="BG979" s="13" t="s">
        <v>432</v>
      </c>
      <c r="BH979" s="13" t="s">
        <v>432</v>
      </c>
    </row>
    <row r="980" spans="1:61" ht="9.75" customHeight="1" x14ac:dyDescent="0.15">
      <c r="A980" s="106"/>
      <c r="B980" s="107"/>
      <c r="C980" s="107"/>
      <c r="D980" s="107"/>
      <c r="E980" s="107"/>
      <c r="F980" s="107"/>
      <c r="G980" s="107"/>
      <c r="H980" s="107"/>
      <c r="I980" s="107"/>
      <c r="J980" s="168"/>
      <c r="K980" s="137"/>
      <c r="L980" s="137"/>
      <c r="M980" s="137"/>
      <c r="N980" s="137"/>
      <c r="O980" s="137"/>
      <c r="P980" s="137"/>
      <c r="Q980" s="137"/>
      <c r="R980" s="137"/>
      <c r="S980" s="137"/>
      <c r="T980" s="137"/>
      <c r="U980" s="137"/>
      <c r="V980" s="174" t="s">
        <v>238</v>
      </c>
      <c r="W980" s="174"/>
      <c r="X980" s="174"/>
      <c r="Y980" s="174"/>
      <c r="Z980" s="174"/>
      <c r="AA980" s="174"/>
      <c r="AB980" s="174"/>
      <c r="AC980" s="174"/>
      <c r="AD980" s="174"/>
      <c r="AE980" s="174"/>
      <c r="AF980" s="174"/>
      <c r="AG980" s="174"/>
      <c r="AH980" s="174"/>
      <c r="AI980" s="174"/>
      <c r="AJ980" s="174"/>
      <c r="AK980" s="174"/>
      <c r="AL980" s="174"/>
      <c r="AM980" s="175"/>
      <c r="BG980" s="13" t="s">
        <v>432</v>
      </c>
      <c r="BH980" s="13" t="s">
        <v>432</v>
      </c>
    </row>
    <row r="981" spans="1:61" ht="9.75" customHeight="1" x14ac:dyDescent="0.15">
      <c r="A981" s="96" t="s">
        <v>288</v>
      </c>
      <c r="B981" s="97"/>
      <c r="C981" s="97"/>
      <c r="D981" s="97"/>
      <c r="E981" s="97"/>
      <c r="F981" s="97"/>
      <c r="G981" s="97"/>
      <c r="H981" s="97"/>
      <c r="I981" s="97"/>
      <c r="J981" s="115"/>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7"/>
      <c r="BG981" s="13" t="s">
        <v>518</v>
      </c>
      <c r="BH981" s="13">
        <v>75</v>
      </c>
      <c r="BI981" s="13" t="str">
        <f>"ITEM"&amp;BH981&amp; BG981 &amp;"="&amp; IF(TRIM($J981)="","",$J981)</f>
        <v>ITEM75#KBN3_15=</v>
      </c>
    </row>
    <row r="982" spans="1:61" ht="9.75" customHeight="1" x14ac:dyDescent="0.15">
      <c r="A982" s="99"/>
      <c r="B982" s="100"/>
      <c r="C982" s="100"/>
      <c r="D982" s="100"/>
      <c r="E982" s="100"/>
      <c r="F982" s="100"/>
      <c r="G982" s="100"/>
      <c r="H982" s="100"/>
      <c r="I982" s="100"/>
      <c r="J982" s="109"/>
      <c r="K982" s="110"/>
      <c r="L982" s="110"/>
      <c r="M982" s="110"/>
      <c r="N982" s="110"/>
      <c r="O982" s="110"/>
      <c r="P982" s="110"/>
      <c r="Q982" s="110"/>
      <c r="R982" s="110"/>
      <c r="S982" s="110"/>
      <c r="T982" s="110"/>
      <c r="U982" s="110"/>
      <c r="V982" s="110"/>
      <c r="W982" s="110"/>
      <c r="X982" s="110"/>
      <c r="Y982" s="110"/>
      <c r="Z982" s="110"/>
      <c r="AA982" s="110"/>
      <c r="AB982" s="110"/>
      <c r="AC982" s="110"/>
      <c r="AD982" s="110"/>
      <c r="AE982" s="110"/>
      <c r="AF982" s="110"/>
      <c r="AG982" s="110"/>
      <c r="AH982" s="110"/>
      <c r="AI982" s="110"/>
      <c r="AJ982" s="110"/>
      <c r="AK982" s="110"/>
      <c r="AL982" s="110"/>
      <c r="AM982" s="111"/>
      <c r="BG982" s="13" t="s">
        <v>432</v>
      </c>
      <c r="BH982" s="13" t="s">
        <v>432</v>
      </c>
    </row>
    <row r="983" spans="1:61" ht="9.75" customHeight="1" x14ac:dyDescent="0.15">
      <c r="A983" s="106"/>
      <c r="B983" s="107"/>
      <c r="C983" s="107"/>
      <c r="D983" s="107"/>
      <c r="E983" s="107"/>
      <c r="F983" s="107"/>
      <c r="G983" s="107"/>
      <c r="H983" s="107"/>
      <c r="I983" s="107"/>
      <c r="J983" s="112"/>
      <c r="K983" s="113"/>
      <c r="L983" s="113"/>
      <c r="M983" s="113"/>
      <c r="N983" s="113"/>
      <c r="O983" s="113"/>
      <c r="P983" s="113"/>
      <c r="Q983" s="113"/>
      <c r="R983" s="113"/>
      <c r="S983" s="113"/>
      <c r="T983" s="113"/>
      <c r="U983" s="113"/>
      <c r="V983" s="113"/>
      <c r="W983" s="113"/>
      <c r="X983" s="113"/>
      <c r="Y983" s="113"/>
      <c r="Z983" s="113"/>
      <c r="AA983" s="113"/>
      <c r="AB983" s="113"/>
      <c r="AC983" s="113"/>
      <c r="AD983" s="113"/>
      <c r="AE983" s="113"/>
      <c r="AF983" s="113"/>
      <c r="AG983" s="113"/>
      <c r="AH983" s="113"/>
      <c r="AI983" s="113"/>
      <c r="AJ983" s="113"/>
      <c r="AK983" s="113"/>
      <c r="AL983" s="113"/>
      <c r="AM983" s="114"/>
      <c r="BG983" s="13" t="s">
        <v>432</v>
      </c>
      <c r="BH983" s="13" t="s">
        <v>432</v>
      </c>
    </row>
    <row r="984" spans="1:61" ht="9.75" customHeight="1" x14ac:dyDescent="0.15">
      <c r="A984" s="96" t="s">
        <v>289</v>
      </c>
      <c r="B984" s="97"/>
      <c r="C984" s="97"/>
      <c r="D984" s="97"/>
      <c r="E984" s="97"/>
      <c r="F984" s="97"/>
      <c r="G984" s="97"/>
      <c r="H984" s="97"/>
      <c r="I984" s="97"/>
      <c r="J984" s="224" t="s">
        <v>127</v>
      </c>
      <c r="K984" s="225"/>
      <c r="L984" s="162" t="s">
        <v>121</v>
      </c>
      <c r="M984" s="162"/>
      <c r="N984" s="162"/>
      <c r="O984" s="162"/>
      <c r="P984" s="162"/>
      <c r="Q984" s="162"/>
      <c r="R984" s="162"/>
      <c r="S984" s="162"/>
      <c r="T984" s="162"/>
      <c r="U984" s="162"/>
      <c r="V984" s="162"/>
      <c r="W984" s="162"/>
      <c r="X984" s="227" t="s">
        <v>127</v>
      </c>
      <c r="Y984" s="225"/>
      <c r="Z984" s="162" t="s">
        <v>160</v>
      </c>
      <c r="AA984" s="162"/>
      <c r="AB984" s="162"/>
      <c r="AC984" s="162"/>
      <c r="AD984" s="162"/>
      <c r="AE984" s="162"/>
      <c r="AF984" s="162"/>
      <c r="AG984" s="162"/>
      <c r="AH984" s="162"/>
      <c r="AI984" s="162"/>
      <c r="AJ984" s="162"/>
      <c r="AK984" s="162"/>
      <c r="AL984" s="162"/>
      <c r="AM984" s="163"/>
      <c r="BF984" s="13" t="b">
        <f>IF($K984="○",TRUE,IF($K984="",FALSE,"INPUT_ERROR"))</f>
        <v>0</v>
      </c>
      <c r="BG984" s="13" t="s">
        <v>518</v>
      </c>
      <c r="BH984" s="13">
        <v>76</v>
      </c>
      <c r="BI984" s="13" t="str">
        <f t="shared" ref="BI984:BI990" si="16">"ITEM"&amp;BH984&amp; BG984 &amp;"="&amp; BF984</f>
        <v>ITEM76#KBN3_15=FALSE</v>
      </c>
    </row>
    <row r="985" spans="1:61" ht="9.75" customHeight="1" x14ac:dyDescent="0.15">
      <c r="A985" s="99"/>
      <c r="B985" s="100"/>
      <c r="C985" s="100"/>
      <c r="D985" s="100"/>
      <c r="E985" s="100"/>
      <c r="F985" s="100"/>
      <c r="G985" s="100"/>
      <c r="H985" s="100"/>
      <c r="I985" s="100"/>
      <c r="J985" s="130"/>
      <c r="K985" s="132"/>
      <c r="L985" s="133"/>
      <c r="M985" s="133"/>
      <c r="N985" s="133"/>
      <c r="O985" s="133"/>
      <c r="P985" s="133"/>
      <c r="Q985" s="133"/>
      <c r="R985" s="133"/>
      <c r="S985" s="133"/>
      <c r="T985" s="133"/>
      <c r="U985" s="133"/>
      <c r="V985" s="133"/>
      <c r="W985" s="133"/>
      <c r="X985" s="134"/>
      <c r="Y985" s="132"/>
      <c r="Z985" s="133"/>
      <c r="AA985" s="133"/>
      <c r="AB985" s="133"/>
      <c r="AC985" s="133"/>
      <c r="AD985" s="133"/>
      <c r="AE985" s="133"/>
      <c r="AF985" s="133"/>
      <c r="AG985" s="133"/>
      <c r="AH985" s="133"/>
      <c r="AI985" s="133"/>
      <c r="AJ985" s="133"/>
      <c r="AK985" s="133"/>
      <c r="AL985" s="133"/>
      <c r="AM985" s="139"/>
      <c r="BF985" s="13" t="b">
        <f>IF($Y984="○",TRUE,IF($Y984="",FALSE,"INPUT_ERROR"))</f>
        <v>0</v>
      </c>
      <c r="BG985" s="13" t="s">
        <v>518</v>
      </c>
      <c r="BH985" s="13">
        <v>77</v>
      </c>
      <c r="BI985" s="13" t="str">
        <f t="shared" si="16"/>
        <v>ITEM77#KBN3_15=FALSE</v>
      </c>
    </row>
    <row r="986" spans="1:61" ht="9.75" customHeight="1" x14ac:dyDescent="0.15">
      <c r="A986" s="99"/>
      <c r="B986" s="100"/>
      <c r="C986" s="100"/>
      <c r="D986" s="100"/>
      <c r="E986" s="100"/>
      <c r="F986" s="100"/>
      <c r="G986" s="100"/>
      <c r="H986" s="100"/>
      <c r="I986" s="100"/>
      <c r="J986" s="130" t="s">
        <v>127</v>
      </c>
      <c r="K986" s="132"/>
      <c r="L986" s="133" t="s">
        <v>161</v>
      </c>
      <c r="M986" s="133"/>
      <c r="N986" s="133"/>
      <c r="O986" s="133"/>
      <c r="P986" s="133"/>
      <c r="Q986" s="133"/>
      <c r="R986" s="133"/>
      <c r="S986" s="133"/>
      <c r="T986" s="133"/>
      <c r="U986" s="133"/>
      <c r="V986" s="133"/>
      <c r="W986" s="133"/>
      <c r="X986" s="134" t="s">
        <v>127</v>
      </c>
      <c r="Y986" s="132"/>
      <c r="Z986" s="133" t="s">
        <v>332</v>
      </c>
      <c r="AA986" s="133"/>
      <c r="AB986" s="133"/>
      <c r="AC986" s="133"/>
      <c r="AD986" s="133"/>
      <c r="AE986" s="133"/>
      <c r="AF986" s="133"/>
      <c r="AG986" s="133"/>
      <c r="AH986" s="133"/>
      <c r="AI986" s="133"/>
      <c r="AJ986" s="133"/>
      <c r="AK986" s="133"/>
      <c r="AL986" s="133"/>
      <c r="AM986" s="139"/>
      <c r="BF986" s="13" t="b">
        <f>IF($K986="○",TRUE,IF($K986="",FALSE,"INPUT_ERROR"))</f>
        <v>0</v>
      </c>
      <c r="BG986" s="13" t="s">
        <v>518</v>
      </c>
      <c r="BH986" s="13">
        <v>78</v>
      </c>
      <c r="BI986" s="13" t="str">
        <f t="shared" si="16"/>
        <v>ITEM78#KBN3_15=FALSE</v>
      </c>
    </row>
    <row r="987" spans="1:61" ht="9.75" customHeight="1" x14ac:dyDescent="0.15">
      <c r="A987" s="99"/>
      <c r="B987" s="100"/>
      <c r="C987" s="100"/>
      <c r="D987" s="100"/>
      <c r="E987" s="100"/>
      <c r="F987" s="100"/>
      <c r="G987" s="100"/>
      <c r="H987" s="100"/>
      <c r="I987" s="100"/>
      <c r="J987" s="130"/>
      <c r="K987" s="132"/>
      <c r="L987" s="133"/>
      <c r="M987" s="133"/>
      <c r="N987" s="133"/>
      <c r="O987" s="133"/>
      <c r="P987" s="133"/>
      <c r="Q987" s="133"/>
      <c r="R987" s="133"/>
      <c r="S987" s="133"/>
      <c r="T987" s="133"/>
      <c r="U987" s="133"/>
      <c r="V987" s="133"/>
      <c r="W987" s="133"/>
      <c r="X987" s="134"/>
      <c r="Y987" s="132"/>
      <c r="Z987" s="133"/>
      <c r="AA987" s="133"/>
      <c r="AB987" s="133"/>
      <c r="AC987" s="133"/>
      <c r="AD987" s="133"/>
      <c r="AE987" s="133"/>
      <c r="AF987" s="133"/>
      <c r="AG987" s="133"/>
      <c r="AH987" s="133"/>
      <c r="AI987" s="133"/>
      <c r="AJ987" s="133"/>
      <c r="AK987" s="133"/>
      <c r="AL987" s="133"/>
      <c r="AM987" s="139"/>
      <c r="BF987" s="13" t="b">
        <f>IF($Y986="○",TRUE,IF($Y986="",FALSE,"INPUT_ERROR"))</f>
        <v>0</v>
      </c>
      <c r="BG987" s="13" t="s">
        <v>518</v>
      </c>
      <c r="BH987" s="13">
        <v>79</v>
      </c>
      <c r="BI987" s="13" t="str">
        <f t="shared" si="16"/>
        <v>ITEM79#KBN3_15=FALSE</v>
      </c>
    </row>
    <row r="988" spans="1:61" ht="9.75" customHeight="1" x14ac:dyDescent="0.15">
      <c r="A988" s="99"/>
      <c r="B988" s="100"/>
      <c r="C988" s="100"/>
      <c r="D988" s="100"/>
      <c r="E988" s="100"/>
      <c r="F988" s="100"/>
      <c r="G988" s="100"/>
      <c r="H988" s="100"/>
      <c r="I988" s="100"/>
      <c r="J988" s="130" t="s">
        <v>127</v>
      </c>
      <c r="K988" s="132"/>
      <c r="L988" s="133" t="s">
        <v>240</v>
      </c>
      <c r="M988" s="133"/>
      <c r="N988" s="133"/>
      <c r="O988" s="133"/>
      <c r="P988" s="133"/>
      <c r="Q988" s="133"/>
      <c r="R988" s="133"/>
      <c r="S988" s="133"/>
      <c r="T988" s="133"/>
      <c r="U988" s="133"/>
      <c r="V988" s="133"/>
      <c r="W988" s="133"/>
      <c r="X988" s="134" t="s">
        <v>127</v>
      </c>
      <c r="Y988" s="132"/>
      <c r="Z988" s="133" t="s">
        <v>241</v>
      </c>
      <c r="AA988" s="133"/>
      <c r="AB988" s="133"/>
      <c r="AC988" s="133"/>
      <c r="AD988" s="133"/>
      <c r="AE988" s="133"/>
      <c r="AF988" s="133"/>
      <c r="AG988" s="133"/>
      <c r="AH988" s="133"/>
      <c r="AI988" s="133"/>
      <c r="AJ988" s="133"/>
      <c r="AK988" s="133"/>
      <c r="AL988" s="133"/>
      <c r="AM988" s="139"/>
      <c r="BF988" s="13" t="b">
        <f>IF($K988="○",TRUE,IF($K988="",FALSE,"INPUT_ERROR"))</f>
        <v>0</v>
      </c>
      <c r="BG988" s="13" t="s">
        <v>518</v>
      </c>
      <c r="BH988" s="13">
        <v>80</v>
      </c>
      <c r="BI988" s="13" t="str">
        <f t="shared" si="16"/>
        <v>ITEM80#KBN3_15=FALSE</v>
      </c>
    </row>
    <row r="989" spans="1:61" ht="9.75" customHeight="1" x14ac:dyDescent="0.15">
      <c r="A989" s="99"/>
      <c r="B989" s="100"/>
      <c r="C989" s="100"/>
      <c r="D989" s="100"/>
      <c r="E989" s="100"/>
      <c r="F989" s="100"/>
      <c r="G989" s="100"/>
      <c r="H989" s="100"/>
      <c r="I989" s="100"/>
      <c r="J989" s="130"/>
      <c r="K989" s="132"/>
      <c r="L989" s="133"/>
      <c r="M989" s="133"/>
      <c r="N989" s="133"/>
      <c r="O989" s="133"/>
      <c r="P989" s="133"/>
      <c r="Q989" s="133"/>
      <c r="R989" s="133"/>
      <c r="S989" s="133"/>
      <c r="T989" s="133"/>
      <c r="U989" s="133"/>
      <c r="V989" s="133"/>
      <c r="W989" s="133"/>
      <c r="X989" s="134"/>
      <c r="Y989" s="132"/>
      <c r="Z989" s="133"/>
      <c r="AA989" s="133"/>
      <c r="AB989" s="133"/>
      <c r="AC989" s="133"/>
      <c r="AD989" s="133"/>
      <c r="AE989" s="133"/>
      <c r="AF989" s="133"/>
      <c r="AG989" s="133"/>
      <c r="AH989" s="133"/>
      <c r="AI989" s="133"/>
      <c r="AJ989" s="133"/>
      <c r="AK989" s="133"/>
      <c r="AL989" s="133"/>
      <c r="AM989" s="139"/>
      <c r="BF989" s="13" t="b">
        <f>IF($Y988="○",TRUE,IF($Y988="",FALSE,"INPUT_ERROR"))</f>
        <v>0</v>
      </c>
      <c r="BG989" s="13" t="s">
        <v>518</v>
      </c>
      <c r="BH989" s="13">
        <v>81</v>
      </c>
      <c r="BI989" s="13" t="str">
        <f t="shared" si="16"/>
        <v>ITEM81#KBN3_15=FALSE</v>
      </c>
    </row>
    <row r="990" spans="1:61" ht="9.75" customHeight="1" x14ac:dyDescent="0.15">
      <c r="A990" s="99"/>
      <c r="B990" s="100"/>
      <c r="C990" s="100"/>
      <c r="D990" s="100"/>
      <c r="E990" s="100"/>
      <c r="F990" s="100"/>
      <c r="G990" s="100"/>
      <c r="H990" s="100"/>
      <c r="I990" s="100"/>
      <c r="J990" s="130" t="s">
        <v>127</v>
      </c>
      <c r="K990" s="132"/>
      <c r="L990" s="133" t="s">
        <v>125</v>
      </c>
      <c r="M990" s="133"/>
      <c r="N990" s="133"/>
      <c r="O990" s="134" t="s">
        <v>98</v>
      </c>
      <c r="P990" s="128"/>
      <c r="Q990" s="128"/>
      <c r="R990" s="128"/>
      <c r="S990" s="128"/>
      <c r="T990" s="128"/>
      <c r="U990" s="128"/>
      <c r="V990" s="128"/>
      <c r="W990" s="128"/>
      <c r="X990" s="128"/>
      <c r="Y990" s="128"/>
      <c r="Z990" s="128"/>
      <c r="AA990" s="128"/>
      <c r="AB990" s="128"/>
      <c r="AC990" s="128"/>
      <c r="AD990" s="128"/>
      <c r="AE990" s="128"/>
      <c r="AF990" s="128"/>
      <c r="AG990" s="128"/>
      <c r="AH990" s="128"/>
      <c r="AI990" s="128"/>
      <c r="AJ990" s="128"/>
      <c r="AK990" s="128"/>
      <c r="AL990" s="133" t="s">
        <v>188</v>
      </c>
      <c r="AM990" s="139"/>
      <c r="BF990" s="13" t="b">
        <f>IF($K990="○",TRUE,IF($K990="",FALSE,"INPUT_ERROR"))</f>
        <v>0</v>
      </c>
      <c r="BG990" s="13" t="s">
        <v>518</v>
      </c>
      <c r="BH990" s="13">
        <v>82</v>
      </c>
      <c r="BI990" s="13" t="str">
        <f t="shared" si="16"/>
        <v>ITEM82#KBN3_15=FALSE</v>
      </c>
    </row>
    <row r="991" spans="1:61" ht="9.75" customHeight="1" x14ac:dyDescent="0.15">
      <c r="A991" s="99"/>
      <c r="B991" s="100"/>
      <c r="C991" s="100"/>
      <c r="D991" s="100"/>
      <c r="E991" s="100"/>
      <c r="F991" s="100"/>
      <c r="G991" s="100"/>
      <c r="H991" s="100"/>
      <c r="I991" s="100"/>
      <c r="J991" s="135"/>
      <c r="K991" s="136"/>
      <c r="L991" s="137"/>
      <c r="M991" s="137"/>
      <c r="N991" s="137"/>
      <c r="O991" s="138"/>
      <c r="P991" s="90"/>
      <c r="Q991" s="90"/>
      <c r="R991" s="90"/>
      <c r="S991" s="90"/>
      <c r="T991" s="90"/>
      <c r="U991" s="90"/>
      <c r="V991" s="90"/>
      <c r="W991" s="90"/>
      <c r="X991" s="90"/>
      <c r="Y991" s="90"/>
      <c r="Z991" s="90"/>
      <c r="AA991" s="90"/>
      <c r="AB991" s="90"/>
      <c r="AC991" s="90"/>
      <c r="AD991" s="90"/>
      <c r="AE991" s="90"/>
      <c r="AF991" s="90"/>
      <c r="AG991" s="90"/>
      <c r="AH991" s="90"/>
      <c r="AI991" s="90"/>
      <c r="AJ991" s="90"/>
      <c r="AK991" s="90"/>
      <c r="AL991" s="137"/>
      <c r="AM991" s="140"/>
      <c r="BG991" s="13" t="s">
        <v>518</v>
      </c>
      <c r="BH991" s="13">
        <v>83</v>
      </c>
      <c r="BI991" s="13" t="str">
        <f>"ITEM"&amp;BH991&amp; BG991 &amp;"="&amp;IF(TRIM($P990)="","",$P990)</f>
        <v>ITEM83#KBN3_15=</v>
      </c>
    </row>
    <row r="992" spans="1:61" ht="9.75" customHeight="1" x14ac:dyDescent="0.15">
      <c r="A992" s="96" t="s">
        <v>290</v>
      </c>
      <c r="B992" s="97"/>
      <c r="C992" s="97"/>
      <c r="D992" s="97"/>
      <c r="E992" s="97"/>
      <c r="F992" s="97"/>
      <c r="G992" s="97"/>
      <c r="H992" s="97"/>
      <c r="I992" s="97"/>
      <c r="J992" s="102"/>
      <c r="K992" s="102"/>
      <c r="L992" s="102"/>
      <c r="M992" s="102"/>
      <c r="N992" s="102"/>
      <c r="O992" s="102"/>
      <c r="P992" s="102"/>
      <c r="Q992" s="102"/>
      <c r="R992" s="102"/>
      <c r="S992" s="102"/>
      <c r="T992" s="102"/>
      <c r="U992" s="102"/>
      <c r="V992" s="102"/>
      <c r="W992" s="102"/>
      <c r="X992" s="102"/>
      <c r="Y992" s="102"/>
      <c r="Z992" s="102"/>
      <c r="AA992" s="102"/>
      <c r="AB992" s="102"/>
      <c r="AC992" s="102"/>
      <c r="AD992" s="102"/>
      <c r="AE992" s="102"/>
      <c r="AF992" s="102"/>
      <c r="AG992" s="102"/>
      <c r="AH992" s="102"/>
      <c r="AI992" s="102"/>
      <c r="AJ992" s="102"/>
      <c r="AK992" s="102"/>
      <c r="AL992" s="102"/>
      <c r="AM992" s="102"/>
      <c r="BG992" s="13" t="s">
        <v>518</v>
      </c>
      <c r="BH992" s="13">
        <v>84</v>
      </c>
      <c r="BI992" s="13" t="str">
        <f>"ITEM"&amp;BH992&amp; BG992 &amp;"="&amp;IF(TRIM($J992)="","",TEXT(J992,"yyyymmdd"))</f>
        <v>ITEM84#KBN3_15=</v>
      </c>
    </row>
    <row r="993" spans="1:61" ht="9.75" customHeight="1" x14ac:dyDescent="0.15">
      <c r="A993" s="99"/>
      <c r="B993" s="100"/>
      <c r="C993" s="100"/>
      <c r="D993" s="100"/>
      <c r="E993" s="100"/>
      <c r="F993" s="100"/>
      <c r="G993" s="100"/>
      <c r="H993" s="100"/>
      <c r="I993" s="100"/>
      <c r="J993" s="102"/>
      <c r="K993" s="102"/>
      <c r="L993" s="102"/>
      <c r="M993" s="102"/>
      <c r="N993" s="102"/>
      <c r="O993" s="102"/>
      <c r="P993" s="102"/>
      <c r="Q993" s="102"/>
      <c r="R993" s="102"/>
      <c r="S993" s="102"/>
      <c r="T993" s="102"/>
      <c r="U993" s="102"/>
      <c r="V993" s="102"/>
      <c r="W993" s="102"/>
      <c r="X993" s="102"/>
      <c r="Y993" s="102"/>
      <c r="Z993" s="102"/>
      <c r="AA993" s="102"/>
      <c r="AB993" s="102"/>
      <c r="AC993" s="102"/>
      <c r="AD993" s="102"/>
      <c r="AE993" s="102"/>
      <c r="AF993" s="102"/>
      <c r="AG993" s="102"/>
      <c r="AH993" s="102"/>
      <c r="AI993" s="102"/>
      <c r="AJ993" s="102"/>
      <c r="AK993" s="102"/>
      <c r="AL993" s="102"/>
      <c r="AM993" s="102"/>
      <c r="BG993" s="13" t="s">
        <v>432</v>
      </c>
      <c r="BH993" s="13" t="s">
        <v>432</v>
      </c>
    </row>
    <row r="994" spans="1:61" ht="9.75" customHeight="1" x14ac:dyDescent="0.15">
      <c r="A994" s="106"/>
      <c r="B994" s="107"/>
      <c r="C994" s="107"/>
      <c r="D994" s="107"/>
      <c r="E994" s="107"/>
      <c r="F994" s="107"/>
      <c r="G994" s="107"/>
      <c r="H994" s="107"/>
      <c r="I994" s="107"/>
      <c r="J994" s="102"/>
      <c r="K994" s="102"/>
      <c r="L994" s="102"/>
      <c r="M994" s="102"/>
      <c r="N994" s="102"/>
      <c r="O994" s="102"/>
      <c r="P994" s="102"/>
      <c r="Q994" s="102"/>
      <c r="R994" s="102"/>
      <c r="S994" s="102"/>
      <c r="T994" s="102"/>
      <c r="U994" s="102"/>
      <c r="V994" s="102"/>
      <c r="W994" s="102"/>
      <c r="X994" s="102"/>
      <c r="Y994" s="102"/>
      <c r="Z994" s="102"/>
      <c r="AA994" s="102"/>
      <c r="AB994" s="102"/>
      <c r="AC994" s="102"/>
      <c r="AD994" s="102"/>
      <c r="AE994" s="102"/>
      <c r="AF994" s="102"/>
      <c r="AG994" s="102"/>
      <c r="AH994" s="102"/>
      <c r="AI994" s="102"/>
      <c r="AJ994" s="102"/>
      <c r="AK994" s="102"/>
      <c r="AL994" s="102"/>
      <c r="AM994" s="102"/>
      <c r="BG994" s="13" t="s">
        <v>432</v>
      </c>
      <c r="BH994" s="13" t="s">
        <v>432</v>
      </c>
    </row>
    <row r="995" spans="1:61" ht="9.75" customHeight="1" x14ac:dyDescent="0.15">
      <c r="A995" s="141" t="s">
        <v>380</v>
      </c>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c r="AA995" s="142"/>
      <c r="AB995" s="142"/>
      <c r="AC995" s="142"/>
      <c r="AD995" s="142"/>
      <c r="AE995" s="142"/>
      <c r="AF995" s="142"/>
      <c r="AG995" s="142"/>
      <c r="AH995" s="142"/>
      <c r="AI995" s="142"/>
      <c r="AJ995" s="142"/>
      <c r="AK995" s="142"/>
      <c r="AL995" s="142"/>
      <c r="AM995" s="143"/>
      <c r="BG995" s="13" t="s">
        <v>432</v>
      </c>
      <c r="BH995" s="13" t="s">
        <v>432</v>
      </c>
    </row>
    <row r="996" spans="1:61" ht="9.75" customHeight="1" thickBot="1" x14ac:dyDescent="0.2">
      <c r="A996" s="164"/>
      <c r="B996" s="165"/>
      <c r="C996" s="165"/>
      <c r="D996" s="165"/>
      <c r="E996" s="165"/>
      <c r="F996" s="165"/>
      <c r="G996" s="165"/>
      <c r="H996" s="165"/>
      <c r="I996" s="165"/>
      <c r="J996" s="165"/>
      <c r="K996" s="165"/>
      <c r="L996" s="165"/>
      <c r="M996" s="165"/>
      <c r="N996" s="165"/>
      <c r="O996" s="165"/>
      <c r="P996" s="165"/>
      <c r="Q996" s="165"/>
      <c r="R996" s="165"/>
      <c r="S996" s="165"/>
      <c r="T996" s="165"/>
      <c r="U996" s="165"/>
      <c r="V996" s="165"/>
      <c r="W996" s="165"/>
      <c r="X996" s="165"/>
      <c r="Y996" s="165"/>
      <c r="Z996" s="165"/>
      <c r="AA996" s="165"/>
      <c r="AB996" s="165"/>
      <c r="AC996" s="165"/>
      <c r="AD996" s="165"/>
      <c r="AE996" s="165"/>
      <c r="AF996" s="165"/>
      <c r="AG996" s="165"/>
      <c r="AH996" s="165"/>
      <c r="AI996" s="165"/>
      <c r="AJ996" s="165"/>
      <c r="AK996" s="165"/>
      <c r="AL996" s="165"/>
      <c r="AM996" s="166"/>
      <c r="BG996" s="13" t="s">
        <v>432</v>
      </c>
      <c r="BH996" s="13" t="s">
        <v>432</v>
      </c>
    </row>
    <row r="997" spans="1:61" ht="9.75" customHeight="1" x14ac:dyDescent="0.15">
      <c r="A997" s="295" t="s">
        <v>381</v>
      </c>
      <c r="B997" s="296"/>
      <c r="C997" s="296"/>
      <c r="D997" s="296"/>
      <c r="E997" s="296"/>
      <c r="F997" s="296"/>
      <c r="G997" s="296"/>
      <c r="H997" s="296"/>
      <c r="I997" s="297"/>
      <c r="J997" s="273"/>
      <c r="K997" s="274"/>
      <c r="L997" s="274"/>
      <c r="M997" s="274"/>
      <c r="N997" s="274"/>
      <c r="O997" s="274"/>
      <c r="P997" s="274"/>
      <c r="Q997" s="274"/>
      <c r="R997" s="274"/>
      <c r="S997" s="274"/>
      <c r="T997" s="274"/>
      <c r="U997" s="274"/>
      <c r="V997" s="274"/>
      <c r="W997" s="274"/>
      <c r="X997" s="274"/>
      <c r="Y997" s="274"/>
      <c r="Z997" s="274"/>
      <c r="AA997" s="274"/>
      <c r="AB997" s="274"/>
      <c r="AC997" s="274"/>
      <c r="AD997" s="274"/>
      <c r="AE997" s="274"/>
      <c r="AF997" s="274"/>
      <c r="AG997" s="274"/>
      <c r="AH997" s="274"/>
      <c r="AI997" s="274"/>
      <c r="AJ997" s="274"/>
      <c r="AK997" s="274"/>
      <c r="AL997" s="274"/>
      <c r="AM997" s="275"/>
      <c r="BG997" s="13" t="s">
        <v>519</v>
      </c>
      <c r="BH997" s="13">
        <v>70</v>
      </c>
      <c r="BI997" s="13" t="str">
        <f>"ITEM"&amp;BH997&amp;BG997&amp;"="&amp;IF(TRIM($J997)="","",$J997)</f>
        <v>ITEM70#KBN3_16=</v>
      </c>
    </row>
    <row r="998" spans="1:61" ht="9.75" customHeight="1" thickBot="1" x14ac:dyDescent="0.2">
      <c r="A998" s="298"/>
      <c r="B998" s="299"/>
      <c r="C998" s="299"/>
      <c r="D998" s="299"/>
      <c r="E998" s="299"/>
      <c r="F998" s="299"/>
      <c r="G998" s="299"/>
      <c r="H998" s="299"/>
      <c r="I998" s="300"/>
      <c r="J998" s="301"/>
      <c r="K998" s="302"/>
      <c r="L998" s="302"/>
      <c r="M998" s="302"/>
      <c r="N998" s="302"/>
      <c r="O998" s="302"/>
      <c r="P998" s="302"/>
      <c r="Q998" s="302"/>
      <c r="R998" s="302"/>
      <c r="S998" s="302"/>
      <c r="T998" s="302"/>
      <c r="U998" s="302"/>
      <c r="V998" s="302"/>
      <c r="W998" s="302"/>
      <c r="X998" s="302"/>
      <c r="Y998" s="302"/>
      <c r="Z998" s="302"/>
      <c r="AA998" s="302"/>
      <c r="AB998" s="302"/>
      <c r="AC998" s="302"/>
      <c r="AD998" s="302"/>
      <c r="AE998" s="302"/>
      <c r="AF998" s="302"/>
      <c r="AG998" s="302"/>
      <c r="AH998" s="302"/>
      <c r="AI998" s="302"/>
      <c r="AJ998" s="302"/>
      <c r="AK998" s="302"/>
      <c r="AL998" s="302"/>
      <c r="AM998" s="303"/>
    </row>
    <row r="999" spans="1:61" ht="9.75" customHeight="1" x14ac:dyDescent="0.15">
      <c r="A999" s="99" t="s">
        <v>96</v>
      </c>
      <c r="B999" s="100"/>
      <c r="C999" s="100"/>
      <c r="D999" s="100"/>
      <c r="E999" s="100"/>
      <c r="F999" s="100"/>
      <c r="G999" s="100"/>
      <c r="H999" s="100"/>
      <c r="I999" s="100"/>
      <c r="J999" s="102"/>
      <c r="K999" s="102"/>
      <c r="L999" s="102"/>
      <c r="M999" s="102"/>
      <c r="N999" s="102"/>
      <c r="O999" s="102"/>
      <c r="P999" s="102"/>
      <c r="Q999" s="102"/>
      <c r="R999" s="102"/>
      <c r="S999" s="102"/>
      <c r="T999" s="102"/>
      <c r="U999" s="102"/>
      <c r="V999" s="102"/>
      <c r="W999" s="102"/>
      <c r="X999" s="102"/>
      <c r="Y999" s="102"/>
      <c r="Z999" s="102"/>
      <c r="AA999" s="102"/>
      <c r="AB999" s="102"/>
      <c r="AC999" s="102"/>
      <c r="AD999" s="102"/>
      <c r="AE999" s="102"/>
      <c r="AF999" s="102"/>
      <c r="AG999" s="102"/>
      <c r="AH999" s="102"/>
      <c r="AI999" s="102"/>
      <c r="AJ999" s="102"/>
      <c r="AK999" s="102"/>
      <c r="AL999" s="102"/>
      <c r="AM999" s="102"/>
      <c r="BG999" s="13" t="s">
        <v>519</v>
      </c>
      <c r="BH999" s="13">
        <v>71</v>
      </c>
      <c r="BI999" s="13" t="str">
        <f>"ITEM"&amp;BH999&amp; BG999 &amp;"="&amp; IF(TRIM($J999)="","",$J999)</f>
        <v>ITEM71#KBN3_16=</v>
      </c>
    </row>
    <row r="1000" spans="1:61" ht="9.75" customHeight="1" x14ac:dyDescent="0.15">
      <c r="A1000" s="106"/>
      <c r="B1000" s="107"/>
      <c r="C1000" s="107"/>
      <c r="D1000" s="107"/>
      <c r="E1000" s="107"/>
      <c r="F1000" s="107"/>
      <c r="G1000" s="107"/>
      <c r="H1000" s="107"/>
      <c r="I1000" s="107"/>
      <c r="J1000" s="102"/>
      <c r="K1000" s="102"/>
      <c r="L1000" s="102"/>
      <c r="M1000" s="102"/>
      <c r="N1000" s="102"/>
      <c r="O1000" s="102"/>
      <c r="P1000" s="102"/>
      <c r="Q1000" s="102"/>
      <c r="R1000" s="102"/>
      <c r="S1000" s="102"/>
      <c r="T1000" s="102"/>
      <c r="U1000" s="102"/>
      <c r="V1000" s="102"/>
      <c r="W1000" s="102"/>
      <c r="X1000" s="102"/>
      <c r="Y1000" s="102"/>
      <c r="Z1000" s="102"/>
      <c r="AA1000" s="102"/>
      <c r="AB1000" s="102"/>
      <c r="AC1000" s="102"/>
      <c r="AD1000" s="102"/>
      <c r="AE1000" s="102"/>
      <c r="AF1000" s="102"/>
      <c r="AG1000" s="102"/>
      <c r="AH1000" s="102"/>
      <c r="AI1000" s="102"/>
      <c r="AJ1000" s="102"/>
      <c r="AK1000" s="102"/>
      <c r="AL1000" s="102"/>
      <c r="AM1000" s="102"/>
    </row>
    <row r="1001" spans="1:61" ht="9.75" customHeight="1" x14ac:dyDescent="0.15">
      <c r="A1001" s="96" t="s">
        <v>285</v>
      </c>
      <c r="B1001" s="97"/>
      <c r="C1001" s="97"/>
      <c r="D1001" s="97"/>
      <c r="E1001" s="97"/>
      <c r="F1001" s="97"/>
      <c r="G1001" s="97"/>
      <c r="H1001" s="97"/>
      <c r="I1001" s="97"/>
      <c r="J1001" s="102"/>
      <c r="K1001" s="102"/>
      <c r="L1001" s="102"/>
      <c r="M1001" s="102"/>
      <c r="N1001" s="102"/>
      <c r="O1001" s="102"/>
      <c r="P1001" s="102"/>
      <c r="Q1001" s="102"/>
      <c r="R1001" s="102"/>
      <c r="S1001" s="102"/>
      <c r="T1001" s="102"/>
      <c r="U1001" s="102"/>
      <c r="V1001" s="102"/>
      <c r="W1001" s="102"/>
      <c r="X1001" s="102"/>
      <c r="Y1001" s="102"/>
      <c r="Z1001" s="102"/>
      <c r="AA1001" s="102"/>
      <c r="AB1001" s="102"/>
      <c r="AC1001" s="102"/>
      <c r="AD1001" s="102"/>
      <c r="AE1001" s="102"/>
      <c r="AF1001" s="102"/>
      <c r="AG1001" s="102"/>
      <c r="AH1001" s="102"/>
      <c r="AI1001" s="102"/>
      <c r="AJ1001" s="102"/>
      <c r="AK1001" s="102"/>
      <c r="AL1001" s="102"/>
      <c r="AM1001" s="102"/>
      <c r="BG1001" s="13" t="s">
        <v>519</v>
      </c>
      <c r="BH1001" s="13">
        <v>72</v>
      </c>
      <c r="BI1001" s="13" t="str">
        <f>"ITEM"&amp;BH1001&amp; BG1001 &amp;"="&amp; IF(TRIM($J1001)="","",$J1001)</f>
        <v>ITEM72#KBN3_16=</v>
      </c>
    </row>
    <row r="1002" spans="1:61" ht="9.75" customHeight="1" x14ac:dyDescent="0.15">
      <c r="A1002" s="99"/>
      <c r="B1002" s="100"/>
      <c r="C1002" s="100"/>
      <c r="D1002" s="100"/>
      <c r="E1002" s="100"/>
      <c r="F1002" s="100"/>
      <c r="G1002" s="100"/>
      <c r="H1002" s="100"/>
      <c r="I1002" s="100"/>
      <c r="J1002" s="102"/>
      <c r="K1002" s="102"/>
      <c r="L1002" s="102"/>
      <c r="M1002" s="102"/>
      <c r="N1002" s="102"/>
      <c r="O1002" s="102"/>
      <c r="P1002" s="102"/>
      <c r="Q1002" s="102"/>
      <c r="R1002" s="102"/>
      <c r="S1002" s="102"/>
      <c r="T1002" s="102"/>
      <c r="U1002" s="102"/>
      <c r="V1002" s="102"/>
      <c r="W1002" s="102"/>
      <c r="X1002" s="102"/>
      <c r="Y1002" s="102"/>
      <c r="Z1002" s="102"/>
      <c r="AA1002" s="102"/>
      <c r="AB1002" s="102"/>
      <c r="AC1002" s="102"/>
      <c r="AD1002" s="102"/>
      <c r="AE1002" s="102"/>
      <c r="AF1002" s="102"/>
      <c r="AG1002" s="102"/>
      <c r="AH1002" s="102"/>
      <c r="AI1002" s="102"/>
      <c r="AJ1002" s="102"/>
      <c r="AK1002" s="102"/>
      <c r="AL1002" s="102"/>
      <c r="AM1002" s="102"/>
      <c r="BG1002" s="13" t="s">
        <v>432</v>
      </c>
      <c r="BH1002" s="13" t="s">
        <v>432</v>
      </c>
    </row>
    <row r="1003" spans="1:61" ht="9.75" customHeight="1" x14ac:dyDescent="0.15">
      <c r="A1003" s="106"/>
      <c r="B1003" s="107"/>
      <c r="C1003" s="107"/>
      <c r="D1003" s="107"/>
      <c r="E1003" s="107"/>
      <c r="F1003" s="107"/>
      <c r="G1003" s="107"/>
      <c r="H1003" s="107"/>
      <c r="I1003" s="107"/>
      <c r="J1003" s="102"/>
      <c r="K1003" s="102"/>
      <c r="L1003" s="102"/>
      <c r="M1003" s="102"/>
      <c r="N1003" s="102"/>
      <c r="O1003" s="102"/>
      <c r="P1003" s="102"/>
      <c r="Q1003" s="102"/>
      <c r="R1003" s="102"/>
      <c r="S1003" s="102"/>
      <c r="T1003" s="102"/>
      <c r="U1003" s="102"/>
      <c r="V1003" s="102"/>
      <c r="W1003" s="102"/>
      <c r="X1003" s="102"/>
      <c r="Y1003" s="102"/>
      <c r="Z1003" s="102"/>
      <c r="AA1003" s="102"/>
      <c r="AB1003" s="102"/>
      <c r="AC1003" s="102"/>
      <c r="AD1003" s="102"/>
      <c r="AE1003" s="102"/>
      <c r="AF1003" s="102"/>
      <c r="AG1003" s="102"/>
      <c r="AH1003" s="102"/>
      <c r="AI1003" s="102"/>
      <c r="AJ1003" s="102"/>
      <c r="AK1003" s="102"/>
      <c r="AL1003" s="102"/>
      <c r="AM1003" s="102"/>
      <c r="BG1003" s="13" t="s">
        <v>432</v>
      </c>
      <c r="BH1003" s="13" t="s">
        <v>432</v>
      </c>
    </row>
    <row r="1004" spans="1:61" ht="9.75" customHeight="1" x14ac:dyDescent="0.15">
      <c r="A1004" s="96" t="s">
        <v>286</v>
      </c>
      <c r="B1004" s="97"/>
      <c r="C1004" s="97"/>
      <c r="D1004" s="97"/>
      <c r="E1004" s="97"/>
      <c r="F1004" s="97"/>
      <c r="G1004" s="97"/>
      <c r="H1004" s="97"/>
      <c r="I1004" s="97"/>
      <c r="J1004" s="102"/>
      <c r="K1004" s="102"/>
      <c r="L1004" s="102"/>
      <c r="M1004" s="102"/>
      <c r="N1004" s="102"/>
      <c r="O1004" s="102"/>
      <c r="P1004" s="102"/>
      <c r="Q1004" s="102"/>
      <c r="R1004" s="102"/>
      <c r="S1004" s="102"/>
      <c r="T1004" s="102"/>
      <c r="U1004" s="102"/>
      <c r="V1004" s="102"/>
      <c r="W1004" s="102"/>
      <c r="X1004" s="102"/>
      <c r="Y1004" s="102"/>
      <c r="Z1004" s="102"/>
      <c r="AA1004" s="102"/>
      <c r="AB1004" s="102"/>
      <c r="AC1004" s="102"/>
      <c r="AD1004" s="102"/>
      <c r="AE1004" s="102"/>
      <c r="AF1004" s="102"/>
      <c r="AG1004" s="102"/>
      <c r="AH1004" s="102"/>
      <c r="AI1004" s="102"/>
      <c r="AJ1004" s="102"/>
      <c r="AK1004" s="102"/>
      <c r="AL1004" s="102"/>
      <c r="AM1004" s="102"/>
      <c r="BG1004" s="13" t="s">
        <v>519</v>
      </c>
      <c r="BH1004" s="13">
        <v>73</v>
      </c>
      <c r="BI1004" s="13" t="str">
        <f>"ITEM"&amp;BH1004&amp; BG1004 &amp;"="&amp; IF(TRIM($J1004)="","",$J1004)</f>
        <v>ITEM73#KBN3_16=</v>
      </c>
    </row>
    <row r="1005" spans="1:61" ht="9.75" customHeight="1" x14ac:dyDescent="0.15">
      <c r="A1005" s="106"/>
      <c r="B1005" s="107"/>
      <c r="C1005" s="107"/>
      <c r="D1005" s="107"/>
      <c r="E1005" s="107"/>
      <c r="F1005" s="107"/>
      <c r="G1005" s="107"/>
      <c r="H1005" s="107"/>
      <c r="I1005" s="107"/>
      <c r="J1005" s="102"/>
      <c r="K1005" s="102"/>
      <c r="L1005" s="102"/>
      <c r="M1005" s="102"/>
      <c r="N1005" s="102"/>
      <c r="O1005" s="102"/>
      <c r="P1005" s="102"/>
      <c r="Q1005" s="102"/>
      <c r="R1005" s="102"/>
      <c r="S1005" s="102"/>
      <c r="T1005" s="102"/>
      <c r="U1005" s="102"/>
      <c r="V1005" s="102"/>
      <c r="W1005" s="102"/>
      <c r="X1005" s="102"/>
      <c r="Y1005" s="102"/>
      <c r="Z1005" s="102"/>
      <c r="AA1005" s="102"/>
      <c r="AB1005" s="102"/>
      <c r="AC1005" s="102"/>
      <c r="AD1005" s="102"/>
      <c r="AE1005" s="102"/>
      <c r="AF1005" s="102"/>
      <c r="AG1005" s="102"/>
      <c r="AH1005" s="102"/>
      <c r="AI1005" s="102"/>
      <c r="AJ1005" s="102"/>
      <c r="AK1005" s="102"/>
      <c r="AL1005" s="102"/>
      <c r="AM1005" s="102"/>
      <c r="BG1005" s="13" t="s">
        <v>432</v>
      </c>
      <c r="BH1005" s="13" t="s">
        <v>432</v>
      </c>
    </row>
    <row r="1006" spans="1:61" ht="9.75" customHeight="1" x14ac:dyDescent="0.15">
      <c r="A1006" s="96" t="s">
        <v>287</v>
      </c>
      <c r="B1006" s="97"/>
      <c r="C1006" s="97"/>
      <c r="D1006" s="97"/>
      <c r="E1006" s="97"/>
      <c r="F1006" s="97"/>
      <c r="G1006" s="97"/>
      <c r="H1006" s="97"/>
      <c r="I1006" s="97"/>
      <c r="J1006" s="167"/>
      <c r="K1006" s="162"/>
      <c r="L1006" s="162"/>
      <c r="M1006" s="162"/>
      <c r="N1006" s="162"/>
      <c r="O1006" s="162"/>
      <c r="P1006" s="162"/>
      <c r="Q1006" s="162"/>
      <c r="R1006" s="162"/>
      <c r="S1006" s="162"/>
      <c r="T1006" s="162"/>
      <c r="U1006" s="162"/>
      <c r="V1006" s="170" t="s">
        <v>116</v>
      </c>
      <c r="W1006" s="170"/>
      <c r="X1006" s="170"/>
      <c r="Y1006" s="170"/>
      <c r="Z1006" s="170"/>
      <c r="AA1006" s="170"/>
      <c r="AB1006" s="170"/>
      <c r="AC1006" s="170"/>
      <c r="AD1006" s="170"/>
      <c r="AE1006" s="170"/>
      <c r="AF1006" s="170"/>
      <c r="AG1006" s="170"/>
      <c r="AH1006" s="170"/>
      <c r="AI1006" s="170"/>
      <c r="AJ1006" s="170"/>
      <c r="AK1006" s="170"/>
      <c r="AL1006" s="170"/>
      <c r="AM1006" s="171"/>
      <c r="BE1006" s="13" t="str">
        <f ca="1">MID(CELL("address",$CB$2),2,2)</f>
        <v>CB</v>
      </c>
      <c r="BF1006" s="13" t="str">
        <f>IF(TRIM($K1008)="","",IF(ISERROR(MATCH($K1008,$CB$3:$CB$7,0)),"INPUT_ERROR",MATCH($K1008,$CB$3:$CB$7,0)))</f>
        <v/>
      </c>
      <c r="BG1006" s="13" t="s">
        <v>519</v>
      </c>
      <c r="BH1006" s="13">
        <v>74</v>
      </c>
      <c r="BI1006" s="13" t="str">
        <f>"ITEM"&amp; BH1006&amp; BG1006 &amp;"="&amp; $BF1006</f>
        <v>ITEM74#KBN3_16=</v>
      </c>
    </row>
    <row r="1007" spans="1:61" ht="9.75" customHeight="1" x14ac:dyDescent="0.15">
      <c r="A1007" s="99"/>
      <c r="B1007" s="100"/>
      <c r="C1007" s="100"/>
      <c r="D1007" s="100"/>
      <c r="E1007" s="100"/>
      <c r="F1007" s="100"/>
      <c r="G1007" s="100"/>
      <c r="H1007" s="100"/>
      <c r="I1007" s="100"/>
      <c r="J1007" s="186"/>
      <c r="K1007" s="133"/>
      <c r="L1007" s="133"/>
      <c r="M1007" s="133"/>
      <c r="N1007" s="133"/>
      <c r="O1007" s="133"/>
      <c r="P1007" s="133"/>
      <c r="Q1007" s="133"/>
      <c r="R1007" s="133"/>
      <c r="S1007" s="133"/>
      <c r="T1007" s="133"/>
      <c r="U1007" s="133"/>
      <c r="V1007" s="169" t="s">
        <v>180</v>
      </c>
      <c r="W1007" s="169"/>
      <c r="X1007" s="169"/>
      <c r="Y1007" s="169"/>
      <c r="Z1007" s="169"/>
      <c r="AA1007" s="169"/>
      <c r="AB1007" s="169"/>
      <c r="AC1007" s="169"/>
      <c r="AD1007" s="169"/>
      <c r="AE1007" s="169"/>
      <c r="AF1007" s="169"/>
      <c r="AG1007" s="169"/>
      <c r="AH1007" s="169"/>
      <c r="AI1007" s="169"/>
      <c r="AJ1007" s="169"/>
      <c r="AK1007" s="169"/>
      <c r="AL1007" s="169"/>
      <c r="AM1007" s="172"/>
      <c r="BG1007" s="13" t="s">
        <v>432</v>
      </c>
      <c r="BH1007" s="13" t="s">
        <v>432</v>
      </c>
    </row>
    <row r="1008" spans="1:61" ht="9.75" customHeight="1" x14ac:dyDescent="0.15">
      <c r="A1008" s="99"/>
      <c r="B1008" s="100"/>
      <c r="C1008" s="100"/>
      <c r="D1008" s="100"/>
      <c r="E1008" s="100"/>
      <c r="F1008" s="100"/>
      <c r="G1008" s="100"/>
      <c r="H1008" s="100"/>
      <c r="I1008" s="100"/>
      <c r="J1008" s="130" t="s">
        <v>444</v>
      </c>
      <c r="K1008" s="131"/>
      <c r="L1008" s="131"/>
      <c r="M1008" s="131"/>
      <c r="N1008" s="131"/>
      <c r="O1008" s="131"/>
      <c r="P1008" s="131"/>
      <c r="Q1008" s="131"/>
      <c r="R1008" s="131"/>
      <c r="S1008" s="131"/>
      <c r="T1008" s="133" t="s">
        <v>442</v>
      </c>
      <c r="U1008" s="133"/>
      <c r="V1008" s="169" t="s">
        <v>236</v>
      </c>
      <c r="W1008" s="169"/>
      <c r="X1008" s="169"/>
      <c r="Y1008" s="169"/>
      <c r="Z1008" s="169"/>
      <c r="AA1008" s="169"/>
      <c r="AB1008" s="169"/>
      <c r="AC1008" s="169"/>
      <c r="AD1008" s="169"/>
      <c r="AE1008" s="169"/>
      <c r="AF1008" s="169"/>
      <c r="AG1008" s="169"/>
      <c r="AH1008" s="169"/>
      <c r="AI1008" s="169"/>
      <c r="AJ1008" s="169"/>
      <c r="AK1008" s="169"/>
      <c r="AL1008" s="169"/>
      <c r="AM1008" s="172"/>
      <c r="BG1008" s="13" t="s">
        <v>432</v>
      </c>
      <c r="BH1008" s="13" t="s">
        <v>432</v>
      </c>
    </row>
    <row r="1009" spans="1:61" ht="9.75" customHeight="1" x14ac:dyDescent="0.15">
      <c r="A1009" s="99"/>
      <c r="B1009" s="100"/>
      <c r="C1009" s="100"/>
      <c r="D1009" s="100"/>
      <c r="E1009" s="100"/>
      <c r="F1009" s="100"/>
      <c r="G1009" s="100"/>
      <c r="H1009" s="100"/>
      <c r="I1009" s="100"/>
      <c r="J1009" s="130"/>
      <c r="K1009" s="131"/>
      <c r="L1009" s="131"/>
      <c r="M1009" s="131"/>
      <c r="N1009" s="131"/>
      <c r="O1009" s="131"/>
      <c r="P1009" s="131"/>
      <c r="Q1009" s="131"/>
      <c r="R1009" s="131"/>
      <c r="S1009" s="131"/>
      <c r="T1009" s="133"/>
      <c r="U1009" s="133"/>
      <c r="V1009" s="169" t="s">
        <v>237</v>
      </c>
      <c r="W1009" s="169"/>
      <c r="X1009" s="169"/>
      <c r="Y1009" s="169"/>
      <c r="Z1009" s="169"/>
      <c r="AA1009" s="169"/>
      <c r="AB1009" s="169"/>
      <c r="AC1009" s="169"/>
      <c r="AD1009" s="169"/>
      <c r="AE1009" s="169"/>
      <c r="AF1009" s="169"/>
      <c r="AG1009" s="169"/>
      <c r="AH1009" s="169"/>
      <c r="AI1009" s="169"/>
      <c r="AJ1009" s="169"/>
      <c r="AK1009" s="169"/>
      <c r="AL1009" s="169"/>
      <c r="AM1009" s="172"/>
      <c r="BG1009" s="13" t="s">
        <v>432</v>
      </c>
      <c r="BH1009" s="13" t="s">
        <v>432</v>
      </c>
    </row>
    <row r="1010" spans="1:61" ht="9.75" customHeight="1" x14ac:dyDescent="0.15">
      <c r="A1010" s="99"/>
      <c r="B1010" s="100"/>
      <c r="C1010" s="100"/>
      <c r="D1010" s="100"/>
      <c r="E1010" s="100"/>
      <c r="F1010" s="100"/>
      <c r="G1010" s="100"/>
      <c r="H1010" s="100"/>
      <c r="I1010" s="100"/>
      <c r="J1010" s="186"/>
      <c r="K1010" s="133"/>
      <c r="L1010" s="133"/>
      <c r="M1010" s="133"/>
      <c r="N1010" s="133"/>
      <c r="O1010" s="133"/>
      <c r="P1010" s="133"/>
      <c r="Q1010" s="133"/>
      <c r="R1010" s="133"/>
      <c r="S1010" s="133"/>
      <c r="T1010" s="133"/>
      <c r="U1010" s="133"/>
      <c r="V1010" s="169" t="s">
        <v>445</v>
      </c>
      <c r="W1010" s="169"/>
      <c r="X1010" s="169"/>
      <c r="Y1010" s="169"/>
      <c r="Z1010" s="169"/>
      <c r="AA1010" s="169"/>
      <c r="AB1010" s="169"/>
      <c r="AC1010" s="169"/>
      <c r="AD1010" s="169"/>
      <c r="AE1010" s="169"/>
      <c r="AF1010" s="169"/>
      <c r="AG1010" s="169"/>
      <c r="AH1010" s="169"/>
      <c r="AI1010" s="169"/>
      <c r="AJ1010" s="169"/>
      <c r="AK1010" s="169"/>
      <c r="AL1010" s="169"/>
      <c r="AM1010" s="172"/>
      <c r="BG1010" s="13" t="s">
        <v>432</v>
      </c>
      <c r="BH1010" s="13" t="s">
        <v>432</v>
      </c>
    </row>
    <row r="1011" spans="1:61" ht="9.75" customHeight="1" x14ac:dyDescent="0.15">
      <c r="A1011" s="106"/>
      <c r="B1011" s="107"/>
      <c r="C1011" s="107"/>
      <c r="D1011" s="107"/>
      <c r="E1011" s="107"/>
      <c r="F1011" s="107"/>
      <c r="G1011" s="107"/>
      <c r="H1011" s="107"/>
      <c r="I1011" s="107"/>
      <c r="J1011" s="168"/>
      <c r="K1011" s="137"/>
      <c r="L1011" s="137"/>
      <c r="M1011" s="137"/>
      <c r="N1011" s="137"/>
      <c r="O1011" s="137"/>
      <c r="P1011" s="137"/>
      <c r="Q1011" s="137"/>
      <c r="R1011" s="137"/>
      <c r="S1011" s="137"/>
      <c r="T1011" s="137"/>
      <c r="U1011" s="137"/>
      <c r="V1011" s="174" t="s">
        <v>238</v>
      </c>
      <c r="W1011" s="174"/>
      <c r="X1011" s="174"/>
      <c r="Y1011" s="174"/>
      <c r="Z1011" s="174"/>
      <c r="AA1011" s="174"/>
      <c r="AB1011" s="174"/>
      <c r="AC1011" s="174"/>
      <c r="AD1011" s="174"/>
      <c r="AE1011" s="174"/>
      <c r="AF1011" s="174"/>
      <c r="AG1011" s="174"/>
      <c r="AH1011" s="174"/>
      <c r="AI1011" s="174"/>
      <c r="AJ1011" s="174"/>
      <c r="AK1011" s="174"/>
      <c r="AL1011" s="174"/>
      <c r="AM1011" s="175"/>
      <c r="BG1011" s="13" t="s">
        <v>432</v>
      </c>
      <c r="BH1011" s="13" t="s">
        <v>432</v>
      </c>
    </row>
    <row r="1012" spans="1:61" ht="9.75" customHeight="1" x14ac:dyDescent="0.15">
      <c r="A1012" s="96" t="s">
        <v>288</v>
      </c>
      <c r="B1012" s="97"/>
      <c r="C1012" s="97"/>
      <c r="D1012" s="97"/>
      <c r="E1012" s="97"/>
      <c r="F1012" s="97"/>
      <c r="G1012" s="97"/>
      <c r="H1012" s="97"/>
      <c r="I1012" s="97"/>
      <c r="J1012" s="115"/>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7"/>
      <c r="BG1012" s="13" t="s">
        <v>519</v>
      </c>
      <c r="BH1012" s="13">
        <v>75</v>
      </c>
      <c r="BI1012" s="13" t="str">
        <f>"ITEM"&amp;BH1012&amp; BG1012 &amp;"="&amp; IF(TRIM($J1012)="","",$J1012)</f>
        <v>ITEM75#KBN3_16=</v>
      </c>
    </row>
    <row r="1013" spans="1:61" ht="9.75" customHeight="1" x14ac:dyDescent="0.15">
      <c r="A1013" s="99"/>
      <c r="B1013" s="100"/>
      <c r="C1013" s="100"/>
      <c r="D1013" s="100"/>
      <c r="E1013" s="100"/>
      <c r="F1013" s="100"/>
      <c r="G1013" s="100"/>
      <c r="H1013" s="100"/>
      <c r="I1013" s="100"/>
      <c r="J1013" s="109"/>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1"/>
      <c r="BG1013" s="13" t="s">
        <v>432</v>
      </c>
      <c r="BH1013" s="13" t="s">
        <v>432</v>
      </c>
    </row>
    <row r="1014" spans="1:61" ht="9.75" customHeight="1" x14ac:dyDescent="0.15">
      <c r="A1014" s="106"/>
      <c r="B1014" s="107"/>
      <c r="C1014" s="107"/>
      <c r="D1014" s="107"/>
      <c r="E1014" s="107"/>
      <c r="F1014" s="107"/>
      <c r="G1014" s="107"/>
      <c r="H1014" s="107"/>
      <c r="I1014" s="107"/>
      <c r="J1014" s="112"/>
      <c r="K1014" s="113"/>
      <c r="L1014" s="113"/>
      <c r="M1014" s="113"/>
      <c r="N1014" s="113"/>
      <c r="O1014" s="113"/>
      <c r="P1014" s="113"/>
      <c r="Q1014" s="113"/>
      <c r="R1014" s="113"/>
      <c r="S1014" s="113"/>
      <c r="T1014" s="113"/>
      <c r="U1014" s="113"/>
      <c r="V1014" s="113"/>
      <c r="W1014" s="113"/>
      <c r="X1014" s="113"/>
      <c r="Y1014" s="113"/>
      <c r="Z1014" s="113"/>
      <c r="AA1014" s="113"/>
      <c r="AB1014" s="113"/>
      <c r="AC1014" s="113"/>
      <c r="AD1014" s="113"/>
      <c r="AE1014" s="113"/>
      <c r="AF1014" s="113"/>
      <c r="AG1014" s="113"/>
      <c r="AH1014" s="113"/>
      <c r="AI1014" s="113"/>
      <c r="AJ1014" s="113"/>
      <c r="AK1014" s="113"/>
      <c r="AL1014" s="113"/>
      <c r="AM1014" s="114"/>
      <c r="BG1014" s="13" t="s">
        <v>432</v>
      </c>
      <c r="BH1014" s="13" t="s">
        <v>432</v>
      </c>
    </row>
    <row r="1015" spans="1:61" ht="9.75" customHeight="1" x14ac:dyDescent="0.15">
      <c r="A1015" s="96" t="s">
        <v>289</v>
      </c>
      <c r="B1015" s="97"/>
      <c r="C1015" s="97"/>
      <c r="D1015" s="97"/>
      <c r="E1015" s="97"/>
      <c r="F1015" s="97"/>
      <c r="G1015" s="97"/>
      <c r="H1015" s="97"/>
      <c r="I1015" s="97"/>
      <c r="J1015" s="224" t="s">
        <v>127</v>
      </c>
      <c r="K1015" s="225"/>
      <c r="L1015" s="162" t="s">
        <v>121</v>
      </c>
      <c r="M1015" s="162"/>
      <c r="N1015" s="162"/>
      <c r="O1015" s="162"/>
      <c r="P1015" s="162"/>
      <c r="Q1015" s="162"/>
      <c r="R1015" s="162"/>
      <c r="S1015" s="162"/>
      <c r="T1015" s="162"/>
      <c r="U1015" s="162"/>
      <c r="V1015" s="162"/>
      <c r="W1015" s="162"/>
      <c r="X1015" s="227" t="s">
        <v>127</v>
      </c>
      <c r="Y1015" s="225"/>
      <c r="Z1015" s="162" t="s">
        <v>160</v>
      </c>
      <c r="AA1015" s="162"/>
      <c r="AB1015" s="162"/>
      <c r="AC1015" s="162"/>
      <c r="AD1015" s="162"/>
      <c r="AE1015" s="162"/>
      <c r="AF1015" s="162"/>
      <c r="AG1015" s="162"/>
      <c r="AH1015" s="162"/>
      <c r="AI1015" s="162"/>
      <c r="AJ1015" s="162"/>
      <c r="AK1015" s="162"/>
      <c r="AL1015" s="162"/>
      <c r="AM1015" s="163"/>
      <c r="BF1015" s="13" t="b">
        <f>IF($K1015="○",TRUE,IF($K1015="",FALSE,"INPUT_ERROR"))</f>
        <v>0</v>
      </c>
      <c r="BG1015" s="13" t="s">
        <v>519</v>
      </c>
      <c r="BH1015" s="13">
        <v>76</v>
      </c>
      <c r="BI1015" s="13" t="str">
        <f t="shared" ref="BI1015:BI1021" si="17">"ITEM"&amp;BH1015&amp; BG1015 &amp;"="&amp; BF1015</f>
        <v>ITEM76#KBN3_16=FALSE</v>
      </c>
    </row>
    <row r="1016" spans="1:61" ht="9.75" customHeight="1" x14ac:dyDescent="0.15">
      <c r="A1016" s="99"/>
      <c r="B1016" s="100"/>
      <c r="C1016" s="100"/>
      <c r="D1016" s="100"/>
      <c r="E1016" s="100"/>
      <c r="F1016" s="100"/>
      <c r="G1016" s="100"/>
      <c r="H1016" s="100"/>
      <c r="I1016" s="100"/>
      <c r="J1016" s="130"/>
      <c r="K1016" s="132"/>
      <c r="L1016" s="133"/>
      <c r="M1016" s="133"/>
      <c r="N1016" s="133"/>
      <c r="O1016" s="133"/>
      <c r="P1016" s="133"/>
      <c r="Q1016" s="133"/>
      <c r="R1016" s="133"/>
      <c r="S1016" s="133"/>
      <c r="T1016" s="133"/>
      <c r="U1016" s="133"/>
      <c r="V1016" s="133"/>
      <c r="W1016" s="133"/>
      <c r="X1016" s="134"/>
      <c r="Y1016" s="132"/>
      <c r="Z1016" s="133"/>
      <c r="AA1016" s="133"/>
      <c r="AB1016" s="133"/>
      <c r="AC1016" s="133"/>
      <c r="AD1016" s="133"/>
      <c r="AE1016" s="133"/>
      <c r="AF1016" s="133"/>
      <c r="AG1016" s="133"/>
      <c r="AH1016" s="133"/>
      <c r="AI1016" s="133"/>
      <c r="AJ1016" s="133"/>
      <c r="AK1016" s="133"/>
      <c r="AL1016" s="133"/>
      <c r="AM1016" s="139"/>
      <c r="BF1016" s="13" t="b">
        <f>IF($Y1015="○",TRUE,IF($Y1015="",FALSE,"INPUT_ERROR"))</f>
        <v>0</v>
      </c>
      <c r="BG1016" s="13" t="s">
        <v>519</v>
      </c>
      <c r="BH1016" s="13">
        <v>77</v>
      </c>
      <c r="BI1016" s="13" t="str">
        <f t="shared" si="17"/>
        <v>ITEM77#KBN3_16=FALSE</v>
      </c>
    </row>
    <row r="1017" spans="1:61" ht="9.75" customHeight="1" x14ac:dyDescent="0.15">
      <c r="A1017" s="99"/>
      <c r="B1017" s="100"/>
      <c r="C1017" s="100"/>
      <c r="D1017" s="100"/>
      <c r="E1017" s="100"/>
      <c r="F1017" s="100"/>
      <c r="G1017" s="100"/>
      <c r="H1017" s="100"/>
      <c r="I1017" s="100"/>
      <c r="J1017" s="130" t="s">
        <v>127</v>
      </c>
      <c r="K1017" s="132"/>
      <c r="L1017" s="133" t="s">
        <v>161</v>
      </c>
      <c r="M1017" s="133"/>
      <c r="N1017" s="133"/>
      <c r="O1017" s="133"/>
      <c r="P1017" s="133"/>
      <c r="Q1017" s="133"/>
      <c r="R1017" s="133"/>
      <c r="S1017" s="133"/>
      <c r="T1017" s="133"/>
      <c r="U1017" s="133"/>
      <c r="V1017" s="133"/>
      <c r="W1017" s="133"/>
      <c r="X1017" s="134" t="s">
        <v>127</v>
      </c>
      <c r="Y1017" s="132"/>
      <c r="Z1017" s="133" t="s">
        <v>332</v>
      </c>
      <c r="AA1017" s="133"/>
      <c r="AB1017" s="133"/>
      <c r="AC1017" s="133"/>
      <c r="AD1017" s="133"/>
      <c r="AE1017" s="133"/>
      <c r="AF1017" s="133"/>
      <c r="AG1017" s="133"/>
      <c r="AH1017" s="133"/>
      <c r="AI1017" s="133"/>
      <c r="AJ1017" s="133"/>
      <c r="AK1017" s="133"/>
      <c r="AL1017" s="133"/>
      <c r="AM1017" s="139"/>
      <c r="BF1017" s="13" t="b">
        <f>IF($K1017="○",TRUE,IF($K1017="",FALSE,"INPUT_ERROR"))</f>
        <v>0</v>
      </c>
      <c r="BG1017" s="13" t="s">
        <v>519</v>
      </c>
      <c r="BH1017" s="13">
        <v>78</v>
      </c>
      <c r="BI1017" s="13" t="str">
        <f t="shared" si="17"/>
        <v>ITEM78#KBN3_16=FALSE</v>
      </c>
    </row>
    <row r="1018" spans="1:61" ht="9.75" customHeight="1" x14ac:dyDescent="0.15">
      <c r="A1018" s="99"/>
      <c r="B1018" s="100"/>
      <c r="C1018" s="100"/>
      <c r="D1018" s="100"/>
      <c r="E1018" s="100"/>
      <c r="F1018" s="100"/>
      <c r="G1018" s="100"/>
      <c r="H1018" s="100"/>
      <c r="I1018" s="100"/>
      <c r="J1018" s="130"/>
      <c r="K1018" s="132"/>
      <c r="L1018" s="133"/>
      <c r="M1018" s="133"/>
      <c r="N1018" s="133"/>
      <c r="O1018" s="133"/>
      <c r="P1018" s="133"/>
      <c r="Q1018" s="133"/>
      <c r="R1018" s="133"/>
      <c r="S1018" s="133"/>
      <c r="T1018" s="133"/>
      <c r="U1018" s="133"/>
      <c r="V1018" s="133"/>
      <c r="W1018" s="133"/>
      <c r="X1018" s="134"/>
      <c r="Y1018" s="132"/>
      <c r="Z1018" s="133"/>
      <c r="AA1018" s="133"/>
      <c r="AB1018" s="133"/>
      <c r="AC1018" s="133"/>
      <c r="AD1018" s="133"/>
      <c r="AE1018" s="133"/>
      <c r="AF1018" s="133"/>
      <c r="AG1018" s="133"/>
      <c r="AH1018" s="133"/>
      <c r="AI1018" s="133"/>
      <c r="AJ1018" s="133"/>
      <c r="AK1018" s="133"/>
      <c r="AL1018" s="133"/>
      <c r="AM1018" s="139"/>
      <c r="BF1018" s="13" t="b">
        <f>IF($Y1017="○",TRUE,IF($Y1017="",FALSE,"INPUT_ERROR"))</f>
        <v>0</v>
      </c>
      <c r="BG1018" s="13" t="s">
        <v>519</v>
      </c>
      <c r="BH1018" s="13">
        <v>79</v>
      </c>
      <c r="BI1018" s="13" t="str">
        <f t="shared" si="17"/>
        <v>ITEM79#KBN3_16=FALSE</v>
      </c>
    </row>
    <row r="1019" spans="1:61" ht="9.75" customHeight="1" x14ac:dyDescent="0.15">
      <c r="A1019" s="99"/>
      <c r="B1019" s="100"/>
      <c r="C1019" s="100"/>
      <c r="D1019" s="100"/>
      <c r="E1019" s="100"/>
      <c r="F1019" s="100"/>
      <c r="G1019" s="100"/>
      <c r="H1019" s="100"/>
      <c r="I1019" s="100"/>
      <c r="J1019" s="130" t="s">
        <v>127</v>
      </c>
      <c r="K1019" s="132"/>
      <c r="L1019" s="133" t="s">
        <v>240</v>
      </c>
      <c r="M1019" s="133"/>
      <c r="N1019" s="133"/>
      <c r="O1019" s="133"/>
      <c r="P1019" s="133"/>
      <c r="Q1019" s="133"/>
      <c r="R1019" s="133"/>
      <c r="S1019" s="133"/>
      <c r="T1019" s="133"/>
      <c r="U1019" s="133"/>
      <c r="V1019" s="133"/>
      <c r="W1019" s="133"/>
      <c r="X1019" s="134" t="s">
        <v>127</v>
      </c>
      <c r="Y1019" s="132"/>
      <c r="Z1019" s="133" t="s">
        <v>241</v>
      </c>
      <c r="AA1019" s="133"/>
      <c r="AB1019" s="133"/>
      <c r="AC1019" s="133"/>
      <c r="AD1019" s="133"/>
      <c r="AE1019" s="133"/>
      <c r="AF1019" s="133"/>
      <c r="AG1019" s="133"/>
      <c r="AH1019" s="133"/>
      <c r="AI1019" s="133"/>
      <c r="AJ1019" s="133"/>
      <c r="AK1019" s="133"/>
      <c r="AL1019" s="133"/>
      <c r="AM1019" s="139"/>
      <c r="BF1019" s="13" t="b">
        <f>IF($K1019="○",TRUE,IF($K1019="",FALSE,"INPUT_ERROR"))</f>
        <v>0</v>
      </c>
      <c r="BG1019" s="13" t="s">
        <v>519</v>
      </c>
      <c r="BH1019" s="13">
        <v>80</v>
      </c>
      <c r="BI1019" s="13" t="str">
        <f t="shared" si="17"/>
        <v>ITEM80#KBN3_16=FALSE</v>
      </c>
    </row>
    <row r="1020" spans="1:61" ht="9.75" customHeight="1" x14ac:dyDescent="0.15">
      <c r="A1020" s="99"/>
      <c r="B1020" s="100"/>
      <c r="C1020" s="100"/>
      <c r="D1020" s="100"/>
      <c r="E1020" s="100"/>
      <c r="F1020" s="100"/>
      <c r="G1020" s="100"/>
      <c r="H1020" s="100"/>
      <c r="I1020" s="100"/>
      <c r="J1020" s="130"/>
      <c r="K1020" s="132"/>
      <c r="L1020" s="133"/>
      <c r="M1020" s="133"/>
      <c r="N1020" s="133"/>
      <c r="O1020" s="133"/>
      <c r="P1020" s="133"/>
      <c r="Q1020" s="133"/>
      <c r="R1020" s="133"/>
      <c r="S1020" s="133"/>
      <c r="T1020" s="133"/>
      <c r="U1020" s="133"/>
      <c r="V1020" s="133"/>
      <c r="W1020" s="133"/>
      <c r="X1020" s="134"/>
      <c r="Y1020" s="132"/>
      <c r="Z1020" s="133"/>
      <c r="AA1020" s="133"/>
      <c r="AB1020" s="133"/>
      <c r="AC1020" s="133"/>
      <c r="AD1020" s="133"/>
      <c r="AE1020" s="133"/>
      <c r="AF1020" s="133"/>
      <c r="AG1020" s="133"/>
      <c r="AH1020" s="133"/>
      <c r="AI1020" s="133"/>
      <c r="AJ1020" s="133"/>
      <c r="AK1020" s="133"/>
      <c r="AL1020" s="133"/>
      <c r="AM1020" s="139"/>
      <c r="BF1020" s="13" t="b">
        <f>IF($Y1019="○",TRUE,IF($Y1019="",FALSE,"INPUT_ERROR"))</f>
        <v>0</v>
      </c>
      <c r="BG1020" s="13" t="s">
        <v>519</v>
      </c>
      <c r="BH1020" s="13">
        <v>81</v>
      </c>
      <c r="BI1020" s="13" t="str">
        <f t="shared" si="17"/>
        <v>ITEM81#KBN3_16=FALSE</v>
      </c>
    </row>
    <row r="1021" spans="1:61" ht="9.75" customHeight="1" x14ac:dyDescent="0.15">
      <c r="A1021" s="99"/>
      <c r="B1021" s="100"/>
      <c r="C1021" s="100"/>
      <c r="D1021" s="100"/>
      <c r="E1021" s="100"/>
      <c r="F1021" s="100"/>
      <c r="G1021" s="100"/>
      <c r="H1021" s="100"/>
      <c r="I1021" s="100"/>
      <c r="J1021" s="130" t="s">
        <v>127</v>
      </c>
      <c r="K1021" s="132"/>
      <c r="L1021" s="133" t="s">
        <v>125</v>
      </c>
      <c r="M1021" s="133"/>
      <c r="N1021" s="133"/>
      <c r="O1021" s="134" t="s">
        <v>98</v>
      </c>
      <c r="P1021" s="128"/>
      <c r="Q1021" s="128"/>
      <c r="R1021" s="128"/>
      <c r="S1021" s="128"/>
      <c r="T1021" s="128"/>
      <c r="U1021" s="128"/>
      <c r="V1021" s="128"/>
      <c r="W1021" s="128"/>
      <c r="X1021" s="128"/>
      <c r="Y1021" s="128"/>
      <c r="Z1021" s="128"/>
      <c r="AA1021" s="128"/>
      <c r="AB1021" s="128"/>
      <c r="AC1021" s="128"/>
      <c r="AD1021" s="128"/>
      <c r="AE1021" s="128"/>
      <c r="AF1021" s="128"/>
      <c r="AG1021" s="128"/>
      <c r="AH1021" s="128"/>
      <c r="AI1021" s="128"/>
      <c r="AJ1021" s="128"/>
      <c r="AK1021" s="128"/>
      <c r="AL1021" s="133" t="s">
        <v>188</v>
      </c>
      <c r="AM1021" s="139"/>
      <c r="BF1021" s="13" t="b">
        <f>IF($K1021="○",TRUE,IF($K1021="",FALSE,"INPUT_ERROR"))</f>
        <v>0</v>
      </c>
      <c r="BG1021" s="13" t="s">
        <v>519</v>
      </c>
      <c r="BH1021" s="13">
        <v>82</v>
      </c>
      <c r="BI1021" s="13" t="str">
        <f t="shared" si="17"/>
        <v>ITEM82#KBN3_16=FALSE</v>
      </c>
    </row>
    <row r="1022" spans="1:61" ht="9.75" customHeight="1" x14ac:dyDescent="0.15">
      <c r="A1022" s="99"/>
      <c r="B1022" s="100"/>
      <c r="C1022" s="100"/>
      <c r="D1022" s="100"/>
      <c r="E1022" s="100"/>
      <c r="F1022" s="100"/>
      <c r="G1022" s="100"/>
      <c r="H1022" s="100"/>
      <c r="I1022" s="100"/>
      <c r="J1022" s="135"/>
      <c r="K1022" s="136"/>
      <c r="L1022" s="137"/>
      <c r="M1022" s="137"/>
      <c r="N1022" s="137"/>
      <c r="O1022" s="138"/>
      <c r="P1022" s="90"/>
      <c r="Q1022" s="90"/>
      <c r="R1022" s="90"/>
      <c r="S1022" s="90"/>
      <c r="T1022" s="90"/>
      <c r="U1022" s="90"/>
      <c r="V1022" s="90"/>
      <c r="W1022" s="90"/>
      <c r="X1022" s="90"/>
      <c r="Y1022" s="90"/>
      <c r="Z1022" s="90"/>
      <c r="AA1022" s="90"/>
      <c r="AB1022" s="90"/>
      <c r="AC1022" s="90"/>
      <c r="AD1022" s="90"/>
      <c r="AE1022" s="90"/>
      <c r="AF1022" s="90"/>
      <c r="AG1022" s="90"/>
      <c r="AH1022" s="90"/>
      <c r="AI1022" s="90"/>
      <c r="AJ1022" s="90"/>
      <c r="AK1022" s="90"/>
      <c r="AL1022" s="137"/>
      <c r="AM1022" s="140"/>
      <c r="BG1022" s="13" t="s">
        <v>519</v>
      </c>
      <c r="BH1022" s="13">
        <v>83</v>
      </c>
      <c r="BI1022" s="13" t="str">
        <f>"ITEM"&amp;BH1022&amp; BG1022 &amp;"="&amp;IF(TRIM($P1021)="","",$P1021)</f>
        <v>ITEM83#KBN3_16=</v>
      </c>
    </row>
    <row r="1023" spans="1:61" ht="9.75" customHeight="1" x14ac:dyDescent="0.15">
      <c r="A1023" s="96" t="s">
        <v>290</v>
      </c>
      <c r="B1023" s="97"/>
      <c r="C1023" s="97"/>
      <c r="D1023" s="97"/>
      <c r="E1023" s="97"/>
      <c r="F1023" s="97"/>
      <c r="G1023" s="97"/>
      <c r="H1023" s="97"/>
      <c r="I1023" s="97"/>
      <c r="J1023" s="102"/>
      <c r="K1023" s="102"/>
      <c r="L1023" s="102"/>
      <c r="M1023" s="102"/>
      <c r="N1023" s="102"/>
      <c r="O1023" s="102"/>
      <c r="P1023" s="102"/>
      <c r="Q1023" s="102"/>
      <c r="R1023" s="102"/>
      <c r="S1023" s="102"/>
      <c r="T1023" s="102"/>
      <c r="U1023" s="102"/>
      <c r="V1023" s="102"/>
      <c r="W1023" s="102"/>
      <c r="X1023" s="102"/>
      <c r="Y1023" s="102"/>
      <c r="Z1023" s="102"/>
      <c r="AA1023" s="102"/>
      <c r="AB1023" s="102"/>
      <c r="AC1023" s="102"/>
      <c r="AD1023" s="102"/>
      <c r="AE1023" s="102"/>
      <c r="AF1023" s="102"/>
      <c r="AG1023" s="102"/>
      <c r="AH1023" s="102"/>
      <c r="AI1023" s="102"/>
      <c r="AJ1023" s="102"/>
      <c r="AK1023" s="102"/>
      <c r="AL1023" s="102"/>
      <c r="AM1023" s="102"/>
      <c r="BG1023" s="13" t="s">
        <v>519</v>
      </c>
      <c r="BH1023" s="13">
        <v>84</v>
      </c>
      <c r="BI1023" s="13" t="str">
        <f>"ITEM"&amp;BH1023&amp; BG1023 &amp;"="&amp;IF(TRIM($J1023)="","",TEXT(J1023,"yyyymmdd"))</f>
        <v>ITEM84#KBN3_16=</v>
      </c>
    </row>
    <row r="1024" spans="1:61" ht="9.75" customHeight="1" x14ac:dyDescent="0.15">
      <c r="A1024" s="99"/>
      <c r="B1024" s="100"/>
      <c r="C1024" s="100"/>
      <c r="D1024" s="100"/>
      <c r="E1024" s="100"/>
      <c r="F1024" s="100"/>
      <c r="G1024" s="100"/>
      <c r="H1024" s="100"/>
      <c r="I1024" s="100"/>
      <c r="J1024" s="102"/>
      <c r="K1024" s="102"/>
      <c r="L1024" s="102"/>
      <c r="M1024" s="102"/>
      <c r="N1024" s="102"/>
      <c r="O1024" s="102"/>
      <c r="P1024" s="102"/>
      <c r="Q1024" s="102"/>
      <c r="R1024" s="102"/>
      <c r="S1024" s="102"/>
      <c r="T1024" s="102"/>
      <c r="U1024" s="102"/>
      <c r="V1024" s="102"/>
      <c r="W1024" s="102"/>
      <c r="X1024" s="102"/>
      <c r="Y1024" s="102"/>
      <c r="Z1024" s="102"/>
      <c r="AA1024" s="102"/>
      <c r="AB1024" s="102"/>
      <c r="AC1024" s="102"/>
      <c r="AD1024" s="102"/>
      <c r="AE1024" s="102"/>
      <c r="AF1024" s="102"/>
      <c r="AG1024" s="102"/>
      <c r="AH1024" s="102"/>
      <c r="AI1024" s="102"/>
      <c r="AJ1024" s="102"/>
      <c r="AK1024" s="102"/>
      <c r="AL1024" s="102"/>
      <c r="AM1024" s="102"/>
      <c r="BG1024" s="13" t="s">
        <v>432</v>
      </c>
      <c r="BH1024" s="13" t="s">
        <v>432</v>
      </c>
    </row>
    <row r="1025" spans="1:61" ht="9.75" customHeight="1" thickBot="1" x14ac:dyDescent="0.2">
      <c r="A1025" s="106"/>
      <c r="B1025" s="107"/>
      <c r="C1025" s="107"/>
      <c r="D1025" s="107"/>
      <c r="E1025" s="107"/>
      <c r="F1025" s="107"/>
      <c r="G1025" s="107"/>
      <c r="H1025" s="107"/>
      <c r="I1025" s="107"/>
      <c r="J1025" s="102"/>
      <c r="K1025" s="102"/>
      <c r="L1025" s="102"/>
      <c r="M1025" s="102"/>
      <c r="N1025" s="102"/>
      <c r="O1025" s="102"/>
      <c r="P1025" s="102"/>
      <c r="Q1025" s="102"/>
      <c r="R1025" s="102"/>
      <c r="S1025" s="102"/>
      <c r="T1025" s="102"/>
      <c r="U1025" s="102"/>
      <c r="V1025" s="102"/>
      <c r="W1025" s="102"/>
      <c r="X1025" s="102"/>
      <c r="Y1025" s="102"/>
      <c r="Z1025" s="102"/>
      <c r="AA1025" s="102"/>
      <c r="AB1025" s="102"/>
      <c r="AC1025" s="102"/>
      <c r="AD1025" s="102"/>
      <c r="AE1025" s="102"/>
      <c r="AF1025" s="102"/>
      <c r="AG1025" s="102"/>
      <c r="AH1025" s="102"/>
      <c r="AI1025" s="102"/>
      <c r="AJ1025" s="102"/>
      <c r="AK1025" s="102"/>
      <c r="AL1025" s="102"/>
      <c r="AM1025" s="102"/>
      <c r="BG1025" s="13" t="s">
        <v>432</v>
      </c>
      <c r="BH1025" s="13" t="s">
        <v>432</v>
      </c>
    </row>
    <row r="1026" spans="1:61" ht="9.75" customHeight="1" x14ac:dyDescent="0.15">
      <c r="A1026" s="295" t="s">
        <v>382</v>
      </c>
      <c r="B1026" s="296"/>
      <c r="C1026" s="296"/>
      <c r="D1026" s="296"/>
      <c r="E1026" s="296"/>
      <c r="F1026" s="296"/>
      <c r="G1026" s="296"/>
      <c r="H1026" s="296"/>
      <c r="I1026" s="297"/>
      <c r="J1026" s="273"/>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274"/>
      <c r="AE1026" s="274"/>
      <c r="AF1026" s="274"/>
      <c r="AG1026" s="274"/>
      <c r="AH1026" s="274"/>
      <c r="AI1026" s="274"/>
      <c r="AJ1026" s="274"/>
      <c r="AK1026" s="274"/>
      <c r="AL1026" s="274"/>
      <c r="AM1026" s="275"/>
      <c r="BG1026" s="13" t="s">
        <v>520</v>
      </c>
      <c r="BH1026" s="13">
        <v>70</v>
      </c>
      <c r="BI1026" s="13" t="str">
        <f>"ITEM"&amp;BH1026&amp;BG1026&amp;"="&amp;IF(TRIM($J1026)="","",$J1026)</f>
        <v>ITEM70#KBN3_17=</v>
      </c>
    </row>
    <row r="1027" spans="1:61" ht="9.75" customHeight="1" thickBot="1" x14ac:dyDescent="0.2">
      <c r="A1027" s="298"/>
      <c r="B1027" s="299"/>
      <c r="C1027" s="299"/>
      <c r="D1027" s="299"/>
      <c r="E1027" s="299"/>
      <c r="F1027" s="299"/>
      <c r="G1027" s="299"/>
      <c r="H1027" s="299"/>
      <c r="I1027" s="300"/>
      <c r="J1027" s="301"/>
      <c r="K1027" s="302"/>
      <c r="L1027" s="302"/>
      <c r="M1027" s="302"/>
      <c r="N1027" s="302"/>
      <c r="O1027" s="302"/>
      <c r="P1027" s="302"/>
      <c r="Q1027" s="302"/>
      <c r="R1027" s="302"/>
      <c r="S1027" s="302"/>
      <c r="T1027" s="302"/>
      <c r="U1027" s="302"/>
      <c r="V1027" s="302"/>
      <c r="W1027" s="302"/>
      <c r="X1027" s="302"/>
      <c r="Y1027" s="302"/>
      <c r="Z1027" s="302"/>
      <c r="AA1027" s="302"/>
      <c r="AB1027" s="302"/>
      <c r="AC1027" s="302"/>
      <c r="AD1027" s="302"/>
      <c r="AE1027" s="302"/>
      <c r="AF1027" s="302"/>
      <c r="AG1027" s="302"/>
      <c r="AH1027" s="302"/>
      <c r="AI1027" s="302"/>
      <c r="AJ1027" s="302"/>
      <c r="AK1027" s="302"/>
      <c r="AL1027" s="302"/>
      <c r="AM1027" s="303"/>
    </row>
    <row r="1028" spans="1:61" ht="9.75" customHeight="1" x14ac:dyDescent="0.15">
      <c r="A1028" s="99" t="s">
        <v>96</v>
      </c>
      <c r="B1028" s="100"/>
      <c r="C1028" s="100"/>
      <c r="D1028" s="100"/>
      <c r="E1028" s="100"/>
      <c r="F1028" s="100"/>
      <c r="G1028" s="100"/>
      <c r="H1028" s="100"/>
      <c r="I1028" s="100"/>
      <c r="J1028" s="102"/>
      <c r="K1028" s="102"/>
      <c r="L1028" s="102"/>
      <c r="M1028" s="102"/>
      <c r="N1028" s="102"/>
      <c r="O1028" s="102"/>
      <c r="P1028" s="102"/>
      <c r="Q1028" s="102"/>
      <c r="R1028" s="102"/>
      <c r="S1028" s="102"/>
      <c r="T1028" s="102"/>
      <c r="U1028" s="102"/>
      <c r="V1028" s="102"/>
      <c r="W1028" s="102"/>
      <c r="X1028" s="102"/>
      <c r="Y1028" s="102"/>
      <c r="Z1028" s="102"/>
      <c r="AA1028" s="102"/>
      <c r="AB1028" s="102"/>
      <c r="AC1028" s="102"/>
      <c r="AD1028" s="102"/>
      <c r="AE1028" s="102"/>
      <c r="AF1028" s="102"/>
      <c r="AG1028" s="102"/>
      <c r="AH1028" s="102"/>
      <c r="AI1028" s="102"/>
      <c r="AJ1028" s="102"/>
      <c r="AK1028" s="102"/>
      <c r="AL1028" s="102"/>
      <c r="AM1028" s="102"/>
      <c r="BG1028" s="13" t="s">
        <v>520</v>
      </c>
      <c r="BH1028" s="13">
        <v>71</v>
      </c>
      <c r="BI1028" s="13" t="str">
        <f>"ITEM"&amp;BH1028&amp; BG1028 &amp;"="&amp; IF(TRIM($J1028)="","",$J1028)</f>
        <v>ITEM71#KBN3_17=</v>
      </c>
    </row>
    <row r="1029" spans="1:61" ht="9.75" customHeight="1" x14ac:dyDescent="0.15">
      <c r="A1029" s="106"/>
      <c r="B1029" s="107"/>
      <c r="C1029" s="107"/>
      <c r="D1029" s="107"/>
      <c r="E1029" s="107"/>
      <c r="F1029" s="107"/>
      <c r="G1029" s="107"/>
      <c r="H1029" s="107"/>
      <c r="I1029" s="107"/>
      <c r="J1029" s="102"/>
      <c r="K1029" s="102"/>
      <c r="L1029" s="102"/>
      <c r="M1029" s="102"/>
      <c r="N1029" s="102"/>
      <c r="O1029" s="102"/>
      <c r="P1029" s="102"/>
      <c r="Q1029" s="102"/>
      <c r="R1029" s="102"/>
      <c r="S1029" s="102"/>
      <c r="T1029" s="102"/>
      <c r="U1029" s="102"/>
      <c r="V1029" s="102"/>
      <c r="W1029" s="102"/>
      <c r="X1029" s="102"/>
      <c r="Y1029" s="102"/>
      <c r="Z1029" s="102"/>
      <c r="AA1029" s="102"/>
      <c r="AB1029" s="102"/>
      <c r="AC1029" s="102"/>
      <c r="AD1029" s="102"/>
      <c r="AE1029" s="102"/>
      <c r="AF1029" s="102"/>
      <c r="AG1029" s="102"/>
      <c r="AH1029" s="102"/>
      <c r="AI1029" s="102"/>
      <c r="AJ1029" s="102"/>
      <c r="AK1029" s="102"/>
      <c r="AL1029" s="102"/>
      <c r="AM1029" s="102"/>
    </row>
    <row r="1030" spans="1:61" ht="9.75" customHeight="1" x14ac:dyDescent="0.15">
      <c r="A1030" s="96" t="s">
        <v>285</v>
      </c>
      <c r="B1030" s="97"/>
      <c r="C1030" s="97"/>
      <c r="D1030" s="97"/>
      <c r="E1030" s="97"/>
      <c r="F1030" s="97"/>
      <c r="G1030" s="97"/>
      <c r="H1030" s="97"/>
      <c r="I1030" s="97"/>
      <c r="J1030" s="102"/>
      <c r="K1030" s="102"/>
      <c r="L1030" s="102"/>
      <c r="M1030" s="102"/>
      <c r="N1030" s="102"/>
      <c r="O1030" s="102"/>
      <c r="P1030" s="102"/>
      <c r="Q1030" s="102"/>
      <c r="R1030" s="102"/>
      <c r="S1030" s="102"/>
      <c r="T1030" s="102"/>
      <c r="U1030" s="102"/>
      <c r="V1030" s="102"/>
      <c r="W1030" s="102"/>
      <c r="X1030" s="102"/>
      <c r="Y1030" s="102"/>
      <c r="Z1030" s="102"/>
      <c r="AA1030" s="102"/>
      <c r="AB1030" s="102"/>
      <c r="AC1030" s="102"/>
      <c r="AD1030" s="102"/>
      <c r="AE1030" s="102"/>
      <c r="AF1030" s="102"/>
      <c r="AG1030" s="102"/>
      <c r="AH1030" s="102"/>
      <c r="AI1030" s="102"/>
      <c r="AJ1030" s="102"/>
      <c r="AK1030" s="102"/>
      <c r="AL1030" s="102"/>
      <c r="AM1030" s="102"/>
      <c r="BG1030" s="13" t="s">
        <v>520</v>
      </c>
      <c r="BH1030" s="13">
        <v>72</v>
      </c>
      <c r="BI1030" s="13" t="str">
        <f>"ITEM"&amp;BH1030&amp; BG1030 &amp;"="&amp; IF(TRIM($J1030)="","",$J1030)</f>
        <v>ITEM72#KBN3_17=</v>
      </c>
    </row>
    <row r="1031" spans="1:61" ht="9.75" customHeight="1" x14ac:dyDescent="0.15">
      <c r="A1031" s="99"/>
      <c r="B1031" s="100"/>
      <c r="C1031" s="100"/>
      <c r="D1031" s="100"/>
      <c r="E1031" s="100"/>
      <c r="F1031" s="100"/>
      <c r="G1031" s="100"/>
      <c r="H1031" s="100"/>
      <c r="I1031" s="100"/>
      <c r="J1031" s="102"/>
      <c r="K1031" s="102"/>
      <c r="L1031" s="102"/>
      <c r="M1031" s="102"/>
      <c r="N1031" s="102"/>
      <c r="O1031" s="102"/>
      <c r="P1031" s="102"/>
      <c r="Q1031" s="102"/>
      <c r="R1031" s="102"/>
      <c r="S1031" s="102"/>
      <c r="T1031" s="102"/>
      <c r="U1031" s="102"/>
      <c r="V1031" s="102"/>
      <c r="W1031" s="102"/>
      <c r="X1031" s="102"/>
      <c r="Y1031" s="102"/>
      <c r="Z1031" s="102"/>
      <c r="AA1031" s="102"/>
      <c r="AB1031" s="102"/>
      <c r="AC1031" s="102"/>
      <c r="AD1031" s="102"/>
      <c r="AE1031" s="102"/>
      <c r="AF1031" s="102"/>
      <c r="AG1031" s="102"/>
      <c r="AH1031" s="102"/>
      <c r="AI1031" s="102"/>
      <c r="AJ1031" s="102"/>
      <c r="AK1031" s="102"/>
      <c r="AL1031" s="102"/>
      <c r="AM1031" s="102"/>
      <c r="BG1031" s="13" t="s">
        <v>432</v>
      </c>
      <c r="BH1031" s="13" t="s">
        <v>432</v>
      </c>
    </row>
    <row r="1032" spans="1:61" ht="9.75" customHeight="1" x14ac:dyDescent="0.15">
      <c r="A1032" s="106"/>
      <c r="B1032" s="107"/>
      <c r="C1032" s="107"/>
      <c r="D1032" s="107"/>
      <c r="E1032" s="107"/>
      <c r="F1032" s="107"/>
      <c r="G1032" s="107"/>
      <c r="H1032" s="107"/>
      <c r="I1032" s="107"/>
      <c r="J1032" s="102"/>
      <c r="K1032" s="102"/>
      <c r="L1032" s="102"/>
      <c r="M1032" s="102"/>
      <c r="N1032" s="102"/>
      <c r="O1032" s="102"/>
      <c r="P1032" s="102"/>
      <c r="Q1032" s="102"/>
      <c r="R1032" s="102"/>
      <c r="S1032" s="102"/>
      <c r="T1032" s="102"/>
      <c r="U1032" s="102"/>
      <c r="V1032" s="102"/>
      <c r="W1032" s="102"/>
      <c r="X1032" s="102"/>
      <c r="Y1032" s="102"/>
      <c r="Z1032" s="102"/>
      <c r="AA1032" s="102"/>
      <c r="AB1032" s="102"/>
      <c r="AC1032" s="102"/>
      <c r="AD1032" s="102"/>
      <c r="AE1032" s="102"/>
      <c r="AF1032" s="102"/>
      <c r="AG1032" s="102"/>
      <c r="AH1032" s="102"/>
      <c r="AI1032" s="102"/>
      <c r="AJ1032" s="102"/>
      <c r="AK1032" s="102"/>
      <c r="AL1032" s="102"/>
      <c r="AM1032" s="102"/>
      <c r="BG1032" s="13" t="s">
        <v>432</v>
      </c>
      <c r="BH1032" s="13" t="s">
        <v>432</v>
      </c>
    </row>
    <row r="1033" spans="1:61" ht="9.75" customHeight="1" x14ac:dyDescent="0.15">
      <c r="A1033" s="96" t="s">
        <v>286</v>
      </c>
      <c r="B1033" s="97"/>
      <c r="C1033" s="97"/>
      <c r="D1033" s="97"/>
      <c r="E1033" s="97"/>
      <c r="F1033" s="97"/>
      <c r="G1033" s="97"/>
      <c r="H1033" s="97"/>
      <c r="I1033" s="97"/>
      <c r="J1033" s="102"/>
      <c r="K1033" s="102"/>
      <c r="L1033" s="102"/>
      <c r="M1033" s="102"/>
      <c r="N1033" s="102"/>
      <c r="O1033" s="102"/>
      <c r="P1033" s="102"/>
      <c r="Q1033" s="102"/>
      <c r="R1033" s="102"/>
      <c r="S1033" s="102"/>
      <c r="T1033" s="102"/>
      <c r="U1033" s="102"/>
      <c r="V1033" s="102"/>
      <c r="W1033" s="102"/>
      <c r="X1033" s="102"/>
      <c r="Y1033" s="102"/>
      <c r="Z1033" s="102"/>
      <c r="AA1033" s="102"/>
      <c r="AB1033" s="102"/>
      <c r="AC1033" s="102"/>
      <c r="AD1033" s="102"/>
      <c r="AE1033" s="102"/>
      <c r="AF1033" s="102"/>
      <c r="AG1033" s="102"/>
      <c r="AH1033" s="102"/>
      <c r="AI1033" s="102"/>
      <c r="AJ1033" s="102"/>
      <c r="AK1033" s="102"/>
      <c r="AL1033" s="102"/>
      <c r="AM1033" s="102"/>
      <c r="BG1033" s="13" t="s">
        <v>520</v>
      </c>
      <c r="BH1033" s="13">
        <v>73</v>
      </c>
      <c r="BI1033" s="13" t="str">
        <f>"ITEM"&amp;BH1033&amp; BG1033 &amp;"="&amp; IF(TRIM($J1033)="","",$J1033)</f>
        <v>ITEM73#KBN3_17=</v>
      </c>
    </row>
    <row r="1034" spans="1:61" ht="9.75" customHeight="1" x14ac:dyDescent="0.15">
      <c r="A1034" s="106"/>
      <c r="B1034" s="107"/>
      <c r="C1034" s="107"/>
      <c r="D1034" s="107"/>
      <c r="E1034" s="107"/>
      <c r="F1034" s="107"/>
      <c r="G1034" s="107"/>
      <c r="H1034" s="107"/>
      <c r="I1034" s="107"/>
      <c r="J1034" s="102"/>
      <c r="K1034" s="102"/>
      <c r="L1034" s="102"/>
      <c r="M1034" s="102"/>
      <c r="N1034" s="102"/>
      <c r="O1034" s="102"/>
      <c r="P1034" s="102"/>
      <c r="Q1034" s="102"/>
      <c r="R1034" s="102"/>
      <c r="S1034" s="102"/>
      <c r="T1034" s="102"/>
      <c r="U1034" s="102"/>
      <c r="V1034" s="102"/>
      <c r="W1034" s="102"/>
      <c r="X1034" s="102"/>
      <c r="Y1034" s="102"/>
      <c r="Z1034" s="102"/>
      <c r="AA1034" s="102"/>
      <c r="AB1034" s="102"/>
      <c r="AC1034" s="102"/>
      <c r="AD1034" s="102"/>
      <c r="AE1034" s="102"/>
      <c r="AF1034" s="102"/>
      <c r="AG1034" s="102"/>
      <c r="AH1034" s="102"/>
      <c r="AI1034" s="102"/>
      <c r="AJ1034" s="102"/>
      <c r="AK1034" s="102"/>
      <c r="AL1034" s="102"/>
      <c r="AM1034" s="102"/>
      <c r="BG1034" s="13" t="s">
        <v>432</v>
      </c>
      <c r="BH1034" s="13" t="s">
        <v>432</v>
      </c>
    </row>
    <row r="1035" spans="1:61" ht="9.75" customHeight="1" x14ac:dyDescent="0.15">
      <c r="A1035" s="96" t="s">
        <v>287</v>
      </c>
      <c r="B1035" s="97"/>
      <c r="C1035" s="97"/>
      <c r="D1035" s="97"/>
      <c r="E1035" s="97"/>
      <c r="F1035" s="97"/>
      <c r="G1035" s="97"/>
      <c r="H1035" s="97"/>
      <c r="I1035" s="97"/>
      <c r="J1035" s="167"/>
      <c r="K1035" s="162"/>
      <c r="L1035" s="162"/>
      <c r="M1035" s="162"/>
      <c r="N1035" s="162"/>
      <c r="O1035" s="162"/>
      <c r="P1035" s="162"/>
      <c r="Q1035" s="162"/>
      <c r="R1035" s="162"/>
      <c r="S1035" s="162"/>
      <c r="T1035" s="162"/>
      <c r="U1035" s="162"/>
      <c r="V1035" s="170" t="s">
        <v>116</v>
      </c>
      <c r="W1035" s="170"/>
      <c r="X1035" s="170"/>
      <c r="Y1035" s="170"/>
      <c r="Z1035" s="170"/>
      <c r="AA1035" s="170"/>
      <c r="AB1035" s="170"/>
      <c r="AC1035" s="170"/>
      <c r="AD1035" s="170"/>
      <c r="AE1035" s="170"/>
      <c r="AF1035" s="170"/>
      <c r="AG1035" s="170"/>
      <c r="AH1035" s="170"/>
      <c r="AI1035" s="170"/>
      <c r="AJ1035" s="170"/>
      <c r="AK1035" s="170"/>
      <c r="AL1035" s="170"/>
      <c r="AM1035" s="171"/>
      <c r="BE1035" s="13" t="str">
        <f ca="1">MID(CELL("address",$CB$2),2,2)</f>
        <v>CB</v>
      </c>
      <c r="BF1035" s="13" t="str">
        <f>IF(TRIM($K1037)="","",IF(ISERROR(MATCH($K1037,$CB$3:$CB$7,0)),"INPUT_ERROR",MATCH($K1037,$CB$3:$CB$7,0)))</f>
        <v/>
      </c>
      <c r="BG1035" s="13" t="s">
        <v>520</v>
      </c>
      <c r="BH1035" s="13">
        <v>74</v>
      </c>
      <c r="BI1035" s="13" t="str">
        <f>"ITEM"&amp; BH1035&amp; BG1035 &amp;"="&amp; $BF1035</f>
        <v>ITEM74#KBN3_17=</v>
      </c>
    </row>
    <row r="1036" spans="1:61" ht="9.75" customHeight="1" x14ac:dyDescent="0.15">
      <c r="A1036" s="99"/>
      <c r="B1036" s="100"/>
      <c r="C1036" s="100"/>
      <c r="D1036" s="100"/>
      <c r="E1036" s="100"/>
      <c r="F1036" s="100"/>
      <c r="G1036" s="100"/>
      <c r="H1036" s="100"/>
      <c r="I1036" s="100"/>
      <c r="J1036" s="186"/>
      <c r="K1036" s="133"/>
      <c r="L1036" s="133"/>
      <c r="M1036" s="133"/>
      <c r="N1036" s="133"/>
      <c r="O1036" s="133"/>
      <c r="P1036" s="133"/>
      <c r="Q1036" s="133"/>
      <c r="R1036" s="133"/>
      <c r="S1036" s="133"/>
      <c r="T1036" s="133"/>
      <c r="U1036" s="133"/>
      <c r="V1036" s="169" t="s">
        <v>180</v>
      </c>
      <c r="W1036" s="169"/>
      <c r="X1036" s="169"/>
      <c r="Y1036" s="169"/>
      <c r="Z1036" s="169"/>
      <c r="AA1036" s="169"/>
      <c r="AB1036" s="169"/>
      <c r="AC1036" s="169"/>
      <c r="AD1036" s="169"/>
      <c r="AE1036" s="169"/>
      <c r="AF1036" s="169"/>
      <c r="AG1036" s="169"/>
      <c r="AH1036" s="169"/>
      <c r="AI1036" s="169"/>
      <c r="AJ1036" s="169"/>
      <c r="AK1036" s="169"/>
      <c r="AL1036" s="169"/>
      <c r="AM1036" s="172"/>
      <c r="BG1036" s="13" t="s">
        <v>432</v>
      </c>
      <c r="BH1036" s="13" t="s">
        <v>432</v>
      </c>
    </row>
    <row r="1037" spans="1:61" ht="9.75" customHeight="1" x14ac:dyDescent="0.15">
      <c r="A1037" s="99"/>
      <c r="B1037" s="100"/>
      <c r="C1037" s="100"/>
      <c r="D1037" s="100"/>
      <c r="E1037" s="100"/>
      <c r="F1037" s="100"/>
      <c r="G1037" s="100"/>
      <c r="H1037" s="100"/>
      <c r="I1037" s="100"/>
      <c r="J1037" s="130" t="s">
        <v>444</v>
      </c>
      <c r="K1037" s="131"/>
      <c r="L1037" s="131"/>
      <c r="M1037" s="131"/>
      <c r="N1037" s="131"/>
      <c r="O1037" s="131"/>
      <c r="P1037" s="131"/>
      <c r="Q1037" s="131"/>
      <c r="R1037" s="131"/>
      <c r="S1037" s="131"/>
      <c r="T1037" s="133" t="s">
        <v>442</v>
      </c>
      <c r="U1037" s="133"/>
      <c r="V1037" s="169" t="s">
        <v>236</v>
      </c>
      <c r="W1037" s="169"/>
      <c r="X1037" s="169"/>
      <c r="Y1037" s="169"/>
      <c r="Z1037" s="169"/>
      <c r="AA1037" s="169"/>
      <c r="AB1037" s="169"/>
      <c r="AC1037" s="169"/>
      <c r="AD1037" s="169"/>
      <c r="AE1037" s="169"/>
      <c r="AF1037" s="169"/>
      <c r="AG1037" s="169"/>
      <c r="AH1037" s="169"/>
      <c r="AI1037" s="169"/>
      <c r="AJ1037" s="169"/>
      <c r="AK1037" s="169"/>
      <c r="AL1037" s="169"/>
      <c r="AM1037" s="172"/>
      <c r="BG1037" s="13" t="s">
        <v>432</v>
      </c>
      <c r="BH1037" s="13" t="s">
        <v>432</v>
      </c>
    </row>
    <row r="1038" spans="1:61" ht="9.75" customHeight="1" x14ac:dyDescent="0.15">
      <c r="A1038" s="99"/>
      <c r="B1038" s="100"/>
      <c r="C1038" s="100"/>
      <c r="D1038" s="100"/>
      <c r="E1038" s="100"/>
      <c r="F1038" s="100"/>
      <c r="G1038" s="100"/>
      <c r="H1038" s="100"/>
      <c r="I1038" s="100"/>
      <c r="J1038" s="130"/>
      <c r="K1038" s="131"/>
      <c r="L1038" s="131"/>
      <c r="M1038" s="131"/>
      <c r="N1038" s="131"/>
      <c r="O1038" s="131"/>
      <c r="P1038" s="131"/>
      <c r="Q1038" s="131"/>
      <c r="R1038" s="131"/>
      <c r="S1038" s="131"/>
      <c r="T1038" s="133"/>
      <c r="U1038" s="133"/>
      <c r="V1038" s="169" t="s">
        <v>237</v>
      </c>
      <c r="W1038" s="169"/>
      <c r="X1038" s="169"/>
      <c r="Y1038" s="169"/>
      <c r="Z1038" s="169"/>
      <c r="AA1038" s="169"/>
      <c r="AB1038" s="169"/>
      <c r="AC1038" s="169"/>
      <c r="AD1038" s="169"/>
      <c r="AE1038" s="169"/>
      <c r="AF1038" s="169"/>
      <c r="AG1038" s="169"/>
      <c r="AH1038" s="169"/>
      <c r="AI1038" s="169"/>
      <c r="AJ1038" s="169"/>
      <c r="AK1038" s="169"/>
      <c r="AL1038" s="169"/>
      <c r="AM1038" s="172"/>
      <c r="BG1038" s="13" t="s">
        <v>432</v>
      </c>
      <c r="BH1038" s="13" t="s">
        <v>432</v>
      </c>
    </row>
    <row r="1039" spans="1:61" ht="9.75" customHeight="1" x14ac:dyDescent="0.15">
      <c r="A1039" s="99"/>
      <c r="B1039" s="100"/>
      <c r="C1039" s="100"/>
      <c r="D1039" s="100"/>
      <c r="E1039" s="100"/>
      <c r="F1039" s="100"/>
      <c r="G1039" s="100"/>
      <c r="H1039" s="100"/>
      <c r="I1039" s="100"/>
      <c r="J1039" s="186"/>
      <c r="K1039" s="133"/>
      <c r="L1039" s="133"/>
      <c r="M1039" s="133"/>
      <c r="N1039" s="133"/>
      <c r="O1039" s="133"/>
      <c r="P1039" s="133"/>
      <c r="Q1039" s="133"/>
      <c r="R1039" s="133"/>
      <c r="S1039" s="133"/>
      <c r="T1039" s="133"/>
      <c r="U1039" s="133"/>
      <c r="V1039" s="169" t="s">
        <v>445</v>
      </c>
      <c r="W1039" s="169"/>
      <c r="X1039" s="169"/>
      <c r="Y1039" s="169"/>
      <c r="Z1039" s="169"/>
      <c r="AA1039" s="169"/>
      <c r="AB1039" s="169"/>
      <c r="AC1039" s="169"/>
      <c r="AD1039" s="169"/>
      <c r="AE1039" s="169"/>
      <c r="AF1039" s="169"/>
      <c r="AG1039" s="169"/>
      <c r="AH1039" s="169"/>
      <c r="AI1039" s="169"/>
      <c r="AJ1039" s="169"/>
      <c r="AK1039" s="169"/>
      <c r="AL1039" s="169"/>
      <c r="AM1039" s="172"/>
      <c r="BG1039" s="13" t="s">
        <v>432</v>
      </c>
      <c r="BH1039" s="13" t="s">
        <v>432</v>
      </c>
    </row>
    <row r="1040" spans="1:61" ht="9.75" customHeight="1" x14ac:dyDescent="0.15">
      <c r="A1040" s="106"/>
      <c r="B1040" s="107"/>
      <c r="C1040" s="107"/>
      <c r="D1040" s="107"/>
      <c r="E1040" s="107"/>
      <c r="F1040" s="107"/>
      <c r="G1040" s="107"/>
      <c r="H1040" s="107"/>
      <c r="I1040" s="107"/>
      <c r="J1040" s="168"/>
      <c r="K1040" s="137"/>
      <c r="L1040" s="137"/>
      <c r="M1040" s="137"/>
      <c r="N1040" s="137"/>
      <c r="O1040" s="137"/>
      <c r="P1040" s="137"/>
      <c r="Q1040" s="137"/>
      <c r="R1040" s="137"/>
      <c r="S1040" s="137"/>
      <c r="T1040" s="137"/>
      <c r="U1040" s="137"/>
      <c r="V1040" s="174" t="s">
        <v>238</v>
      </c>
      <c r="W1040" s="174"/>
      <c r="X1040" s="174"/>
      <c r="Y1040" s="174"/>
      <c r="Z1040" s="174"/>
      <c r="AA1040" s="174"/>
      <c r="AB1040" s="174"/>
      <c r="AC1040" s="174"/>
      <c r="AD1040" s="174"/>
      <c r="AE1040" s="174"/>
      <c r="AF1040" s="174"/>
      <c r="AG1040" s="174"/>
      <c r="AH1040" s="174"/>
      <c r="AI1040" s="174"/>
      <c r="AJ1040" s="174"/>
      <c r="AK1040" s="174"/>
      <c r="AL1040" s="174"/>
      <c r="AM1040" s="175"/>
      <c r="BG1040" s="13" t="s">
        <v>432</v>
      </c>
      <c r="BH1040" s="13" t="s">
        <v>432</v>
      </c>
    </row>
    <row r="1041" spans="1:61" ht="9.75" customHeight="1" x14ac:dyDescent="0.15">
      <c r="A1041" s="96" t="s">
        <v>288</v>
      </c>
      <c r="B1041" s="97"/>
      <c r="C1041" s="97"/>
      <c r="D1041" s="97"/>
      <c r="E1041" s="97"/>
      <c r="F1041" s="97"/>
      <c r="G1041" s="97"/>
      <c r="H1041" s="97"/>
      <c r="I1041" s="97"/>
      <c r="J1041" s="115"/>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7"/>
      <c r="BG1041" s="13" t="s">
        <v>520</v>
      </c>
      <c r="BH1041" s="13">
        <v>75</v>
      </c>
      <c r="BI1041" s="13" t="str">
        <f>"ITEM"&amp;BH1041&amp; BG1041 &amp;"="&amp; IF(TRIM($J1041)="","",$J1041)</f>
        <v>ITEM75#KBN3_17=</v>
      </c>
    </row>
    <row r="1042" spans="1:61" ht="9.75" customHeight="1" x14ac:dyDescent="0.15">
      <c r="A1042" s="99"/>
      <c r="B1042" s="100"/>
      <c r="C1042" s="100"/>
      <c r="D1042" s="100"/>
      <c r="E1042" s="100"/>
      <c r="F1042" s="100"/>
      <c r="G1042" s="100"/>
      <c r="H1042" s="100"/>
      <c r="I1042" s="100"/>
      <c r="J1042" s="109"/>
      <c r="K1042" s="110"/>
      <c r="L1042" s="110"/>
      <c r="M1042" s="110"/>
      <c r="N1042" s="110"/>
      <c r="O1042" s="110"/>
      <c r="P1042" s="110"/>
      <c r="Q1042" s="110"/>
      <c r="R1042" s="110"/>
      <c r="S1042" s="110"/>
      <c r="T1042" s="110"/>
      <c r="U1042" s="110"/>
      <c r="V1042" s="110"/>
      <c r="W1042" s="110"/>
      <c r="X1042" s="110"/>
      <c r="Y1042" s="110"/>
      <c r="Z1042" s="110"/>
      <c r="AA1042" s="110"/>
      <c r="AB1042" s="110"/>
      <c r="AC1042" s="110"/>
      <c r="AD1042" s="110"/>
      <c r="AE1042" s="110"/>
      <c r="AF1042" s="110"/>
      <c r="AG1042" s="110"/>
      <c r="AH1042" s="110"/>
      <c r="AI1042" s="110"/>
      <c r="AJ1042" s="110"/>
      <c r="AK1042" s="110"/>
      <c r="AL1042" s="110"/>
      <c r="AM1042" s="111"/>
      <c r="BG1042" s="13" t="s">
        <v>432</v>
      </c>
      <c r="BH1042" s="13" t="s">
        <v>432</v>
      </c>
    </row>
    <row r="1043" spans="1:61" ht="9.75" customHeight="1" x14ac:dyDescent="0.15">
      <c r="A1043" s="106"/>
      <c r="B1043" s="107"/>
      <c r="C1043" s="107"/>
      <c r="D1043" s="107"/>
      <c r="E1043" s="107"/>
      <c r="F1043" s="107"/>
      <c r="G1043" s="107"/>
      <c r="H1043" s="107"/>
      <c r="I1043" s="107"/>
      <c r="J1043" s="112"/>
      <c r="K1043" s="113"/>
      <c r="L1043" s="113"/>
      <c r="M1043" s="113"/>
      <c r="N1043" s="113"/>
      <c r="O1043" s="113"/>
      <c r="P1043" s="113"/>
      <c r="Q1043" s="113"/>
      <c r="R1043" s="113"/>
      <c r="S1043" s="113"/>
      <c r="T1043" s="113"/>
      <c r="U1043" s="113"/>
      <c r="V1043" s="113"/>
      <c r="W1043" s="113"/>
      <c r="X1043" s="113"/>
      <c r="Y1043" s="113"/>
      <c r="Z1043" s="113"/>
      <c r="AA1043" s="113"/>
      <c r="AB1043" s="113"/>
      <c r="AC1043" s="113"/>
      <c r="AD1043" s="113"/>
      <c r="AE1043" s="113"/>
      <c r="AF1043" s="113"/>
      <c r="AG1043" s="113"/>
      <c r="AH1043" s="113"/>
      <c r="AI1043" s="113"/>
      <c r="AJ1043" s="113"/>
      <c r="AK1043" s="113"/>
      <c r="AL1043" s="113"/>
      <c r="AM1043" s="114"/>
      <c r="BG1043" s="13" t="s">
        <v>432</v>
      </c>
      <c r="BH1043" s="13" t="s">
        <v>432</v>
      </c>
    </row>
    <row r="1044" spans="1:61" ht="9.75" customHeight="1" x14ac:dyDescent="0.15">
      <c r="A1044" s="96" t="s">
        <v>289</v>
      </c>
      <c r="B1044" s="97"/>
      <c r="C1044" s="97"/>
      <c r="D1044" s="97"/>
      <c r="E1044" s="97"/>
      <c r="F1044" s="97"/>
      <c r="G1044" s="97"/>
      <c r="H1044" s="97"/>
      <c r="I1044" s="97"/>
      <c r="J1044" s="224" t="s">
        <v>127</v>
      </c>
      <c r="K1044" s="225"/>
      <c r="L1044" s="162" t="s">
        <v>121</v>
      </c>
      <c r="M1044" s="162"/>
      <c r="N1044" s="162"/>
      <c r="O1044" s="162"/>
      <c r="P1044" s="162"/>
      <c r="Q1044" s="162"/>
      <c r="R1044" s="162"/>
      <c r="S1044" s="162"/>
      <c r="T1044" s="162"/>
      <c r="U1044" s="162"/>
      <c r="V1044" s="162"/>
      <c r="W1044" s="162"/>
      <c r="X1044" s="227" t="s">
        <v>127</v>
      </c>
      <c r="Y1044" s="225"/>
      <c r="Z1044" s="162" t="s">
        <v>160</v>
      </c>
      <c r="AA1044" s="162"/>
      <c r="AB1044" s="162"/>
      <c r="AC1044" s="162"/>
      <c r="AD1044" s="162"/>
      <c r="AE1044" s="162"/>
      <c r="AF1044" s="162"/>
      <c r="AG1044" s="162"/>
      <c r="AH1044" s="162"/>
      <c r="AI1044" s="162"/>
      <c r="AJ1044" s="162"/>
      <c r="AK1044" s="162"/>
      <c r="AL1044" s="162"/>
      <c r="AM1044" s="163"/>
      <c r="BF1044" s="13" t="b">
        <f>IF($K1044="○",TRUE,IF($K1044="",FALSE,"INPUT_ERROR"))</f>
        <v>0</v>
      </c>
      <c r="BG1044" s="13" t="s">
        <v>520</v>
      </c>
      <c r="BH1044" s="13">
        <v>76</v>
      </c>
      <c r="BI1044" s="13" t="str">
        <f t="shared" ref="BI1044:BI1050" si="18">"ITEM"&amp;BH1044&amp; BG1044 &amp;"="&amp; BF1044</f>
        <v>ITEM76#KBN3_17=FALSE</v>
      </c>
    </row>
    <row r="1045" spans="1:61" ht="9.75" customHeight="1" x14ac:dyDescent="0.15">
      <c r="A1045" s="99"/>
      <c r="B1045" s="100"/>
      <c r="C1045" s="100"/>
      <c r="D1045" s="100"/>
      <c r="E1045" s="100"/>
      <c r="F1045" s="100"/>
      <c r="G1045" s="100"/>
      <c r="H1045" s="100"/>
      <c r="I1045" s="100"/>
      <c r="J1045" s="130"/>
      <c r="K1045" s="132"/>
      <c r="L1045" s="133"/>
      <c r="M1045" s="133"/>
      <c r="N1045" s="133"/>
      <c r="O1045" s="133"/>
      <c r="P1045" s="133"/>
      <c r="Q1045" s="133"/>
      <c r="R1045" s="133"/>
      <c r="S1045" s="133"/>
      <c r="T1045" s="133"/>
      <c r="U1045" s="133"/>
      <c r="V1045" s="133"/>
      <c r="W1045" s="133"/>
      <c r="X1045" s="134"/>
      <c r="Y1045" s="132"/>
      <c r="Z1045" s="133"/>
      <c r="AA1045" s="133"/>
      <c r="AB1045" s="133"/>
      <c r="AC1045" s="133"/>
      <c r="AD1045" s="133"/>
      <c r="AE1045" s="133"/>
      <c r="AF1045" s="133"/>
      <c r="AG1045" s="133"/>
      <c r="AH1045" s="133"/>
      <c r="AI1045" s="133"/>
      <c r="AJ1045" s="133"/>
      <c r="AK1045" s="133"/>
      <c r="AL1045" s="133"/>
      <c r="AM1045" s="139"/>
      <c r="BF1045" s="13" t="b">
        <f>IF($Y1044="○",TRUE,IF($Y1044="",FALSE,"INPUT_ERROR"))</f>
        <v>0</v>
      </c>
      <c r="BG1045" s="13" t="s">
        <v>520</v>
      </c>
      <c r="BH1045" s="13">
        <v>77</v>
      </c>
      <c r="BI1045" s="13" t="str">
        <f t="shared" si="18"/>
        <v>ITEM77#KBN3_17=FALSE</v>
      </c>
    </row>
    <row r="1046" spans="1:61" ht="9.75" customHeight="1" x14ac:dyDescent="0.15">
      <c r="A1046" s="99"/>
      <c r="B1046" s="100"/>
      <c r="C1046" s="100"/>
      <c r="D1046" s="100"/>
      <c r="E1046" s="100"/>
      <c r="F1046" s="100"/>
      <c r="G1046" s="100"/>
      <c r="H1046" s="100"/>
      <c r="I1046" s="100"/>
      <c r="J1046" s="130" t="s">
        <v>127</v>
      </c>
      <c r="K1046" s="132"/>
      <c r="L1046" s="133" t="s">
        <v>161</v>
      </c>
      <c r="M1046" s="133"/>
      <c r="N1046" s="133"/>
      <c r="O1046" s="133"/>
      <c r="P1046" s="133"/>
      <c r="Q1046" s="133"/>
      <c r="R1046" s="133"/>
      <c r="S1046" s="133"/>
      <c r="T1046" s="133"/>
      <c r="U1046" s="133"/>
      <c r="V1046" s="133"/>
      <c r="W1046" s="133"/>
      <c r="X1046" s="134" t="s">
        <v>127</v>
      </c>
      <c r="Y1046" s="132"/>
      <c r="Z1046" s="133" t="s">
        <v>332</v>
      </c>
      <c r="AA1046" s="133"/>
      <c r="AB1046" s="133"/>
      <c r="AC1046" s="133"/>
      <c r="AD1046" s="133"/>
      <c r="AE1046" s="133"/>
      <c r="AF1046" s="133"/>
      <c r="AG1046" s="133"/>
      <c r="AH1046" s="133"/>
      <c r="AI1046" s="133"/>
      <c r="AJ1046" s="133"/>
      <c r="AK1046" s="133"/>
      <c r="AL1046" s="133"/>
      <c r="AM1046" s="139"/>
      <c r="BF1046" s="13" t="b">
        <f>IF($K1046="○",TRUE,IF($K1046="",FALSE,"INPUT_ERROR"))</f>
        <v>0</v>
      </c>
      <c r="BG1046" s="13" t="s">
        <v>520</v>
      </c>
      <c r="BH1046" s="13">
        <v>78</v>
      </c>
      <c r="BI1046" s="13" t="str">
        <f t="shared" si="18"/>
        <v>ITEM78#KBN3_17=FALSE</v>
      </c>
    </row>
    <row r="1047" spans="1:61" ht="9.75" customHeight="1" x14ac:dyDescent="0.15">
      <c r="A1047" s="99"/>
      <c r="B1047" s="100"/>
      <c r="C1047" s="100"/>
      <c r="D1047" s="100"/>
      <c r="E1047" s="100"/>
      <c r="F1047" s="100"/>
      <c r="G1047" s="100"/>
      <c r="H1047" s="100"/>
      <c r="I1047" s="100"/>
      <c r="J1047" s="130"/>
      <c r="K1047" s="132"/>
      <c r="L1047" s="133"/>
      <c r="M1047" s="133"/>
      <c r="N1047" s="133"/>
      <c r="O1047" s="133"/>
      <c r="P1047" s="133"/>
      <c r="Q1047" s="133"/>
      <c r="R1047" s="133"/>
      <c r="S1047" s="133"/>
      <c r="T1047" s="133"/>
      <c r="U1047" s="133"/>
      <c r="V1047" s="133"/>
      <c r="W1047" s="133"/>
      <c r="X1047" s="134"/>
      <c r="Y1047" s="132"/>
      <c r="Z1047" s="133"/>
      <c r="AA1047" s="133"/>
      <c r="AB1047" s="133"/>
      <c r="AC1047" s="133"/>
      <c r="AD1047" s="133"/>
      <c r="AE1047" s="133"/>
      <c r="AF1047" s="133"/>
      <c r="AG1047" s="133"/>
      <c r="AH1047" s="133"/>
      <c r="AI1047" s="133"/>
      <c r="AJ1047" s="133"/>
      <c r="AK1047" s="133"/>
      <c r="AL1047" s="133"/>
      <c r="AM1047" s="139"/>
      <c r="BF1047" s="13" t="b">
        <f>IF($Y1046="○",TRUE,IF($Y1046="",FALSE,"INPUT_ERROR"))</f>
        <v>0</v>
      </c>
      <c r="BG1047" s="13" t="s">
        <v>520</v>
      </c>
      <c r="BH1047" s="13">
        <v>79</v>
      </c>
      <c r="BI1047" s="13" t="str">
        <f t="shared" si="18"/>
        <v>ITEM79#KBN3_17=FALSE</v>
      </c>
    </row>
    <row r="1048" spans="1:61" ht="9.75" customHeight="1" x14ac:dyDescent="0.15">
      <c r="A1048" s="99"/>
      <c r="B1048" s="100"/>
      <c r="C1048" s="100"/>
      <c r="D1048" s="100"/>
      <c r="E1048" s="100"/>
      <c r="F1048" s="100"/>
      <c r="G1048" s="100"/>
      <c r="H1048" s="100"/>
      <c r="I1048" s="100"/>
      <c r="J1048" s="130" t="s">
        <v>127</v>
      </c>
      <c r="K1048" s="132"/>
      <c r="L1048" s="133" t="s">
        <v>240</v>
      </c>
      <c r="M1048" s="133"/>
      <c r="N1048" s="133"/>
      <c r="O1048" s="133"/>
      <c r="P1048" s="133"/>
      <c r="Q1048" s="133"/>
      <c r="R1048" s="133"/>
      <c r="S1048" s="133"/>
      <c r="T1048" s="133"/>
      <c r="U1048" s="133"/>
      <c r="V1048" s="133"/>
      <c r="W1048" s="133"/>
      <c r="X1048" s="134" t="s">
        <v>127</v>
      </c>
      <c r="Y1048" s="132"/>
      <c r="Z1048" s="133" t="s">
        <v>241</v>
      </c>
      <c r="AA1048" s="133"/>
      <c r="AB1048" s="133"/>
      <c r="AC1048" s="133"/>
      <c r="AD1048" s="133"/>
      <c r="AE1048" s="133"/>
      <c r="AF1048" s="133"/>
      <c r="AG1048" s="133"/>
      <c r="AH1048" s="133"/>
      <c r="AI1048" s="133"/>
      <c r="AJ1048" s="133"/>
      <c r="AK1048" s="133"/>
      <c r="AL1048" s="133"/>
      <c r="AM1048" s="139"/>
      <c r="BF1048" s="13" t="b">
        <f>IF($K1048="○",TRUE,IF($K1048="",FALSE,"INPUT_ERROR"))</f>
        <v>0</v>
      </c>
      <c r="BG1048" s="13" t="s">
        <v>520</v>
      </c>
      <c r="BH1048" s="13">
        <v>80</v>
      </c>
      <c r="BI1048" s="13" t="str">
        <f t="shared" si="18"/>
        <v>ITEM80#KBN3_17=FALSE</v>
      </c>
    </row>
    <row r="1049" spans="1:61" ht="9.75" customHeight="1" x14ac:dyDescent="0.15">
      <c r="A1049" s="99"/>
      <c r="B1049" s="100"/>
      <c r="C1049" s="100"/>
      <c r="D1049" s="100"/>
      <c r="E1049" s="100"/>
      <c r="F1049" s="100"/>
      <c r="G1049" s="100"/>
      <c r="H1049" s="100"/>
      <c r="I1049" s="100"/>
      <c r="J1049" s="130"/>
      <c r="K1049" s="132"/>
      <c r="L1049" s="133"/>
      <c r="M1049" s="133"/>
      <c r="N1049" s="133"/>
      <c r="O1049" s="133"/>
      <c r="P1049" s="133"/>
      <c r="Q1049" s="133"/>
      <c r="R1049" s="133"/>
      <c r="S1049" s="133"/>
      <c r="T1049" s="133"/>
      <c r="U1049" s="133"/>
      <c r="V1049" s="133"/>
      <c r="W1049" s="133"/>
      <c r="X1049" s="134"/>
      <c r="Y1049" s="132"/>
      <c r="Z1049" s="133"/>
      <c r="AA1049" s="133"/>
      <c r="AB1049" s="133"/>
      <c r="AC1049" s="133"/>
      <c r="AD1049" s="133"/>
      <c r="AE1049" s="133"/>
      <c r="AF1049" s="133"/>
      <c r="AG1049" s="133"/>
      <c r="AH1049" s="133"/>
      <c r="AI1049" s="133"/>
      <c r="AJ1049" s="133"/>
      <c r="AK1049" s="133"/>
      <c r="AL1049" s="133"/>
      <c r="AM1049" s="139"/>
      <c r="BF1049" s="13" t="b">
        <f>IF($Y1048="○",TRUE,IF($Y1048="",FALSE,"INPUT_ERROR"))</f>
        <v>0</v>
      </c>
      <c r="BG1049" s="13" t="s">
        <v>520</v>
      </c>
      <c r="BH1049" s="13">
        <v>81</v>
      </c>
      <c r="BI1049" s="13" t="str">
        <f t="shared" si="18"/>
        <v>ITEM81#KBN3_17=FALSE</v>
      </c>
    </row>
    <row r="1050" spans="1:61" ht="9.75" customHeight="1" x14ac:dyDescent="0.15">
      <c r="A1050" s="99"/>
      <c r="B1050" s="100"/>
      <c r="C1050" s="100"/>
      <c r="D1050" s="100"/>
      <c r="E1050" s="100"/>
      <c r="F1050" s="100"/>
      <c r="G1050" s="100"/>
      <c r="H1050" s="100"/>
      <c r="I1050" s="100"/>
      <c r="J1050" s="130" t="s">
        <v>127</v>
      </c>
      <c r="K1050" s="132"/>
      <c r="L1050" s="133" t="s">
        <v>125</v>
      </c>
      <c r="M1050" s="133"/>
      <c r="N1050" s="133"/>
      <c r="O1050" s="134" t="s">
        <v>98</v>
      </c>
      <c r="P1050" s="128"/>
      <c r="Q1050" s="128"/>
      <c r="R1050" s="128"/>
      <c r="S1050" s="128"/>
      <c r="T1050" s="128"/>
      <c r="U1050" s="128"/>
      <c r="V1050" s="128"/>
      <c r="W1050" s="128"/>
      <c r="X1050" s="128"/>
      <c r="Y1050" s="128"/>
      <c r="Z1050" s="128"/>
      <c r="AA1050" s="128"/>
      <c r="AB1050" s="128"/>
      <c r="AC1050" s="128"/>
      <c r="AD1050" s="128"/>
      <c r="AE1050" s="128"/>
      <c r="AF1050" s="128"/>
      <c r="AG1050" s="128"/>
      <c r="AH1050" s="128"/>
      <c r="AI1050" s="128"/>
      <c r="AJ1050" s="128"/>
      <c r="AK1050" s="128"/>
      <c r="AL1050" s="133" t="s">
        <v>188</v>
      </c>
      <c r="AM1050" s="139"/>
      <c r="BF1050" s="13" t="b">
        <f>IF($K1050="○",TRUE,IF($K1050="",FALSE,"INPUT_ERROR"))</f>
        <v>0</v>
      </c>
      <c r="BG1050" s="13" t="s">
        <v>520</v>
      </c>
      <c r="BH1050" s="13">
        <v>82</v>
      </c>
      <c r="BI1050" s="13" t="str">
        <f t="shared" si="18"/>
        <v>ITEM82#KBN3_17=FALSE</v>
      </c>
    </row>
    <row r="1051" spans="1:61" ht="9.75" customHeight="1" x14ac:dyDescent="0.15">
      <c r="A1051" s="99"/>
      <c r="B1051" s="100"/>
      <c r="C1051" s="100"/>
      <c r="D1051" s="100"/>
      <c r="E1051" s="100"/>
      <c r="F1051" s="100"/>
      <c r="G1051" s="100"/>
      <c r="H1051" s="100"/>
      <c r="I1051" s="100"/>
      <c r="J1051" s="135"/>
      <c r="K1051" s="136"/>
      <c r="L1051" s="137"/>
      <c r="M1051" s="137"/>
      <c r="N1051" s="137"/>
      <c r="O1051" s="138"/>
      <c r="P1051" s="90"/>
      <c r="Q1051" s="90"/>
      <c r="R1051" s="90"/>
      <c r="S1051" s="90"/>
      <c r="T1051" s="90"/>
      <c r="U1051" s="90"/>
      <c r="V1051" s="90"/>
      <c r="W1051" s="90"/>
      <c r="X1051" s="90"/>
      <c r="Y1051" s="90"/>
      <c r="Z1051" s="90"/>
      <c r="AA1051" s="90"/>
      <c r="AB1051" s="90"/>
      <c r="AC1051" s="90"/>
      <c r="AD1051" s="90"/>
      <c r="AE1051" s="90"/>
      <c r="AF1051" s="90"/>
      <c r="AG1051" s="90"/>
      <c r="AH1051" s="90"/>
      <c r="AI1051" s="90"/>
      <c r="AJ1051" s="90"/>
      <c r="AK1051" s="90"/>
      <c r="AL1051" s="137"/>
      <c r="AM1051" s="140"/>
      <c r="BG1051" s="13" t="s">
        <v>520</v>
      </c>
      <c r="BH1051" s="13">
        <v>83</v>
      </c>
      <c r="BI1051" s="13" t="str">
        <f>"ITEM"&amp;BH1051&amp; BG1051 &amp;"="&amp;IF(TRIM($P1050)="","",$P1050)</f>
        <v>ITEM83#KBN3_17=</v>
      </c>
    </row>
    <row r="1052" spans="1:61" ht="9.75" customHeight="1" x14ac:dyDescent="0.15">
      <c r="A1052" s="96" t="s">
        <v>290</v>
      </c>
      <c r="B1052" s="97"/>
      <c r="C1052" s="97"/>
      <c r="D1052" s="97"/>
      <c r="E1052" s="97"/>
      <c r="F1052" s="97"/>
      <c r="G1052" s="97"/>
      <c r="H1052" s="97"/>
      <c r="I1052" s="97"/>
      <c r="J1052" s="102"/>
      <c r="K1052" s="102"/>
      <c r="L1052" s="102"/>
      <c r="M1052" s="102"/>
      <c r="N1052" s="102"/>
      <c r="O1052" s="102"/>
      <c r="P1052" s="102"/>
      <c r="Q1052" s="102"/>
      <c r="R1052" s="102"/>
      <c r="S1052" s="102"/>
      <c r="T1052" s="102"/>
      <c r="U1052" s="102"/>
      <c r="V1052" s="102"/>
      <c r="W1052" s="102"/>
      <c r="X1052" s="102"/>
      <c r="Y1052" s="102"/>
      <c r="Z1052" s="102"/>
      <c r="AA1052" s="102"/>
      <c r="AB1052" s="102"/>
      <c r="AC1052" s="102"/>
      <c r="AD1052" s="102"/>
      <c r="AE1052" s="102"/>
      <c r="AF1052" s="102"/>
      <c r="AG1052" s="102"/>
      <c r="AH1052" s="102"/>
      <c r="AI1052" s="102"/>
      <c r="AJ1052" s="102"/>
      <c r="AK1052" s="102"/>
      <c r="AL1052" s="102"/>
      <c r="AM1052" s="102"/>
      <c r="BG1052" s="13" t="s">
        <v>520</v>
      </c>
      <c r="BH1052" s="13">
        <v>84</v>
      </c>
      <c r="BI1052" s="13" t="str">
        <f>"ITEM"&amp;BH1052&amp; BG1052 &amp;"="&amp;IF(TRIM($J1052)="","",TEXT(J1052,"yyyymmdd"))</f>
        <v>ITEM84#KBN3_17=</v>
      </c>
    </row>
    <row r="1053" spans="1:61" ht="9.75" customHeight="1" x14ac:dyDescent="0.15">
      <c r="A1053" s="99"/>
      <c r="B1053" s="100"/>
      <c r="C1053" s="100"/>
      <c r="D1053" s="100"/>
      <c r="E1053" s="100"/>
      <c r="F1053" s="100"/>
      <c r="G1053" s="100"/>
      <c r="H1053" s="100"/>
      <c r="I1053" s="100"/>
      <c r="J1053" s="102"/>
      <c r="K1053" s="102"/>
      <c r="L1053" s="102"/>
      <c r="M1053" s="102"/>
      <c r="N1053" s="102"/>
      <c r="O1053" s="102"/>
      <c r="P1053" s="102"/>
      <c r="Q1053" s="102"/>
      <c r="R1053" s="102"/>
      <c r="S1053" s="102"/>
      <c r="T1053" s="102"/>
      <c r="U1053" s="102"/>
      <c r="V1053" s="102"/>
      <c r="W1053" s="102"/>
      <c r="X1053" s="102"/>
      <c r="Y1053" s="102"/>
      <c r="Z1053" s="102"/>
      <c r="AA1053" s="102"/>
      <c r="AB1053" s="102"/>
      <c r="AC1053" s="102"/>
      <c r="AD1053" s="102"/>
      <c r="AE1053" s="102"/>
      <c r="AF1053" s="102"/>
      <c r="AG1053" s="102"/>
      <c r="AH1053" s="102"/>
      <c r="AI1053" s="102"/>
      <c r="AJ1053" s="102"/>
      <c r="AK1053" s="102"/>
      <c r="AL1053" s="102"/>
      <c r="AM1053" s="102"/>
      <c r="BG1053" s="13" t="s">
        <v>432</v>
      </c>
      <c r="BH1053" s="13" t="s">
        <v>432</v>
      </c>
    </row>
    <row r="1054" spans="1:61" ht="9.75" customHeight="1" thickBot="1" x14ac:dyDescent="0.2">
      <c r="A1054" s="106"/>
      <c r="B1054" s="107"/>
      <c r="C1054" s="107"/>
      <c r="D1054" s="107"/>
      <c r="E1054" s="107"/>
      <c r="F1054" s="107"/>
      <c r="G1054" s="107"/>
      <c r="H1054" s="107"/>
      <c r="I1054" s="107"/>
      <c r="J1054" s="102"/>
      <c r="K1054" s="102"/>
      <c r="L1054" s="102"/>
      <c r="M1054" s="102"/>
      <c r="N1054" s="102"/>
      <c r="O1054" s="102"/>
      <c r="P1054" s="102"/>
      <c r="Q1054" s="102"/>
      <c r="R1054" s="102"/>
      <c r="S1054" s="102"/>
      <c r="T1054" s="102"/>
      <c r="U1054" s="102"/>
      <c r="V1054" s="102"/>
      <c r="W1054" s="102"/>
      <c r="X1054" s="102"/>
      <c r="Y1054" s="102"/>
      <c r="Z1054" s="102"/>
      <c r="AA1054" s="102"/>
      <c r="AB1054" s="102"/>
      <c r="AC1054" s="102"/>
      <c r="AD1054" s="102"/>
      <c r="AE1054" s="102"/>
      <c r="AF1054" s="102"/>
      <c r="AG1054" s="102"/>
      <c r="AH1054" s="102"/>
      <c r="AI1054" s="102"/>
      <c r="AJ1054" s="102"/>
      <c r="AK1054" s="102"/>
      <c r="AL1054" s="102"/>
      <c r="AM1054" s="102"/>
      <c r="BG1054" s="13" t="s">
        <v>432</v>
      </c>
      <c r="BH1054" s="13" t="s">
        <v>432</v>
      </c>
    </row>
    <row r="1055" spans="1:61" ht="9.75" customHeight="1" x14ac:dyDescent="0.15">
      <c r="A1055" s="295" t="s">
        <v>383</v>
      </c>
      <c r="B1055" s="296"/>
      <c r="C1055" s="296"/>
      <c r="D1055" s="296"/>
      <c r="E1055" s="296"/>
      <c r="F1055" s="296"/>
      <c r="G1055" s="296"/>
      <c r="H1055" s="296"/>
      <c r="I1055" s="297"/>
      <c r="J1055" s="273"/>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274"/>
      <c r="AE1055" s="274"/>
      <c r="AF1055" s="274"/>
      <c r="AG1055" s="274"/>
      <c r="AH1055" s="274"/>
      <c r="AI1055" s="274"/>
      <c r="AJ1055" s="274"/>
      <c r="AK1055" s="274"/>
      <c r="AL1055" s="274"/>
      <c r="AM1055" s="275"/>
      <c r="BG1055" s="13" t="s">
        <v>521</v>
      </c>
      <c r="BH1055" s="13">
        <v>70</v>
      </c>
      <c r="BI1055" s="13" t="str">
        <f>"ITEM"&amp;BH1055&amp;BG1055&amp;"="&amp;IF(TRIM($J1055)="","",$J1055)</f>
        <v>ITEM70#KBN3_18=</v>
      </c>
    </row>
    <row r="1056" spans="1:61" ht="9.75" customHeight="1" thickBot="1" x14ac:dyDescent="0.2">
      <c r="A1056" s="298"/>
      <c r="B1056" s="299"/>
      <c r="C1056" s="299"/>
      <c r="D1056" s="299"/>
      <c r="E1056" s="299"/>
      <c r="F1056" s="299"/>
      <c r="G1056" s="299"/>
      <c r="H1056" s="299"/>
      <c r="I1056" s="300"/>
      <c r="J1056" s="301"/>
      <c r="K1056" s="302"/>
      <c r="L1056" s="302"/>
      <c r="M1056" s="302"/>
      <c r="N1056" s="302"/>
      <c r="O1056" s="302"/>
      <c r="P1056" s="302"/>
      <c r="Q1056" s="302"/>
      <c r="R1056" s="302"/>
      <c r="S1056" s="302"/>
      <c r="T1056" s="302"/>
      <c r="U1056" s="302"/>
      <c r="V1056" s="302"/>
      <c r="W1056" s="302"/>
      <c r="X1056" s="302"/>
      <c r="Y1056" s="302"/>
      <c r="Z1056" s="302"/>
      <c r="AA1056" s="302"/>
      <c r="AB1056" s="302"/>
      <c r="AC1056" s="302"/>
      <c r="AD1056" s="302"/>
      <c r="AE1056" s="302"/>
      <c r="AF1056" s="302"/>
      <c r="AG1056" s="302"/>
      <c r="AH1056" s="302"/>
      <c r="AI1056" s="302"/>
      <c r="AJ1056" s="302"/>
      <c r="AK1056" s="302"/>
      <c r="AL1056" s="302"/>
      <c r="AM1056" s="303"/>
    </row>
    <row r="1057" spans="1:61" ht="9.75" customHeight="1" x14ac:dyDescent="0.15">
      <c r="A1057" s="99" t="s">
        <v>96</v>
      </c>
      <c r="B1057" s="100"/>
      <c r="C1057" s="100"/>
      <c r="D1057" s="100"/>
      <c r="E1057" s="100"/>
      <c r="F1057" s="100"/>
      <c r="G1057" s="100"/>
      <c r="H1057" s="100"/>
      <c r="I1057" s="100"/>
      <c r="J1057" s="102"/>
      <c r="K1057" s="102"/>
      <c r="L1057" s="102"/>
      <c r="M1057" s="102"/>
      <c r="N1057" s="102"/>
      <c r="O1057" s="102"/>
      <c r="P1057" s="102"/>
      <c r="Q1057" s="102"/>
      <c r="R1057" s="102"/>
      <c r="S1057" s="102"/>
      <c r="T1057" s="102"/>
      <c r="U1057" s="102"/>
      <c r="V1057" s="102"/>
      <c r="W1057" s="102"/>
      <c r="X1057" s="102"/>
      <c r="Y1057" s="102"/>
      <c r="Z1057" s="102"/>
      <c r="AA1057" s="102"/>
      <c r="AB1057" s="102"/>
      <c r="AC1057" s="102"/>
      <c r="AD1057" s="102"/>
      <c r="AE1057" s="102"/>
      <c r="AF1057" s="102"/>
      <c r="AG1057" s="102"/>
      <c r="AH1057" s="102"/>
      <c r="AI1057" s="102"/>
      <c r="AJ1057" s="102"/>
      <c r="AK1057" s="102"/>
      <c r="AL1057" s="102"/>
      <c r="AM1057" s="102"/>
      <c r="BG1057" s="13" t="s">
        <v>521</v>
      </c>
      <c r="BH1057" s="13">
        <v>71</v>
      </c>
      <c r="BI1057" s="13" t="str">
        <f>"ITEM"&amp;BH1057&amp; BG1057 &amp;"="&amp; IF(TRIM($J1057)="","",$J1057)</f>
        <v>ITEM71#KBN3_18=</v>
      </c>
    </row>
    <row r="1058" spans="1:61" ht="9.75" customHeight="1" x14ac:dyDescent="0.15">
      <c r="A1058" s="106"/>
      <c r="B1058" s="107"/>
      <c r="C1058" s="107"/>
      <c r="D1058" s="107"/>
      <c r="E1058" s="107"/>
      <c r="F1058" s="107"/>
      <c r="G1058" s="107"/>
      <c r="H1058" s="107"/>
      <c r="I1058" s="107"/>
      <c r="J1058" s="102"/>
      <c r="K1058" s="102"/>
      <c r="L1058" s="102"/>
      <c r="M1058" s="102"/>
      <c r="N1058" s="102"/>
      <c r="O1058" s="102"/>
      <c r="P1058" s="102"/>
      <c r="Q1058" s="102"/>
      <c r="R1058" s="102"/>
      <c r="S1058" s="102"/>
      <c r="T1058" s="102"/>
      <c r="U1058" s="102"/>
      <c r="V1058" s="102"/>
      <c r="W1058" s="102"/>
      <c r="X1058" s="102"/>
      <c r="Y1058" s="102"/>
      <c r="Z1058" s="102"/>
      <c r="AA1058" s="102"/>
      <c r="AB1058" s="102"/>
      <c r="AC1058" s="102"/>
      <c r="AD1058" s="102"/>
      <c r="AE1058" s="102"/>
      <c r="AF1058" s="102"/>
      <c r="AG1058" s="102"/>
      <c r="AH1058" s="102"/>
      <c r="AI1058" s="102"/>
      <c r="AJ1058" s="102"/>
      <c r="AK1058" s="102"/>
      <c r="AL1058" s="102"/>
      <c r="AM1058" s="102"/>
    </row>
    <row r="1059" spans="1:61" ht="9.75" customHeight="1" x14ac:dyDescent="0.15">
      <c r="A1059" s="96" t="s">
        <v>285</v>
      </c>
      <c r="B1059" s="97"/>
      <c r="C1059" s="97"/>
      <c r="D1059" s="97"/>
      <c r="E1059" s="97"/>
      <c r="F1059" s="97"/>
      <c r="G1059" s="97"/>
      <c r="H1059" s="97"/>
      <c r="I1059" s="97"/>
      <c r="J1059" s="102"/>
      <c r="K1059" s="102"/>
      <c r="L1059" s="102"/>
      <c r="M1059" s="102"/>
      <c r="N1059" s="102"/>
      <c r="O1059" s="102"/>
      <c r="P1059" s="102"/>
      <c r="Q1059" s="102"/>
      <c r="R1059" s="102"/>
      <c r="S1059" s="102"/>
      <c r="T1059" s="102"/>
      <c r="U1059" s="102"/>
      <c r="V1059" s="102"/>
      <c r="W1059" s="102"/>
      <c r="X1059" s="102"/>
      <c r="Y1059" s="102"/>
      <c r="Z1059" s="102"/>
      <c r="AA1059" s="102"/>
      <c r="AB1059" s="102"/>
      <c r="AC1059" s="102"/>
      <c r="AD1059" s="102"/>
      <c r="AE1059" s="102"/>
      <c r="AF1059" s="102"/>
      <c r="AG1059" s="102"/>
      <c r="AH1059" s="102"/>
      <c r="AI1059" s="102"/>
      <c r="AJ1059" s="102"/>
      <c r="AK1059" s="102"/>
      <c r="AL1059" s="102"/>
      <c r="AM1059" s="102"/>
      <c r="BG1059" s="13" t="s">
        <v>521</v>
      </c>
      <c r="BH1059" s="13">
        <v>72</v>
      </c>
      <c r="BI1059" s="13" t="str">
        <f>"ITEM"&amp;BH1059&amp; BG1059 &amp;"="&amp; IF(TRIM($J1059)="","",$J1059)</f>
        <v>ITEM72#KBN3_18=</v>
      </c>
    </row>
    <row r="1060" spans="1:61" ht="9.75" customHeight="1" x14ac:dyDescent="0.15">
      <c r="A1060" s="99"/>
      <c r="B1060" s="100"/>
      <c r="C1060" s="100"/>
      <c r="D1060" s="100"/>
      <c r="E1060" s="100"/>
      <c r="F1060" s="100"/>
      <c r="G1060" s="100"/>
      <c r="H1060" s="100"/>
      <c r="I1060" s="100"/>
      <c r="J1060" s="102"/>
      <c r="K1060" s="102"/>
      <c r="L1060" s="102"/>
      <c r="M1060" s="102"/>
      <c r="N1060" s="102"/>
      <c r="O1060" s="102"/>
      <c r="P1060" s="102"/>
      <c r="Q1060" s="102"/>
      <c r="R1060" s="102"/>
      <c r="S1060" s="102"/>
      <c r="T1060" s="102"/>
      <c r="U1060" s="102"/>
      <c r="V1060" s="102"/>
      <c r="W1060" s="102"/>
      <c r="X1060" s="102"/>
      <c r="Y1060" s="102"/>
      <c r="Z1060" s="102"/>
      <c r="AA1060" s="102"/>
      <c r="AB1060" s="102"/>
      <c r="AC1060" s="102"/>
      <c r="AD1060" s="102"/>
      <c r="AE1060" s="102"/>
      <c r="AF1060" s="102"/>
      <c r="AG1060" s="102"/>
      <c r="AH1060" s="102"/>
      <c r="AI1060" s="102"/>
      <c r="AJ1060" s="102"/>
      <c r="AK1060" s="102"/>
      <c r="AL1060" s="102"/>
      <c r="AM1060" s="102"/>
      <c r="BG1060" s="13" t="s">
        <v>432</v>
      </c>
      <c r="BH1060" s="13" t="s">
        <v>432</v>
      </c>
    </row>
    <row r="1061" spans="1:61" ht="9.75" customHeight="1" x14ac:dyDescent="0.15">
      <c r="A1061" s="106"/>
      <c r="B1061" s="107"/>
      <c r="C1061" s="107"/>
      <c r="D1061" s="107"/>
      <c r="E1061" s="107"/>
      <c r="F1061" s="107"/>
      <c r="G1061" s="107"/>
      <c r="H1061" s="107"/>
      <c r="I1061" s="107"/>
      <c r="J1061" s="102"/>
      <c r="K1061" s="102"/>
      <c r="L1061" s="102"/>
      <c r="M1061" s="102"/>
      <c r="N1061" s="102"/>
      <c r="O1061" s="102"/>
      <c r="P1061" s="102"/>
      <c r="Q1061" s="102"/>
      <c r="R1061" s="102"/>
      <c r="S1061" s="102"/>
      <c r="T1061" s="102"/>
      <c r="U1061" s="102"/>
      <c r="V1061" s="102"/>
      <c r="W1061" s="102"/>
      <c r="X1061" s="102"/>
      <c r="Y1061" s="102"/>
      <c r="Z1061" s="102"/>
      <c r="AA1061" s="102"/>
      <c r="AB1061" s="102"/>
      <c r="AC1061" s="102"/>
      <c r="AD1061" s="102"/>
      <c r="AE1061" s="102"/>
      <c r="AF1061" s="102"/>
      <c r="AG1061" s="102"/>
      <c r="AH1061" s="102"/>
      <c r="AI1061" s="102"/>
      <c r="AJ1061" s="102"/>
      <c r="AK1061" s="102"/>
      <c r="AL1061" s="102"/>
      <c r="AM1061" s="102"/>
      <c r="BG1061" s="13" t="s">
        <v>432</v>
      </c>
      <c r="BH1061" s="13" t="s">
        <v>432</v>
      </c>
    </row>
    <row r="1062" spans="1:61" ht="9.75" customHeight="1" x14ac:dyDescent="0.15">
      <c r="A1062" s="96" t="s">
        <v>286</v>
      </c>
      <c r="B1062" s="97"/>
      <c r="C1062" s="97"/>
      <c r="D1062" s="97"/>
      <c r="E1062" s="97"/>
      <c r="F1062" s="97"/>
      <c r="G1062" s="97"/>
      <c r="H1062" s="97"/>
      <c r="I1062" s="97"/>
      <c r="J1062" s="102"/>
      <c r="K1062" s="102"/>
      <c r="L1062" s="102"/>
      <c r="M1062" s="102"/>
      <c r="N1062" s="102"/>
      <c r="O1062" s="102"/>
      <c r="P1062" s="102"/>
      <c r="Q1062" s="102"/>
      <c r="R1062" s="102"/>
      <c r="S1062" s="102"/>
      <c r="T1062" s="102"/>
      <c r="U1062" s="102"/>
      <c r="V1062" s="102"/>
      <c r="W1062" s="102"/>
      <c r="X1062" s="102"/>
      <c r="Y1062" s="102"/>
      <c r="Z1062" s="102"/>
      <c r="AA1062" s="102"/>
      <c r="AB1062" s="102"/>
      <c r="AC1062" s="102"/>
      <c r="AD1062" s="102"/>
      <c r="AE1062" s="102"/>
      <c r="AF1062" s="102"/>
      <c r="AG1062" s="102"/>
      <c r="AH1062" s="102"/>
      <c r="AI1062" s="102"/>
      <c r="AJ1062" s="102"/>
      <c r="AK1062" s="102"/>
      <c r="AL1062" s="102"/>
      <c r="AM1062" s="102"/>
      <c r="BG1062" s="13" t="s">
        <v>521</v>
      </c>
      <c r="BH1062" s="13">
        <v>73</v>
      </c>
      <c r="BI1062" s="13" t="str">
        <f>"ITEM"&amp;BH1062&amp; BG1062 &amp;"="&amp; IF(TRIM($J1062)="","",$J1062)</f>
        <v>ITEM73#KBN3_18=</v>
      </c>
    </row>
    <row r="1063" spans="1:61" ht="9.75" customHeight="1" x14ac:dyDescent="0.15">
      <c r="A1063" s="106"/>
      <c r="B1063" s="107"/>
      <c r="C1063" s="107"/>
      <c r="D1063" s="107"/>
      <c r="E1063" s="107"/>
      <c r="F1063" s="107"/>
      <c r="G1063" s="107"/>
      <c r="H1063" s="107"/>
      <c r="I1063" s="107"/>
      <c r="J1063" s="102"/>
      <c r="K1063" s="102"/>
      <c r="L1063" s="102"/>
      <c r="M1063" s="102"/>
      <c r="N1063" s="102"/>
      <c r="O1063" s="102"/>
      <c r="P1063" s="102"/>
      <c r="Q1063" s="102"/>
      <c r="R1063" s="102"/>
      <c r="S1063" s="102"/>
      <c r="T1063" s="102"/>
      <c r="U1063" s="102"/>
      <c r="V1063" s="102"/>
      <c r="W1063" s="102"/>
      <c r="X1063" s="102"/>
      <c r="Y1063" s="102"/>
      <c r="Z1063" s="102"/>
      <c r="AA1063" s="102"/>
      <c r="AB1063" s="102"/>
      <c r="AC1063" s="102"/>
      <c r="AD1063" s="102"/>
      <c r="AE1063" s="102"/>
      <c r="AF1063" s="102"/>
      <c r="AG1063" s="102"/>
      <c r="AH1063" s="102"/>
      <c r="AI1063" s="102"/>
      <c r="AJ1063" s="102"/>
      <c r="AK1063" s="102"/>
      <c r="AL1063" s="102"/>
      <c r="AM1063" s="102"/>
      <c r="BG1063" s="13" t="s">
        <v>432</v>
      </c>
      <c r="BH1063" s="13" t="s">
        <v>432</v>
      </c>
    </row>
    <row r="1064" spans="1:61" ht="9.75" customHeight="1" x14ac:dyDescent="0.15">
      <c r="A1064" s="96" t="s">
        <v>287</v>
      </c>
      <c r="B1064" s="97"/>
      <c r="C1064" s="97"/>
      <c r="D1064" s="97"/>
      <c r="E1064" s="97"/>
      <c r="F1064" s="97"/>
      <c r="G1064" s="97"/>
      <c r="H1064" s="97"/>
      <c r="I1064" s="97"/>
      <c r="J1064" s="167"/>
      <c r="K1064" s="162"/>
      <c r="L1064" s="162"/>
      <c r="M1064" s="162"/>
      <c r="N1064" s="162"/>
      <c r="O1064" s="162"/>
      <c r="P1064" s="162"/>
      <c r="Q1064" s="162"/>
      <c r="R1064" s="162"/>
      <c r="S1064" s="162"/>
      <c r="T1064" s="162"/>
      <c r="U1064" s="162"/>
      <c r="V1064" s="170" t="s">
        <v>116</v>
      </c>
      <c r="W1064" s="170"/>
      <c r="X1064" s="170"/>
      <c r="Y1064" s="170"/>
      <c r="Z1064" s="170"/>
      <c r="AA1064" s="170"/>
      <c r="AB1064" s="170"/>
      <c r="AC1064" s="170"/>
      <c r="AD1064" s="170"/>
      <c r="AE1064" s="170"/>
      <c r="AF1064" s="170"/>
      <c r="AG1064" s="170"/>
      <c r="AH1064" s="170"/>
      <c r="AI1064" s="170"/>
      <c r="AJ1064" s="170"/>
      <c r="AK1064" s="170"/>
      <c r="AL1064" s="170"/>
      <c r="AM1064" s="171"/>
      <c r="BE1064" s="13" t="str">
        <f ca="1">MID(CELL("address",$CB$2),2,2)</f>
        <v>CB</v>
      </c>
      <c r="BF1064" s="13" t="str">
        <f>IF(TRIM($K1066)="","",IF(ISERROR(MATCH($K1066,$CB$3:$CB$7,0)),"INPUT_ERROR",MATCH($K1066,$CB$3:$CB$7,0)))</f>
        <v/>
      </c>
      <c r="BG1064" s="13" t="s">
        <v>521</v>
      </c>
      <c r="BH1064" s="13">
        <v>74</v>
      </c>
      <c r="BI1064" s="13" t="str">
        <f>"ITEM"&amp; BH1064&amp; BG1064 &amp;"="&amp; $BF1064</f>
        <v>ITEM74#KBN3_18=</v>
      </c>
    </row>
    <row r="1065" spans="1:61" ht="9.75" customHeight="1" x14ac:dyDescent="0.15">
      <c r="A1065" s="99"/>
      <c r="B1065" s="100"/>
      <c r="C1065" s="100"/>
      <c r="D1065" s="100"/>
      <c r="E1065" s="100"/>
      <c r="F1065" s="100"/>
      <c r="G1065" s="100"/>
      <c r="H1065" s="100"/>
      <c r="I1065" s="100"/>
      <c r="J1065" s="186"/>
      <c r="K1065" s="133"/>
      <c r="L1065" s="133"/>
      <c r="M1065" s="133"/>
      <c r="N1065" s="133"/>
      <c r="O1065" s="133"/>
      <c r="P1065" s="133"/>
      <c r="Q1065" s="133"/>
      <c r="R1065" s="133"/>
      <c r="S1065" s="133"/>
      <c r="T1065" s="133"/>
      <c r="U1065" s="133"/>
      <c r="V1065" s="169" t="s">
        <v>180</v>
      </c>
      <c r="W1065" s="169"/>
      <c r="X1065" s="169"/>
      <c r="Y1065" s="169"/>
      <c r="Z1065" s="169"/>
      <c r="AA1065" s="169"/>
      <c r="AB1065" s="169"/>
      <c r="AC1065" s="169"/>
      <c r="AD1065" s="169"/>
      <c r="AE1065" s="169"/>
      <c r="AF1065" s="169"/>
      <c r="AG1065" s="169"/>
      <c r="AH1065" s="169"/>
      <c r="AI1065" s="169"/>
      <c r="AJ1065" s="169"/>
      <c r="AK1065" s="169"/>
      <c r="AL1065" s="169"/>
      <c r="AM1065" s="172"/>
      <c r="BG1065" s="13" t="s">
        <v>432</v>
      </c>
      <c r="BH1065" s="13" t="s">
        <v>432</v>
      </c>
    </row>
    <row r="1066" spans="1:61" ht="9.75" customHeight="1" x14ac:dyDescent="0.15">
      <c r="A1066" s="99"/>
      <c r="B1066" s="100"/>
      <c r="C1066" s="100"/>
      <c r="D1066" s="100"/>
      <c r="E1066" s="100"/>
      <c r="F1066" s="100"/>
      <c r="G1066" s="100"/>
      <c r="H1066" s="100"/>
      <c r="I1066" s="100"/>
      <c r="J1066" s="130" t="s">
        <v>444</v>
      </c>
      <c r="K1066" s="131"/>
      <c r="L1066" s="131"/>
      <c r="M1066" s="131"/>
      <c r="N1066" s="131"/>
      <c r="O1066" s="131"/>
      <c r="P1066" s="131"/>
      <c r="Q1066" s="131"/>
      <c r="R1066" s="131"/>
      <c r="S1066" s="131"/>
      <c r="T1066" s="133" t="s">
        <v>442</v>
      </c>
      <c r="U1066" s="133"/>
      <c r="V1066" s="169" t="s">
        <v>236</v>
      </c>
      <c r="W1066" s="169"/>
      <c r="X1066" s="169"/>
      <c r="Y1066" s="169"/>
      <c r="Z1066" s="169"/>
      <c r="AA1066" s="169"/>
      <c r="AB1066" s="169"/>
      <c r="AC1066" s="169"/>
      <c r="AD1066" s="169"/>
      <c r="AE1066" s="169"/>
      <c r="AF1066" s="169"/>
      <c r="AG1066" s="169"/>
      <c r="AH1066" s="169"/>
      <c r="AI1066" s="169"/>
      <c r="AJ1066" s="169"/>
      <c r="AK1066" s="169"/>
      <c r="AL1066" s="169"/>
      <c r="AM1066" s="172"/>
      <c r="BG1066" s="13" t="s">
        <v>432</v>
      </c>
      <c r="BH1066" s="13" t="s">
        <v>432</v>
      </c>
    </row>
    <row r="1067" spans="1:61" ht="9.75" customHeight="1" x14ac:dyDescent="0.15">
      <c r="A1067" s="99"/>
      <c r="B1067" s="100"/>
      <c r="C1067" s="100"/>
      <c r="D1067" s="100"/>
      <c r="E1067" s="100"/>
      <c r="F1067" s="100"/>
      <c r="G1067" s="100"/>
      <c r="H1067" s="100"/>
      <c r="I1067" s="100"/>
      <c r="J1067" s="130"/>
      <c r="K1067" s="131"/>
      <c r="L1067" s="131"/>
      <c r="M1067" s="131"/>
      <c r="N1067" s="131"/>
      <c r="O1067" s="131"/>
      <c r="P1067" s="131"/>
      <c r="Q1067" s="131"/>
      <c r="R1067" s="131"/>
      <c r="S1067" s="131"/>
      <c r="T1067" s="133"/>
      <c r="U1067" s="133"/>
      <c r="V1067" s="169" t="s">
        <v>237</v>
      </c>
      <c r="W1067" s="169"/>
      <c r="X1067" s="169"/>
      <c r="Y1067" s="169"/>
      <c r="Z1067" s="169"/>
      <c r="AA1067" s="169"/>
      <c r="AB1067" s="169"/>
      <c r="AC1067" s="169"/>
      <c r="AD1067" s="169"/>
      <c r="AE1067" s="169"/>
      <c r="AF1067" s="169"/>
      <c r="AG1067" s="169"/>
      <c r="AH1067" s="169"/>
      <c r="AI1067" s="169"/>
      <c r="AJ1067" s="169"/>
      <c r="AK1067" s="169"/>
      <c r="AL1067" s="169"/>
      <c r="AM1067" s="172"/>
      <c r="BG1067" s="13" t="s">
        <v>432</v>
      </c>
      <c r="BH1067" s="13" t="s">
        <v>432</v>
      </c>
    </row>
    <row r="1068" spans="1:61" ht="9.75" customHeight="1" x14ac:dyDescent="0.15">
      <c r="A1068" s="99"/>
      <c r="B1068" s="100"/>
      <c r="C1068" s="100"/>
      <c r="D1068" s="100"/>
      <c r="E1068" s="100"/>
      <c r="F1068" s="100"/>
      <c r="G1068" s="100"/>
      <c r="H1068" s="100"/>
      <c r="I1068" s="100"/>
      <c r="J1068" s="186"/>
      <c r="K1068" s="133"/>
      <c r="L1068" s="133"/>
      <c r="M1068" s="133"/>
      <c r="N1068" s="133"/>
      <c r="O1068" s="133"/>
      <c r="P1068" s="133"/>
      <c r="Q1068" s="133"/>
      <c r="R1068" s="133"/>
      <c r="S1068" s="133"/>
      <c r="T1068" s="133"/>
      <c r="U1068" s="133"/>
      <c r="V1068" s="169" t="s">
        <v>445</v>
      </c>
      <c r="W1068" s="169"/>
      <c r="X1068" s="169"/>
      <c r="Y1068" s="169"/>
      <c r="Z1068" s="169"/>
      <c r="AA1068" s="169"/>
      <c r="AB1068" s="169"/>
      <c r="AC1068" s="169"/>
      <c r="AD1068" s="169"/>
      <c r="AE1068" s="169"/>
      <c r="AF1068" s="169"/>
      <c r="AG1068" s="169"/>
      <c r="AH1068" s="169"/>
      <c r="AI1068" s="169"/>
      <c r="AJ1068" s="169"/>
      <c r="AK1068" s="169"/>
      <c r="AL1068" s="169"/>
      <c r="AM1068" s="172"/>
      <c r="BG1068" s="13" t="s">
        <v>432</v>
      </c>
      <c r="BH1068" s="13" t="s">
        <v>432</v>
      </c>
    </row>
    <row r="1069" spans="1:61" ht="9.75" customHeight="1" x14ac:dyDescent="0.15">
      <c r="A1069" s="106"/>
      <c r="B1069" s="107"/>
      <c r="C1069" s="107"/>
      <c r="D1069" s="107"/>
      <c r="E1069" s="107"/>
      <c r="F1069" s="107"/>
      <c r="G1069" s="107"/>
      <c r="H1069" s="107"/>
      <c r="I1069" s="107"/>
      <c r="J1069" s="168"/>
      <c r="K1069" s="137"/>
      <c r="L1069" s="137"/>
      <c r="M1069" s="137"/>
      <c r="N1069" s="137"/>
      <c r="O1069" s="137"/>
      <c r="P1069" s="137"/>
      <c r="Q1069" s="137"/>
      <c r="R1069" s="137"/>
      <c r="S1069" s="137"/>
      <c r="T1069" s="137"/>
      <c r="U1069" s="137"/>
      <c r="V1069" s="174" t="s">
        <v>238</v>
      </c>
      <c r="W1069" s="174"/>
      <c r="X1069" s="174"/>
      <c r="Y1069" s="174"/>
      <c r="Z1069" s="174"/>
      <c r="AA1069" s="174"/>
      <c r="AB1069" s="174"/>
      <c r="AC1069" s="174"/>
      <c r="AD1069" s="174"/>
      <c r="AE1069" s="174"/>
      <c r="AF1069" s="174"/>
      <c r="AG1069" s="174"/>
      <c r="AH1069" s="174"/>
      <c r="AI1069" s="174"/>
      <c r="AJ1069" s="174"/>
      <c r="AK1069" s="174"/>
      <c r="AL1069" s="174"/>
      <c r="AM1069" s="175"/>
      <c r="BG1069" s="13" t="s">
        <v>432</v>
      </c>
      <c r="BH1069" s="13" t="s">
        <v>432</v>
      </c>
    </row>
    <row r="1070" spans="1:61" ht="9.75" customHeight="1" x14ac:dyDescent="0.15">
      <c r="A1070" s="96" t="s">
        <v>288</v>
      </c>
      <c r="B1070" s="97"/>
      <c r="C1070" s="97"/>
      <c r="D1070" s="97"/>
      <c r="E1070" s="97"/>
      <c r="F1070" s="97"/>
      <c r="G1070" s="97"/>
      <c r="H1070" s="97"/>
      <c r="I1070" s="97"/>
      <c r="J1070" s="115"/>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7"/>
      <c r="BG1070" s="13" t="s">
        <v>521</v>
      </c>
      <c r="BH1070" s="13">
        <v>75</v>
      </c>
      <c r="BI1070" s="13" t="str">
        <f>"ITEM"&amp;BH1070&amp; BG1070 &amp;"="&amp; IF(TRIM($J1070)="","",$J1070)</f>
        <v>ITEM75#KBN3_18=</v>
      </c>
    </row>
    <row r="1071" spans="1:61" ht="9.75" customHeight="1" x14ac:dyDescent="0.15">
      <c r="A1071" s="99"/>
      <c r="B1071" s="100"/>
      <c r="C1071" s="100"/>
      <c r="D1071" s="100"/>
      <c r="E1071" s="100"/>
      <c r="F1071" s="100"/>
      <c r="G1071" s="100"/>
      <c r="H1071" s="100"/>
      <c r="I1071" s="100"/>
      <c r="J1071" s="109"/>
      <c r="K1071" s="110"/>
      <c r="L1071" s="110"/>
      <c r="M1071" s="110"/>
      <c r="N1071" s="110"/>
      <c r="O1071" s="110"/>
      <c r="P1071" s="110"/>
      <c r="Q1071" s="110"/>
      <c r="R1071" s="110"/>
      <c r="S1071" s="110"/>
      <c r="T1071" s="110"/>
      <c r="U1071" s="110"/>
      <c r="V1071" s="110"/>
      <c r="W1071" s="110"/>
      <c r="X1071" s="110"/>
      <c r="Y1071" s="110"/>
      <c r="Z1071" s="110"/>
      <c r="AA1071" s="110"/>
      <c r="AB1071" s="110"/>
      <c r="AC1071" s="110"/>
      <c r="AD1071" s="110"/>
      <c r="AE1071" s="110"/>
      <c r="AF1071" s="110"/>
      <c r="AG1071" s="110"/>
      <c r="AH1071" s="110"/>
      <c r="AI1071" s="110"/>
      <c r="AJ1071" s="110"/>
      <c r="AK1071" s="110"/>
      <c r="AL1071" s="110"/>
      <c r="AM1071" s="111"/>
      <c r="BG1071" s="13" t="s">
        <v>432</v>
      </c>
      <c r="BH1071" s="13" t="s">
        <v>432</v>
      </c>
    </row>
    <row r="1072" spans="1:61" ht="9.75" customHeight="1" x14ac:dyDescent="0.15">
      <c r="A1072" s="106"/>
      <c r="B1072" s="107"/>
      <c r="C1072" s="107"/>
      <c r="D1072" s="107"/>
      <c r="E1072" s="107"/>
      <c r="F1072" s="107"/>
      <c r="G1072" s="107"/>
      <c r="H1072" s="107"/>
      <c r="I1072" s="107"/>
      <c r="J1072" s="112"/>
      <c r="K1072" s="113"/>
      <c r="L1072" s="113"/>
      <c r="M1072" s="113"/>
      <c r="N1072" s="113"/>
      <c r="O1072" s="113"/>
      <c r="P1072" s="113"/>
      <c r="Q1072" s="113"/>
      <c r="R1072" s="113"/>
      <c r="S1072" s="113"/>
      <c r="T1072" s="113"/>
      <c r="U1072" s="113"/>
      <c r="V1072" s="113"/>
      <c r="W1072" s="113"/>
      <c r="X1072" s="113"/>
      <c r="Y1072" s="113"/>
      <c r="Z1072" s="113"/>
      <c r="AA1072" s="113"/>
      <c r="AB1072" s="113"/>
      <c r="AC1072" s="113"/>
      <c r="AD1072" s="113"/>
      <c r="AE1072" s="113"/>
      <c r="AF1072" s="113"/>
      <c r="AG1072" s="113"/>
      <c r="AH1072" s="113"/>
      <c r="AI1072" s="113"/>
      <c r="AJ1072" s="113"/>
      <c r="AK1072" s="113"/>
      <c r="AL1072" s="113"/>
      <c r="AM1072" s="114"/>
      <c r="BG1072" s="13" t="s">
        <v>432</v>
      </c>
      <c r="BH1072" s="13" t="s">
        <v>432</v>
      </c>
    </row>
    <row r="1073" spans="1:61" ht="9.75" customHeight="1" x14ac:dyDescent="0.15">
      <c r="A1073" s="96" t="s">
        <v>289</v>
      </c>
      <c r="B1073" s="97"/>
      <c r="C1073" s="97"/>
      <c r="D1073" s="97"/>
      <c r="E1073" s="97"/>
      <c r="F1073" s="97"/>
      <c r="G1073" s="97"/>
      <c r="H1073" s="97"/>
      <c r="I1073" s="97"/>
      <c r="J1073" s="224" t="s">
        <v>127</v>
      </c>
      <c r="K1073" s="225"/>
      <c r="L1073" s="162" t="s">
        <v>121</v>
      </c>
      <c r="M1073" s="162"/>
      <c r="N1073" s="162"/>
      <c r="O1073" s="162"/>
      <c r="P1073" s="162"/>
      <c r="Q1073" s="162"/>
      <c r="R1073" s="162"/>
      <c r="S1073" s="162"/>
      <c r="T1073" s="162"/>
      <c r="U1073" s="162"/>
      <c r="V1073" s="162"/>
      <c r="W1073" s="162"/>
      <c r="X1073" s="227" t="s">
        <v>127</v>
      </c>
      <c r="Y1073" s="225"/>
      <c r="Z1073" s="162" t="s">
        <v>160</v>
      </c>
      <c r="AA1073" s="162"/>
      <c r="AB1073" s="162"/>
      <c r="AC1073" s="162"/>
      <c r="AD1073" s="162"/>
      <c r="AE1073" s="162"/>
      <c r="AF1073" s="162"/>
      <c r="AG1073" s="162"/>
      <c r="AH1073" s="162"/>
      <c r="AI1073" s="162"/>
      <c r="AJ1073" s="162"/>
      <c r="AK1073" s="162"/>
      <c r="AL1073" s="162"/>
      <c r="AM1073" s="163"/>
      <c r="BF1073" s="13" t="b">
        <f>IF($K1073="○",TRUE,IF($K1073="",FALSE,"INPUT_ERROR"))</f>
        <v>0</v>
      </c>
      <c r="BG1073" s="13" t="s">
        <v>521</v>
      </c>
      <c r="BH1073" s="13">
        <v>76</v>
      </c>
      <c r="BI1073" s="13" t="str">
        <f t="shared" ref="BI1073:BI1079" si="19">"ITEM"&amp;BH1073&amp; BG1073 &amp;"="&amp; BF1073</f>
        <v>ITEM76#KBN3_18=FALSE</v>
      </c>
    </row>
    <row r="1074" spans="1:61" ht="9.75" customHeight="1" x14ac:dyDescent="0.15">
      <c r="A1074" s="99"/>
      <c r="B1074" s="100"/>
      <c r="C1074" s="100"/>
      <c r="D1074" s="100"/>
      <c r="E1074" s="100"/>
      <c r="F1074" s="100"/>
      <c r="G1074" s="100"/>
      <c r="H1074" s="100"/>
      <c r="I1074" s="100"/>
      <c r="J1074" s="130"/>
      <c r="K1074" s="132"/>
      <c r="L1074" s="133"/>
      <c r="M1074" s="133"/>
      <c r="N1074" s="133"/>
      <c r="O1074" s="133"/>
      <c r="P1074" s="133"/>
      <c r="Q1074" s="133"/>
      <c r="R1074" s="133"/>
      <c r="S1074" s="133"/>
      <c r="T1074" s="133"/>
      <c r="U1074" s="133"/>
      <c r="V1074" s="133"/>
      <c r="W1074" s="133"/>
      <c r="X1074" s="134"/>
      <c r="Y1074" s="132"/>
      <c r="Z1074" s="133"/>
      <c r="AA1074" s="133"/>
      <c r="AB1074" s="133"/>
      <c r="AC1074" s="133"/>
      <c r="AD1074" s="133"/>
      <c r="AE1074" s="133"/>
      <c r="AF1074" s="133"/>
      <c r="AG1074" s="133"/>
      <c r="AH1074" s="133"/>
      <c r="AI1074" s="133"/>
      <c r="AJ1074" s="133"/>
      <c r="AK1074" s="133"/>
      <c r="AL1074" s="133"/>
      <c r="AM1074" s="139"/>
      <c r="BF1074" s="13" t="b">
        <f>IF($Y1073="○",TRUE,IF($Y1073="",FALSE,"INPUT_ERROR"))</f>
        <v>0</v>
      </c>
      <c r="BG1074" s="13" t="s">
        <v>521</v>
      </c>
      <c r="BH1074" s="13">
        <v>77</v>
      </c>
      <c r="BI1074" s="13" t="str">
        <f t="shared" si="19"/>
        <v>ITEM77#KBN3_18=FALSE</v>
      </c>
    </row>
    <row r="1075" spans="1:61" ht="9.75" customHeight="1" x14ac:dyDescent="0.15">
      <c r="A1075" s="99"/>
      <c r="B1075" s="100"/>
      <c r="C1075" s="100"/>
      <c r="D1075" s="100"/>
      <c r="E1075" s="100"/>
      <c r="F1075" s="100"/>
      <c r="G1075" s="100"/>
      <c r="H1075" s="100"/>
      <c r="I1075" s="100"/>
      <c r="J1075" s="130" t="s">
        <v>127</v>
      </c>
      <c r="K1075" s="132"/>
      <c r="L1075" s="133" t="s">
        <v>161</v>
      </c>
      <c r="M1075" s="133"/>
      <c r="N1075" s="133"/>
      <c r="O1075" s="133"/>
      <c r="P1075" s="133"/>
      <c r="Q1075" s="133"/>
      <c r="R1075" s="133"/>
      <c r="S1075" s="133"/>
      <c r="T1075" s="133"/>
      <c r="U1075" s="133"/>
      <c r="V1075" s="133"/>
      <c r="W1075" s="133"/>
      <c r="X1075" s="134" t="s">
        <v>127</v>
      </c>
      <c r="Y1075" s="132"/>
      <c r="Z1075" s="133" t="s">
        <v>332</v>
      </c>
      <c r="AA1075" s="133"/>
      <c r="AB1075" s="133"/>
      <c r="AC1075" s="133"/>
      <c r="AD1075" s="133"/>
      <c r="AE1075" s="133"/>
      <c r="AF1075" s="133"/>
      <c r="AG1075" s="133"/>
      <c r="AH1075" s="133"/>
      <c r="AI1075" s="133"/>
      <c r="AJ1075" s="133"/>
      <c r="AK1075" s="133"/>
      <c r="AL1075" s="133"/>
      <c r="AM1075" s="139"/>
      <c r="BF1075" s="13" t="b">
        <f>IF($K1075="○",TRUE,IF($K1075="",FALSE,"INPUT_ERROR"))</f>
        <v>0</v>
      </c>
      <c r="BG1075" s="13" t="s">
        <v>521</v>
      </c>
      <c r="BH1075" s="13">
        <v>78</v>
      </c>
      <c r="BI1075" s="13" t="str">
        <f t="shared" si="19"/>
        <v>ITEM78#KBN3_18=FALSE</v>
      </c>
    </row>
    <row r="1076" spans="1:61" ht="9.75" customHeight="1" x14ac:dyDescent="0.15">
      <c r="A1076" s="99"/>
      <c r="B1076" s="100"/>
      <c r="C1076" s="100"/>
      <c r="D1076" s="100"/>
      <c r="E1076" s="100"/>
      <c r="F1076" s="100"/>
      <c r="G1076" s="100"/>
      <c r="H1076" s="100"/>
      <c r="I1076" s="100"/>
      <c r="J1076" s="130"/>
      <c r="K1076" s="132"/>
      <c r="L1076" s="133"/>
      <c r="M1076" s="133"/>
      <c r="N1076" s="133"/>
      <c r="O1076" s="133"/>
      <c r="P1076" s="133"/>
      <c r="Q1076" s="133"/>
      <c r="R1076" s="133"/>
      <c r="S1076" s="133"/>
      <c r="T1076" s="133"/>
      <c r="U1076" s="133"/>
      <c r="V1076" s="133"/>
      <c r="W1076" s="133"/>
      <c r="X1076" s="134"/>
      <c r="Y1076" s="132"/>
      <c r="Z1076" s="133"/>
      <c r="AA1076" s="133"/>
      <c r="AB1076" s="133"/>
      <c r="AC1076" s="133"/>
      <c r="AD1076" s="133"/>
      <c r="AE1076" s="133"/>
      <c r="AF1076" s="133"/>
      <c r="AG1076" s="133"/>
      <c r="AH1076" s="133"/>
      <c r="AI1076" s="133"/>
      <c r="AJ1076" s="133"/>
      <c r="AK1076" s="133"/>
      <c r="AL1076" s="133"/>
      <c r="AM1076" s="139"/>
      <c r="BF1076" s="13" t="b">
        <f>IF($Y1075="○",TRUE,IF($Y1075="",FALSE,"INPUT_ERROR"))</f>
        <v>0</v>
      </c>
      <c r="BG1076" s="13" t="s">
        <v>521</v>
      </c>
      <c r="BH1076" s="13">
        <v>79</v>
      </c>
      <c r="BI1076" s="13" t="str">
        <f t="shared" si="19"/>
        <v>ITEM79#KBN3_18=FALSE</v>
      </c>
    </row>
    <row r="1077" spans="1:61" ht="9.75" customHeight="1" x14ac:dyDescent="0.15">
      <c r="A1077" s="99"/>
      <c r="B1077" s="100"/>
      <c r="C1077" s="100"/>
      <c r="D1077" s="100"/>
      <c r="E1077" s="100"/>
      <c r="F1077" s="100"/>
      <c r="G1077" s="100"/>
      <c r="H1077" s="100"/>
      <c r="I1077" s="100"/>
      <c r="J1077" s="130" t="s">
        <v>127</v>
      </c>
      <c r="K1077" s="132"/>
      <c r="L1077" s="133" t="s">
        <v>240</v>
      </c>
      <c r="M1077" s="133"/>
      <c r="N1077" s="133"/>
      <c r="O1077" s="133"/>
      <c r="P1077" s="133"/>
      <c r="Q1077" s="133"/>
      <c r="R1077" s="133"/>
      <c r="S1077" s="133"/>
      <c r="T1077" s="133"/>
      <c r="U1077" s="133"/>
      <c r="V1077" s="133"/>
      <c r="W1077" s="133"/>
      <c r="X1077" s="134" t="s">
        <v>127</v>
      </c>
      <c r="Y1077" s="132"/>
      <c r="Z1077" s="133" t="s">
        <v>241</v>
      </c>
      <c r="AA1077" s="133"/>
      <c r="AB1077" s="133"/>
      <c r="AC1077" s="133"/>
      <c r="AD1077" s="133"/>
      <c r="AE1077" s="133"/>
      <c r="AF1077" s="133"/>
      <c r="AG1077" s="133"/>
      <c r="AH1077" s="133"/>
      <c r="AI1077" s="133"/>
      <c r="AJ1077" s="133"/>
      <c r="AK1077" s="133"/>
      <c r="AL1077" s="133"/>
      <c r="AM1077" s="139"/>
      <c r="BF1077" s="13" t="b">
        <f>IF($K1077="○",TRUE,IF($K1077="",FALSE,"INPUT_ERROR"))</f>
        <v>0</v>
      </c>
      <c r="BG1077" s="13" t="s">
        <v>521</v>
      </c>
      <c r="BH1077" s="13">
        <v>80</v>
      </c>
      <c r="BI1077" s="13" t="str">
        <f t="shared" si="19"/>
        <v>ITEM80#KBN3_18=FALSE</v>
      </c>
    </row>
    <row r="1078" spans="1:61" ht="9.75" customHeight="1" x14ac:dyDescent="0.15">
      <c r="A1078" s="99"/>
      <c r="B1078" s="100"/>
      <c r="C1078" s="100"/>
      <c r="D1078" s="100"/>
      <c r="E1078" s="100"/>
      <c r="F1078" s="100"/>
      <c r="G1078" s="100"/>
      <c r="H1078" s="100"/>
      <c r="I1078" s="100"/>
      <c r="J1078" s="130"/>
      <c r="K1078" s="132"/>
      <c r="L1078" s="133"/>
      <c r="M1078" s="133"/>
      <c r="N1078" s="133"/>
      <c r="O1078" s="133"/>
      <c r="P1078" s="133"/>
      <c r="Q1078" s="133"/>
      <c r="R1078" s="133"/>
      <c r="S1078" s="133"/>
      <c r="T1078" s="133"/>
      <c r="U1078" s="133"/>
      <c r="V1078" s="133"/>
      <c r="W1078" s="133"/>
      <c r="X1078" s="134"/>
      <c r="Y1078" s="132"/>
      <c r="Z1078" s="133"/>
      <c r="AA1078" s="133"/>
      <c r="AB1078" s="133"/>
      <c r="AC1078" s="133"/>
      <c r="AD1078" s="133"/>
      <c r="AE1078" s="133"/>
      <c r="AF1078" s="133"/>
      <c r="AG1078" s="133"/>
      <c r="AH1078" s="133"/>
      <c r="AI1078" s="133"/>
      <c r="AJ1078" s="133"/>
      <c r="AK1078" s="133"/>
      <c r="AL1078" s="133"/>
      <c r="AM1078" s="139"/>
      <c r="BF1078" s="13" t="b">
        <f>IF($Y1077="○",TRUE,IF($Y1077="",FALSE,"INPUT_ERROR"))</f>
        <v>0</v>
      </c>
      <c r="BG1078" s="13" t="s">
        <v>521</v>
      </c>
      <c r="BH1078" s="13">
        <v>81</v>
      </c>
      <c r="BI1078" s="13" t="str">
        <f t="shared" si="19"/>
        <v>ITEM81#KBN3_18=FALSE</v>
      </c>
    </row>
    <row r="1079" spans="1:61" ht="9.75" customHeight="1" x14ac:dyDescent="0.15">
      <c r="A1079" s="99"/>
      <c r="B1079" s="100"/>
      <c r="C1079" s="100"/>
      <c r="D1079" s="100"/>
      <c r="E1079" s="100"/>
      <c r="F1079" s="100"/>
      <c r="G1079" s="100"/>
      <c r="H1079" s="100"/>
      <c r="I1079" s="100"/>
      <c r="J1079" s="130" t="s">
        <v>127</v>
      </c>
      <c r="K1079" s="132"/>
      <c r="L1079" s="133" t="s">
        <v>125</v>
      </c>
      <c r="M1079" s="133"/>
      <c r="N1079" s="133"/>
      <c r="O1079" s="134" t="s">
        <v>98</v>
      </c>
      <c r="P1079" s="128"/>
      <c r="Q1079" s="128"/>
      <c r="R1079" s="128"/>
      <c r="S1079" s="128"/>
      <c r="T1079" s="128"/>
      <c r="U1079" s="128"/>
      <c r="V1079" s="128"/>
      <c r="W1079" s="128"/>
      <c r="X1079" s="128"/>
      <c r="Y1079" s="128"/>
      <c r="Z1079" s="128"/>
      <c r="AA1079" s="128"/>
      <c r="AB1079" s="128"/>
      <c r="AC1079" s="128"/>
      <c r="AD1079" s="128"/>
      <c r="AE1079" s="128"/>
      <c r="AF1079" s="128"/>
      <c r="AG1079" s="128"/>
      <c r="AH1079" s="128"/>
      <c r="AI1079" s="128"/>
      <c r="AJ1079" s="128"/>
      <c r="AK1079" s="128"/>
      <c r="AL1079" s="133" t="s">
        <v>188</v>
      </c>
      <c r="AM1079" s="139"/>
      <c r="BF1079" s="13" t="b">
        <f>IF($K1079="○",TRUE,IF($K1079="",FALSE,"INPUT_ERROR"))</f>
        <v>0</v>
      </c>
      <c r="BG1079" s="13" t="s">
        <v>521</v>
      </c>
      <c r="BH1079" s="13">
        <v>82</v>
      </c>
      <c r="BI1079" s="13" t="str">
        <f t="shared" si="19"/>
        <v>ITEM82#KBN3_18=FALSE</v>
      </c>
    </row>
    <row r="1080" spans="1:61" ht="9.75" customHeight="1" x14ac:dyDescent="0.15">
      <c r="A1080" s="99"/>
      <c r="B1080" s="100"/>
      <c r="C1080" s="100"/>
      <c r="D1080" s="100"/>
      <c r="E1080" s="100"/>
      <c r="F1080" s="100"/>
      <c r="G1080" s="100"/>
      <c r="H1080" s="100"/>
      <c r="I1080" s="100"/>
      <c r="J1080" s="135"/>
      <c r="K1080" s="136"/>
      <c r="L1080" s="137"/>
      <c r="M1080" s="137"/>
      <c r="N1080" s="137"/>
      <c r="O1080" s="138"/>
      <c r="P1080" s="90"/>
      <c r="Q1080" s="90"/>
      <c r="R1080" s="90"/>
      <c r="S1080" s="90"/>
      <c r="T1080" s="90"/>
      <c r="U1080" s="90"/>
      <c r="V1080" s="90"/>
      <c r="W1080" s="90"/>
      <c r="X1080" s="90"/>
      <c r="Y1080" s="90"/>
      <c r="Z1080" s="90"/>
      <c r="AA1080" s="90"/>
      <c r="AB1080" s="90"/>
      <c r="AC1080" s="90"/>
      <c r="AD1080" s="90"/>
      <c r="AE1080" s="90"/>
      <c r="AF1080" s="90"/>
      <c r="AG1080" s="90"/>
      <c r="AH1080" s="90"/>
      <c r="AI1080" s="90"/>
      <c r="AJ1080" s="90"/>
      <c r="AK1080" s="90"/>
      <c r="AL1080" s="137"/>
      <c r="AM1080" s="140"/>
      <c r="BG1080" s="13" t="s">
        <v>521</v>
      </c>
      <c r="BH1080" s="13">
        <v>83</v>
      </c>
      <c r="BI1080" s="13" t="str">
        <f>"ITEM"&amp;BH1080&amp; BG1080 &amp;"="&amp;IF(TRIM($P1079)="","",$P1079)</f>
        <v>ITEM83#KBN3_18=</v>
      </c>
    </row>
    <row r="1081" spans="1:61" ht="9.75" customHeight="1" x14ac:dyDescent="0.15">
      <c r="A1081" s="96" t="s">
        <v>290</v>
      </c>
      <c r="B1081" s="97"/>
      <c r="C1081" s="97"/>
      <c r="D1081" s="97"/>
      <c r="E1081" s="97"/>
      <c r="F1081" s="97"/>
      <c r="G1081" s="97"/>
      <c r="H1081" s="97"/>
      <c r="I1081" s="97"/>
      <c r="J1081" s="102"/>
      <c r="K1081" s="102"/>
      <c r="L1081" s="102"/>
      <c r="M1081" s="102"/>
      <c r="N1081" s="102"/>
      <c r="O1081" s="102"/>
      <c r="P1081" s="102"/>
      <c r="Q1081" s="102"/>
      <c r="R1081" s="102"/>
      <c r="S1081" s="102"/>
      <c r="T1081" s="102"/>
      <c r="U1081" s="102"/>
      <c r="V1081" s="102"/>
      <c r="W1081" s="102"/>
      <c r="X1081" s="102"/>
      <c r="Y1081" s="102"/>
      <c r="Z1081" s="102"/>
      <c r="AA1081" s="102"/>
      <c r="AB1081" s="102"/>
      <c r="AC1081" s="102"/>
      <c r="AD1081" s="102"/>
      <c r="AE1081" s="102"/>
      <c r="AF1081" s="102"/>
      <c r="AG1081" s="102"/>
      <c r="AH1081" s="102"/>
      <c r="AI1081" s="102"/>
      <c r="AJ1081" s="102"/>
      <c r="AK1081" s="102"/>
      <c r="AL1081" s="102"/>
      <c r="AM1081" s="102"/>
      <c r="BG1081" s="13" t="s">
        <v>521</v>
      </c>
      <c r="BH1081" s="13">
        <v>84</v>
      </c>
      <c r="BI1081" s="13" t="str">
        <f>"ITEM"&amp;BH1081&amp; BG1081 &amp;"="&amp;IF(TRIM($J1081)="","",TEXT(J1081,"yyyymmdd"))</f>
        <v>ITEM84#KBN3_18=</v>
      </c>
    </row>
    <row r="1082" spans="1:61" ht="9.75" customHeight="1" x14ac:dyDescent="0.15">
      <c r="A1082" s="99"/>
      <c r="B1082" s="100"/>
      <c r="C1082" s="100"/>
      <c r="D1082" s="100"/>
      <c r="E1082" s="100"/>
      <c r="F1082" s="100"/>
      <c r="G1082" s="100"/>
      <c r="H1082" s="100"/>
      <c r="I1082" s="100"/>
      <c r="J1082" s="102"/>
      <c r="K1082" s="102"/>
      <c r="L1082" s="102"/>
      <c r="M1082" s="102"/>
      <c r="N1082" s="102"/>
      <c r="O1082" s="102"/>
      <c r="P1082" s="102"/>
      <c r="Q1082" s="102"/>
      <c r="R1082" s="102"/>
      <c r="S1082" s="102"/>
      <c r="T1082" s="102"/>
      <c r="U1082" s="102"/>
      <c r="V1082" s="102"/>
      <c r="W1082" s="102"/>
      <c r="X1082" s="102"/>
      <c r="Y1082" s="102"/>
      <c r="Z1082" s="102"/>
      <c r="AA1082" s="102"/>
      <c r="AB1082" s="102"/>
      <c r="AC1082" s="102"/>
      <c r="AD1082" s="102"/>
      <c r="AE1082" s="102"/>
      <c r="AF1082" s="102"/>
      <c r="AG1082" s="102"/>
      <c r="AH1082" s="102"/>
      <c r="AI1082" s="102"/>
      <c r="AJ1082" s="102"/>
      <c r="AK1082" s="102"/>
      <c r="AL1082" s="102"/>
      <c r="AM1082" s="102"/>
      <c r="BG1082" s="13" t="s">
        <v>432</v>
      </c>
      <c r="BH1082" s="13" t="s">
        <v>432</v>
      </c>
    </row>
    <row r="1083" spans="1:61" ht="9.75" customHeight="1" thickBot="1" x14ac:dyDescent="0.2">
      <c r="A1083" s="106"/>
      <c r="B1083" s="107"/>
      <c r="C1083" s="107"/>
      <c r="D1083" s="107"/>
      <c r="E1083" s="107"/>
      <c r="F1083" s="107"/>
      <c r="G1083" s="107"/>
      <c r="H1083" s="107"/>
      <c r="I1083" s="107"/>
      <c r="J1083" s="102"/>
      <c r="K1083" s="102"/>
      <c r="L1083" s="102"/>
      <c r="M1083" s="102"/>
      <c r="N1083" s="102"/>
      <c r="O1083" s="102"/>
      <c r="P1083" s="102"/>
      <c r="Q1083" s="102"/>
      <c r="R1083" s="102"/>
      <c r="S1083" s="102"/>
      <c r="T1083" s="102"/>
      <c r="U1083" s="102"/>
      <c r="V1083" s="102"/>
      <c r="W1083" s="102"/>
      <c r="X1083" s="102"/>
      <c r="Y1083" s="102"/>
      <c r="Z1083" s="102"/>
      <c r="AA1083" s="102"/>
      <c r="AB1083" s="102"/>
      <c r="AC1083" s="102"/>
      <c r="AD1083" s="102"/>
      <c r="AE1083" s="102"/>
      <c r="AF1083" s="102"/>
      <c r="AG1083" s="102"/>
      <c r="AH1083" s="102"/>
      <c r="AI1083" s="102"/>
      <c r="AJ1083" s="102"/>
      <c r="AK1083" s="102"/>
      <c r="AL1083" s="102"/>
      <c r="AM1083" s="102"/>
      <c r="BG1083" s="13" t="s">
        <v>432</v>
      </c>
      <c r="BH1083" s="13" t="s">
        <v>432</v>
      </c>
    </row>
    <row r="1084" spans="1:61" ht="9.75" customHeight="1" x14ac:dyDescent="0.15">
      <c r="A1084" s="295" t="s">
        <v>384</v>
      </c>
      <c r="B1084" s="296"/>
      <c r="C1084" s="296"/>
      <c r="D1084" s="296"/>
      <c r="E1084" s="296"/>
      <c r="F1084" s="296"/>
      <c r="G1084" s="296"/>
      <c r="H1084" s="296"/>
      <c r="I1084" s="297"/>
      <c r="J1084" s="273"/>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74"/>
      <c r="AE1084" s="274"/>
      <c r="AF1084" s="274"/>
      <c r="AG1084" s="274"/>
      <c r="AH1084" s="274"/>
      <c r="AI1084" s="274"/>
      <c r="AJ1084" s="274"/>
      <c r="AK1084" s="274"/>
      <c r="AL1084" s="274"/>
      <c r="AM1084" s="275"/>
      <c r="BG1084" s="13" t="s">
        <v>522</v>
      </c>
      <c r="BH1084" s="13">
        <v>70</v>
      </c>
      <c r="BI1084" s="13" t="str">
        <f>"ITEM"&amp;BH1084&amp;BG1084&amp;"="&amp;IF(TRIM($J1084)="","",$J1084)</f>
        <v>ITEM70#KBN3_19=</v>
      </c>
    </row>
    <row r="1085" spans="1:61" ht="9.75" customHeight="1" thickBot="1" x14ac:dyDescent="0.2">
      <c r="A1085" s="298"/>
      <c r="B1085" s="299"/>
      <c r="C1085" s="299"/>
      <c r="D1085" s="299"/>
      <c r="E1085" s="299"/>
      <c r="F1085" s="299"/>
      <c r="G1085" s="299"/>
      <c r="H1085" s="299"/>
      <c r="I1085" s="300"/>
      <c r="J1085" s="301"/>
      <c r="K1085" s="302"/>
      <c r="L1085" s="302"/>
      <c r="M1085" s="302"/>
      <c r="N1085" s="302"/>
      <c r="O1085" s="302"/>
      <c r="P1085" s="302"/>
      <c r="Q1085" s="302"/>
      <c r="R1085" s="302"/>
      <c r="S1085" s="302"/>
      <c r="T1085" s="302"/>
      <c r="U1085" s="302"/>
      <c r="V1085" s="302"/>
      <c r="W1085" s="302"/>
      <c r="X1085" s="302"/>
      <c r="Y1085" s="302"/>
      <c r="Z1085" s="302"/>
      <c r="AA1085" s="302"/>
      <c r="AB1085" s="302"/>
      <c r="AC1085" s="302"/>
      <c r="AD1085" s="302"/>
      <c r="AE1085" s="302"/>
      <c r="AF1085" s="302"/>
      <c r="AG1085" s="302"/>
      <c r="AH1085" s="302"/>
      <c r="AI1085" s="302"/>
      <c r="AJ1085" s="302"/>
      <c r="AK1085" s="302"/>
      <c r="AL1085" s="302"/>
      <c r="AM1085" s="303"/>
    </row>
    <row r="1086" spans="1:61" ht="9.75" customHeight="1" x14ac:dyDescent="0.15">
      <c r="A1086" s="99" t="s">
        <v>96</v>
      </c>
      <c r="B1086" s="100"/>
      <c r="C1086" s="100"/>
      <c r="D1086" s="100"/>
      <c r="E1086" s="100"/>
      <c r="F1086" s="100"/>
      <c r="G1086" s="100"/>
      <c r="H1086" s="100"/>
      <c r="I1086" s="100"/>
      <c r="J1086" s="102"/>
      <c r="K1086" s="102"/>
      <c r="L1086" s="102"/>
      <c r="M1086" s="102"/>
      <c r="N1086" s="102"/>
      <c r="O1086" s="102"/>
      <c r="P1086" s="102"/>
      <c r="Q1086" s="102"/>
      <c r="R1086" s="102"/>
      <c r="S1086" s="102"/>
      <c r="T1086" s="102"/>
      <c r="U1086" s="102"/>
      <c r="V1086" s="102"/>
      <c r="W1086" s="102"/>
      <c r="X1086" s="102"/>
      <c r="Y1086" s="102"/>
      <c r="Z1086" s="102"/>
      <c r="AA1086" s="102"/>
      <c r="AB1086" s="102"/>
      <c r="AC1086" s="102"/>
      <c r="AD1086" s="102"/>
      <c r="AE1086" s="102"/>
      <c r="AF1086" s="102"/>
      <c r="AG1086" s="102"/>
      <c r="AH1086" s="102"/>
      <c r="AI1086" s="102"/>
      <c r="AJ1086" s="102"/>
      <c r="AK1086" s="102"/>
      <c r="AL1086" s="102"/>
      <c r="AM1086" s="102"/>
      <c r="BG1086" s="13" t="s">
        <v>522</v>
      </c>
      <c r="BH1086" s="13">
        <v>71</v>
      </c>
      <c r="BI1086" s="13" t="str">
        <f>"ITEM"&amp;BH1086&amp; BG1086 &amp;"="&amp; IF(TRIM($J1086)="","",$J1086)</f>
        <v>ITEM71#KBN3_19=</v>
      </c>
    </row>
    <row r="1087" spans="1:61" ht="9.75" customHeight="1" x14ac:dyDescent="0.15">
      <c r="A1087" s="106"/>
      <c r="B1087" s="107"/>
      <c r="C1087" s="107"/>
      <c r="D1087" s="107"/>
      <c r="E1087" s="107"/>
      <c r="F1087" s="107"/>
      <c r="G1087" s="107"/>
      <c r="H1087" s="107"/>
      <c r="I1087" s="107"/>
      <c r="J1087" s="102"/>
      <c r="K1087" s="102"/>
      <c r="L1087" s="102"/>
      <c r="M1087" s="102"/>
      <c r="N1087" s="102"/>
      <c r="O1087" s="102"/>
      <c r="P1087" s="102"/>
      <c r="Q1087" s="102"/>
      <c r="R1087" s="102"/>
      <c r="S1087" s="102"/>
      <c r="T1087" s="102"/>
      <c r="U1087" s="102"/>
      <c r="V1087" s="102"/>
      <c r="W1087" s="102"/>
      <c r="X1087" s="102"/>
      <c r="Y1087" s="102"/>
      <c r="Z1087" s="102"/>
      <c r="AA1087" s="102"/>
      <c r="AB1087" s="102"/>
      <c r="AC1087" s="102"/>
      <c r="AD1087" s="102"/>
      <c r="AE1087" s="102"/>
      <c r="AF1087" s="102"/>
      <c r="AG1087" s="102"/>
      <c r="AH1087" s="102"/>
      <c r="AI1087" s="102"/>
      <c r="AJ1087" s="102"/>
      <c r="AK1087" s="102"/>
      <c r="AL1087" s="102"/>
      <c r="AM1087" s="102"/>
    </row>
    <row r="1088" spans="1:61" ht="9.75" customHeight="1" x14ac:dyDescent="0.15">
      <c r="A1088" s="96" t="s">
        <v>285</v>
      </c>
      <c r="B1088" s="97"/>
      <c r="C1088" s="97"/>
      <c r="D1088" s="97"/>
      <c r="E1088" s="97"/>
      <c r="F1088" s="97"/>
      <c r="G1088" s="97"/>
      <c r="H1088" s="97"/>
      <c r="I1088" s="97"/>
      <c r="J1088" s="102"/>
      <c r="K1088" s="102"/>
      <c r="L1088" s="102"/>
      <c r="M1088" s="102"/>
      <c r="N1088" s="102"/>
      <c r="O1088" s="102"/>
      <c r="P1088" s="102"/>
      <c r="Q1088" s="102"/>
      <c r="R1088" s="102"/>
      <c r="S1088" s="102"/>
      <c r="T1088" s="102"/>
      <c r="U1088" s="102"/>
      <c r="V1088" s="102"/>
      <c r="W1088" s="102"/>
      <c r="X1088" s="102"/>
      <c r="Y1088" s="102"/>
      <c r="Z1088" s="102"/>
      <c r="AA1088" s="102"/>
      <c r="AB1088" s="102"/>
      <c r="AC1088" s="102"/>
      <c r="AD1088" s="102"/>
      <c r="AE1088" s="102"/>
      <c r="AF1088" s="102"/>
      <c r="AG1088" s="102"/>
      <c r="AH1088" s="102"/>
      <c r="AI1088" s="102"/>
      <c r="AJ1088" s="102"/>
      <c r="AK1088" s="102"/>
      <c r="AL1088" s="102"/>
      <c r="AM1088" s="102"/>
      <c r="BG1088" s="13" t="s">
        <v>522</v>
      </c>
      <c r="BH1088" s="13">
        <v>72</v>
      </c>
      <c r="BI1088" s="13" t="str">
        <f>"ITEM"&amp;BH1088&amp; BG1088 &amp;"="&amp; IF(TRIM($J1088)="","",$J1088)</f>
        <v>ITEM72#KBN3_19=</v>
      </c>
    </row>
    <row r="1089" spans="1:61" ht="9.75" customHeight="1" x14ac:dyDescent="0.15">
      <c r="A1089" s="99"/>
      <c r="B1089" s="100"/>
      <c r="C1089" s="100"/>
      <c r="D1089" s="100"/>
      <c r="E1089" s="100"/>
      <c r="F1089" s="100"/>
      <c r="G1089" s="100"/>
      <c r="H1089" s="100"/>
      <c r="I1089" s="100"/>
      <c r="J1089" s="102"/>
      <c r="K1089" s="102"/>
      <c r="L1089" s="102"/>
      <c r="M1089" s="102"/>
      <c r="N1089" s="102"/>
      <c r="O1089" s="102"/>
      <c r="P1089" s="102"/>
      <c r="Q1089" s="102"/>
      <c r="R1089" s="102"/>
      <c r="S1089" s="102"/>
      <c r="T1089" s="102"/>
      <c r="U1089" s="102"/>
      <c r="V1089" s="102"/>
      <c r="W1089" s="102"/>
      <c r="X1089" s="102"/>
      <c r="Y1089" s="102"/>
      <c r="Z1089" s="102"/>
      <c r="AA1089" s="102"/>
      <c r="AB1089" s="102"/>
      <c r="AC1089" s="102"/>
      <c r="AD1089" s="102"/>
      <c r="AE1089" s="102"/>
      <c r="AF1089" s="102"/>
      <c r="AG1089" s="102"/>
      <c r="AH1089" s="102"/>
      <c r="AI1089" s="102"/>
      <c r="AJ1089" s="102"/>
      <c r="AK1089" s="102"/>
      <c r="AL1089" s="102"/>
      <c r="AM1089" s="102"/>
      <c r="BG1089" s="13" t="s">
        <v>432</v>
      </c>
      <c r="BH1089" s="13" t="s">
        <v>432</v>
      </c>
    </row>
    <row r="1090" spans="1:61" ht="9.75" customHeight="1" x14ac:dyDescent="0.15">
      <c r="A1090" s="106"/>
      <c r="B1090" s="107"/>
      <c r="C1090" s="107"/>
      <c r="D1090" s="107"/>
      <c r="E1090" s="107"/>
      <c r="F1090" s="107"/>
      <c r="G1090" s="107"/>
      <c r="H1090" s="107"/>
      <c r="I1090" s="107"/>
      <c r="J1090" s="102"/>
      <c r="K1090" s="102"/>
      <c r="L1090" s="102"/>
      <c r="M1090" s="102"/>
      <c r="N1090" s="102"/>
      <c r="O1090" s="102"/>
      <c r="P1090" s="102"/>
      <c r="Q1090" s="102"/>
      <c r="R1090" s="102"/>
      <c r="S1090" s="102"/>
      <c r="T1090" s="102"/>
      <c r="U1090" s="102"/>
      <c r="V1090" s="102"/>
      <c r="W1090" s="102"/>
      <c r="X1090" s="102"/>
      <c r="Y1090" s="102"/>
      <c r="Z1090" s="102"/>
      <c r="AA1090" s="102"/>
      <c r="AB1090" s="102"/>
      <c r="AC1090" s="102"/>
      <c r="AD1090" s="102"/>
      <c r="AE1090" s="102"/>
      <c r="AF1090" s="102"/>
      <c r="AG1090" s="102"/>
      <c r="AH1090" s="102"/>
      <c r="AI1090" s="102"/>
      <c r="AJ1090" s="102"/>
      <c r="AK1090" s="102"/>
      <c r="AL1090" s="102"/>
      <c r="AM1090" s="102"/>
      <c r="BG1090" s="13" t="s">
        <v>432</v>
      </c>
      <c r="BH1090" s="13" t="s">
        <v>432</v>
      </c>
    </row>
    <row r="1091" spans="1:61" ht="9.75" customHeight="1" x14ac:dyDescent="0.15">
      <c r="A1091" s="96" t="s">
        <v>286</v>
      </c>
      <c r="B1091" s="97"/>
      <c r="C1091" s="97"/>
      <c r="D1091" s="97"/>
      <c r="E1091" s="97"/>
      <c r="F1091" s="97"/>
      <c r="G1091" s="97"/>
      <c r="H1091" s="97"/>
      <c r="I1091" s="97"/>
      <c r="J1091" s="102"/>
      <c r="K1091" s="102"/>
      <c r="L1091" s="102"/>
      <c r="M1091" s="102"/>
      <c r="N1091" s="102"/>
      <c r="O1091" s="102"/>
      <c r="P1091" s="102"/>
      <c r="Q1091" s="102"/>
      <c r="R1091" s="102"/>
      <c r="S1091" s="102"/>
      <c r="T1091" s="102"/>
      <c r="U1091" s="102"/>
      <c r="V1091" s="102"/>
      <c r="W1091" s="102"/>
      <c r="X1091" s="102"/>
      <c r="Y1091" s="102"/>
      <c r="Z1091" s="102"/>
      <c r="AA1091" s="102"/>
      <c r="AB1091" s="102"/>
      <c r="AC1091" s="102"/>
      <c r="AD1091" s="102"/>
      <c r="AE1091" s="102"/>
      <c r="AF1091" s="102"/>
      <c r="AG1091" s="102"/>
      <c r="AH1091" s="102"/>
      <c r="AI1091" s="102"/>
      <c r="AJ1091" s="102"/>
      <c r="AK1091" s="102"/>
      <c r="AL1091" s="102"/>
      <c r="AM1091" s="102"/>
      <c r="BG1091" s="13" t="s">
        <v>522</v>
      </c>
      <c r="BH1091" s="13">
        <v>73</v>
      </c>
      <c r="BI1091" s="13" t="str">
        <f>"ITEM"&amp;BH1091&amp; BG1091 &amp;"="&amp; IF(TRIM($J1091)="","",$J1091)</f>
        <v>ITEM73#KBN3_19=</v>
      </c>
    </row>
    <row r="1092" spans="1:61" ht="9.75" customHeight="1" x14ac:dyDescent="0.15">
      <c r="A1092" s="106"/>
      <c r="B1092" s="107"/>
      <c r="C1092" s="107"/>
      <c r="D1092" s="107"/>
      <c r="E1092" s="107"/>
      <c r="F1092" s="107"/>
      <c r="G1092" s="107"/>
      <c r="H1092" s="107"/>
      <c r="I1092" s="107"/>
      <c r="J1092" s="102"/>
      <c r="K1092" s="102"/>
      <c r="L1092" s="102"/>
      <c r="M1092" s="102"/>
      <c r="N1092" s="102"/>
      <c r="O1092" s="102"/>
      <c r="P1092" s="102"/>
      <c r="Q1092" s="102"/>
      <c r="R1092" s="102"/>
      <c r="S1092" s="102"/>
      <c r="T1092" s="102"/>
      <c r="U1092" s="102"/>
      <c r="V1092" s="102"/>
      <c r="W1092" s="102"/>
      <c r="X1092" s="102"/>
      <c r="Y1092" s="102"/>
      <c r="Z1092" s="102"/>
      <c r="AA1092" s="102"/>
      <c r="AB1092" s="102"/>
      <c r="AC1092" s="102"/>
      <c r="AD1092" s="102"/>
      <c r="AE1092" s="102"/>
      <c r="AF1092" s="102"/>
      <c r="AG1092" s="102"/>
      <c r="AH1092" s="102"/>
      <c r="AI1092" s="102"/>
      <c r="AJ1092" s="102"/>
      <c r="AK1092" s="102"/>
      <c r="AL1092" s="102"/>
      <c r="AM1092" s="102"/>
      <c r="BG1092" s="13" t="s">
        <v>432</v>
      </c>
      <c r="BH1092" s="13" t="s">
        <v>432</v>
      </c>
    </row>
    <row r="1093" spans="1:61" ht="9.75" customHeight="1" x14ac:dyDescent="0.15">
      <c r="A1093" s="96" t="s">
        <v>287</v>
      </c>
      <c r="B1093" s="97"/>
      <c r="C1093" s="97"/>
      <c r="D1093" s="97"/>
      <c r="E1093" s="97"/>
      <c r="F1093" s="97"/>
      <c r="G1093" s="97"/>
      <c r="H1093" s="97"/>
      <c r="I1093" s="97"/>
      <c r="J1093" s="167"/>
      <c r="K1093" s="162"/>
      <c r="L1093" s="162"/>
      <c r="M1093" s="162"/>
      <c r="N1093" s="162"/>
      <c r="O1093" s="162"/>
      <c r="P1093" s="162"/>
      <c r="Q1093" s="162"/>
      <c r="R1093" s="162"/>
      <c r="S1093" s="162"/>
      <c r="T1093" s="162"/>
      <c r="U1093" s="162"/>
      <c r="V1093" s="170" t="s">
        <v>116</v>
      </c>
      <c r="W1093" s="170"/>
      <c r="X1093" s="170"/>
      <c r="Y1093" s="170"/>
      <c r="Z1093" s="170"/>
      <c r="AA1093" s="170"/>
      <c r="AB1093" s="170"/>
      <c r="AC1093" s="170"/>
      <c r="AD1093" s="170"/>
      <c r="AE1093" s="170"/>
      <c r="AF1093" s="170"/>
      <c r="AG1093" s="170"/>
      <c r="AH1093" s="170"/>
      <c r="AI1093" s="170"/>
      <c r="AJ1093" s="170"/>
      <c r="AK1093" s="170"/>
      <c r="AL1093" s="170"/>
      <c r="AM1093" s="171"/>
      <c r="BE1093" s="13" t="str">
        <f ca="1">MID(CELL("address",$CB$2),2,2)</f>
        <v>CB</v>
      </c>
      <c r="BF1093" s="13" t="str">
        <f>IF(TRIM($K1095)="","",IF(ISERROR(MATCH($K1095,$CB$3:$CB$7,0)),"INPUT_ERROR",MATCH($K1095,$CB$3:$CB$7,0)))</f>
        <v/>
      </c>
      <c r="BG1093" s="13" t="s">
        <v>522</v>
      </c>
      <c r="BH1093" s="13">
        <v>74</v>
      </c>
      <c r="BI1093" s="13" t="str">
        <f>"ITEM"&amp; BH1093&amp; BG1093 &amp;"="&amp; $BF1093</f>
        <v>ITEM74#KBN3_19=</v>
      </c>
    </row>
    <row r="1094" spans="1:61" ht="9.75" customHeight="1" x14ac:dyDescent="0.15">
      <c r="A1094" s="99"/>
      <c r="B1094" s="100"/>
      <c r="C1094" s="100"/>
      <c r="D1094" s="100"/>
      <c r="E1094" s="100"/>
      <c r="F1094" s="100"/>
      <c r="G1094" s="100"/>
      <c r="H1094" s="100"/>
      <c r="I1094" s="100"/>
      <c r="J1094" s="186"/>
      <c r="K1094" s="133"/>
      <c r="L1094" s="133"/>
      <c r="M1094" s="133"/>
      <c r="N1094" s="133"/>
      <c r="O1094" s="133"/>
      <c r="P1094" s="133"/>
      <c r="Q1094" s="133"/>
      <c r="R1094" s="133"/>
      <c r="S1094" s="133"/>
      <c r="T1094" s="133"/>
      <c r="U1094" s="133"/>
      <c r="V1094" s="169" t="s">
        <v>180</v>
      </c>
      <c r="W1094" s="169"/>
      <c r="X1094" s="169"/>
      <c r="Y1094" s="169"/>
      <c r="Z1094" s="169"/>
      <c r="AA1094" s="169"/>
      <c r="AB1094" s="169"/>
      <c r="AC1094" s="169"/>
      <c r="AD1094" s="169"/>
      <c r="AE1094" s="169"/>
      <c r="AF1094" s="169"/>
      <c r="AG1094" s="169"/>
      <c r="AH1094" s="169"/>
      <c r="AI1094" s="169"/>
      <c r="AJ1094" s="169"/>
      <c r="AK1094" s="169"/>
      <c r="AL1094" s="169"/>
      <c r="AM1094" s="172"/>
      <c r="BG1094" s="13" t="s">
        <v>432</v>
      </c>
      <c r="BH1094" s="13" t="s">
        <v>432</v>
      </c>
    </row>
    <row r="1095" spans="1:61" ht="9.75" customHeight="1" x14ac:dyDescent="0.15">
      <c r="A1095" s="99"/>
      <c r="B1095" s="100"/>
      <c r="C1095" s="100"/>
      <c r="D1095" s="100"/>
      <c r="E1095" s="100"/>
      <c r="F1095" s="100"/>
      <c r="G1095" s="100"/>
      <c r="H1095" s="100"/>
      <c r="I1095" s="100"/>
      <c r="J1095" s="130" t="s">
        <v>444</v>
      </c>
      <c r="K1095" s="131"/>
      <c r="L1095" s="131"/>
      <c r="M1095" s="131"/>
      <c r="N1095" s="131"/>
      <c r="O1095" s="131"/>
      <c r="P1095" s="131"/>
      <c r="Q1095" s="131"/>
      <c r="R1095" s="131"/>
      <c r="S1095" s="131"/>
      <c r="T1095" s="133" t="s">
        <v>442</v>
      </c>
      <c r="U1095" s="133"/>
      <c r="V1095" s="169" t="s">
        <v>236</v>
      </c>
      <c r="W1095" s="169"/>
      <c r="X1095" s="169"/>
      <c r="Y1095" s="169"/>
      <c r="Z1095" s="169"/>
      <c r="AA1095" s="169"/>
      <c r="AB1095" s="169"/>
      <c r="AC1095" s="169"/>
      <c r="AD1095" s="169"/>
      <c r="AE1095" s="169"/>
      <c r="AF1095" s="169"/>
      <c r="AG1095" s="169"/>
      <c r="AH1095" s="169"/>
      <c r="AI1095" s="169"/>
      <c r="AJ1095" s="169"/>
      <c r="AK1095" s="169"/>
      <c r="AL1095" s="169"/>
      <c r="AM1095" s="172"/>
      <c r="BG1095" s="13" t="s">
        <v>432</v>
      </c>
      <c r="BH1095" s="13" t="s">
        <v>432</v>
      </c>
    </row>
    <row r="1096" spans="1:61" ht="9.75" customHeight="1" x14ac:dyDescent="0.15">
      <c r="A1096" s="99"/>
      <c r="B1096" s="100"/>
      <c r="C1096" s="100"/>
      <c r="D1096" s="100"/>
      <c r="E1096" s="100"/>
      <c r="F1096" s="100"/>
      <c r="G1096" s="100"/>
      <c r="H1096" s="100"/>
      <c r="I1096" s="100"/>
      <c r="J1096" s="130"/>
      <c r="K1096" s="131"/>
      <c r="L1096" s="131"/>
      <c r="M1096" s="131"/>
      <c r="N1096" s="131"/>
      <c r="O1096" s="131"/>
      <c r="P1096" s="131"/>
      <c r="Q1096" s="131"/>
      <c r="R1096" s="131"/>
      <c r="S1096" s="131"/>
      <c r="T1096" s="133"/>
      <c r="U1096" s="133"/>
      <c r="V1096" s="169" t="s">
        <v>237</v>
      </c>
      <c r="W1096" s="169"/>
      <c r="X1096" s="169"/>
      <c r="Y1096" s="169"/>
      <c r="Z1096" s="169"/>
      <c r="AA1096" s="169"/>
      <c r="AB1096" s="169"/>
      <c r="AC1096" s="169"/>
      <c r="AD1096" s="169"/>
      <c r="AE1096" s="169"/>
      <c r="AF1096" s="169"/>
      <c r="AG1096" s="169"/>
      <c r="AH1096" s="169"/>
      <c r="AI1096" s="169"/>
      <c r="AJ1096" s="169"/>
      <c r="AK1096" s="169"/>
      <c r="AL1096" s="169"/>
      <c r="AM1096" s="172"/>
      <c r="BG1096" s="13" t="s">
        <v>432</v>
      </c>
      <c r="BH1096" s="13" t="s">
        <v>432</v>
      </c>
    </row>
    <row r="1097" spans="1:61" ht="9.75" customHeight="1" x14ac:dyDescent="0.15">
      <c r="A1097" s="99"/>
      <c r="B1097" s="100"/>
      <c r="C1097" s="100"/>
      <c r="D1097" s="100"/>
      <c r="E1097" s="100"/>
      <c r="F1097" s="100"/>
      <c r="G1097" s="100"/>
      <c r="H1097" s="100"/>
      <c r="I1097" s="100"/>
      <c r="J1097" s="186"/>
      <c r="K1097" s="133"/>
      <c r="L1097" s="133"/>
      <c r="M1097" s="133"/>
      <c r="N1097" s="133"/>
      <c r="O1097" s="133"/>
      <c r="P1097" s="133"/>
      <c r="Q1097" s="133"/>
      <c r="R1097" s="133"/>
      <c r="S1097" s="133"/>
      <c r="T1097" s="133"/>
      <c r="U1097" s="133"/>
      <c r="V1097" s="169" t="s">
        <v>445</v>
      </c>
      <c r="W1097" s="169"/>
      <c r="X1097" s="169"/>
      <c r="Y1097" s="169"/>
      <c r="Z1097" s="169"/>
      <c r="AA1097" s="169"/>
      <c r="AB1097" s="169"/>
      <c r="AC1097" s="169"/>
      <c r="AD1097" s="169"/>
      <c r="AE1097" s="169"/>
      <c r="AF1097" s="169"/>
      <c r="AG1097" s="169"/>
      <c r="AH1097" s="169"/>
      <c r="AI1097" s="169"/>
      <c r="AJ1097" s="169"/>
      <c r="AK1097" s="169"/>
      <c r="AL1097" s="169"/>
      <c r="AM1097" s="172"/>
      <c r="BG1097" s="13" t="s">
        <v>432</v>
      </c>
      <c r="BH1097" s="13" t="s">
        <v>432</v>
      </c>
    </row>
    <row r="1098" spans="1:61" ht="9.75" customHeight="1" x14ac:dyDescent="0.15">
      <c r="A1098" s="106"/>
      <c r="B1098" s="107"/>
      <c r="C1098" s="107"/>
      <c r="D1098" s="107"/>
      <c r="E1098" s="107"/>
      <c r="F1098" s="107"/>
      <c r="G1098" s="107"/>
      <c r="H1098" s="107"/>
      <c r="I1098" s="107"/>
      <c r="J1098" s="168"/>
      <c r="K1098" s="137"/>
      <c r="L1098" s="137"/>
      <c r="M1098" s="137"/>
      <c r="N1098" s="137"/>
      <c r="O1098" s="137"/>
      <c r="P1098" s="137"/>
      <c r="Q1098" s="137"/>
      <c r="R1098" s="137"/>
      <c r="S1098" s="137"/>
      <c r="T1098" s="137"/>
      <c r="U1098" s="137"/>
      <c r="V1098" s="174" t="s">
        <v>238</v>
      </c>
      <c r="W1098" s="174"/>
      <c r="X1098" s="174"/>
      <c r="Y1098" s="174"/>
      <c r="Z1098" s="174"/>
      <c r="AA1098" s="174"/>
      <c r="AB1098" s="174"/>
      <c r="AC1098" s="174"/>
      <c r="AD1098" s="174"/>
      <c r="AE1098" s="174"/>
      <c r="AF1098" s="174"/>
      <c r="AG1098" s="174"/>
      <c r="AH1098" s="174"/>
      <c r="AI1098" s="174"/>
      <c r="AJ1098" s="174"/>
      <c r="AK1098" s="174"/>
      <c r="AL1098" s="174"/>
      <c r="AM1098" s="175"/>
      <c r="BG1098" s="13" t="s">
        <v>432</v>
      </c>
      <c r="BH1098" s="13" t="s">
        <v>432</v>
      </c>
    </row>
    <row r="1099" spans="1:61" ht="9.75" customHeight="1" x14ac:dyDescent="0.15">
      <c r="A1099" s="96" t="s">
        <v>288</v>
      </c>
      <c r="B1099" s="97"/>
      <c r="C1099" s="97"/>
      <c r="D1099" s="97"/>
      <c r="E1099" s="97"/>
      <c r="F1099" s="97"/>
      <c r="G1099" s="97"/>
      <c r="H1099" s="97"/>
      <c r="I1099" s="97"/>
      <c r="J1099" s="115"/>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7"/>
      <c r="BG1099" s="13" t="s">
        <v>522</v>
      </c>
      <c r="BH1099" s="13">
        <v>75</v>
      </c>
      <c r="BI1099" s="13" t="str">
        <f>"ITEM"&amp;BH1099&amp; BG1099 &amp;"="&amp; IF(TRIM($J1099)="","",$J1099)</f>
        <v>ITEM75#KBN3_19=</v>
      </c>
    </row>
    <row r="1100" spans="1:61" ht="9.75" customHeight="1" x14ac:dyDescent="0.15">
      <c r="A1100" s="99"/>
      <c r="B1100" s="100"/>
      <c r="C1100" s="100"/>
      <c r="D1100" s="100"/>
      <c r="E1100" s="100"/>
      <c r="F1100" s="100"/>
      <c r="G1100" s="100"/>
      <c r="H1100" s="100"/>
      <c r="I1100" s="100"/>
      <c r="J1100" s="109"/>
      <c r="K1100" s="110"/>
      <c r="L1100" s="110"/>
      <c r="M1100" s="110"/>
      <c r="N1100" s="110"/>
      <c r="O1100" s="110"/>
      <c r="P1100" s="110"/>
      <c r="Q1100" s="110"/>
      <c r="R1100" s="110"/>
      <c r="S1100" s="110"/>
      <c r="T1100" s="110"/>
      <c r="U1100" s="110"/>
      <c r="V1100" s="110"/>
      <c r="W1100" s="110"/>
      <c r="X1100" s="110"/>
      <c r="Y1100" s="110"/>
      <c r="Z1100" s="110"/>
      <c r="AA1100" s="110"/>
      <c r="AB1100" s="110"/>
      <c r="AC1100" s="110"/>
      <c r="AD1100" s="110"/>
      <c r="AE1100" s="110"/>
      <c r="AF1100" s="110"/>
      <c r="AG1100" s="110"/>
      <c r="AH1100" s="110"/>
      <c r="AI1100" s="110"/>
      <c r="AJ1100" s="110"/>
      <c r="AK1100" s="110"/>
      <c r="AL1100" s="110"/>
      <c r="AM1100" s="111"/>
      <c r="BG1100" s="13" t="s">
        <v>432</v>
      </c>
      <c r="BH1100" s="13" t="s">
        <v>432</v>
      </c>
    </row>
    <row r="1101" spans="1:61" ht="9.75" customHeight="1" x14ac:dyDescent="0.15">
      <c r="A1101" s="106"/>
      <c r="B1101" s="107"/>
      <c r="C1101" s="107"/>
      <c r="D1101" s="107"/>
      <c r="E1101" s="107"/>
      <c r="F1101" s="107"/>
      <c r="G1101" s="107"/>
      <c r="H1101" s="107"/>
      <c r="I1101" s="107"/>
      <c r="J1101" s="112"/>
      <c r="K1101" s="113"/>
      <c r="L1101" s="113"/>
      <c r="M1101" s="113"/>
      <c r="N1101" s="113"/>
      <c r="O1101" s="113"/>
      <c r="P1101" s="113"/>
      <c r="Q1101" s="113"/>
      <c r="R1101" s="113"/>
      <c r="S1101" s="113"/>
      <c r="T1101" s="113"/>
      <c r="U1101" s="113"/>
      <c r="V1101" s="113"/>
      <c r="W1101" s="113"/>
      <c r="X1101" s="113"/>
      <c r="Y1101" s="113"/>
      <c r="Z1101" s="113"/>
      <c r="AA1101" s="113"/>
      <c r="AB1101" s="113"/>
      <c r="AC1101" s="113"/>
      <c r="AD1101" s="113"/>
      <c r="AE1101" s="113"/>
      <c r="AF1101" s="113"/>
      <c r="AG1101" s="113"/>
      <c r="AH1101" s="113"/>
      <c r="AI1101" s="113"/>
      <c r="AJ1101" s="113"/>
      <c r="AK1101" s="113"/>
      <c r="AL1101" s="113"/>
      <c r="AM1101" s="114"/>
      <c r="BG1101" s="13" t="s">
        <v>432</v>
      </c>
      <c r="BH1101" s="13" t="s">
        <v>432</v>
      </c>
    </row>
    <row r="1102" spans="1:61" ht="9.75" customHeight="1" x14ac:dyDescent="0.15">
      <c r="A1102" s="96" t="s">
        <v>289</v>
      </c>
      <c r="B1102" s="97"/>
      <c r="C1102" s="97"/>
      <c r="D1102" s="97"/>
      <c r="E1102" s="97"/>
      <c r="F1102" s="97"/>
      <c r="G1102" s="97"/>
      <c r="H1102" s="97"/>
      <c r="I1102" s="97"/>
      <c r="J1102" s="224" t="s">
        <v>127</v>
      </c>
      <c r="K1102" s="225"/>
      <c r="L1102" s="162" t="s">
        <v>121</v>
      </c>
      <c r="M1102" s="162"/>
      <c r="N1102" s="162"/>
      <c r="O1102" s="162"/>
      <c r="P1102" s="162"/>
      <c r="Q1102" s="162"/>
      <c r="R1102" s="162"/>
      <c r="S1102" s="162"/>
      <c r="T1102" s="162"/>
      <c r="U1102" s="162"/>
      <c r="V1102" s="162"/>
      <c r="W1102" s="162"/>
      <c r="X1102" s="227" t="s">
        <v>127</v>
      </c>
      <c r="Y1102" s="225"/>
      <c r="Z1102" s="162" t="s">
        <v>160</v>
      </c>
      <c r="AA1102" s="162"/>
      <c r="AB1102" s="162"/>
      <c r="AC1102" s="162"/>
      <c r="AD1102" s="162"/>
      <c r="AE1102" s="162"/>
      <c r="AF1102" s="162"/>
      <c r="AG1102" s="162"/>
      <c r="AH1102" s="162"/>
      <c r="AI1102" s="162"/>
      <c r="AJ1102" s="162"/>
      <c r="AK1102" s="162"/>
      <c r="AL1102" s="162"/>
      <c r="AM1102" s="163"/>
      <c r="BF1102" s="13" t="b">
        <f>IF($K1102="○",TRUE,IF($K1102="",FALSE,"INPUT_ERROR"))</f>
        <v>0</v>
      </c>
      <c r="BG1102" s="13" t="s">
        <v>522</v>
      </c>
      <c r="BH1102" s="13">
        <v>76</v>
      </c>
      <c r="BI1102" s="13" t="str">
        <f t="shared" ref="BI1102:BI1108" si="20">"ITEM"&amp;BH1102&amp; BG1102 &amp;"="&amp; BF1102</f>
        <v>ITEM76#KBN3_19=FALSE</v>
      </c>
    </row>
    <row r="1103" spans="1:61" ht="9.75" customHeight="1" x14ac:dyDescent="0.15">
      <c r="A1103" s="99"/>
      <c r="B1103" s="100"/>
      <c r="C1103" s="100"/>
      <c r="D1103" s="100"/>
      <c r="E1103" s="100"/>
      <c r="F1103" s="100"/>
      <c r="G1103" s="100"/>
      <c r="H1103" s="100"/>
      <c r="I1103" s="100"/>
      <c r="J1103" s="130"/>
      <c r="K1103" s="132"/>
      <c r="L1103" s="133"/>
      <c r="M1103" s="133"/>
      <c r="N1103" s="133"/>
      <c r="O1103" s="133"/>
      <c r="P1103" s="133"/>
      <c r="Q1103" s="133"/>
      <c r="R1103" s="133"/>
      <c r="S1103" s="133"/>
      <c r="T1103" s="133"/>
      <c r="U1103" s="133"/>
      <c r="V1103" s="133"/>
      <c r="W1103" s="133"/>
      <c r="X1103" s="134"/>
      <c r="Y1103" s="132"/>
      <c r="Z1103" s="133"/>
      <c r="AA1103" s="133"/>
      <c r="AB1103" s="133"/>
      <c r="AC1103" s="133"/>
      <c r="AD1103" s="133"/>
      <c r="AE1103" s="133"/>
      <c r="AF1103" s="133"/>
      <c r="AG1103" s="133"/>
      <c r="AH1103" s="133"/>
      <c r="AI1103" s="133"/>
      <c r="AJ1103" s="133"/>
      <c r="AK1103" s="133"/>
      <c r="AL1103" s="133"/>
      <c r="AM1103" s="139"/>
      <c r="BF1103" s="13" t="b">
        <f>IF($Y1102="○",TRUE,IF($Y1102="",FALSE,"INPUT_ERROR"))</f>
        <v>0</v>
      </c>
      <c r="BG1103" s="13" t="s">
        <v>522</v>
      </c>
      <c r="BH1103" s="13">
        <v>77</v>
      </c>
      <c r="BI1103" s="13" t="str">
        <f t="shared" si="20"/>
        <v>ITEM77#KBN3_19=FALSE</v>
      </c>
    </row>
    <row r="1104" spans="1:61" ht="9.75" customHeight="1" x14ac:dyDescent="0.15">
      <c r="A1104" s="99"/>
      <c r="B1104" s="100"/>
      <c r="C1104" s="100"/>
      <c r="D1104" s="100"/>
      <c r="E1104" s="100"/>
      <c r="F1104" s="100"/>
      <c r="G1104" s="100"/>
      <c r="H1104" s="100"/>
      <c r="I1104" s="100"/>
      <c r="J1104" s="130" t="s">
        <v>127</v>
      </c>
      <c r="K1104" s="132"/>
      <c r="L1104" s="133" t="s">
        <v>161</v>
      </c>
      <c r="M1104" s="133"/>
      <c r="N1104" s="133"/>
      <c r="O1104" s="133"/>
      <c r="P1104" s="133"/>
      <c r="Q1104" s="133"/>
      <c r="R1104" s="133"/>
      <c r="S1104" s="133"/>
      <c r="T1104" s="133"/>
      <c r="U1104" s="133"/>
      <c r="V1104" s="133"/>
      <c r="W1104" s="133"/>
      <c r="X1104" s="134" t="s">
        <v>127</v>
      </c>
      <c r="Y1104" s="132"/>
      <c r="Z1104" s="133" t="s">
        <v>332</v>
      </c>
      <c r="AA1104" s="133"/>
      <c r="AB1104" s="133"/>
      <c r="AC1104" s="133"/>
      <c r="AD1104" s="133"/>
      <c r="AE1104" s="133"/>
      <c r="AF1104" s="133"/>
      <c r="AG1104" s="133"/>
      <c r="AH1104" s="133"/>
      <c r="AI1104" s="133"/>
      <c r="AJ1104" s="133"/>
      <c r="AK1104" s="133"/>
      <c r="AL1104" s="133"/>
      <c r="AM1104" s="139"/>
      <c r="BF1104" s="13" t="b">
        <f>IF($K1104="○",TRUE,IF($K1104="",FALSE,"INPUT_ERROR"))</f>
        <v>0</v>
      </c>
      <c r="BG1104" s="13" t="s">
        <v>522</v>
      </c>
      <c r="BH1104" s="13">
        <v>78</v>
      </c>
      <c r="BI1104" s="13" t="str">
        <f t="shared" si="20"/>
        <v>ITEM78#KBN3_19=FALSE</v>
      </c>
    </row>
    <row r="1105" spans="1:61" ht="9.75" customHeight="1" x14ac:dyDescent="0.15">
      <c r="A1105" s="99"/>
      <c r="B1105" s="100"/>
      <c r="C1105" s="100"/>
      <c r="D1105" s="100"/>
      <c r="E1105" s="100"/>
      <c r="F1105" s="100"/>
      <c r="G1105" s="100"/>
      <c r="H1105" s="100"/>
      <c r="I1105" s="100"/>
      <c r="J1105" s="130"/>
      <c r="K1105" s="132"/>
      <c r="L1105" s="133"/>
      <c r="M1105" s="133"/>
      <c r="N1105" s="133"/>
      <c r="O1105" s="133"/>
      <c r="P1105" s="133"/>
      <c r="Q1105" s="133"/>
      <c r="R1105" s="133"/>
      <c r="S1105" s="133"/>
      <c r="T1105" s="133"/>
      <c r="U1105" s="133"/>
      <c r="V1105" s="133"/>
      <c r="W1105" s="133"/>
      <c r="X1105" s="134"/>
      <c r="Y1105" s="132"/>
      <c r="Z1105" s="133"/>
      <c r="AA1105" s="133"/>
      <c r="AB1105" s="133"/>
      <c r="AC1105" s="133"/>
      <c r="AD1105" s="133"/>
      <c r="AE1105" s="133"/>
      <c r="AF1105" s="133"/>
      <c r="AG1105" s="133"/>
      <c r="AH1105" s="133"/>
      <c r="AI1105" s="133"/>
      <c r="AJ1105" s="133"/>
      <c r="AK1105" s="133"/>
      <c r="AL1105" s="133"/>
      <c r="AM1105" s="139"/>
      <c r="BF1105" s="13" t="b">
        <f>IF($Y1104="○",TRUE,IF($Y1104="",FALSE,"INPUT_ERROR"))</f>
        <v>0</v>
      </c>
      <c r="BG1105" s="13" t="s">
        <v>522</v>
      </c>
      <c r="BH1105" s="13">
        <v>79</v>
      </c>
      <c r="BI1105" s="13" t="str">
        <f t="shared" si="20"/>
        <v>ITEM79#KBN3_19=FALSE</v>
      </c>
    </row>
    <row r="1106" spans="1:61" ht="9.75" customHeight="1" x14ac:dyDescent="0.15">
      <c r="A1106" s="99"/>
      <c r="B1106" s="100"/>
      <c r="C1106" s="100"/>
      <c r="D1106" s="100"/>
      <c r="E1106" s="100"/>
      <c r="F1106" s="100"/>
      <c r="G1106" s="100"/>
      <c r="H1106" s="100"/>
      <c r="I1106" s="100"/>
      <c r="J1106" s="130" t="s">
        <v>127</v>
      </c>
      <c r="K1106" s="132"/>
      <c r="L1106" s="133" t="s">
        <v>240</v>
      </c>
      <c r="M1106" s="133"/>
      <c r="N1106" s="133"/>
      <c r="O1106" s="133"/>
      <c r="P1106" s="133"/>
      <c r="Q1106" s="133"/>
      <c r="R1106" s="133"/>
      <c r="S1106" s="133"/>
      <c r="T1106" s="133"/>
      <c r="U1106" s="133"/>
      <c r="V1106" s="133"/>
      <c r="W1106" s="133"/>
      <c r="X1106" s="134" t="s">
        <v>127</v>
      </c>
      <c r="Y1106" s="132"/>
      <c r="Z1106" s="133" t="s">
        <v>241</v>
      </c>
      <c r="AA1106" s="133"/>
      <c r="AB1106" s="133"/>
      <c r="AC1106" s="133"/>
      <c r="AD1106" s="133"/>
      <c r="AE1106" s="133"/>
      <c r="AF1106" s="133"/>
      <c r="AG1106" s="133"/>
      <c r="AH1106" s="133"/>
      <c r="AI1106" s="133"/>
      <c r="AJ1106" s="133"/>
      <c r="AK1106" s="133"/>
      <c r="AL1106" s="133"/>
      <c r="AM1106" s="139"/>
      <c r="BF1106" s="13" t="b">
        <f>IF($K1106="○",TRUE,IF($K1106="",FALSE,"INPUT_ERROR"))</f>
        <v>0</v>
      </c>
      <c r="BG1106" s="13" t="s">
        <v>522</v>
      </c>
      <c r="BH1106" s="13">
        <v>80</v>
      </c>
      <c r="BI1106" s="13" t="str">
        <f t="shared" si="20"/>
        <v>ITEM80#KBN3_19=FALSE</v>
      </c>
    </row>
    <row r="1107" spans="1:61" ht="9.75" customHeight="1" x14ac:dyDescent="0.15">
      <c r="A1107" s="99"/>
      <c r="B1107" s="100"/>
      <c r="C1107" s="100"/>
      <c r="D1107" s="100"/>
      <c r="E1107" s="100"/>
      <c r="F1107" s="100"/>
      <c r="G1107" s="100"/>
      <c r="H1107" s="100"/>
      <c r="I1107" s="100"/>
      <c r="J1107" s="130"/>
      <c r="K1107" s="132"/>
      <c r="L1107" s="133"/>
      <c r="M1107" s="133"/>
      <c r="N1107" s="133"/>
      <c r="O1107" s="133"/>
      <c r="P1107" s="133"/>
      <c r="Q1107" s="133"/>
      <c r="R1107" s="133"/>
      <c r="S1107" s="133"/>
      <c r="T1107" s="133"/>
      <c r="U1107" s="133"/>
      <c r="V1107" s="133"/>
      <c r="W1107" s="133"/>
      <c r="X1107" s="134"/>
      <c r="Y1107" s="132"/>
      <c r="Z1107" s="133"/>
      <c r="AA1107" s="133"/>
      <c r="AB1107" s="133"/>
      <c r="AC1107" s="133"/>
      <c r="AD1107" s="133"/>
      <c r="AE1107" s="133"/>
      <c r="AF1107" s="133"/>
      <c r="AG1107" s="133"/>
      <c r="AH1107" s="133"/>
      <c r="AI1107" s="133"/>
      <c r="AJ1107" s="133"/>
      <c r="AK1107" s="133"/>
      <c r="AL1107" s="133"/>
      <c r="AM1107" s="139"/>
      <c r="BF1107" s="13" t="b">
        <f>IF($Y1106="○",TRUE,IF($Y1106="",FALSE,"INPUT_ERROR"))</f>
        <v>0</v>
      </c>
      <c r="BG1107" s="13" t="s">
        <v>522</v>
      </c>
      <c r="BH1107" s="13">
        <v>81</v>
      </c>
      <c r="BI1107" s="13" t="str">
        <f t="shared" si="20"/>
        <v>ITEM81#KBN3_19=FALSE</v>
      </c>
    </row>
    <row r="1108" spans="1:61" ht="9.75" customHeight="1" x14ac:dyDescent="0.15">
      <c r="A1108" s="99"/>
      <c r="B1108" s="100"/>
      <c r="C1108" s="100"/>
      <c r="D1108" s="100"/>
      <c r="E1108" s="100"/>
      <c r="F1108" s="100"/>
      <c r="G1108" s="100"/>
      <c r="H1108" s="100"/>
      <c r="I1108" s="100"/>
      <c r="J1108" s="130" t="s">
        <v>127</v>
      </c>
      <c r="K1108" s="132"/>
      <c r="L1108" s="133" t="s">
        <v>125</v>
      </c>
      <c r="M1108" s="133"/>
      <c r="N1108" s="133"/>
      <c r="O1108" s="134" t="s">
        <v>98</v>
      </c>
      <c r="P1108" s="128"/>
      <c r="Q1108" s="128"/>
      <c r="R1108" s="128"/>
      <c r="S1108" s="128"/>
      <c r="T1108" s="128"/>
      <c r="U1108" s="128"/>
      <c r="V1108" s="128"/>
      <c r="W1108" s="128"/>
      <c r="X1108" s="128"/>
      <c r="Y1108" s="128"/>
      <c r="Z1108" s="128"/>
      <c r="AA1108" s="128"/>
      <c r="AB1108" s="128"/>
      <c r="AC1108" s="128"/>
      <c r="AD1108" s="128"/>
      <c r="AE1108" s="128"/>
      <c r="AF1108" s="128"/>
      <c r="AG1108" s="128"/>
      <c r="AH1108" s="128"/>
      <c r="AI1108" s="128"/>
      <c r="AJ1108" s="128"/>
      <c r="AK1108" s="128"/>
      <c r="AL1108" s="133" t="s">
        <v>188</v>
      </c>
      <c r="AM1108" s="139"/>
      <c r="BF1108" s="13" t="b">
        <f>IF($K1108="○",TRUE,IF($K1108="",FALSE,"INPUT_ERROR"))</f>
        <v>0</v>
      </c>
      <c r="BG1108" s="13" t="s">
        <v>522</v>
      </c>
      <c r="BH1108" s="13">
        <v>82</v>
      </c>
      <c r="BI1108" s="13" t="str">
        <f t="shared" si="20"/>
        <v>ITEM82#KBN3_19=FALSE</v>
      </c>
    </row>
    <row r="1109" spans="1:61" ht="9.75" customHeight="1" x14ac:dyDescent="0.15">
      <c r="A1109" s="99"/>
      <c r="B1109" s="100"/>
      <c r="C1109" s="100"/>
      <c r="D1109" s="100"/>
      <c r="E1109" s="100"/>
      <c r="F1109" s="100"/>
      <c r="G1109" s="100"/>
      <c r="H1109" s="100"/>
      <c r="I1109" s="100"/>
      <c r="J1109" s="135"/>
      <c r="K1109" s="136"/>
      <c r="L1109" s="137"/>
      <c r="M1109" s="137"/>
      <c r="N1109" s="137"/>
      <c r="O1109" s="138"/>
      <c r="P1109" s="90"/>
      <c r="Q1109" s="90"/>
      <c r="R1109" s="90"/>
      <c r="S1109" s="90"/>
      <c r="T1109" s="90"/>
      <c r="U1109" s="90"/>
      <c r="V1109" s="90"/>
      <c r="W1109" s="90"/>
      <c r="X1109" s="90"/>
      <c r="Y1109" s="90"/>
      <c r="Z1109" s="90"/>
      <c r="AA1109" s="90"/>
      <c r="AB1109" s="90"/>
      <c r="AC1109" s="90"/>
      <c r="AD1109" s="90"/>
      <c r="AE1109" s="90"/>
      <c r="AF1109" s="90"/>
      <c r="AG1109" s="90"/>
      <c r="AH1109" s="90"/>
      <c r="AI1109" s="90"/>
      <c r="AJ1109" s="90"/>
      <c r="AK1109" s="90"/>
      <c r="AL1109" s="137"/>
      <c r="AM1109" s="140"/>
      <c r="BG1109" s="13" t="s">
        <v>522</v>
      </c>
      <c r="BH1109" s="13">
        <v>83</v>
      </c>
      <c r="BI1109" s="13" t="str">
        <f>"ITEM"&amp;BH1109&amp; BG1109 &amp;"="&amp;IF(TRIM($P1108)="","",$P1108)</f>
        <v>ITEM83#KBN3_19=</v>
      </c>
    </row>
    <row r="1110" spans="1:61" ht="9.75" customHeight="1" x14ac:dyDescent="0.15">
      <c r="A1110" s="96" t="s">
        <v>290</v>
      </c>
      <c r="B1110" s="97"/>
      <c r="C1110" s="97"/>
      <c r="D1110" s="97"/>
      <c r="E1110" s="97"/>
      <c r="F1110" s="97"/>
      <c r="G1110" s="97"/>
      <c r="H1110" s="97"/>
      <c r="I1110" s="97"/>
      <c r="J1110" s="102"/>
      <c r="K1110" s="102"/>
      <c r="L1110" s="102"/>
      <c r="M1110" s="102"/>
      <c r="N1110" s="102"/>
      <c r="O1110" s="102"/>
      <c r="P1110" s="102"/>
      <c r="Q1110" s="102"/>
      <c r="R1110" s="102"/>
      <c r="S1110" s="102"/>
      <c r="T1110" s="102"/>
      <c r="U1110" s="102"/>
      <c r="V1110" s="102"/>
      <c r="W1110" s="102"/>
      <c r="X1110" s="102"/>
      <c r="Y1110" s="102"/>
      <c r="Z1110" s="102"/>
      <c r="AA1110" s="102"/>
      <c r="AB1110" s="102"/>
      <c r="AC1110" s="102"/>
      <c r="AD1110" s="102"/>
      <c r="AE1110" s="102"/>
      <c r="AF1110" s="102"/>
      <c r="AG1110" s="102"/>
      <c r="AH1110" s="102"/>
      <c r="AI1110" s="102"/>
      <c r="AJ1110" s="102"/>
      <c r="AK1110" s="102"/>
      <c r="AL1110" s="102"/>
      <c r="AM1110" s="102"/>
      <c r="BG1110" s="13" t="s">
        <v>522</v>
      </c>
      <c r="BH1110" s="13">
        <v>84</v>
      </c>
      <c r="BI1110" s="13" t="str">
        <f>"ITEM"&amp;BH1110&amp; BG1110 &amp;"="&amp;IF(TRIM($J1110)="","",TEXT(J1110,"yyyymmdd"))</f>
        <v>ITEM84#KBN3_19=</v>
      </c>
    </row>
    <row r="1111" spans="1:61" ht="9.75" customHeight="1" x14ac:dyDescent="0.15">
      <c r="A1111" s="99"/>
      <c r="B1111" s="100"/>
      <c r="C1111" s="100"/>
      <c r="D1111" s="100"/>
      <c r="E1111" s="100"/>
      <c r="F1111" s="100"/>
      <c r="G1111" s="100"/>
      <c r="H1111" s="100"/>
      <c r="I1111" s="100"/>
      <c r="J1111" s="102"/>
      <c r="K1111" s="102"/>
      <c r="L1111" s="102"/>
      <c r="M1111" s="102"/>
      <c r="N1111" s="102"/>
      <c r="O1111" s="102"/>
      <c r="P1111" s="102"/>
      <c r="Q1111" s="102"/>
      <c r="R1111" s="102"/>
      <c r="S1111" s="102"/>
      <c r="T1111" s="102"/>
      <c r="U1111" s="102"/>
      <c r="V1111" s="102"/>
      <c r="W1111" s="102"/>
      <c r="X1111" s="102"/>
      <c r="Y1111" s="102"/>
      <c r="Z1111" s="102"/>
      <c r="AA1111" s="102"/>
      <c r="AB1111" s="102"/>
      <c r="AC1111" s="102"/>
      <c r="AD1111" s="102"/>
      <c r="AE1111" s="102"/>
      <c r="AF1111" s="102"/>
      <c r="AG1111" s="102"/>
      <c r="AH1111" s="102"/>
      <c r="AI1111" s="102"/>
      <c r="AJ1111" s="102"/>
      <c r="AK1111" s="102"/>
      <c r="AL1111" s="102"/>
      <c r="AM1111" s="102"/>
      <c r="BG1111" s="13" t="s">
        <v>432</v>
      </c>
      <c r="BH1111" s="13" t="s">
        <v>432</v>
      </c>
    </row>
    <row r="1112" spans="1:61" ht="9.75" customHeight="1" thickBot="1" x14ac:dyDescent="0.2">
      <c r="A1112" s="106"/>
      <c r="B1112" s="107"/>
      <c r="C1112" s="107"/>
      <c r="D1112" s="107"/>
      <c r="E1112" s="107"/>
      <c r="F1112" s="107"/>
      <c r="G1112" s="107"/>
      <c r="H1112" s="107"/>
      <c r="I1112" s="107"/>
      <c r="J1112" s="102"/>
      <c r="K1112" s="102"/>
      <c r="L1112" s="102"/>
      <c r="M1112" s="102"/>
      <c r="N1112" s="102"/>
      <c r="O1112" s="102"/>
      <c r="P1112" s="102"/>
      <c r="Q1112" s="102"/>
      <c r="R1112" s="102"/>
      <c r="S1112" s="102"/>
      <c r="T1112" s="102"/>
      <c r="U1112" s="102"/>
      <c r="V1112" s="102"/>
      <c r="W1112" s="102"/>
      <c r="X1112" s="102"/>
      <c r="Y1112" s="102"/>
      <c r="Z1112" s="102"/>
      <c r="AA1112" s="102"/>
      <c r="AB1112" s="102"/>
      <c r="AC1112" s="102"/>
      <c r="AD1112" s="102"/>
      <c r="AE1112" s="102"/>
      <c r="AF1112" s="102"/>
      <c r="AG1112" s="102"/>
      <c r="AH1112" s="102"/>
      <c r="AI1112" s="102"/>
      <c r="AJ1112" s="102"/>
      <c r="AK1112" s="102"/>
      <c r="AL1112" s="102"/>
      <c r="AM1112" s="102"/>
      <c r="BG1112" s="13" t="s">
        <v>432</v>
      </c>
      <c r="BH1112" s="13" t="s">
        <v>432</v>
      </c>
    </row>
    <row r="1113" spans="1:61" ht="9.75" customHeight="1" x14ac:dyDescent="0.15">
      <c r="A1113" s="295" t="s">
        <v>385</v>
      </c>
      <c r="B1113" s="296"/>
      <c r="C1113" s="296"/>
      <c r="D1113" s="296"/>
      <c r="E1113" s="296"/>
      <c r="F1113" s="296"/>
      <c r="G1113" s="296"/>
      <c r="H1113" s="296"/>
      <c r="I1113" s="297"/>
      <c r="J1113" s="273"/>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274"/>
      <c r="AE1113" s="274"/>
      <c r="AF1113" s="274"/>
      <c r="AG1113" s="274"/>
      <c r="AH1113" s="274"/>
      <c r="AI1113" s="274"/>
      <c r="AJ1113" s="274"/>
      <c r="AK1113" s="274"/>
      <c r="AL1113" s="274"/>
      <c r="AM1113" s="275"/>
      <c r="BG1113" s="13" t="s">
        <v>523</v>
      </c>
      <c r="BH1113" s="13">
        <v>70</v>
      </c>
      <c r="BI1113" s="13" t="str">
        <f>"ITEM"&amp;BH1113&amp;BG1113&amp;"="&amp;IF(TRIM($J1113)="","",$J1113)</f>
        <v>ITEM70#KBN3_20=</v>
      </c>
    </row>
    <row r="1114" spans="1:61" ht="9.75" customHeight="1" thickBot="1" x14ac:dyDescent="0.2">
      <c r="A1114" s="298"/>
      <c r="B1114" s="299"/>
      <c r="C1114" s="299"/>
      <c r="D1114" s="299"/>
      <c r="E1114" s="299"/>
      <c r="F1114" s="299"/>
      <c r="G1114" s="299"/>
      <c r="H1114" s="299"/>
      <c r="I1114" s="300"/>
      <c r="J1114" s="301"/>
      <c r="K1114" s="302"/>
      <c r="L1114" s="302"/>
      <c r="M1114" s="302"/>
      <c r="N1114" s="302"/>
      <c r="O1114" s="302"/>
      <c r="P1114" s="302"/>
      <c r="Q1114" s="302"/>
      <c r="R1114" s="302"/>
      <c r="S1114" s="302"/>
      <c r="T1114" s="302"/>
      <c r="U1114" s="302"/>
      <c r="V1114" s="302"/>
      <c r="W1114" s="302"/>
      <c r="X1114" s="302"/>
      <c r="Y1114" s="302"/>
      <c r="Z1114" s="302"/>
      <c r="AA1114" s="302"/>
      <c r="AB1114" s="302"/>
      <c r="AC1114" s="302"/>
      <c r="AD1114" s="302"/>
      <c r="AE1114" s="302"/>
      <c r="AF1114" s="302"/>
      <c r="AG1114" s="302"/>
      <c r="AH1114" s="302"/>
      <c r="AI1114" s="302"/>
      <c r="AJ1114" s="302"/>
      <c r="AK1114" s="302"/>
      <c r="AL1114" s="302"/>
      <c r="AM1114" s="303"/>
    </row>
    <row r="1115" spans="1:61" ht="9.75" customHeight="1" x14ac:dyDescent="0.15">
      <c r="A1115" s="99" t="s">
        <v>96</v>
      </c>
      <c r="B1115" s="100"/>
      <c r="C1115" s="100"/>
      <c r="D1115" s="100"/>
      <c r="E1115" s="100"/>
      <c r="F1115" s="100"/>
      <c r="G1115" s="100"/>
      <c r="H1115" s="100"/>
      <c r="I1115" s="100"/>
      <c r="J1115" s="102"/>
      <c r="K1115" s="102"/>
      <c r="L1115" s="102"/>
      <c r="M1115" s="102"/>
      <c r="N1115" s="102"/>
      <c r="O1115" s="102"/>
      <c r="P1115" s="102"/>
      <c r="Q1115" s="102"/>
      <c r="R1115" s="102"/>
      <c r="S1115" s="102"/>
      <c r="T1115" s="102"/>
      <c r="U1115" s="102"/>
      <c r="V1115" s="102"/>
      <c r="W1115" s="102"/>
      <c r="X1115" s="102"/>
      <c r="Y1115" s="102"/>
      <c r="Z1115" s="102"/>
      <c r="AA1115" s="102"/>
      <c r="AB1115" s="102"/>
      <c r="AC1115" s="102"/>
      <c r="AD1115" s="102"/>
      <c r="AE1115" s="102"/>
      <c r="AF1115" s="102"/>
      <c r="AG1115" s="102"/>
      <c r="AH1115" s="102"/>
      <c r="AI1115" s="102"/>
      <c r="AJ1115" s="102"/>
      <c r="AK1115" s="102"/>
      <c r="AL1115" s="102"/>
      <c r="AM1115" s="102"/>
      <c r="BG1115" s="13" t="s">
        <v>523</v>
      </c>
      <c r="BH1115" s="13">
        <v>71</v>
      </c>
      <c r="BI1115" s="13" t="str">
        <f>"ITEM"&amp;BH1115&amp; BG1115 &amp;"="&amp; IF(TRIM($J1115)="","",$J1115)</f>
        <v>ITEM71#KBN3_20=</v>
      </c>
    </row>
    <row r="1116" spans="1:61" ht="9.75" customHeight="1" x14ac:dyDescent="0.15">
      <c r="A1116" s="106"/>
      <c r="B1116" s="107"/>
      <c r="C1116" s="107"/>
      <c r="D1116" s="107"/>
      <c r="E1116" s="107"/>
      <c r="F1116" s="107"/>
      <c r="G1116" s="107"/>
      <c r="H1116" s="107"/>
      <c r="I1116" s="107"/>
      <c r="J1116" s="102"/>
      <c r="K1116" s="102"/>
      <c r="L1116" s="102"/>
      <c r="M1116" s="102"/>
      <c r="N1116" s="102"/>
      <c r="O1116" s="102"/>
      <c r="P1116" s="102"/>
      <c r="Q1116" s="102"/>
      <c r="R1116" s="102"/>
      <c r="S1116" s="102"/>
      <c r="T1116" s="102"/>
      <c r="U1116" s="102"/>
      <c r="V1116" s="102"/>
      <c r="W1116" s="102"/>
      <c r="X1116" s="102"/>
      <c r="Y1116" s="102"/>
      <c r="Z1116" s="102"/>
      <c r="AA1116" s="102"/>
      <c r="AB1116" s="102"/>
      <c r="AC1116" s="102"/>
      <c r="AD1116" s="102"/>
      <c r="AE1116" s="102"/>
      <c r="AF1116" s="102"/>
      <c r="AG1116" s="102"/>
      <c r="AH1116" s="102"/>
      <c r="AI1116" s="102"/>
      <c r="AJ1116" s="102"/>
      <c r="AK1116" s="102"/>
      <c r="AL1116" s="102"/>
      <c r="AM1116" s="102"/>
    </row>
    <row r="1117" spans="1:61" ht="9.75" customHeight="1" x14ac:dyDescent="0.15">
      <c r="A1117" s="96" t="s">
        <v>285</v>
      </c>
      <c r="B1117" s="97"/>
      <c r="C1117" s="97"/>
      <c r="D1117" s="97"/>
      <c r="E1117" s="97"/>
      <c r="F1117" s="97"/>
      <c r="G1117" s="97"/>
      <c r="H1117" s="97"/>
      <c r="I1117" s="97"/>
      <c r="J1117" s="102"/>
      <c r="K1117" s="102"/>
      <c r="L1117" s="102"/>
      <c r="M1117" s="102"/>
      <c r="N1117" s="102"/>
      <c r="O1117" s="102"/>
      <c r="P1117" s="102"/>
      <c r="Q1117" s="102"/>
      <c r="R1117" s="102"/>
      <c r="S1117" s="102"/>
      <c r="T1117" s="102"/>
      <c r="U1117" s="102"/>
      <c r="V1117" s="102"/>
      <c r="W1117" s="102"/>
      <c r="X1117" s="102"/>
      <c r="Y1117" s="102"/>
      <c r="Z1117" s="102"/>
      <c r="AA1117" s="102"/>
      <c r="AB1117" s="102"/>
      <c r="AC1117" s="102"/>
      <c r="AD1117" s="102"/>
      <c r="AE1117" s="102"/>
      <c r="AF1117" s="102"/>
      <c r="AG1117" s="102"/>
      <c r="AH1117" s="102"/>
      <c r="AI1117" s="102"/>
      <c r="AJ1117" s="102"/>
      <c r="AK1117" s="102"/>
      <c r="AL1117" s="102"/>
      <c r="AM1117" s="102"/>
      <c r="BG1117" s="13" t="s">
        <v>523</v>
      </c>
      <c r="BH1117" s="13">
        <v>72</v>
      </c>
      <c r="BI1117" s="13" t="str">
        <f>"ITEM"&amp;BH1117&amp; BG1117 &amp;"="&amp; IF(TRIM($J1117)="","",$J1117)</f>
        <v>ITEM72#KBN3_20=</v>
      </c>
    </row>
    <row r="1118" spans="1:61" ht="9.75" customHeight="1" x14ac:dyDescent="0.15">
      <c r="A1118" s="99"/>
      <c r="B1118" s="100"/>
      <c r="C1118" s="100"/>
      <c r="D1118" s="100"/>
      <c r="E1118" s="100"/>
      <c r="F1118" s="100"/>
      <c r="G1118" s="100"/>
      <c r="H1118" s="100"/>
      <c r="I1118" s="100"/>
      <c r="J1118" s="102"/>
      <c r="K1118" s="102"/>
      <c r="L1118" s="102"/>
      <c r="M1118" s="102"/>
      <c r="N1118" s="102"/>
      <c r="O1118" s="102"/>
      <c r="P1118" s="102"/>
      <c r="Q1118" s="102"/>
      <c r="R1118" s="102"/>
      <c r="S1118" s="102"/>
      <c r="T1118" s="102"/>
      <c r="U1118" s="102"/>
      <c r="V1118" s="102"/>
      <c r="W1118" s="102"/>
      <c r="X1118" s="102"/>
      <c r="Y1118" s="102"/>
      <c r="Z1118" s="102"/>
      <c r="AA1118" s="102"/>
      <c r="AB1118" s="102"/>
      <c r="AC1118" s="102"/>
      <c r="AD1118" s="102"/>
      <c r="AE1118" s="102"/>
      <c r="AF1118" s="102"/>
      <c r="AG1118" s="102"/>
      <c r="AH1118" s="102"/>
      <c r="AI1118" s="102"/>
      <c r="AJ1118" s="102"/>
      <c r="AK1118" s="102"/>
      <c r="AL1118" s="102"/>
      <c r="AM1118" s="102"/>
      <c r="BG1118" s="13" t="s">
        <v>432</v>
      </c>
      <c r="BH1118" s="13" t="s">
        <v>432</v>
      </c>
    </row>
    <row r="1119" spans="1:61" ht="9.75" customHeight="1" x14ac:dyDescent="0.15">
      <c r="A1119" s="106"/>
      <c r="B1119" s="107"/>
      <c r="C1119" s="107"/>
      <c r="D1119" s="107"/>
      <c r="E1119" s="107"/>
      <c r="F1119" s="107"/>
      <c r="G1119" s="107"/>
      <c r="H1119" s="107"/>
      <c r="I1119" s="107"/>
      <c r="J1119" s="102"/>
      <c r="K1119" s="102"/>
      <c r="L1119" s="102"/>
      <c r="M1119" s="102"/>
      <c r="N1119" s="102"/>
      <c r="O1119" s="102"/>
      <c r="P1119" s="102"/>
      <c r="Q1119" s="102"/>
      <c r="R1119" s="102"/>
      <c r="S1119" s="102"/>
      <c r="T1119" s="102"/>
      <c r="U1119" s="102"/>
      <c r="V1119" s="102"/>
      <c r="W1119" s="102"/>
      <c r="X1119" s="102"/>
      <c r="Y1119" s="102"/>
      <c r="Z1119" s="102"/>
      <c r="AA1119" s="102"/>
      <c r="AB1119" s="102"/>
      <c r="AC1119" s="102"/>
      <c r="AD1119" s="102"/>
      <c r="AE1119" s="102"/>
      <c r="AF1119" s="102"/>
      <c r="AG1119" s="102"/>
      <c r="AH1119" s="102"/>
      <c r="AI1119" s="102"/>
      <c r="AJ1119" s="102"/>
      <c r="AK1119" s="102"/>
      <c r="AL1119" s="102"/>
      <c r="AM1119" s="102"/>
      <c r="BG1119" s="13" t="s">
        <v>432</v>
      </c>
      <c r="BH1119" s="13" t="s">
        <v>432</v>
      </c>
    </row>
    <row r="1120" spans="1:61" ht="9.75" customHeight="1" x14ac:dyDescent="0.15">
      <c r="A1120" s="96" t="s">
        <v>286</v>
      </c>
      <c r="B1120" s="97"/>
      <c r="C1120" s="97"/>
      <c r="D1120" s="97"/>
      <c r="E1120" s="97"/>
      <c r="F1120" s="97"/>
      <c r="G1120" s="97"/>
      <c r="H1120" s="97"/>
      <c r="I1120" s="97"/>
      <c r="J1120" s="102"/>
      <c r="K1120" s="102"/>
      <c r="L1120" s="102"/>
      <c r="M1120" s="102"/>
      <c r="N1120" s="102"/>
      <c r="O1120" s="102"/>
      <c r="P1120" s="102"/>
      <c r="Q1120" s="102"/>
      <c r="R1120" s="102"/>
      <c r="S1120" s="102"/>
      <c r="T1120" s="102"/>
      <c r="U1120" s="102"/>
      <c r="V1120" s="102"/>
      <c r="W1120" s="102"/>
      <c r="X1120" s="102"/>
      <c r="Y1120" s="102"/>
      <c r="Z1120" s="102"/>
      <c r="AA1120" s="102"/>
      <c r="AB1120" s="102"/>
      <c r="AC1120" s="102"/>
      <c r="AD1120" s="102"/>
      <c r="AE1120" s="102"/>
      <c r="AF1120" s="102"/>
      <c r="AG1120" s="102"/>
      <c r="AH1120" s="102"/>
      <c r="AI1120" s="102"/>
      <c r="AJ1120" s="102"/>
      <c r="AK1120" s="102"/>
      <c r="AL1120" s="102"/>
      <c r="AM1120" s="102"/>
      <c r="BG1120" s="13" t="s">
        <v>523</v>
      </c>
      <c r="BH1120" s="13">
        <v>73</v>
      </c>
      <c r="BI1120" s="13" t="str">
        <f>"ITEM"&amp;BH1120&amp; BG1120 &amp;"="&amp; IF(TRIM($J1120)="","",$J1120)</f>
        <v>ITEM73#KBN3_20=</v>
      </c>
    </row>
    <row r="1121" spans="1:61" ht="9.75" customHeight="1" x14ac:dyDescent="0.15">
      <c r="A1121" s="106"/>
      <c r="B1121" s="107"/>
      <c r="C1121" s="107"/>
      <c r="D1121" s="107"/>
      <c r="E1121" s="107"/>
      <c r="F1121" s="107"/>
      <c r="G1121" s="107"/>
      <c r="H1121" s="107"/>
      <c r="I1121" s="107"/>
      <c r="J1121" s="102"/>
      <c r="K1121" s="102"/>
      <c r="L1121" s="102"/>
      <c r="M1121" s="102"/>
      <c r="N1121" s="102"/>
      <c r="O1121" s="102"/>
      <c r="P1121" s="102"/>
      <c r="Q1121" s="102"/>
      <c r="R1121" s="102"/>
      <c r="S1121" s="102"/>
      <c r="T1121" s="102"/>
      <c r="U1121" s="102"/>
      <c r="V1121" s="102"/>
      <c r="W1121" s="102"/>
      <c r="X1121" s="102"/>
      <c r="Y1121" s="102"/>
      <c r="Z1121" s="102"/>
      <c r="AA1121" s="102"/>
      <c r="AB1121" s="102"/>
      <c r="AC1121" s="102"/>
      <c r="AD1121" s="102"/>
      <c r="AE1121" s="102"/>
      <c r="AF1121" s="102"/>
      <c r="AG1121" s="102"/>
      <c r="AH1121" s="102"/>
      <c r="AI1121" s="102"/>
      <c r="AJ1121" s="102"/>
      <c r="AK1121" s="102"/>
      <c r="AL1121" s="102"/>
      <c r="AM1121" s="102"/>
      <c r="BG1121" s="13" t="s">
        <v>432</v>
      </c>
      <c r="BH1121" s="13" t="s">
        <v>432</v>
      </c>
    </row>
    <row r="1122" spans="1:61" ht="9.75" customHeight="1" x14ac:dyDescent="0.15">
      <c r="A1122" s="96" t="s">
        <v>287</v>
      </c>
      <c r="B1122" s="97"/>
      <c r="C1122" s="97"/>
      <c r="D1122" s="97"/>
      <c r="E1122" s="97"/>
      <c r="F1122" s="97"/>
      <c r="G1122" s="97"/>
      <c r="H1122" s="97"/>
      <c r="I1122" s="97"/>
      <c r="J1122" s="167"/>
      <c r="K1122" s="162"/>
      <c r="L1122" s="162"/>
      <c r="M1122" s="162"/>
      <c r="N1122" s="162"/>
      <c r="O1122" s="162"/>
      <c r="P1122" s="162"/>
      <c r="Q1122" s="162"/>
      <c r="R1122" s="162"/>
      <c r="S1122" s="162"/>
      <c r="T1122" s="162"/>
      <c r="U1122" s="162"/>
      <c r="V1122" s="170" t="s">
        <v>116</v>
      </c>
      <c r="W1122" s="170"/>
      <c r="X1122" s="170"/>
      <c r="Y1122" s="170"/>
      <c r="Z1122" s="170"/>
      <c r="AA1122" s="170"/>
      <c r="AB1122" s="170"/>
      <c r="AC1122" s="170"/>
      <c r="AD1122" s="170"/>
      <c r="AE1122" s="170"/>
      <c r="AF1122" s="170"/>
      <c r="AG1122" s="170"/>
      <c r="AH1122" s="170"/>
      <c r="AI1122" s="170"/>
      <c r="AJ1122" s="170"/>
      <c r="AK1122" s="170"/>
      <c r="AL1122" s="170"/>
      <c r="AM1122" s="171"/>
      <c r="BE1122" s="13" t="str">
        <f ca="1">MID(CELL("address",$CB$2),2,2)</f>
        <v>CB</v>
      </c>
      <c r="BF1122" s="13" t="str">
        <f>IF(TRIM($K1124)="","",IF(ISERROR(MATCH($K1124,$CB$3:$CB$7,0)),"INPUT_ERROR",MATCH($K1124,$CB$3:$CB$7,0)))</f>
        <v/>
      </c>
      <c r="BG1122" s="13" t="s">
        <v>523</v>
      </c>
      <c r="BH1122" s="13">
        <v>74</v>
      </c>
      <c r="BI1122" s="13" t="str">
        <f>"ITEM"&amp; BH1122&amp; BG1122 &amp;"="&amp; $BF1122</f>
        <v>ITEM74#KBN3_20=</v>
      </c>
    </row>
    <row r="1123" spans="1:61" ht="9.75" customHeight="1" x14ac:dyDescent="0.15">
      <c r="A1123" s="99"/>
      <c r="B1123" s="100"/>
      <c r="C1123" s="100"/>
      <c r="D1123" s="100"/>
      <c r="E1123" s="100"/>
      <c r="F1123" s="100"/>
      <c r="G1123" s="100"/>
      <c r="H1123" s="100"/>
      <c r="I1123" s="100"/>
      <c r="J1123" s="186"/>
      <c r="K1123" s="133"/>
      <c r="L1123" s="133"/>
      <c r="M1123" s="133"/>
      <c r="N1123" s="133"/>
      <c r="O1123" s="133"/>
      <c r="P1123" s="133"/>
      <c r="Q1123" s="133"/>
      <c r="R1123" s="133"/>
      <c r="S1123" s="133"/>
      <c r="T1123" s="133"/>
      <c r="U1123" s="133"/>
      <c r="V1123" s="169" t="s">
        <v>180</v>
      </c>
      <c r="W1123" s="169"/>
      <c r="X1123" s="169"/>
      <c r="Y1123" s="169"/>
      <c r="Z1123" s="169"/>
      <c r="AA1123" s="169"/>
      <c r="AB1123" s="169"/>
      <c r="AC1123" s="169"/>
      <c r="AD1123" s="169"/>
      <c r="AE1123" s="169"/>
      <c r="AF1123" s="169"/>
      <c r="AG1123" s="169"/>
      <c r="AH1123" s="169"/>
      <c r="AI1123" s="169"/>
      <c r="AJ1123" s="169"/>
      <c r="AK1123" s="169"/>
      <c r="AL1123" s="169"/>
      <c r="AM1123" s="172"/>
      <c r="BG1123" s="13" t="s">
        <v>432</v>
      </c>
      <c r="BH1123" s="13" t="s">
        <v>432</v>
      </c>
    </row>
    <row r="1124" spans="1:61" ht="9.75" customHeight="1" x14ac:dyDescent="0.15">
      <c r="A1124" s="99"/>
      <c r="B1124" s="100"/>
      <c r="C1124" s="100"/>
      <c r="D1124" s="100"/>
      <c r="E1124" s="100"/>
      <c r="F1124" s="100"/>
      <c r="G1124" s="100"/>
      <c r="H1124" s="100"/>
      <c r="I1124" s="100"/>
      <c r="J1124" s="130" t="s">
        <v>444</v>
      </c>
      <c r="K1124" s="131"/>
      <c r="L1124" s="131"/>
      <c r="M1124" s="131"/>
      <c r="N1124" s="131"/>
      <c r="O1124" s="131"/>
      <c r="P1124" s="131"/>
      <c r="Q1124" s="131"/>
      <c r="R1124" s="131"/>
      <c r="S1124" s="131"/>
      <c r="T1124" s="133" t="s">
        <v>442</v>
      </c>
      <c r="U1124" s="133"/>
      <c r="V1124" s="169" t="s">
        <v>236</v>
      </c>
      <c r="W1124" s="169"/>
      <c r="X1124" s="169"/>
      <c r="Y1124" s="169"/>
      <c r="Z1124" s="169"/>
      <c r="AA1124" s="169"/>
      <c r="AB1124" s="169"/>
      <c r="AC1124" s="169"/>
      <c r="AD1124" s="169"/>
      <c r="AE1124" s="169"/>
      <c r="AF1124" s="169"/>
      <c r="AG1124" s="169"/>
      <c r="AH1124" s="169"/>
      <c r="AI1124" s="169"/>
      <c r="AJ1124" s="169"/>
      <c r="AK1124" s="169"/>
      <c r="AL1124" s="169"/>
      <c r="AM1124" s="172"/>
      <c r="BG1124" s="13" t="s">
        <v>432</v>
      </c>
      <c r="BH1124" s="13" t="s">
        <v>432</v>
      </c>
    </row>
    <row r="1125" spans="1:61" ht="9.75" customHeight="1" x14ac:dyDescent="0.15">
      <c r="A1125" s="99"/>
      <c r="B1125" s="100"/>
      <c r="C1125" s="100"/>
      <c r="D1125" s="100"/>
      <c r="E1125" s="100"/>
      <c r="F1125" s="100"/>
      <c r="G1125" s="100"/>
      <c r="H1125" s="100"/>
      <c r="I1125" s="100"/>
      <c r="J1125" s="130"/>
      <c r="K1125" s="131"/>
      <c r="L1125" s="131"/>
      <c r="M1125" s="131"/>
      <c r="N1125" s="131"/>
      <c r="O1125" s="131"/>
      <c r="P1125" s="131"/>
      <c r="Q1125" s="131"/>
      <c r="R1125" s="131"/>
      <c r="S1125" s="131"/>
      <c r="T1125" s="133"/>
      <c r="U1125" s="133"/>
      <c r="V1125" s="169" t="s">
        <v>237</v>
      </c>
      <c r="W1125" s="169"/>
      <c r="X1125" s="169"/>
      <c r="Y1125" s="169"/>
      <c r="Z1125" s="169"/>
      <c r="AA1125" s="169"/>
      <c r="AB1125" s="169"/>
      <c r="AC1125" s="169"/>
      <c r="AD1125" s="169"/>
      <c r="AE1125" s="169"/>
      <c r="AF1125" s="169"/>
      <c r="AG1125" s="169"/>
      <c r="AH1125" s="169"/>
      <c r="AI1125" s="169"/>
      <c r="AJ1125" s="169"/>
      <c r="AK1125" s="169"/>
      <c r="AL1125" s="169"/>
      <c r="AM1125" s="172"/>
      <c r="BG1125" s="13" t="s">
        <v>432</v>
      </c>
      <c r="BH1125" s="13" t="s">
        <v>432</v>
      </c>
    </row>
    <row r="1126" spans="1:61" ht="9.75" customHeight="1" x14ac:dyDescent="0.15">
      <c r="A1126" s="99"/>
      <c r="B1126" s="100"/>
      <c r="C1126" s="100"/>
      <c r="D1126" s="100"/>
      <c r="E1126" s="100"/>
      <c r="F1126" s="100"/>
      <c r="G1126" s="100"/>
      <c r="H1126" s="100"/>
      <c r="I1126" s="100"/>
      <c r="J1126" s="186"/>
      <c r="K1126" s="133"/>
      <c r="L1126" s="133"/>
      <c r="M1126" s="133"/>
      <c r="N1126" s="133"/>
      <c r="O1126" s="133"/>
      <c r="P1126" s="133"/>
      <c r="Q1126" s="133"/>
      <c r="R1126" s="133"/>
      <c r="S1126" s="133"/>
      <c r="T1126" s="133"/>
      <c r="U1126" s="133"/>
      <c r="V1126" s="169" t="s">
        <v>445</v>
      </c>
      <c r="W1126" s="169"/>
      <c r="X1126" s="169"/>
      <c r="Y1126" s="169"/>
      <c r="Z1126" s="169"/>
      <c r="AA1126" s="169"/>
      <c r="AB1126" s="169"/>
      <c r="AC1126" s="169"/>
      <c r="AD1126" s="169"/>
      <c r="AE1126" s="169"/>
      <c r="AF1126" s="169"/>
      <c r="AG1126" s="169"/>
      <c r="AH1126" s="169"/>
      <c r="AI1126" s="169"/>
      <c r="AJ1126" s="169"/>
      <c r="AK1126" s="169"/>
      <c r="AL1126" s="169"/>
      <c r="AM1126" s="172"/>
      <c r="BG1126" s="13" t="s">
        <v>432</v>
      </c>
      <c r="BH1126" s="13" t="s">
        <v>432</v>
      </c>
    </row>
    <row r="1127" spans="1:61" ht="9.75" customHeight="1" x14ac:dyDescent="0.15">
      <c r="A1127" s="106"/>
      <c r="B1127" s="107"/>
      <c r="C1127" s="107"/>
      <c r="D1127" s="107"/>
      <c r="E1127" s="107"/>
      <c r="F1127" s="107"/>
      <c r="G1127" s="107"/>
      <c r="H1127" s="107"/>
      <c r="I1127" s="107"/>
      <c r="J1127" s="168"/>
      <c r="K1127" s="137"/>
      <c r="L1127" s="137"/>
      <c r="M1127" s="137"/>
      <c r="N1127" s="137"/>
      <c r="O1127" s="137"/>
      <c r="P1127" s="137"/>
      <c r="Q1127" s="137"/>
      <c r="R1127" s="137"/>
      <c r="S1127" s="137"/>
      <c r="T1127" s="137"/>
      <c r="U1127" s="137"/>
      <c r="V1127" s="174" t="s">
        <v>238</v>
      </c>
      <c r="W1127" s="174"/>
      <c r="X1127" s="174"/>
      <c r="Y1127" s="174"/>
      <c r="Z1127" s="174"/>
      <c r="AA1127" s="174"/>
      <c r="AB1127" s="174"/>
      <c r="AC1127" s="174"/>
      <c r="AD1127" s="174"/>
      <c r="AE1127" s="174"/>
      <c r="AF1127" s="174"/>
      <c r="AG1127" s="174"/>
      <c r="AH1127" s="174"/>
      <c r="AI1127" s="174"/>
      <c r="AJ1127" s="174"/>
      <c r="AK1127" s="174"/>
      <c r="AL1127" s="174"/>
      <c r="AM1127" s="175"/>
      <c r="BG1127" s="13" t="s">
        <v>432</v>
      </c>
      <c r="BH1127" s="13" t="s">
        <v>432</v>
      </c>
    </row>
    <row r="1128" spans="1:61" ht="9.75" customHeight="1" x14ac:dyDescent="0.15">
      <c r="A1128" s="96" t="s">
        <v>288</v>
      </c>
      <c r="B1128" s="97"/>
      <c r="C1128" s="97"/>
      <c r="D1128" s="97"/>
      <c r="E1128" s="97"/>
      <c r="F1128" s="97"/>
      <c r="G1128" s="97"/>
      <c r="H1128" s="97"/>
      <c r="I1128" s="97"/>
      <c r="J1128" s="115"/>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7"/>
      <c r="BG1128" s="13" t="s">
        <v>523</v>
      </c>
      <c r="BH1128" s="13">
        <v>75</v>
      </c>
      <c r="BI1128" s="13" t="str">
        <f>"ITEM"&amp;BH1128&amp; BG1128 &amp;"="&amp; IF(TRIM($J1128)="","",$J1128)</f>
        <v>ITEM75#KBN3_20=</v>
      </c>
    </row>
    <row r="1129" spans="1:61" ht="9.75" customHeight="1" x14ac:dyDescent="0.15">
      <c r="A1129" s="99"/>
      <c r="B1129" s="100"/>
      <c r="C1129" s="100"/>
      <c r="D1129" s="100"/>
      <c r="E1129" s="100"/>
      <c r="F1129" s="100"/>
      <c r="G1129" s="100"/>
      <c r="H1129" s="100"/>
      <c r="I1129" s="100"/>
      <c r="J1129" s="109"/>
      <c r="K1129" s="110"/>
      <c r="L1129" s="110"/>
      <c r="M1129" s="110"/>
      <c r="N1129" s="110"/>
      <c r="O1129" s="110"/>
      <c r="P1129" s="110"/>
      <c r="Q1129" s="110"/>
      <c r="R1129" s="110"/>
      <c r="S1129" s="110"/>
      <c r="T1129" s="110"/>
      <c r="U1129" s="110"/>
      <c r="V1129" s="110"/>
      <c r="W1129" s="110"/>
      <c r="X1129" s="110"/>
      <c r="Y1129" s="110"/>
      <c r="Z1129" s="110"/>
      <c r="AA1129" s="110"/>
      <c r="AB1129" s="110"/>
      <c r="AC1129" s="110"/>
      <c r="AD1129" s="110"/>
      <c r="AE1129" s="110"/>
      <c r="AF1129" s="110"/>
      <c r="AG1129" s="110"/>
      <c r="AH1129" s="110"/>
      <c r="AI1129" s="110"/>
      <c r="AJ1129" s="110"/>
      <c r="AK1129" s="110"/>
      <c r="AL1129" s="110"/>
      <c r="AM1129" s="111"/>
      <c r="BG1129" s="13" t="s">
        <v>432</v>
      </c>
      <c r="BH1129" s="13" t="s">
        <v>432</v>
      </c>
    </row>
    <row r="1130" spans="1:61" ht="9.75" customHeight="1" x14ac:dyDescent="0.15">
      <c r="A1130" s="106"/>
      <c r="B1130" s="107"/>
      <c r="C1130" s="107"/>
      <c r="D1130" s="107"/>
      <c r="E1130" s="107"/>
      <c r="F1130" s="107"/>
      <c r="G1130" s="107"/>
      <c r="H1130" s="107"/>
      <c r="I1130" s="107"/>
      <c r="J1130" s="112"/>
      <c r="K1130" s="113"/>
      <c r="L1130" s="113"/>
      <c r="M1130" s="113"/>
      <c r="N1130" s="113"/>
      <c r="O1130" s="113"/>
      <c r="P1130" s="113"/>
      <c r="Q1130" s="113"/>
      <c r="R1130" s="113"/>
      <c r="S1130" s="113"/>
      <c r="T1130" s="113"/>
      <c r="U1130" s="113"/>
      <c r="V1130" s="113"/>
      <c r="W1130" s="113"/>
      <c r="X1130" s="113"/>
      <c r="Y1130" s="113"/>
      <c r="Z1130" s="113"/>
      <c r="AA1130" s="113"/>
      <c r="AB1130" s="113"/>
      <c r="AC1130" s="113"/>
      <c r="AD1130" s="113"/>
      <c r="AE1130" s="113"/>
      <c r="AF1130" s="113"/>
      <c r="AG1130" s="113"/>
      <c r="AH1130" s="113"/>
      <c r="AI1130" s="113"/>
      <c r="AJ1130" s="113"/>
      <c r="AK1130" s="113"/>
      <c r="AL1130" s="113"/>
      <c r="AM1130" s="114"/>
      <c r="BG1130" s="13" t="s">
        <v>432</v>
      </c>
      <c r="BH1130" s="13" t="s">
        <v>432</v>
      </c>
    </row>
    <row r="1131" spans="1:61" ht="9.75" customHeight="1" x14ac:dyDescent="0.15">
      <c r="A1131" s="96" t="s">
        <v>289</v>
      </c>
      <c r="B1131" s="97"/>
      <c r="C1131" s="97"/>
      <c r="D1131" s="97"/>
      <c r="E1131" s="97"/>
      <c r="F1131" s="97"/>
      <c r="G1131" s="97"/>
      <c r="H1131" s="97"/>
      <c r="I1131" s="97"/>
      <c r="J1131" s="224" t="s">
        <v>127</v>
      </c>
      <c r="K1131" s="225"/>
      <c r="L1131" s="162" t="s">
        <v>121</v>
      </c>
      <c r="M1131" s="162"/>
      <c r="N1131" s="162"/>
      <c r="O1131" s="162"/>
      <c r="P1131" s="162"/>
      <c r="Q1131" s="162"/>
      <c r="R1131" s="162"/>
      <c r="S1131" s="162"/>
      <c r="T1131" s="162"/>
      <c r="U1131" s="162"/>
      <c r="V1131" s="162"/>
      <c r="W1131" s="162"/>
      <c r="X1131" s="227" t="s">
        <v>127</v>
      </c>
      <c r="Y1131" s="225"/>
      <c r="Z1131" s="162" t="s">
        <v>160</v>
      </c>
      <c r="AA1131" s="162"/>
      <c r="AB1131" s="162"/>
      <c r="AC1131" s="162"/>
      <c r="AD1131" s="162"/>
      <c r="AE1131" s="162"/>
      <c r="AF1131" s="162"/>
      <c r="AG1131" s="162"/>
      <c r="AH1131" s="162"/>
      <c r="AI1131" s="162"/>
      <c r="AJ1131" s="162"/>
      <c r="AK1131" s="162"/>
      <c r="AL1131" s="162"/>
      <c r="AM1131" s="163"/>
      <c r="BF1131" s="13" t="b">
        <f>IF($K1131="○",TRUE,IF($K1131="",FALSE,"INPUT_ERROR"))</f>
        <v>0</v>
      </c>
      <c r="BG1131" s="13" t="s">
        <v>523</v>
      </c>
      <c r="BH1131" s="13">
        <v>76</v>
      </c>
      <c r="BI1131" s="13" t="str">
        <f t="shared" ref="BI1131:BI1137" si="21">"ITEM"&amp;BH1131&amp; BG1131 &amp;"="&amp; BF1131</f>
        <v>ITEM76#KBN3_20=FALSE</v>
      </c>
    </row>
    <row r="1132" spans="1:61" ht="9.75" customHeight="1" x14ac:dyDescent="0.15">
      <c r="A1132" s="99"/>
      <c r="B1132" s="100"/>
      <c r="C1132" s="100"/>
      <c r="D1132" s="100"/>
      <c r="E1132" s="100"/>
      <c r="F1132" s="100"/>
      <c r="G1132" s="100"/>
      <c r="H1132" s="100"/>
      <c r="I1132" s="100"/>
      <c r="J1132" s="130"/>
      <c r="K1132" s="132"/>
      <c r="L1132" s="133"/>
      <c r="M1132" s="133"/>
      <c r="N1132" s="133"/>
      <c r="O1132" s="133"/>
      <c r="P1132" s="133"/>
      <c r="Q1132" s="133"/>
      <c r="R1132" s="133"/>
      <c r="S1132" s="133"/>
      <c r="T1132" s="133"/>
      <c r="U1132" s="133"/>
      <c r="V1132" s="133"/>
      <c r="W1132" s="133"/>
      <c r="X1132" s="134"/>
      <c r="Y1132" s="132"/>
      <c r="Z1132" s="133"/>
      <c r="AA1132" s="133"/>
      <c r="AB1132" s="133"/>
      <c r="AC1132" s="133"/>
      <c r="AD1132" s="133"/>
      <c r="AE1132" s="133"/>
      <c r="AF1132" s="133"/>
      <c r="AG1132" s="133"/>
      <c r="AH1132" s="133"/>
      <c r="AI1132" s="133"/>
      <c r="AJ1132" s="133"/>
      <c r="AK1132" s="133"/>
      <c r="AL1132" s="133"/>
      <c r="AM1132" s="139"/>
      <c r="BF1132" s="13" t="b">
        <f>IF($Y1131="○",TRUE,IF($Y1131="",FALSE,"INPUT_ERROR"))</f>
        <v>0</v>
      </c>
      <c r="BG1132" s="13" t="s">
        <v>523</v>
      </c>
      <c r="BH1132" s="13">
        <v>77</v>
      </c>
      <c r="BI1132" s="13" t="str">
        <f t="shared" si="21"/>
        <v>ITEM77#KBN3_20=FALSE</v>
      </c>
    </row>
    <row r="1133" spans="1:61" ht="9.75" customHeight="1" x14ac:dyDescent="0.15">
      <c r="A1133" s="99"/>
      <c r="B1133" s="100"/>
      <c r="C1133" s="100"/>
      <c r="D1133" s="100"/>
      <c r="E1133" s="100"/>
      <c r="F1133" s="100"/>
      <c r="G1133" s="100"/>
      <c r="H1133" s="100"/>
      <c r="I1133" s="100"/>
      <c r="J1133" s="130" t="s">
        <v>127</v>
      </c>
      <c r="K1133" s="132"/>
      <c r="L1133" s="133" t="s">
        <v>161</v>
      </c>
      <c r="M1133" s="133"/>
      <c r="N1133" s="133"/>
      <c r="O1133" s="133"/>
      <c r="P1133" s="133"/>
      <c r="Q1133" s="133"/>
      <c r="R1133" s="133"/>
      <c r="S1133" s="133"/>
      <c r="T1133" s="133"/>
      <c r="U1133" s="133"/>
      <c r="V1133" s="133"/>
      <c r="W1133" s="133"/>
      <c r="X1133" s="134" t="s">
        <v>127</v>
      </c>
      <c r="Y1133" s="132"/>
      <c r="Z1133" s="133" t="s">
        <v>332</v>
      </c>
      <c r="AA1133" s="133"/>
      <c r="AB1133" s="133"/>
      <c r="AC1133" s="133"/>
      <c r="AD1133" s="133"/>
      <c r="AE1133" s="133"/>
      <c r="AF1133" s="133"/>
      <c r="AG1133" s="133"/>
      <c r="AH1133" s="133"/>
      <c r="AI1133" s="133"/>
      <c r="AJ1133" s="133"/>
      <c r="AK1133" s="133"/>
      <c r="AL1133" s="133"/>
      <c r="AM1133" s="139"/>
      <c r="BF1133" s="13" t="b">
        <f>IF($K1133="○",TRUE,IF($K1133="",FALSE,"INPUT_ERROR"))</f>
        <v>0</v>
      </c>
      <c r="BG1133" s="13" t="s">
        <v>523</v>
      </c>
      <c r="BH1133" s="13">
        <v>78</v>
      </c>
      <c r="BI1133" s="13" t="str">
        <f t="shared" si="21"/>
        <v>ITEM78#KBN3_20=FALSE</v>
      </c>
    </row>
    <row r="1134" spans="1:61" ht="9.75" customHeight="1" x14ac:dyDescent="0.15">
      <c r="A1134" s="99"/>
      <c r="B1134" s="100"/>
      <c r="C1134" s="100"/>
      <c r="D1134" s="100"/>
      <c r="E1134" s="100"/>
      <c r="F1134" s="100"/>
      <c r="G1134" s="100"/>
      <c r="H1134" s="100"/>
      <c r="I1134" s="100"/>
      <c r="J1134" s="130"/>
      <c r="K1134" s="132"/>
      <c r="L1134" s="133"/>
      <c r="M1134" s="133"/>
      <c r="N1134" s="133"/>
      <c r="O1134" s="133"/>
      <c r="P1134" s="133"/>
      <c r="Q1134" s="133"/>
      <c r="R1134" s="133"/>
      <c r="S1134" s="133"/>
      <c r="T1134" s="133"/>
      <c r="U1134" s="133"/>
      <c r="V1134" s="133"/>
      <c r="W1134" s="133"/>
      <c r="X1134" s="134"/>
      <c r="Y1134" s="132"/>
      <c r="Z1134" s="133"/>
      <c r="AA1134" s="133"/>
      <c r="AB1134" s="133"/>
      <c r="AC1134" s="133"/>
      <c r="AD1134" s="133"/>
      <c r="AE1134" s="133"/>
      <c r="AF1134" s="133"/>
      <c r="AG1134" s="133"/>
      <c r="AH1134" s="133"/>
      <c r="AI1134" s="133"/>
      <c r="AJ1134" s="133"/>
      <c r="AK1134" s="133"/>
      <c r="AL1134" s="133"/>
      <c r="AM1134" s="139"/>
      <c r="BF1134" s="13" t="b">
        <f>IF($Y1133="○",TRUE,IF($Y1133="",FALSE,"INPUT_ERROR"))</f>
        <v>0</v>
      </c>
      <c r="BG1134" s="13" t="s">
        <v>523</v>
      </c>
      <c r="BH1134" s="13">
        <v>79</v>
      </c>
      <c r="BI1134" s="13" t="str">
        <f t="shared" si="21"/>
        <v>ITEM79#KBN3_20=FALSE</v>
      </c>
    </row>
    <row r="1135" spans="1:61" ht="9.75" customHeight="1" x14ac:dyDescent="0.15">
      <c r="A1135" s="99"/>
      <c r="B1135" s="100"/>
      <c r="C1135" s="100"/>
      <c r="D1135" s="100"/>
      <c r="E1135" s="100"/>
      <c r="F1135" s="100"/>
      <c r="G1135" s="100"/>
      <c r="H1135" s="100"/>
      <c r="I1135" s="100"/>
      <c r="J1135" s="130" t="s">
        <v>127</v>
      </c>
      <c r="K1135" s="132"/>
      <c r="L1135" s="133" t="s">
        <v>240</v>
      </c>
      <c r="M1135" s="133"/>
      <c r="N1135" s="133"/>
      <c r="O1135" s="133"/>
      <c r="P1135" s="133"/>
      <c r="Q1135" s="133"/>
      <c r="R1135" s="133"/>
      <c r="S1135" s="133"/>
      <c r="T1135" s="133"/>
      <c r="U1135" s="133"/>
      <c r="V1135" s="133"/>
      <c r="W1135" s="133"/>
      <c r="X1135" s="134" t="s">
        <v>127</v>
      </c>
      <c r="Y1135" s="132"/>
      <c r="Z1135" s="133" t="s">
        <v>241</v>
      </c>
      <c r="AA1135" s="133"/>
      <c r="AB1135" s="133"/>
      <c r="AC1135" s="133"/>
      <c r="AD1135" s="133"/>
      <c r="AE1135" s="133"/>
      <c r="AF1135" s="133"/>
      <c r="AG1135" s="133"/>
      <c r="AH1135" s="133"/>
      <c r="AI1135" s="133"/>
      <c r="AJ1135" s="133"/>
      <c r="AK1135" s="133"/>
      <c r="AL1135" s="133"/>
      <c r="AM1135" s="139"/>
      <c r="BF1135" s="13" t="b">
        <f>IF($K1135="○",TRUE,IF($K1135="",FALSE,"INPUT_ERROR"))</f>
        <v>0</v>
      </c>
      <c r="BG1135" s="13" t="s">
        <v>523</v>
      </c>
      <c r="BH1135" s="13">
        <v>80</v>
      </c>
      <c r="BI1135" s="13" t="str">
        <f t="shared" si="21"/>
        <v>ITEM80#KBN3_20=FALSE</v>
      </c>
    </row>
    <row r="1136" spans="1:61" ht="9.75" customHeight="1" x14ac:dyDescent="0.15">
      <c r="A1136" s="99"/>
      <c r="B1136" s="100"/>
      <c r="C1136" s="100"/>
      <c r="D1136" s="100"/>
      <c r="E1136" s="100"/>
      <c r="F1136" s="100"/>
      <c r="G1136" s="100"/>
      <c r="H1136" s="100"/>
      <c r="I1136" s="100"/>
      <c r="J1136" s="130"/>
      <c r="K1136" s="132"/>
      <c r="L1136" s="133"/>
      <c r="M1136" s="133"/>
      <c r="N1136" s="133"/>
      <c r="O1136" s="133"/>
      <c r="P1136" s="133"/>
      <c r="Q1136" s="133"/>
      <c r="R1136" s="133"/>
      <c r="S1136" s="133"/>
      <c r="T1136" s="133"/>
      <c r="U1136" s="133"/>
      <c r="V1136" s="133"/>
      <c r="W1136" s="133"/>
      <c r="X1136" s="134"/>
      <c r="Y1136" s="132"/>
      <c r="Z1136" s="133"/>
      <c r="AA1136" s="133"/>
      <c r="AB1136" s="133"/>
      <c r="AC1136" s="133"/>
      <c r="AD1136" s="133"/>
      <c r="AE1136" s="133"/>
      <c r="AF1136" s="133"/>
      <c r="AG1136" s="133"/>
      <c r="AH1136" s="133"/>
      <c r="AI1136" s="133"/>
      <c r="AJ1136" s="133"/>
      <c r="AK1136" s="133"/>
      <c r="AL1136" s="133"/>
      <c r="AM1136" s="139"/>
      <c r="BF1136" s="13" t="b">
        <f>IF($Y1135="○",TRUE,IF($Y1135="",FALSE,"INPUT_ERROR"))</f>
        <v>0</v>
      </c>
      <c r="BG1136" s="13" t="s">
        <v>523</v>
      </c>
      <c r="BH1136" s="13">
        <v>81</v>
      </c>
      <c r="BI1136" s="13" t="str">
        <f t="shared" si="21"/>
        <v>ITEM81#KBN3_20=FALSE</v>
      </c>
    </row>
    <row r="1137" spans="1:61" ht="9.75" customHeight="1" x14ac:dyDescent="0.15">
      <c r="A1137" s="99"/>
      <c r="B1137" s="100"/>
      <c r="C1137" s="100"/>
      <c r="D1137" s="100"/>
      <c r="E1137" s="100"/>
      <c r="F1137" s="100"/>
      <c r="G1137" s="100"/>
      <c r="H1137" s="100"/>
      <c r="I1137" s="100"/>
      <c r="J1137" s="130" t="s">
        <v>127</v>
      </c>
      <c r="K1137" s="132"/>
      <c r="L1137" s="133" t="s">
        <v>125</v>
      </c>
      <c r="M1137" s="133"/>
      <c r="N1137" s="133"/>
      <c r="O1137" s="134" t="s">
        <v>98</v>
      </c>
      <c r="P1137" s="128"/>
      <c r="Q1137" s="128"/>
      <c r="R1137" s="128"/>
      <c r="S1137" s="128"/>
      <c r="T1137" s="128"/>
      <c r="U1137" s="128"/>
      <c r="V1137" s="128"/>
      <c r="W1137" s="128"/>
      <c r="X1137" s="128"/>
      <c r="Y1137" s="128"/>
      <c r="Z1137" s="128"/>
      <c r="AA1137" s="128"/>
      <c r="AB1137" s="128"/>
      <c r="AC1137" s="128"/>
      <c r="AD1137" s="128"/>
      <c r="AE1137" s="128"/>
      <c r="AF1137" s="128"/>
      <c r="AG1137" s="128"/>
      <c r="AH1137" s="128"/>
      <c r="AI1137" s="128"/>
      <c r="AJ1137" s="128"/>
      <c r="AK1137" s="128"/>
      <c r="AL1137" s="133" t="s">
        <v>188</v>
      </c>
      <c r="AM1137" s="139"/>
      <c r="BF1137" s="13" t="b">
        <f>IF($K1137="○",TRUE,IF($K1137="",FALSE,"INPUT_ERROR"))</f>
        <v>0</v>
      </c>
      <c r="BG1137" s="13" t="s">
        <v>523</v>
      </c>
      <c r="BH1137" s="13">
        <v>82</v>
      </c>
      <c r="BI1137" s="13" t="str">
        <f t="shared" si="21"/>
        <v>ITEM82#KBN3_20=FALSE</v>
      </c>
    </row>
    <row r="1138" spans="1:61" ht="9.75" customHeight="1" x14ac:dyDescent="0.15">
      <c r="A1138" s="99"/>
      <c r="B1138" s="100"/>
      <c r="C1138" s="100"/>
      <c r="D1138" s="100"/>
      <c r="E1138" s="100"/>
      <c r="F1138" s="100"/>
      <c r="G1138" s="100"/>
      <c r="H1138" s="100"/>
      <c r="I1138" s="100"/>
      <c r="J1138" s="135"/>
      <c r="K1138" s="136"/>
      <c r="L1138" s="137"/>
      <c r="M1138" s="137"/>
      <c r="N1138" s="137"/>
      <c r="O1138" s="138"/>
      <c r="P1138" s="90"/>
      <c r="Q1138" s="90"/>
      <c r="R1138" s="90"/>
      <c r="S1138" s="90"/>
      <c r="T1138" s="90"/>
      <c r="U1138" s="90"/>
      <c r="V1138" s="90"/>
      <c r="W1138" s="90"/>
      <c r="X1138" s="90"/>
      <c r="Y1138" s="90"/>
      <c r="Z1138" s="90"/>
      <c r="AA1138" s="90"/>
      <c r="AB1138" s="90"/>
      <c r="AC1138" s="90"/>
      <c r="AD1138" s="90"/>
      <c r="AE1138" s="90"/>
      <c r="AF1138" s="90"/>
      <c r="AG1138" s="90"/>
      <c r="AH1138" s="90"/>
      <c r="AI1138" s="90"/>
      <c r="AJ1138" s="90"/>
      <c r="AK1138" s="90"/>
      <c r="AL1138" s="137"/>
      <c r="AM1138" s="140"/>
      <c r="BG1138" s="13" t="s">
        <v>523</v>
      </c>
      <c r="BH1138" s="13">
        <v>83</v>
      </c>
      <c r="BI1138" s="13" t="str">
        <f>"ITEM"&amp;BH1138&amp; BG1138 &amp;"="&amp;IF(TRIM($P1137)="","",$P1137)</f>
        <v>ITEM83#KBN3_20=</v>
      </c>
    </row>
    <row r="1139" spans="1:61" ht="9.75" customHeight="1" x14ac:dyDescent="0.15">
      <c r="A1139" s="96" t="s">
        <v>290</v>
      </c>
      <c r="B1139" s="97"/>
      <c r="C1139" s="97"/>
      <c r="D1139" s="97"/>
      <c r="E1139" s="97"/>
      <c r="F1139" s="97"/>
      <c r="G1139" s="97"/>
      <c r="H1139" s="97"/>
      <c r="I1139" s="97"/>
      <c r="J1139" s="102"/>
      <c r="K1139" s="102"/>
      <c r="L1139" s="102"/>
      <c r="M1139" s="102"/>
      <c r="N1139" s="102"/>
      <c r="O1139" s="102"/>
      <c r="P1139" s="102"/>
      <c r="Q1139" s="102"/>
      <c r="R1139" s="102"/>
      <c r="S1139" s="102"/>
      <c r="T1139" s="102"/>
      <c r="U1139" s="102"/>
      <c r="V1139" s="102"/>
      <c r="W1139" s="102"/>
      <c r="X1139" s="102"/>
      <c r="Y1139" s="102"/>
      <c r="Z1139" s="102"/>
      <c r="AA1139" s="102"/>
      <c r="AB1139" s="102"/>
      <c r="AC1139" s="102"/>
      <c r="AD1139" s="102"/>
      <c r="AE1139" s="102"/>
      <c r="AF1139" s="102"/>
      <c r="AG1139" s="102"/>
      <c r="AH1139" s="102"/>
      <c r="AI1139" s="102"/>
      <c r="AJ1139" s="102"/>
      <c r="AK1139" s="102"/>
      <c r="AL1139" s="102"/>
      <c r="AM1139" s="102"/>
      <c r="BG1139" s="13" t="s">
        <v>523</v>
      </c>
      <c r="BH1139" s="13">
        <v>84</v>
      </c>
      <c r="BI1139" s="13" t="str">
        <f>"ITEM"&amp;BH1139&amp; BG1139 &amp;"="&amp;IF(TRIM($J1139)="","",TEXT(J1139,"yyyymmdd"))</f>
        <v>ITEM84#KBN3_20=</v>
      </c>
    </row>
    <row r="1140" spans="1:61" ht="9.75" customHeight="1" x14ac:dyDescent="0.15">
      <c r="A1140" s="99"/>
      <c r="B1140" s="100"/>
      <c r="C1140" s="100"/>
      <c r="D1140" s="100"/>
      <c r="E1140" s="100"/>
      <c r="F1140" s="100"/>
      <c r="G1140" s="100"/>
      <c r="H1140" s="100"/>
      <c r="I1140" s="100"/>
      <c r="J1140" s="102"/>
      <c r="K1140" s="102"/>
      <c r="L1140" s="102"/>
      <c r="M1140" s="102"/>
      <c r="N1140" s="102"/>
      <c r="O1140" s="102"/>
      <c r="P1140" s="102"/>
      <c r="Q1140" s="102"/>
      <c r="R1140" s="102"/>
      <c r="S1140" s="102"/>
      <c r="T1140" s="102"/>
      <c r="U1140" s="102"/>
      <c r="V1140" s="102"/>
      <c r="W1140" s="102"/>
      <c r="X1140" s="102"/>
      <c r="Y1140" s="102"/>
      <c r="Z1140" s="102"/>
      <c r="AA1140" s="102"/>
      <c r="AB1140" s="102"/>
      <c r="AC1140" s="102"/>
      <c r="AD1140" s="102"/>
      <c r="AE1140" s="102"/>
      <c r="AF1140" s="102"/>
      <c r="AG1140" s="102"/>
      <c r="AH1140" s="102"/>
      <c r="AI1140" s="102"/>
      <c r="AJ1140" s="102"/>
      <c r="AK1140" s="102"/>
      <c r="AL1140" s="102"/>
      <c r="AM1140" s="102"/>
      <c r="BG1140" s="13" t="s">
        <v>432</v>
      </c>
      <c r="BH1140" s="13" t="s">
        <v>432</v>
      </c>
    </row>
    <row r="1141" spans="1:61" ht="9.75" customHeight="1" thickBot="1" x14ac:dyDescent="0.2">
      <c r="A1141" s="106"/>
      <c r="B1141" s="107"/>
      <c r="C1141" s="107"/>
      <c r="D1141" s="107"/>
      <c r="E1141" s="107"/>
      <c r="F1141" s="107"/>
      <c r="G1141" s="107"/>
      <c r="H1141" s="107"/>
      <c r="I1141" s="107"/>
      <c r="J1141" s="102"/>
      <c r="K1141" s="102"/>
      <c r="L1141" s="102"/>
      <c r="M1141" s="102"/>
      <c r="N1141" s="102"/>
      <c r="O1141" s="102"/>
      <c r="P1141" s="102"/>
      <c r="Q1141" s="102"/>
      <c r="R1141" s="102"/>
      <c r="S1141" s="102"/>
      <c r="T1141" s="102"/>
      <c r="U1141" s="102"/>
      <c r="V1141" s="102"/>
      <c r="W1141" s="102"/>
      <c r="X1141" s="102"/>
      <c r="Y1141" s="102"/>
      <c r="Z1141" s="102"/>
      <c r="AA1141" s="102"/>
      <c r="AB1141" s="102"/>
      <c r="AC1141" s="102"/>
      <c r="AD1141" s="102"/>
      <c r="AE1141" s="102"/>
      <c r="AF1141" s="102"/>
      <c r="AG1141" s="102"/>
      <c r="AH1141" s="102"/>
      <c r="AI1141" s="102"/>
      <c r="AJ1141" s="102"/>
      <c r="AK1141" s="102"/>
      <c r="AL1141" s="102"/>
      <c r="AM1141" s="102"/>
      <c r="BG1141" s="13" t="s">
        <v>432</v>
      </c>
      <c r="BH1141" s="13" t="s">
        <v>432</v>
      </c>
    </row>
    <row r="1142" spans="1:61" ht="9.75" customHeight="1" x14ac:dyDescent="0.15">
      <c r="A1142" s="295" t="s">
        <v>324</v>
      </c>
      <c r="B1142" s="296"/>
      <c r="C1142" s="296"/>
      <c r="D1142" s="296"/>
      <c r="E1142" s="296"/>
      <c r="F1142" s="296"/>
      <c r="G1142" s="296"/>
      <c r="H1142" s="296"/>
      <c r="I1142" s="297"/>
      <c r="J1142" s="273" t="s">
        <v>640</v>
      </c>
      <c r="K1142" s="274"/>
      <c r="L1142" s="274"/>
      <c r="M1142" s="274"/>
      <c r="N1142" s="274"/>
      <c r="O1142" s="274"/>
      <c r="P1142" s="274"/>
      <c r="Q1142" s="274"/>
      <c r="R1142" s="274"/>
      <c r="S1142" s="274"/>
      <c r="T1142" s="274"/>
      <c r="U1142" s="274"/>
      <c r="V1142" s="274"/>
      <c r="W1142" s="274"/>
      <c r="X1142" s="274"/>
      <c r="Y1142" s="274"/>
      <c r="Z1142" s="274"/>
      <c r="AA1142" s="274"/>
      <c r="AB1142" s="274"/>
      <c r="AC1142" s="274"/>
      <c r="AD1142" s="274"/>
      <c r="AE1142" s="274"/>
      <c r="AF1142" s="274"/>
      <c r="AG1142" s="274"/>
      <c r="AH1142" s="274"/>
      <c r="AI1142" s="274"/>
      <c r="AJ1142" s="274"/>
      <c r="AK1142" s="274"/>
      <c r="AL1142" s="274"/>
      <c r="AM1142" s="275"/>
      <c r="BG1142" s="13" t="s">
        <v>524</v>
      </c>
      <c r="BH1142" s="13">
        <v>85</v>
      </c>
      <c r="BI1142" s="13" t="str">
        <f>"ITEM"&amp;BH1142 &amp; BG1142 &amp;"="&amp; IF(TRIM($J1142)="","",$J1142)</f>
        <v>ITEM85#KBN4_1=高齢介護室</v>
      </c>
    </row>
    <row r="1143" spans="1:61" ht="9.75" customHeight="1" thickBot="1" x14ac:dyDescent="0.2">
      <c r="A1143" s="298"/>
      <c r="B1143" s="299"/>
      <c r="C1143" s="299"/>
      <c r="D1143" s="299"/>
      <c r="E1143" s="299"/>
      <c r="F1143" s="299"/>
      <c r="G1143" s="299"/>
      <c r="H1143" s="299"/>
      <c r="I1143" s="300"/>
      <c r="J1143" s="301"/>
      <c r="K1143" s="302"/>
      <c r="L1143" s="302"/>
      <c r="M1143" s="302"/>
      <c r="N1143" s="302"/>
      <c r="O1143" s="302"/>
      <c r="P1143" s="302"/>
      <c r="Q1143" s="302"/>
      <c r="R1143" s="302"/>
      <c r="S1143" s="302"/>
      <c r="T1143" s="302"/>
      <c r="U1143" s="302"/>
      <c r="V1143" s="302"/>
      <c r="W1143" s="302"/>
      <c r="X1143" s="302"/>
      <c r="Y1143" s="302"/>
      <c r="Z1143" s="302"/>
      <c r="AA1143" s="302"/>
      <c r="AB1143" s="302"/>
      <c r="AC1143" s="302"/>
      <c r="AD1143" s="302"/>
      <c r="AE1143" s="302"/>
      <c r="AF1143" s="302"/>
      <c r="AG1143" s="302"/>
      <c r="AH1143" s="302"/>
      <c r="AI1143" s="302"/>
      <c r="AJ1143" s="302"/>
      <c r="AK1143" s="302"/>
      <c r="AL1143" s="302"/>
      <c r="AM1143" s="303"/>
      <c r="BG1143" s="13" t="s">
        <v>432</v>
      </c>
      <c r="BH1143" s="13" t="s">
        <v>432</v>
      </c>
    </row>
    <row r="1144" spans="1:61" ht="9.75" customHeight="1" x14ac:dyDescent="0.15">
      <c r="A1144" s="96" t="s">
        <v>96</v>
      </c>
      <c r="B1144" s="97"/>
      <c r="C1144" s="97"/>
      <c r="D1144" s="97"/>
      <c r="E1144" s="97"/>
      <c r="F1144" s="97"/>
      <c r="G1144" s="97"/>
      <c r="H1144" s="97"/>
      <c r="I1144" s="98"/>
      <c r="J1144" s="102" t="s">
        <v>641</v>
      </c>
      <c r="K1144" s="102"/>
      <c r="L1144" s="102"/>
      <c r="M1144" s="102"/>
      <c r="N1144" s="102"/>
      <c r="O1144" s="102"/>
      <c r="P1144" s="102"/>
      <c r="Q1144" s="102"/>
      <c r="R1144" s="102"/>
      <c r="S1144" s="102"/>
      <c r="T1144" s="102"/>
      <c r="U1144" s="102"/>
      <c r="V1144" s="102"/>
      <c r="W1144" s="102"/>
      <c r="X1144" s="102"/>
      <c r="Y1144" s="102"/>
      <c r="Z1144" s="102"/>
      <c r="AA1144" s="102"/>
      <c r="AB1144" s="102"/>
      <c r="AC1144" s="102"/>
      <c r="AD1144" s="102"/>
      <c r="AE1144" s="102"/>
      <c r="AF1144" s="102"/>
      <c r="AG1144" s="102"/>
      <c r="AH1144" s="102"/>
      <c r="AI1144" s="102"/>
      <c r="AJ1144" s="102"/>
      <c r="AK1144" s="102"/>
      <c r="AL1144" s="102"/>
      <c r="AM1144" s="102"/>
      <c r="BG1144" s="13" t="s">
        <v>524</v>
      </c>
      <c r="BH1144" s="13">
        <v>86</v>
      </c>
      <c r="BI1144" s="13" t="str">
        <f>"ITEM"&amp;BH1144&amp; BG1144 &amp;"="&amp; IF(TRIM($J1144)="","",$J1144)</f>
        <v>ITEM86#KBN4_1=番号法第９条第１項</v>
      </c>
    </row>
    <row r="1145" spans="1:61" ht="9.75" customHeight="1" x14ac:dyDescent="0.15">
      <c r="A1145" s="106"/>
      <c r="B1145" s="107"/>
      <c r="C1145" s="107"/>
      <c r="D1145" s="107"/>
      <c r="E1145" s="107"/>
      <c r="F1145" s="107"/>
      <c r="G1145" s="107"/>
      <c r="H1145" s="107"/>
      <c r="I1145" s="108"/>
      <c r="J1145" s="102"/>
      <c r="K1145" s="102"/>
      <c r="L1145" s="102"/>
      <c r="M1145" s="102"/>
      <c r="N1145" s="102"/>
      <c r="O1145" s="102"/>
      <c r="P1145" s="102"/>
      <c r="Q1145" s="102"/>
      <c r="R1145" s="102"/>
      <c r="S1145" s="102"/>
      <c r="T1145" s="102"/>
      <c r="U1145" s="102"/>
      <c r="V1145" s="102"/>
      <c r="W1145" s="102"/>
      <c r="X1145" s="102"/>
      <c r="Y1145" s="102"/>
      <c r="Z1145" s="102"/>
      <c r="AA1145" s="102"/>
      <c r="AB1145" s="102"/>
      <c r="AC1145" s="102"/>
      <c r="AD1145" s="102"/>
      <c r="AE1145" s="102"/>
      <c r="AF1145" s="102"/>
      <c r="AG1145" s="102"/>
      <c r="AH1145" s="102"/>
      <c r="AI1145" s="102"/>
      <c r="AJ1145" s="102"/>
      <c r="AK1145" s="102"/>
      <c r="AL1145" s="102"/>
      <c r="AM1145" s="102"/>
      <c r="BG1145" s="13" t="s">
        <v>432</v>
      </c>
      <c r="BH1145" s="13" t="s">
        <v>432</v>
      </c>
    </row>
    <row r="1146" spans="1:61" ht="9.75" customHeight="1" x14ac:dyDescent="0.15">
      <c r="A1146" s="96" t="s">
        <v>291</v>
      </c>
      <c r="B1146" s="97"/>
      <c r="C1146" s="97"/>
      <c r="D1146" s="97"/>
      <c r="E1146" s="97"/>
      <c r="F1146" s="97"/>
      <c r="G1146" s="97"/>
      <c r="H1146" s="97"/>
      <c r="I1146" s="98"/>
      <c r="J1146" s="102" t="s">
        <v>642</v>
      </c>
      <c r="K1146" s="102"/>
      <c r="L1146" s="102"/>
      <c r="M1146" s="102"/>
      <c r="N1146" s="102"/>
      <c r="O1146" s="102"/>
      <c r="P1146" s="102"/>
      <c r="Q1146" s="102"/>
      <c r="R1146" s="102"/>
      <c r="S1146" s="102"/>
      <c r="T1146" s="102"/>
      <c r="U1146" s="102"/>
      <c r="V1146" s="102"/>
      <c r="W1146" s="102"/>
      <c r="X1146" s="102"/>
      <c r="Y1146" s="102"/>
      <c r="Z1146" s="102"/>
      <c r="AA1146" s="102"/>
      <c r="AB1146" s="102"/>
      <c r="AC1146" s="102"/>
      <c r="AD1146" s="102"/>
      <c r="AE1146" s="102"/>
      <c r="AF1146" s="102"/>
      <c r="AG1146" s="102"/>
      <c r="AH1146" s="102"/>
      <c r="AI1146" s="102"/>
      <c r="AJ1146" s="102"/>
      <c r="AK1146" s="102"/>
      <c r="AL1146" s="102"/>
      <c r="AM1146" s="102"/>
      <c r="BG1146" s="13" t="s">
        <v>524</v>
      </c>
      <c r="BH1146" s="13">
        <v>87</v>
      </c>
      <c r="BI1146" s="13" t="str">
        <f>"ITEM"&amp;BH1146&amp; BG1146 &amp;"="&amp; IF(TRIM($J1146)="","",$J1146)</f>
        <v>ITEM87#KBN4_1=保険給付の支給又は保険料の徴収に関する事務等</v>
      </c>
    </row>
    <row r="1147" spans="1:61" ht="9.75" customHeight="1" x14ac:dyDescent="0.15">
      <c r="A1147" s="99"/>
      <c r="B1147" s="100"/>
      <c r="C1147" s="100"/>
      <c r="D1147" s="100"/>
      <c r="E1147" s="100"/>
      <c r="F1147" s="100"/>
      <c r="G1147" s="100"/>
      <c r="H1147" s="100"/>
      <c r="I1147" s="101"/>
      <c r="J1147" s="102"/>
      <c r="K1147" s="102"/>
      <c r="L1147" s="102"/>
      <c r="M1147" s="102"/>
      <c r="N1147" s="102"/>
      <c r="O1147" s="102"/>
      <c r="P1147" s="102"/>
      <c r="Q1147" s="102"/>
      <c r="R1147" s="102"/>
      <c r="S1147" s="102"/>
      <c r="T1147" s="102"/>
      <c r="U1147" s="102"/>
      <c r="V1147" s="102"/>
      <c r="W1147" s="102"/>
      <c r="X1147" s="102"/>
      <c r="Y1147" s="102"/>
      <c r="Z1147" s="102"/>
      <c r="AA1147" s="102"/>
      <c r="AB1147" s="102"/>
      <c r="AC1147" s="102"/>
      <c r="AD1147" s="102"/>
      <c r="AE1147" s="102"/>
      <c r="AF1147" s="102"/>
      <c r="AG1147" s="102"/>
      <c r="AH1147" s="102"/>
      <c r="AI1147" s="102"/>
      <c r="AJ1147" s="102"/>
      <c r="AK1147" s="102"/>
      <c r="AL1147" s="102"/>
      <c r="AM1147" s="102"/>
      <c r="BG1147" s="13" t="s">
        <v>432</v>
      </c>
      <c r="BH1147" s="13" t="s">
        <v>432</v>
      </c>
    </row>
    <row r="1148" spans="1:61" ht="9.75" customHeight="1" x14ac:dyDescent="0.15">
      <c r="A1148" s="106"/>
      <c r="B1148" s="107"/>
      <c r="C1148" s="107"/>
      <c r="D1148" s="107"/>
      <c r="E1148" s="107"/>
      <c r="F1148" s="107"/>
      <c r="G1148" s="107"/>
      <c r="H1148" s="107"/>
      <c r="I1148" s="108"/>
      <c r="J1148" s="102"/>
      <c r="K1148" s="102"/>
      <c r="L1148" s="102"/>
      <c r="M1148" s="102"/>
      <c r="N1148" s="102"/>
      <c r="O1148" s="102"/>
      <c r="P1148" s="102"/>
      <c r="Q1148" s="102"/>
      <c r="R1148" s="102"/>
      <c r="S1148" s="102"/>
      <c r="T1148" s="102"/>
      <c r="U1148" s="102"/>
      <c r="V1148" s="102"/>
      <c r="W1148" s="102"/>
      <c r="X1148" s="102"/>
      <c r="Y1148" s="102"/>
      <c r="Z1148" s="102"/>
      <c r="AA1148" s="102"/>
      <c r="AB1148" s="102"/>
      <c r="AC1148" s="102"/>
      <c r="AD1148" s="102"/>
      <c r="AE1148" s="102"/>
      <c r="AF1148" s="102"/>
      <c r="AG1148" s="102"/>
      <c r="AH1148" s="102"/>
      <c r="AI1148" s="102"/>
      <c r="AJ1148" s="102"/>
      <c r="AK1148" s="102"/>
      <c r="AL1148" s="102"/>
      <c r="AM1148" s="102"/>
      <c r="BG1148" s="13" t="s">
        <v>432</v>
      </c>
      <c r="BH1148" s="13" t="s">
        <v>432</v>
      </c>
    </row>
    <row r="1149" spans="1:61" ht="9.75" customHeight="1" x14ac:dyDescent="0.15">
      <c r="A1149" s="96" t="s">
        <v>292</v>
      </c>
      <c r="B1149" s="97"/>
      <c r="C1149" s="97"/>
      <c r="D1149" s="97"/>
      <c r="E1149" s="97"/>
      <c r="F1149" s="97"/>
      <c r="G1149" s="97"/>
      <c r="H1149" s="97"/>
      <c r="I1149" s="98"/>
      <c r="J1149" s="102" t="s">
        <v>643</v>
      </c>
      <c r="K1149" s="102"/>
      <c r="L1149" s="102"/>
      <c r="M1149" s="102"/>
      <c r="N1149" s="102"/>
      <c r="O1149" s="102"/>
      <c r="P1149" s="102"/>
      <c r="Q1149" s="102"/>
      <c r="R1149" s="102"/>
      <c r="S1149" s="102"/>
      <c r="T1149" s="102"/>
      <c r="U1149" s="102"/>
      <c r="V1149" s="102"/>
      <c r="W1149" s="102"/>
      <c r="X1149" s="102"/>
      <c r="Y1149" s="102"/>
      <c r="Z1149" s="102"/>
      <c r="AA1149" s="102"/>
      <c r="AB1149" s="102"/>
      <c r="AC1149" s="102"/>
      <c r="AD1149" s="102"/>
      <c r="AE1149" s="102"/>
      <c r="AF1149" s="102"/>
      <c r="AG1149" s="102"/>
      <c r="AH1149" s="102"/>
      <c r="AI1149" s="102"/>
      <c r="AJ1149" s="102"/>
      <c r="AK1149" s="102"/>
      <c r="AL1149" s="102"/>
      <c r="AM1149" s="102"/>
      <c r="BG1149" s="13" t="s">
        <v>524</v>
      </c>
      <c r="BH1149" s="13">
        <v>88</v>
      </c>
      <c r="BI1149" s="13" t="str">
        <f>"ITEM"&amp;BH1149&amp; BG1149 &amp;"="&amp; IF(TRIM($J1149)="","",$J1149)</f>
        <v>ITEM88#KBN4_1=対象者の住基情報（住所・氏名等）</v>
      </c>
    </row>
    <row r="1150" spans="1:61" ht="9.75" customHeight="1" x14ac:dyDescent="0.15">
      <c r="A1150" s="106"/>
      <c r="B1150" s="107"/>
      <c r="C1150" s="107"/>
      <c r="D1150" s="107"/>
      <c r="E1150" s="107"/>
      <c r="F1150" s="107"/>
      <c r="G1150" s="107"/>
      <c r="H1150" s="107"/>
      <c r="I1150" s="108"/>
      <c r="J1150" s="102"/>
      <c r="K1150" s="102"/>
      <c r="L1150" s="102"/>
      <c r="M1150" s="102"/>
      <c r="N1150" s="102"/>
      <c r="O1150" s="102"/>
      <c r="P1150" s="102"/>
      <c r="Q1150" s="102"/>
      <c r="R1150" s="102"/>
      <c r="S1150" s="102"/>
      <c r="T1150" s="102"/>
      <c r="U1150" s="102"/>
      <c r="V1150" s="102"/>
      <c r="W1150" s="102"/>
      <c r="X1150" s="102"/>
      <c r="Y1150" s="102"/>
      <c r="Z1150" s="102"/>
      <c r="AA1150" s="102"/>
      <c r="AB1150" s="102"/>
      <c r="AC1150" s="102"/>
      <c r="AD1150" s="102"/>
      <c r="AE1150" s="102"/>
      <c r="AF1150" s="102"/>
      <c r="AG1150" s="102"/>
      <c r="AH1150" s="102"/>
      <c r="AI1150" s="102"/>
      <c r="AJ1150" s="102"/>
      <c r="AK1150" s="102"/>
      <c r="AL1150" s="102"/>
      <c r="AM1150" s="102"/>
      <c r="BG1150" s="13" t="s">
        <v>432</v>
      </c>
      <c r="BH1150" s="13" t="s">
        <v>432</v>
      </c>
    </row>
    <row r="1151" spans="1:61" ht="9.75" customHeight="1" x14ac:dyDescent="0.15">
      <c r="A1151" s="96" t="s">
        <v>326</v>
      </c>
      <c r="B1151" s="97"/>
      <c r="C1151" s="97"/>
      <c r="D1151" s="97"/>
      <c r="E1151" s="97"/>
      <c r="F1151" s="97"/>
      <c r="G1151" s="97"/>
      <c r="H1151" s="97"/>
      <c r="I1151" s="98"/>
      <c r="J1151" s="266"/>
      <c r="K1151" s="170"/>
      <c r="L1151" s="170"/>
      <c r="M1151" s="170"/>
      <c r="N1151" s="170"/>
      <c r="O1151" s="170"/>
      <c r="P1151" s="170"/>
      <c r="Q1151" s="170"/>
      <c r="R1151" s="170"/>
      <c r="S1151" s="170"/>
      <c r="T1151" s="170"/>
      <c r="U1151" s="170"/>
      <c r="V1151" s="170" t="s">
        <v>116</v>
      </c>
      <c r="W1151" s="170"/>
      <c r="X1151" s="170"/>
      <c r="Y1151" s="170"/>
      <c r="Z1151" s="170"/>
      <c r="AA1151" s="170"/>
      <c r="AB1151" s="170"/>
      <c r="AC1151" s="170"/>
      <c r="AD1151" s="170"/>
      <c r="AE1151" s="170"/>
      <c r="AF1151" s="170"/>
      <c r="AG1151" s="170"/>
      <c r="AH1151" s="170"/>
      <c r="AI1151" s="170"/>
      <c r="AJ1151" s="170"/>
      <c r="AK1151" s="170"/>
      <c r="AL1151" s="170"/>
      <c r="AM1151" s="171"/>
      <c r="BE1151" s="13" t="str">
        <f ca="1">MID(CELL("address",$CB$2),2,2)</f>
        <v>CB</v>
      </c>
      <c r="BF1151" s="13">
        <f>IF(TRIM($K1153)="","",IF(ISERROR(MATCH($K1153,$CB$3:$CB$7,0)),"INPUT_ERROR",MATCH($K1153,$CB$3:$CB$7,0)))</f>
        <v>3</v>
      </c>
      <c r="BG1151" s="13" t="s">
        <v>524</v>
      </c>
      <c r="BH1151" s="13">
        <v>89</v>
      </c>
      <c r="BI1151" s="13" t="str">
        <f>"ITEM"&amp; BH1151&amp; BG1151 &amp;"="&amp; $BF1151</f>
        <v>ITEM89#KBN4_1=3</v>
      </c>
    </row>
    <row r="1152" spans="1:61" ht="9.75" customHeight="1" x14ac:dyDescent="0.15">
      <c r="A1152" s="99"/>
      <c r="B1152" s="100"/>
      <c r="C1152" s="100"/>
      <c r="D1152" s="100"/>
      <c r="E1152" s="100"/>
      <c r="F1152" s="100"/>
      <c r="G1152" s="100"/>
      <c r="H1152" s="100"/>
      <c r="I1152" s="101"/>
      <c r="J1152" s="304"/>
      <c r="K1152" s="169"/>
      <c r="L1152" s="169"/>
      <c r="M1152" s="169"/>
      <c r="N1152" s="169"/>
      <c r="O1152" s="169"/>
      <c r="P1152" s="169"/>
      <c r="Q1152" s="169"/>
      <c r="R1152" s="169"/>
      <c r="S1152" s="169"/>
      <c r="T1152" s="169"/>
      <c r="U1152" s="169"/>
      <c r="V1152" s="169" t="s">
        <v>180</v>
      </c>
      <c r="W1152" s="169"/>
      <c r="X1152" s="169"/>
      <c r="Y1152" s="169"/>
      <c r="Z1152" s="169"/>
      <c r="AA1152" s="169"/>
      <c r="AB1152" s="169"/>
      <c r="AC1152" s="169"/>
      <c r="AD1152" s="169"/>
      <c r="AE1152" s="169"/>
      <c r="AF1152" s="169"/>
      <c r="AG1152" s="169"/>
      <c r="AH1152" s="169"/>
      <c r="AI1152" s="169"/>
      <c r="AJ1152" s="169"/>
      <c r="AK1152" s="169"/>
      <c r="AL1152" s="169"/>
      <c r="AM1152" s="172"/>
      <c r="BG1152" s="13" t="s">
        <v>432</v>
      </c>
      <c r="BH1152" s="13" t="s">
        <v>432</v>
      </c>
    </row>
    <row r="1153" spans="1:61" ht="9.75" customHeight="1" x14ac:dyDescent="0.15">
      <c r="A1153" s="99"/>
      <c r="B1153" s="100"/>
      <c r="C1153" s="100"/>
      <c r="D1153" s="100"/>
      <c r="E1153" s="100"/>
      <c r="F1153" s="100"/>
      <c r="G1153" s="100"/>
      <c r="H1153" s="100"/>
      <c r="I1153" s="101"/>
      <c r="J1153" s="130" t="s">
        <v>127</v>
      </c>
      <c r="K1153" s="131" t="s">
        <v>136</v>
      </c>
      <c r="L1153" s="131"/>
      <c r="M1153" s="131"/>
      <c r="N1153" s="131"/>
      <c r="O1153" s="131"/>
      <c r="P1153" s="131"/>
      <c r="Q1153" s="131"/>
      <c r="R1153" s="131"/>
      <c r="S1153" s="131"/>
      <c r="T1153" s="133" t="s">
        <v>129</v>
      </c>
      <c r="U1153" s="133"/>
      <c r="V1153" s="169" t="s">
        <v>236</v>
      </c>
      <c r="W1153" s="169"/>
      <c r="X1153" s="169"/>
      <c r="Y1153" s="169"/>
      <c r="Z1153" s="169"/>
      <c r="AA1153" s="169"/>
      <c r="AB1153" s="169"/>
      <c r="AC1153" s="169"/>
      <c r="AD1153" s="169"/>
      <c r="AE1153" s="169"/>
      <c r="AF1153" s="169"/>
      <c r="AG1153" s="169"/>
      <c r="AH1153" s="169"/>
      <c r="AI1153" s="169"/>
      <c r="AJ1153" s="169"/>
      <c r="AK1153" s="169"/>
      <c r="AL1153" s="169"/>
      <c r="AM1153" s="172"/>
      <c r="BG1153" s="13" t="s">
        <v>432</v>
      </c>
      <c r="BH1153" s="13" t="s">
        <v>432</v>
      </c>
    </row>
    <row r="1154" spans="1:61" ht="9.75" customHeight="1" x14ac:dyDescent="0.15">
      <c r="A1154" s="99"/>
      <c r="B1154" s="100"/>
      <c r="C1154" s="100"/>
      <c r="D1154" s="100"/>
      <c r="E1154" s="100"/>
      <c r="F1154" s="100"/>
      <c r="G1154" s="100"/>
      <c r="H1154" s="100"/>
      <c r="I1154" s="101"/>
      <c r="J1154" s="130"/>
      <c r="K1154" s="131"/>
      <c r="L1154" s="131"/>
      <c r="M1154" s="131"/>
      <c r="N1154" s="131"/>
      <c r="O1154" s="131"/>
      <c r="P1154" s="131"/>
      <c r="Q1154" s="131"/>
      <c r="R1154" s="131"/>
      <c r="S1154" s="131"/>
      <c r="T1154" s="133"/>
      <c r="U1154" s="133"/>
      <c r="V1154" s="169" t="s">
        <v>237</v>
      </c>
      <c r="W1154" s="169"/>
      <c r="X1154" s="169"/>
      <c r="Y1154" s="169"/>
      <c r="Z1154" s="169"/>
      <c r="AA1154" s="169"/>
      <c r="AB1154" s="169"/>
      <c r="AC1154" s="169"/>
      <c r="AD1154" s="169"/>
      <c r="AE1154" s="169"/>
      <c r="AF1154" s="169"/>
      <c r="AG1154" s="169"/>
      <c r="AH1154" s="169"/>
      <c r="AI1154" s="169"/>
      <c r="AJ1154" s="169"/>
      <c r="AK1154" s="169"/>
      <c r="AL1154" s="169"/>
      <c r="AM1154" s="172"/>
      <c r="BG1154" s="13" t="s">
        <v>432</v>
      </c>
      <c r="BH1154" s="13" t="s">
        <v>432</v>
      </c>
    </row>
    <row r="1155" spans="1:61" ht="9.75" customHeight="1" x14ac:dyDescent="0.15">
      <c r="A1155" s="99"/>
      <c r="B1155" s="100"/>
      <c r="C1155" s="100"/>
      <c r="D1155" s="100"/>
      <c r="E1155" s="100"/>
      <c r="F1155" s="100"/>
      <c r="G1155" s="100"/>
      <c r="H1155" s="100"/>
      <c r="I1155" s="101"/>
      <c r="J1155" s="186"/>
      <c r="K1155" s="133"/>
      <c r="L1155" s="133"/>
      <c r="M1155" s="133"/>
      <c r="N1155" s="133"/>
      <c r="O1155" s="133"/>
      <c r="P1155" s="133"/>
      <c r="Q1155" s="133"/>
      <c r="R1155" s="133"/>
      <c r="S1155" s="133"/>
      <c r="T1155" s="133"/>
      <c r="U1155" s="133"/>
      <c r="V1155" s="169" t="s">
        <v>441</v>
      </c>
      <c r="W1155" s="169"/>
      <c r="X1155" s="169"/>
      <c r="Y1155" s="169"/>
      <c r="Z1155" s="169"/>
      <c r="AA1155" s="169"/>
      <c r="AB1155" s="169"/>
      <c r="AC1155" s="169"/>
      <c r="AD1155" s="169"/>
      <c r="AE1155" s="169"/>
      <c r="AF1155" s="169"/>
      <c r="AG1155" s="169"/>
      <c r="AH1155" s="169"/>
      <c r="AI1155" s="169"/>
      <c r="AJ1155" s="169"/>
      <c r="AK1155" s="169"/>
      <c r="AL1155" s="169"/>
      <c r="AM1155" s="172"/>
      <c r="BG1155" s="13" t="s">
        <v>432</v>
      </c>
      <c r="BH1155" s="13" t="s">
        <v>432</v>
      </c>
    </row>
    <row r="1156" spans="1:61" ht="9.75" customHeight="1" x14ac:dyDescent="0.15">
      <c r="A1156" s="106"/>
      <c r="B1156" s="107"/>
      <c r="C1156" s="107"/>
      <c r="D1156" s="107"/>
      <c r="E1156" s="107"/>
      <c r="F1156" s="107"/>
      <c r="G1156" s="107"/>
      <c r="H1156" s="107"/>
      <c r="I1156" s="108"/>
      <c r="J1156" s="168"/>
      <c r="K1156" s="137"/>
      <c r="L1156" s="137"/>
      <c r="M1156" s="137"/>
      <c r="N1156" s="137"/>
      <c r="O1156" s="137"/>
      <c r="P1156" s="137"/>
      <c r="Q1156" s="137"/>
      <c r="R1156" s="137"/>
      <c r="S1156" s="137"/>
      <c r="T1156" s="137"/>
      <c r="U1156" s="137"/>
      <c r="V1156" s="174" t="s">
        <v>238</v>
      </c>
      <c r="W1156" s="174"/>
      <c r="X1156" s="174"/>
      <c r="Y1156" s="174"/>
      <c r="Z1156" s="174"/>
      <c r="AA1156" s="174"/>
      <c r="AB1156" s="174"/>
      <c r="AC1156" s="174"/>
      <c r="AD1156" s="174"/>
      <c r="AE1156" s="174"/>
      <c r="AF1156" s="174"/>
      <c r="AG1156" s="174"/>
      <c r="AH1156" s="174"/>
      <c r="AI1156" s="174"/>
      <c r="AJ1156" s="174"/>
      <c r="AK1156" s="174"/>
      <c r="AL1156" s="174"/>
      <c r="AM1156" s="175"/>
      <c r="BG1156" s="13" t="s">
        <v>432</v>
      </c>
      <c r="BH1156" s="13" t="s">
        <v>432</v>
      </c>
    </row>
    <row r="1157" spans="1:61" ht="9.75" customHeight="1" x14ac:dyDescent="0.15">
      <c r="A1157" s="96" t="s">
        <v>325</v>
      </c>
      <c r="B1157" s="97"/>
      <c r="C1157" s="97"/>
      <c r="D1157" s="97"/>
      <c r="E1157" s="97"/>
      <c r="F1157" s="97"/>
      <c r="G1157" s="97"/>
      <c r="H1157" s="97"/>
      <c r="I1157" s="98"/>
      <c r="J1157" s="115" t="s">
        <v>644</v>
      </c>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7"/>
      <c r="BG1157" s="13" t="s">
        <v>524</v>
      </c>
      <c r="BH1157" s="13">
        <v>90</v>
      </c>
      <c r="BI1157" s="13" t="str">
        <f>"ITEM"&amp;BH1157&amp; BG1157 &amp;"="&amp; IF(TRIM($J1157)="","",$J1157)</f>
        <v>ITEM90#KBN4_1=介護保険被保険者となる住民</v>
      </c>
    </row>
    <row r="1158" spans="1:61" ht="9.75" customHeight="1" x14ac:dyDescent="0.15">
      <c r="A1158" s="99"/>
      <c r="B1158" s="100"/>
      <c r="C1158" s="100"/>
      <c r="D1158" s="100"/>
      <c r="E1158" s="100"/>
      <c r="F1158" s="100"/>
      <c r="G1158" s="100"/>
      <c r="H1158" s="100"/>
      <c r="I1158" s="101"/>
      <c r="J1158" s="109"/>
      <c r="K1158" s="110"/>
      <c r="L1158" s="110"/>
      <c r="M1158" s="110"/>
      <c r="N1158" s="110"/>
      <c r="O1158" s="110"/>
      <c r="P1158" s="110"/>
      <c r="Q1158" s="110"/>
      <c r="R1158" s="110"/>
      <c r="S1158" s="110"/>
      <c r="T1158" s="110"/>
      <c r="U1158" s="110"/>
      <c r="V1158" s="110"/>
      <c r="W1158" s="110"/>
      <c r="X1158" s="110"/>
      <c r="Y1158" s="110"/>
      <c r="Z1158" s="110"/>
      <c r="AA1158" s="110"/>
      <c r="AB1158" s="110"/>
      <c r="AC1158" s="110"/>
      <c r="AD1158" s="110"/>
      <c r="AE1158" s="110"/>
      <c r="AF1158" s="110"/>
      <c r="AG1158" s="110"/>
      <c r="AH1158" s="110"/>
      <c r="AI1158" s="110"/>
      <c r="AJ1158" s="110"/>
      <c r="AK1158" s="110"/>
      <c r="AL1158" s="110"/>
      <c r="AM1158" s="111"/>
      <c r="BG1158" s="13" t="s">
        <v>432</v>
      </c>
      <c r="BH1158" s="13" t="s">
        <v>432</v>
      </c>
    </row>
    <row r="1159" spans="1:61" ht="9.75" customHeight="1" x14ac:dyDescent="0.15">
      <c r="A1159" s="99"/>
      <c r="B1159" s="100"/>
      <c r="C1159" s="100"/>
      <c r="D1159" s="100"/>
      <c r="E1159" s="100"/>
      <c r="F1159" s="100"/>
      <c r="G1159" s="100"/>
      <c r="H1159" s="100"/>
      <c r="I1159" s="101"/>
      <c r="J1159" s="112"/>
      <c r="K1159" s="113"/>
      <c r="L1159" s="113"/>
      <c r="M1159" s="113"/>
      <c r="N1159" s="113"/>
      <c r="O1159" s="113"/>
      <c r="P1159" s="113"/>
      <c r="Q1159" s="113"/>
      <c r="R1159" s="113"/>
      <c r="S1159" s="113"/>
      <c r="T1159" s="113"/>
      <c r="U1159" s="113"/>
      <c r="V1159" s="113"/>
      <c r="W1159" s="113"/>
      <c r="X1159" s="113"/>
      <c r="Y1159" s="113"/>
      <c r="Z1159" s="113"/>
      <c r="AA1159" s="113"/>
      <c r="AB1159" s="113"/>
      <c r="AC1159" s="113"/>
      <c r="AD1159" s="113"/>
      <c r="AE1159" s="113"/>
      <c r="AF1159" s="113"/>
      <c r="AG1159" s="113"/>
      <c r="AH1159" s="113"/>
      <c r="AI1159" s="113"/>
      <c r="AJ1159" s="113"/>
      <c r="AK1159" s="113"/>
      <c r="AL1159" s="113"/>
      <c r="AM1159" s="114"/>
      <c r="BG1159" s="13" t="s">
        <v>432</v>
      </c>
      <c r="BH1159" s="13" t="s">
        <v>432</v>
      </c>
    </row>
    <row r="1160" spans="1:61" ht="9.75" customHeight="1" x14ac:dyDescent="0.15">
      <c r="A1160" s="96" t="s">
        <v>293</v>
      </c>
      <c r="B1160" s="97"/>
      <c r="C1160" s="97"/>
      <c r="D1160" s="97"/>
      <c r="E1160" s="97"/>
      <c r="F1160" s="97"/>
      <c r="G1160" s="97"/>
      <c r="H1160" s="97"/>
      <c r="I1160" s="98"/>
      <c r="J1160" s="224" t="s">
        <v>167</v>
      </c>
      <c r="K1160" s="225"/>
      <c r="L1160" s="162" t="s">
        <v>122</v>
      </c>
      <c r="M1160" s="162"/>
      <c r="N1160" s="162"/>
      <c r="O1160" s="162"/>
      <c r="P1160" s="162"/>
      <c r="Q1160" s="162"/>
      <c r="R1160" s="162"/>
      <c r="S1160" s="162"/>
      <c r="T1160" s="162"/>
      <c r="U1160" s="162"/>
      <c r="V1160" s="162"/>
      <c r="W1160" s="162"/>
      <c r="X1160" s="227" t="s">
        <v>167</v>
      </c>
      <c r="Y1160" s="225"/>
      <c r="Z1160" s="162" t="s">
        <v>160</v>
      </c>
      <c r="AA1160" s="162"/>
      <c r="AB1160" s="162"/>
      <c r="AC1160" s="162"/>
      <c r="AD1160" s="162"/>
      <c r="AE1160" s="162"/>
      <c r="AF1160" s="162"/>
      <c r="AG1160" s="162"/>
      <c r="AH1160" s="162"/>
      <c r="AI1160" s="162"/>
      <c r="AJ1160" s="162"/>
      <c r="AK1160" s="162"/>
      <c r="AL1160" s="162"/>
      <c r="AM1160" s="163"/>
      <c r="BF1160" s="13" t="b">
        <f>IF($K1160="○",TRUE,IF($K1160="",FALSE,"INPUT_ERROR"))</f>
        <v>0</v>
      </c>
      <c r="BG1160" s="13" t="s">
        <v>524</v>
      </c>
      <c r="BH1160" s="13">
        <v>91</v>
      </c>
      <c r="BI1160" s="13" t="str">
        <f t="shared" ref="BI1160:BI1166" si="22">"ITEM"&amp;BH1160 &amp; BG1160 &amp;"="&amp; BF1160</f>
        <v>ITEM91#KBN4_1=FALSE</v>
      </c>
    </row>
    <row r="1161" spans="1:61" ht="9.75" customHeight="1" x14ac:dyDescent="0.15">
      <c r="A1161" s="99"/>
      <c r="B1161" s="100"/>
      <c r="C1161" s="100"/>
      <c r="D1161" s="100"/>
      <c r="E1161" s="100"/>
      <c r="F1161" s="100"/>
      <c r="G1161" s="100"/>
      <c r="H1161" s="100"/>
      <c r="I1161" s="101"/>
      <c r="J1161" s="130"/>
      <c r="K1161" s="132"/>
      <c r="L1161" s="133"/>
      <c r="M1161" s="133"/>
      <c r="N1161" s="133"/>
      <c r="O1161" s="133"/>
      <c r="P1161" s="133"/>
      <c r="Q1161" s="133"/>
      <c r="R1161" s="133"/>
      <c r="S1161" s="133"/>
      <c r="T1161" s="133"/>
      <c r="U1161" s="133"/>
      <c r="V1161" s="133"/>
      <c r="W1161" s="133"/>
      <c r="X1161" s="134"/>
      <c r="Y1161" s="132"/>
      <c r="Z1161" s="133"/>
      <c r="AA1161" s="133"/>
      <c r="AB1161" s="133"/>
      <c r="AC1161" s="133"/>
      <c r="AD1161" s="133"/>
      <c r="AE1161" s="133"/>
      <c r="AF1161" s="133"/>
      <c r="AG1161" s="133"/>
      <c r="AH1161" s="133"/>
      <c r="AI1161" s="133"/>
      <c r="AJ1161" s="133"/>
      <c r="AK1161" s="133"/>
      <c r="AL1161" s="133"/>
      <c r="AM1161" s="139"/>
      <c r="BF1161" s="13" t="b">
        <f>IF($Y1160="○",TRUE,IF($Y1160="",FALSE,"INPUT_ERROR"))</f>
        <v>0</v>
      </c>
      <c r="BG1161" s="13" t="s">
        <v>524</v>
      </c>
      <c r="BH1161" s="13">
        <v>92</v>
      </c>
      <c r="BI1161" s="13" t="str">
        <f t="shared" si="22"/>
        <v>ITEM92#KBN4_1=FALSE</v>
      </c>
    </row>
    <row r="1162" spans="1:61" ht="9.75" customHeight="1" x14ac:dyDescent="0.15">
      <c r="A1162" s="99"/>
      <c r="B1162" s="100"/>
      <c r="C1162" s="100"/>
      <c r="D1162" s="100"/>
      <c r="E1162" s="100"/>
      <c r="F1162" s="100"/>
      <c r="G1162" s="100"/>
      <c r="H1162" s="100"/>
      <c r="I1162" s="101"/>
      <c r="J1162" s="130" t="s">
        <v>167</v>
      </c>
      <c r="K1162" s="132"/>
      <c r="L1162" s="133" t="s">
        <v>161</v>
      </c>
      <c r="M1162" s="133"/>
      <c r="N1162" s="133"/>
      <c r="O1162" s="133"/>
      <c r="P1162" s="133"/>
      <c r="Q1162" s="133"/>
      <c r="R1162" s="133"/>
      <c r="S1162" s="133"/>
      <c r="T1162" s="133"/>
      <c r="U1162" s="133"/>
      <c r="V1162" s="133"/>
      <c r="W1162" s="133"/>
      <c r="X1162" s="134" t="s">
        <v>167</v>
      </c>
      <c r="Y1162" s="132"/>
      <c r="Z1162" s="133" t="s">
        <v>332</v>
      </c>
      <c r="AA1162" s="133"/>
      <c r="AB1162" s="133"/>
      <c r="AC1162" s="133"/>
      <c r="AD1162" s="133"/>
      <c r="AE1162" s="133"/>
      <c r="AF1162" s="133"/>
      <c r="AG1162" s="133"/>
      <c r="AH1162" s="133"/>
      <c r="AI1162" s="133"/>
      <c r="AJ1162" s="133"/>
      <c r="AK1162" s="133"/>
      <c r="AL1162" s="133"/>
      <c r="AM1162" s="139"/>
      <c r="BF1162" s="13" t="b">
        <f>IF($K1162="○",TRUE,IF($K1162="",FALSE,"INPUT_ERROR"))</f>
        <v>0</v>
      </c>
      <c r="BG1162" s="13" t="s">
        <v>524</v>
      </c>
      <c r="BH1162" s="13">
        <v>93</v>
      </c>
      <c r="BI1162" s="13" t="str">
        <f t="shared" si="22"/>
        <v>ITEM93#KBN4_1=FALSE</v>
      </c>
    </row>
    <row r="1163" spans="1:61" ht="9.75" customHeight="1" x14ac:dyDescent="0.15">
      <c r="A1163" s="99"/>
      <c r="B1163" s="100"/>
      <c r="C1163" s="100"/>
      <c r="D1163" s="100"/>
      <c r="E1163" s="100"/>
      <c r="F1163" s="100"/>
      <c r="G1163" s="100"/>
      <c r="H1163" s="100"/>
      <c r="I1163" s="101"/>
      <c r="J1163" s="130"/>
      <c r="K1163" s="132"/>
      <c r="L1163" s="133"/>
      <c r="M1163" s="133"/>
      <c r="N1163" s="133"/>
      <c r="O1163" s="133"/>
      <c r="P1163" s="133"/>
      <c r="Q1163" s="133"/>
      <c r="R1163" s="133"/>
      <c r="S1163" s="133"/>
      <c r="T1163" s="133"/>
      <c r="U1163" s="133"/>
      <c r="V1163" s="133"/>
      <c r="W1163" s="133"/>
      <c r="X1163" s="134"/>
      <c r="Y1163" s="132"/>
      <c r="Z1163" s="133"/>
      <c r="AA1163" s="133"/>
      <c r="AB1163" s="133"/>
      <c r="AC1163" s="133"/>
      <c r="AD1163" s="133"/>
      <c r="AE1163" s="133"/>
      <c r="AF1163" s="133"/>
      <c r="AG1163" s="133"/>
      <c r="AH1163" s="133"/>
      <c r="AI1163" s="133"/>
      <c r="AJ1163" s="133"/>
      <c r="AK1163" s="133"/>
      <c r="AL1163" s="133"/>
      <c r="AM1163" s="139"/>
      <c r="BF1163" s="13" t="b">
        <f>IF($Y1162="○",TRUE,IF($Y1162="",FALSE,"INPUT_ERROR"))</f>
        <v>0</v>
      </c>
      <c r="BG1163" s="13" t="s">
        <v>524</v>
      </c>
      <c r="BH1163" s="13">
        <v>94</v>
      </c>
      <c r="BI1163" s="13" t="str">
        <f t="shared" si="22"/>
        <v>ITEM94#KBN4_1=FALSE</v>
      </c>
    </row>
    <row r="1164" spans="1:61" ht="9.75" customHeight="1" x14ac:dyDescent="0.15">
      <c r="A1164" s="99"/>
      <c r="B1164" s="100"/>
      <c r="C1164" s="100"/>
      <c r="D1164" s="100"/>
      <c r="E1164" s="100"/>
      <c r="F1164" s="100"/>
      <c r="G1164" s="100"/>
      <c r="H1164" s="100"/>
      <c r="I1164" s="101"/>
      <c r="J1164" s="130" t="s">
        <v>167</v>
      </c>
      <c r="K1164" s="132"/>
      <c r="L1164" s="133" t="s">
        <v>214</v>
      </c>
      <c r="M1164" s="133"/>
      <c r="N1164" s="133"/>
      <c r="O1164" s="133"/>
      <c r="P1164" s="133"/>
      <c r="Q1164" s="133"/>
      <c r="R1164" s="133"/>
      <c r="S1164" s="133"/>
      <c r="T1164" s="133"/>
      <c r="U1164" s="133"/>
      <c r="V1164" s="133"/>
      <c r="W1164" s="133"/>
      <c r="X1164" s="134" t="s">
        <v>167</v>
      </c>
      <c r="Y1164" s="132" t="s">
        <v>610</v>
      </c>
      <c r="Z1164" s="133" t="s">
        <v>239</v>
      </c>
      <c r="AA1164" s="133"/>
      <c r="AB1164" s="133"/>
      <c r="AC1164" s="133"/>
      <c r="AD1164" s="133"/>
      <c r="AE1164" s="133"/>
      <c r="AF1164" s="133"/>
      <c r="AG1164" s="133"/>
      <c r="AH1164" s="133"/>
      <c r="AI1164" s="133"/>
      <c r="AJ1164" s="133"/>
      <c r="AK1164" s="133"/>
      <c r="AL1164" s="133"/>
      <c r="AM1164" s="139"/>
      <c r="BF1164" s="13" t="b">
        <f>IF($K1164="○",TRUE,IF($K1164="",FALSE,"INPUT_ERROR"))</f>
        <v>0</v>
      </c>
      <c r="BG1164" s="13" t="s">
        <v>524</v>
      </c>
      <c r="BH1164" s="13">
        <v>95</v>
      </c>
      <c r="BI1164" s="13" t="str">
        <f t="shared" si="22"/>
        <v>ITEM95#KBN4_1=FALSE</v>
      </c>
    </row>
    <row r="1165" spans="1:61" ht="9.75" customHeight="1" x14ac:dyDescent="0.15">
      <c r="A1165" s="99"/>
      <c r="B1165" s="100"/>
      <c r="C1165" s="100"/>
      <c r="D1165" s="100"/>
      <c r="E1165" s="100"/>
      <c r="F1165" s="100"/>
      <c r="G1165" s="100"/>
      <c r="H1165" s="100"/>
      <c r="I1165" s="101"/>
      <c r="J1165" s="130"/>
      <c r="K1165" s="132"/>
      <c r="L1165" s="133"/>
      <c r="M1165" s="133"/>
      <c r="N1165" s="133"/>
      <c r="O1165" s="133"/>
      <c r="P1165" s="133"/>
      <c r="Q1165" s="133"/>
      <c r="R1165" s="133"/>
      <c r="S1165" s="133"/>
      <c r="T1165" s="133"/>
      <c r="U1165" s="133"/>
      <c r="V1165" s="133"/>
      <c r="W1165" s="133"/>
      <c r="X1165" s="134"/>
      <c r="Y1165" s="132"/>
      <c r="Z1165" s="133"/>
      <c r="AA1165" s="133"/>
      <c r="AB1165" s="133"/>
      <c r="AC1165" s="133"/>
      <c r="AD1165" s="133"/>
      <c r="AE1165" s="133"/>
      <c r="AF1165" s="133"/>
      <c r="AG1165" s="133"/>
      <c r="AH1165" s="133"/>
      <c r="AI1165" s="133"/>
      <c r="AJ1165" s="133"/>
      <c r="AK1165" s="133"/>
      <c r="AL1165" s="133"/>
      <c r="AM1165" s="139"/>
      <c r="BF1165" s="13" t="b">
        <f>IF($Y1164="○",TRUE,IF($Y1164="",FALSE,"INPUT_ERROR"))</f>
        <v>1</v>
      </c>
      <c r="BG1165" s="13" t="s">
        <v>524</v>
      </c>
      <c r="BH1165" s="13">
        <v>96</v>
      </c>
      <c r="BI1165" s="13" t="str">
        <f t="shared" si="22"/>
        <v>ITEM96#KBN4_1=TRUE</v>
      </c>
    </row>
    <row r="1166" spans="1:61" ht="9.75" customHeight="1" x14ac:dyDescent="0.15">
      <c r="A1166" s="99"/>
      <c r="B1166" s="100"/>
      <c r="C1166" s="100"/>
      <c r="D1166" s="100"/>
      <c r="E1166" s="100"/>
      <c r="F1166" s="100"/>
      <c r="G1166" s="100"/>
      <c r="H1166" s="100"/>
      <c r="I1166" s="101"/>
      <c r="J1166" s="130" t="s">
        <v>167</v>
      </c>
      <c r="K1166" s="132"/>
      <c r="L1166" s="133" t="s">
        <v>125</v>
      </c>
      <c r="M1166" s="133"/>
      <c r="N1166" s="133"/>
      <c r="O1166" s="134" t="s">
        <v>175</v>
      </c>
      <c r="P1166" s="128"/>
      <c r="Q1166" s="128"/>
      <c r="R1166" s="128"/>
      <c r="S1166" s="128"/>
      <c r="T1166" s="128"/>
      <c r="U1166" s="128"/>
      <c r="V1166" s="128"/>
      <c r="W1166" s="128"/>
      <c r="X1166" s="128"/>
      <c r="Y1166" s="128"/>
      <c r="Z1166" s="128"/>
      <c r="AA1166" s="128"/>
      <c r="AB1166" s="128"/>
      <c r="AC1166" s="128"/>
      <c r="AD1166" s="128"/>
      <c r="AE1166" s="128"/>
      <c r="AF1166" s="128"/>
      <c r="AG1166" s="128"/>
      <c r="AH1166" s="128"/>
      <c r="AI1166" s="128"/>
      <c r="AJ1166" s="128"/>
      <c r="AK1166" s="128"/>
      <c r="AL1166" s="133" t="s">
        <v>188</v>
      </c>
      <c r="AM1166" s="139"/>
      <c r="BF1166" s="13" t="b">
        <f>IF($K1166="○",TRUE,IF($K1166="",FALSE,"INPUT_ERROR"))</f>
        <v>0</v>
      </c>
      <c r="BG1166" s="13" t="s">
        <v>524</v>
      </c>
      <c r="BH1166" s="13">
        <v>97</v>
      </c>
      <c r="BI1166" s="13" t="str">
        <f t="shared" si="22"/>
        <v>ITEM97#KBN4_1=FALSE</v>
      </c>
    </row>
    <row r="1167" spans="1:61" ht="9.75" customHeight="1" x14ac:dyDescent="0.15">
      <c r="A1167" s="99"/>
      <c r="B1167" s="100"/>
      <c r="C1167" s="100"/>
      <c r="D1167" s="100"/>
      <c r="E1167" s="100"/>
      <c r="F1167" s="100"/>
      <c r="G1167" s="100"/>
      <c r="H1167" s="100"/>
      <c r="I1167" s="101"/>
      <c r="J1167" s="135"/>
      <c r="K1167" s="136"/>
      <c r="L1167" s="137"/>
      <c r="M1167" s="137"/>
      <c r="N1167" s="137"/>
      <c r="O1167" s="138"/>
      <c r="P1167" s="90"/>
      <c r="Q1167" s="90"/>
      <c r="R1167" s="90"/>
      <c r="S1167" s="90"/>
      <c r="T1167" s="90"/>
      <c r="U1167" s="90"/>
      <c r="V1167" s="90"/>
      <c r="W1167" s="90"/>
      <c r="X1167" s="90"/>
      <c r="Y1167" s="90"/>
      <c r="Z1167" s="90"/>
      <c r="AA1167" s="90"/>
      <c r="AB1167" s="90"/>
      <c r="AC1167" s="90"/>
      <c r="AD1167" s="90"/>
      <c r="AE1167" s="90"/>
      <c r="AF1167" s="90"/>
      <c r="AG1167" s="90"/>
      <c r="AH1167" s="90"/>
      <c r="AI1167" s="90"/>
      <c r="AJ1167" s="90"/>
      <c r="AK1167" s="90"/>
      <c r="AL1167" s="137"/>
      <c r="AM1167" s="140"/>
      <c r="BG1167" s="13" t="s">
        <v>524</v>
      </c>
      <c r="BH1167" s="13">
        <v>98</v>
      </c>
      <c r="BI1167" s="13" t="str">
        <f>"ITEM"&amp;BH1167 &amp; BG1167 &amp;"="&amp;IF(TRIM($P1166)="","",$P1166)</f>
        <v>ITEM98#KBN4_1=</v>
      </c>
    </row>
    <row r="1168" spans="1:61" ht="9.75" customHeight="1" x14ac:dyDescent="0.15">
      <c r="A1168" s="96" t="s">
        <v>290</v>
      </c>
      <c r="B1168" s="97"/>
      <c r="C1168" s="97"/>
      <c r="D1168" s="97"/>
      <c r="E1168" s="97"/>
      <c r="F1168" s="97"/>
      <c r="G1168" s="97"/>
      <c r="H1168" s="97"/>
      <c r="I1168" s="98"/>
      <c r="J1168" s="305" t="s">
        <v>639</v>
      </c>
      <c r="K1168" s="306"/>
      <c r="L1168" s="306"/>
      <c r="M1168" s="306"/>
      <c r="N1168" s="306"/>
      <c r="O1168" s="306"/>
      <c r="P1168" s="306"/>
      <c r="Q1168" s="306"/>
      <c r="R1168" s="306"/>
      <c r="S1168" s="306"/>
      <c r="T1168" s="306"/>
      <c r="U1168" s="306"/>
      <c r="V1168" s="306"/>
      <c r="W1168" s="306"/>
      <c r="X1168" s="306"/>
      <c r="Y1168" s="306"/>
      <c r="Z1168" s="306"/>
      <c r="AA1168" s="306"/>
      <c r="AB1168" s="306"/>
      <c r="AC1168" s="306"/>
      <c r="AD1168" s="306"/>
      <c r="AE1168" s="306"/>
      <c r="AF1168" s="306"/>
      <c r="AG1168" s="306"/>
      <c r="AH1168" s="306"/>
      <c r="AI1168" s="306"/>
      <c r="AJ1168" s="306"/>
      <c r="AK1168" s="306"/>
      <c r="AL1168" s="306"/>
      <c r="AM1168" s="307"/>
      <c r="BG1168" s="13" t="s">
        <v>524</v>
      </c>
      <c r="BH1168" s="13">
        <v>99</v>
      </c>
      <c r="BI1168" s="13" t="str">
        <f>"ITEM"&amp;BH1168 &amp; BG1168 &amp;"="&amp;IF(TRIM($J1168)="","",TEXT(J1168,"yyyymmdd"))</f>
        <v>ITEM99#KBN4_1=随時</v>
      </c>
    </row>
    <row r="1169" spans="1:61" ht="9.75" customHeight="1" x14ac:dyDescent="0.15">
      <c r="A1169" s="99"/>
      <c r="B1169" s="100"/>
      <c r="C1169" s="100"/>
      <c r="D1169" s="100"/>
      <c r="E1169" s="100"/>
      <c r="F1169" s="100"/>
      <c r="G1169" s="100"/>
      <c r="H1169" s="100"/>
      <c r="I1169" s="101"/>
      <c r="J1169" s="308"/>
      <c r="K1169" s="309"/>
      <c r="L1169" s="309"/>
      <c r="M1169" s="309"/>
      <c r="N1169" s="309"/>
      <c r="O1169" s="309"/>
      <c r="P1169" s="309"/>
      <c r="Q1169" s="309"/>
      <c r="R1169" s="309"/>
      <c r="S1169" s="309"/>
      <c r="T1169" s="309"/>
      <c r="U1169" s="309"/>
      <c r="V1169" s="309"/>
      <c r="W1169" s="309"/>
      <c r="X1169" s="309"/>
      <c r="Y1169" s="309"/>
      <c r="Z1169" s="309"/>
      <c r="AA1169" s="309"/>
      <c r="AB1169" s="309"/>
      <c r="AC1169" s="309"/>
      <c r="AD1169" s="309"/>
      <c r="AE1169" s="309"/>
      <c r="AF1169" s="309"/>
      <c r="AG1169" s="309"/>
      <c r="AH1169" s="309"/>
      <c r="AI1169" s="309"/>
      <c r="AJ1169" s="309"/>
      <c r="AK1169" s="309"/>
      <c r="AL1169" s="309"/>
      <c r="AM1169" s="310"/>
      <c r="BH1169" s="13" t="s">
        <v>432</v>
      </c>
    </row>
    <row r="1170" spans="1:61" ht="9.75" customHeight="1" x14ac:dyDescent="0.15">
      <c r="A1170" s="106"/>
      <c r="B1170" s="107"/>
      <c r="C1170" s="107"/>
      <c r="D1170" s="107"/>
      <c r="E1170" s="107"/>
      <c r="F1170" s="107"/>
      <c r="G1170" s="107"/>
      <c r="H1170" s="107"/>
      <c r="I1170" s="108"/>
      <c r="J1170" s="311"/>
      <c r="K1170" s="312"/>
      <c r="L1170" s="312"/>
      <c r="M1170" s="312"/>
      <c r="N1170" s="312"/>
      <c r="O1170" s="312"/>
      <c r="P1170" s="312"/>
      <c r="Q1170" s="312"/>
      <c r="R1170" s="312"/>
      <c r="S1170" s="312"/>
      <c r="T1170" s="312"/>
      <c r="U1170" s="312"/>
      <c r="V1170" s="312"/>
      <c r="W1170" s="312"/>
      <c r="X1170" s="312"/>
      <c r="Y1170" s="312"/>
      <c r="Z1170" s="312"/>
      <c r="AA1170" s="312"/>
      <c r="AB1170" s="312"/>
      <c r="AC1170" s="312"/>
      <c r="AD1170" s="312"/>
      <c r="AE1170" s="312"/>
      <c r="AF1170" s="312"/>
      <c r="AG1170" s="312"/>
      <c r="AH1170" s="312"/>
      <c r="AI1170" s="312"/>
      <c r="AJ1170" s="312"/>
      <c r="AK1170" s="312"/>
      <c r="AL1170" s="312"/>
      <c r="AM1170" s="313"/>
      <c r="BH1170" s="13" t="s">
        <v>432</v>
      </c>
    </row>
    <row r="1171" spans="1:61" ht="9.75" customHeight="1" x14ac:dyDescent="0.15">
      <c r="A1171" s="141" t="s">
        <v>386</v>
      </c>
      <c r="B1171" s="142"/>
      <c r="C1171" s="142"/>
      <c r="D1171" s="142"/>
      <c r="E1171" s="142"/>
      <c r="F1171" s="142"/>
      <c r="G1171" s="142"/>
      <c r="H1171" s="142"/>
      <c r="I1171" s="142"/>
      <c r="J1171" s="142"/>
      <c r="K1171" s="142"/>
      <c r="L1171" s="142"/>
      <c r="M1171" s="142"/>
      <c r="N1171" s="142"/>
      <c r="O1171" s="142"/>
      <c r="P1171" s="142"/>
      <c r="Q1171" s="142"/>
      <c r="R1171" s="142"/>
      <c r="S1171" s="142"/>
      <c r="T1171" s="142"/>
      <c r="U1171" s="142"/>
      <c r="V1171" s="142"/>
      <c r="W1171" s="142"/>
      <c r="X1171" s="142"/>
      <c r="Y1171" s="142"/>
      <c r="Z1171" s="142"/>
      <c r="AA1171" s="142"/>
      <c r="AB1171" s="142"/>
      <c r="AC1171" s="142"/>
      <c r="AD1171" s="142"/>
      <c r="AE1171" s="142"/>
      <c r="AF1171" s="142"/>
      <c r="AG1171" s="142"/>
      <c r="AH1171" s="142"/>
      <c r="AI1171" s="142"/>
      <c r="AJ1171" s="142"/>
      <c r="AK1171" s="142"/>
      <c r="AL1171" s="142"/>
      <c r="AM1171" s="143"/>
      <c r="BH1171" s="13" t="s">
        <v>432</v>
      </c>
    </row>
    <row r="1172" spans="1:61" ht="9.75" customHeight="1" thickBot="1" x14ac:dyDescent="0.2">
      <c r="A1172" s="164"/>
      <c r="B1172" s="165"/>
      <c r="C1172" s="165"/>
      <c r="D1172" s="165"/>
      <c r="E1172" s="165"/>
      <c r="F1172" s="165"/>
      <c r="G1172" s="165"/>
      <c r="H1172" s="165"/>
      <c r="I1172" s="165"/>
      <c r="J1172" s="165"/>
      <c r="K1172" s="165"/>
      <c r="L1172" s="165"/>
      <c r="M1172" s="165"/>
      <c r="N1172" s="165"/>
      <c r="O1172" s="165"/>
      <c r="P1172" s="165"/>
      <c r="Q1172" s="165"/>
      <c r="R1172" s="165"/>
      <c r="S1172" s="165"/>
      <c r="T1172" s="165"/>
      <c r="U1172" s="165"/>
      <c r="V1172" s="165"/>
      <c r="W1172" s="165"/>
      <c r="X1172" s="165"/>
      <c r="Y1172" s="165"/>
      <c r="Z1172" s="165"/>
      <c r="AA1172" s="165"/>
      <c r="AB1172" s="165"/>
      <c r="AC1172" s="165"/>
      <c r="AD1172" s="165"/>
      <c r="AE1172" s="165"/>
      <c r="AF1172" s="165"/>
      <c r="AG1172" s="165"/>
      <c r="AH1172" s="165"/>
      <c r="AI1172" s="165"/>
      <c r="AJ1172" s="165"/>
      <c r="AK1172" s="165"/>
      <c r="AL1172" s="165"/>
      <c r="AM1172" s="166"/>
      <c r="BH1172" s="13" t="s">
        <v>432</v>
      </c>
    </row>
    <row r="1173" spans="1:61" ht="9.75" customHeight="1" x14ac:dyDescent="0.15">
      <c r="A1173" s="295" t="s">
        <v>387</v>
      </c>
      <c r="B1173" s="296"/>
      <c r="C1173" s="296"/>
      <c r="D1173" s="296"/>
      <c r="E1173" s="296"/>
      <c r="F1173" s="296"/>
      <c r="G1173" s="296"/>
      <c r="H1173" s="296"/>
      <c r="I1173" s="297"/>
      <c r="J1173" s="273" t="s">
        <v>645</v>
      </c>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274"/>
      <c r="AE1173" s="274"/>
      <c r="AF1173" s="274"/>
      <c r="AG1173" s="274"/>
      <c r="AH1173" s="274"/>
      <c r="AI1173" s="274"/>
      <c r="AJ1173" s="274"/>
      <c r="AK1173" s="274"/>
      <c r="AL1173" s="274"/>
      <c r="AM1173" s="275"/>
      <c r="BG1173" s="13" t="s">
        <v>526</v>
      </c>
      <c r="BH1173" s="13">
        <v>85</v>
      </c>
      <c r="BI1173" s="13" t="str">
        <f>"ITEM"&amp;BH1173 &amp; BG1173 &amp;"="&amp; IF(TRIM($J1173)="","",$J1173)</f>
        <v>ITEM85#KBN4_2=危機管理室</v>
      </c>
    </row>
    <row r="1174" spans="1:61" ht="9.75" customHeight="1" thickBot="1" x14ac:dyDescent="0.2">
      <c r="A1174" s="298"/>
      <c r="B1174" s="299"/>
      <c r="C1174" s="299"/>
      <c r="D1174" s="299"/>
      <c r="E1174" s="299"/>
      <c r="F1174" s="299"/>
      <c r="G1174" s="299"/>
      <c r="H1174" s="299"/>
      <c r="I1174" s="300"/>
      <c r="J1174" s="301"/>
      <c r="K1174" s="302"/>
      <c r="L1174" s="302"/>
      <c r="M1174" s="302"/>
      <c r="N1174" s="302"/>
      <c r="O1174" s="302"/>
      <c r="P1174" s="302"/>
      <c r="Q1174" s="302"/>
      <c r="R1174" s="302"/>
      <c r="S1174" s="302"/>
      <c r="T1174" s="302"/>
      <c r="U1174" s="302"/>
      <c r="V1174" s="302"/>
      <c r="W1174" s="302"/>
      <c r="X1174" s="302"/>
      <c r="Y1174" s="302"/>
      <c r="Z1174" s="302"/>
      <c r="AA1174" s="302"/>
      <c r="AB1174" s="302"/>
      <c r="AC1174" s="302"/>
      <c r="AD1174" s="302"/>
      <c r="AE1174" s="302"/>
      <c r="AF1174" s="302"/>
      <c r="AG1174" s="302"/>
      <c r="AH1174" s="302"/>
      <c r="AI1174" s="302"/>
      <c r="AJ1174" s="302"/>
      <c r="AK1174" s="302"/>
      <c r="AL1174" s="302"/>
      <c r="AM1174" s="303"/>
      <c r="BG1174" s="13" t="s">
        <v>432</v>
      </c>
      <c r="BH1174" s="13" t="s">
        <v>432</v>
      </c>
    </row>
    <row r="1175" spans="1:61" ht="9.75" customHeight="1" x14ac:dyDescent="0.15">
      <c r="A1175" s="96" t="s">
        <v>96</v>
      </c>
      <c r="B1175" s="97"/>
      <c r="C1175" s="97"/>
      <c r="D1175" s="97"/>
      <c r="E1175" s="97"/>
      <c r="F1175" s="97"/>
      <c r="G1175" s="97"/>
      <c r="H1175" s="97"/>
      <c r="I1175" s="98"/>
      <c r="J1175" s="102" t="s">
        <v>641</v>
      </c>
      <c r="K1175" s="102"/>
      <c r="L1175" s="102"/>
      <c r="M1175" s="102"/>
      <c r="N1175" s="102"/>
      <c r="O1175" s="102"/>
      <c r="P1175" s="102"/>
      <c r="Q1175" s="102"/>
      <c r="R1175" s="102"/>
      <c r="S1175" s="102"/>
      <c r="T1175" s="102"/>
      <c r="U1175" s="102"/>
      <c r="V1175" s="102"/>
      <c r="W1175" s="102"/>
      <c r="X1175" s="102"/>
      <c r="Y1175" s="102"/>
      <c r="Z1175" s="102"/>
      <c r="AA1175" s="102"/>
      <c r="AB1175" s="102"/>
      <c r="AC1175" s="102"/>
      <c r="AD1175" s="102"/>
      <c r="AE1175" s="102"/>
      <c r="AF1175" s="102"/>
      <c r="AG1175" s="102"/>
      <c r="AH1175" s="102"/>
      <c r="AI1175" s="102"/>
      <c r="AJ1175" s="102"/>
      <c r="AK1175" s="102"/>
      <c r="AL1175" s="102"/>
      <c r="AM1175" s="102"/>
      <c r="BG1175" s="13" t="s">
        <v>526</v>
      </c>
      <c r="BH1175" s="13">
        <v>86</v>
      </c>
      <c r="BI1175" s="13" t="str">
        <f>"ITEM"&amp;BH1175&amp; BG1175 &amp;"="&amp; IF(TRIM($J1175)="","",$J1175)</f>
        <v>ITEM86#KBN4_2=番号法第９条第１項</v>
      </c>
    </row>
    <row r="1176" spans="1:61" ht="9.75" customHeight="1" x14ac:dyDescent="0.15">
      <c r="A1176" s="106"/>
      <c r="B1176" s="107"/>
      <c r="C1176" s="107"/>
      <c r="D1176" s="107"/>
      <c r="E1176" s="107"/>
      <c r="F1176" s="107"/>
      <c r="G1176" s="107"/>
      <c r="H1176" s="107"/>
      <c r="I1176" s="108"/>
      <c r="J1176" s="102"/>
      <c r="K1176" s="102"/>
      <c r="L1176" s="102"/>
      <c r="M1176" s="102"/>
      <c r="N1176" s="102"/>
      <c r="O1176" s="102"/>
      <c r="P1176" s="102"/>
      <c r="Q1176" s="102"/>
      <c r="R1176" s="102"/>
      <c r="S1176" s="102"/>
      <c r="T1176" s="102"/>
      <c r="U1176" s="102"/>
      <c r="V1176" s="102"/>
      <c r="W1176" s="102"/>
      <c r="X1176" s="102"/>
      <c r="Y1176" s="102"/>
      <c r="Z1176" s="102"/>
      <c r="AA1176" s="102"/>
      <c r="AB1176" s="102"/>
      <c r="AC1176" s="102"/>
      <c r="AD1176" s="102"/>
      <c r="AE1176" s="102"/>
      <c r="AF1176" s="102"/>
      <c r="AG1176" s="102"/>
      <c r="AH1176" s="102"/>
      <c r="AI1176" s="102"/>
      <c r="AJ1176" s="102"/>
      <c r="AK1176" s="102"/>
      <c r="AL1176" s="102"/>
      <c r="AM1176" s="102"/>
      <c r="BG1176" s="13" t="s">
        <v>432</v>
      </c>
      <c r="BH1176" s="13" t="s">
        <v>432</v>
      </c>
    </row>
    <row r="1177" spans="1:61" ht="9.75" customHeight="1" x14ac:dyDescent="0.15">
      <c r="A1177" s="96" t="s">
        <v>291</v>
      </c>
      <c r="B1177" s="97"/>
      <c r="C1177" s="97"/>
      <c r="D1177" s="97"/>
      <c r="E1177" s="97"/>
      <c r="F1177" s="97"/>
      <c r="G1177" s="97"/>
      <c r="H1177" s="97"/>
      <c r="I1177" s="98"/>
      <c r="J1177" s="102" t="s">
        <v>646</v>
      </c>
      <c r="K1177" s="102"/>
      <c r="L1177" s="102"/>
      <c r="M1177" s="102"/>
      <c r="N1177" s="102"/>
      <c r="O1177" s="102"/>
      <c r="P1177" s="102"/>
      <c r="Q1177" s="102"/>
      <c r="R1177" s="102"/>
      <c r="S1177" s="102"/>
      <c r="T1177" s="102"/>
      <c r="U1177" s="102"/>
      <c r="V1177" s="102"/>
      <c r="W1177" s="102"/>
      <c r="X1177" s="102"/>
      <c r="Y1177" s="102"/>
      <c r="Z1177" s="102"/>
      <c r="AA1177" s="102"/>
      <c r="AB1177" s="102"/>
      <c r="AC1177" s="102"/>
      <c r="AD1177" s="102"/>
      <c r="AE1177" s="102"/>
      <c r="AF1177" s="102"/>
      <c r="AG1177" s="102"/>
      <c r="AH1177" s="102"/>
      <c r="AI1177" s="102"/>
      <c r="AJ1177" s="102"/>
      <c r="AK1177" s="102"/>
      <c r="AL1177" s="102"/>
      <c r="AM1177" s="102"/>
      <c r="BG1177" s="13" t="s">
        <v>526</v>
      </c>
      <c r="BH1177" s="13">
        <v>87</v>
      </c>
      <c r="BI1177" s="13" t="str">
        <f>"ITEM"&amp;BH1177&amp; BG1177 &amp;"="&amp; IF(TRIM($J1177)="","",$J1177)</f>
        <v>ITEM87#KBN4_2=被災者台帳の作成に関する事務等</v>
      </c>
    </row>
    <row r="1178" spans="1:61" ht="9.75" customHeight="1" x14ac:dyDescent="0.15">
      <c r="A1178" s="99"/>
      <c r="B1178" s="100"/>
      <c r="C1178" s="100"/>
      <c r="D1178" s="100"/>
      <c r="E1178" s="100"/>
      <c r="F1178" s="100"/>
      <c r="G1178" s="100"/>
      <c r="H1178" s="100"/>
      <c r="I1178" s="101"/>
      <c r="J1178" s="102"/>
      <c r="K1178" s="102"/>
      <c r="L1178" s="102"/>
      <c r="M1178" s="102"/>
      <c r="N1178" s="102"/>
      <c r="O1178" s="102"/>
      <c r="P1178" s="102"/>
      <c r="Q1178" s="102"/>
      <c r="R1178" s="102"/>
      <c r="S1178" s="102"/>
      <c r="T1178" s="102"/>
      <c r="U1178" s="102"/>
      <c r="V1178" s="102"/>
      <c r="W1178" s="102"/>
      <c r="X1178" s="102"/>
      <c r="Y1178" s="102"/>
      <c r="Z1178" s="102"/>
      <c r="AA1178" s="102"/>
      <c r="AB1178" s="102"/>
      <c r="AC1178" s="102"/>
      <c r="AD1178" s="102"/>
      <c r="AE1178" s="102"/>
      <c r="AF1178" s="102"/>
      <c r="AG1178" s="102"/>
      <c r="AH1178" s="102"/>
      <c r="AI1178" s="102"/>
      <c r="AJ1178" s="102"/>
      <c r="AK1178" s="102"/>
      <c r="AL1178" s="102"/>
      <c r="AM1178" s="102"/>
      <c r="BG1178" s="13" t="s">
        <v>432</v>
      </c>
      <c r="BH1178" s="13" t="s">
        <v>432</v>
      </c>
    </row>
    <row r="1179" spans="1:61" ht="9.75" customHeight="1" x14ac:dyDescent="0.15">
      <c r="A1179" s="106"/>
      <c r="B1179" s="107"/>
      <c r="C1179" s="107"/>
      <c r="D1179" s="107"/>
      <c r="E1179" s="107"/>
      <c r="F1179" s="107"/>
      <c r="G1179" s="107"/>
      <c r="H1179" s="107"/>
      <c r="I1179" s="108"/>
      <c r="J1179" s="102"/>
      <c r="K1179" s="102"/>
      <c r="L1179" s="102"/>
      <c r="M1179" s="102"/>
      <c r="N1179" s="102"/>
      <c r="O1179" s="102"/>
      <c r="P1179" s="102"/>
      <c r="Q1179" s="102"/>
      <c r="R1179" s="102"/>
      <c r="S1179" s="102"/>
      <c r="T1179" s="102"/>
      <c r="U1179" s="102"/>
      <c r="V1179" s="102"/>
      <c r="W1179" s="102"/>
      <c r="X1179" s="102"/>
      <c r="Y1179" s="102"/>
      <c r="Z1179" s="102"/>
      <c r="AA1179" s="102"/>
      <c r="AB1179" s="102"/>
      <c r="AC1179" s="102"/>
      <c r="AD1179" s="102"/>
      <c r="AE1179" s="102"/>
      <c r="AF1179" s="102"/>
      <c r="AG1179" s="102"/>
      <c r="AH1179" s="102"/>
      <c r="AI1179" s="102"/>
      <c r="AJ1179" s="102"/>
      <c r="AK1179" s="102"/>
      <c r="AL1179" s="102"/>
      <c r="AM1179" s="102"/>
      <c r="BG1179" s="13" t="s">
        <v>432</v>
      </c>
      <c r="BH1179" s="13" t="s">
        <v>432</v>
      </c>
    </row>
    <row r="1180" spans="1:61" ht="9.75" customHeight="1" x14ac:dyDescent="0.15">
      <c r="A1180" s="96" t="s">
        <v>292</v>
      </c>
      <c r="B1180" s="97"/>
      <c r="C1180" s="97"/>
      <c r="D1180" s="97"/>
      <c r="E1180" s="97"/>
      <c r="F1180" s="97"/>
      <c r="G1180" s="97"/>
      <c r="H1180" s="97"/>
      <c r="I1180" s="98"/>
      <c r="J1180" s="102" t="s">
        <v>643</v>
      </c>
      <c r="K1180" s="102"/>
      <c r="L1180" s="102"/>
      <c r="M1180" s="102"/>
      <c r="N1180" s="102"/>
      <c r="O1180" s="102"/>
      <c r="P1180" s="102"/>
      <c r="Q1180" s="102"/>
      <c r="R1180" s="102"/>
      <c r="S1180" s="102"/>
      <c r="T1180" s="102"/>
      <c r="U1180" s="102"/>
      <c r="V1180" s="102"/>
      <c r="W1180" s="102"/>
      <c r="X1180" s="102"/>
      <c r="Y1180" s="102"/>
      <c r="Z1180" s="102"/>
      <c r="AA1180" s="102"/>
      <c r="AB1180" s="102"/>
      <c r="AC1180" s="102"/>
      <c r="AD1180" s="102"/>
      <c r="AE1180" s="102"/>
      <c r="AF1180" s="102"/>
      <c r="AG1180" s="102"/>
      <c r="AH1180" s="102"/>
      <c r="AI1180" s="102"/>
      <c r="AJ1180" s="102"/>
      <c r="AK1180" s="102"/>
      <c r="AL1180" s="102"/>
      <c r="AM1180" s="102"/>
      <c r="BG1180" s="13" t="s">
        <v>526</v>
      </c>
      <c r="BH1180" s="13">
        <v>88</v>
      </c>
      <c r="BI1180" s="13" t="str">
        <f>"ITEM"&amp;BH1180&amp; BG1180 &amp;"="&amp; IF(TRIM($J1180)="","",$J1180)</f>
        <v>ITEM88#KBN4_2=対象者の住基情報（住所・氏名等）</v>
      </c>
    </row>
    <row r="1181" spans="1:61" ht="9.75" customHeight="1" x14ac:dyDescent="0.15">
      <c r="A1181" s="106"/>
      <c r="B1181" s="107"/>
      <c r="C1181" s="107"/>
      <c r="D1181" s="107"/>
      <c r="E1181" s="107"/>
      <c r="F1181" s="107"/>
      <c r="G1181" s="107"/>
      <c r="H1181" s="107"/>
      <c r="I1181" s="108"/>
      <c r="J1181" s="102"/>
      <c r="K1181" s="102"/>
      <c r="L1181" s="102"/>
      <c r="M1181" s="102"/>
      <c r="N1181" s="102"/>
      <c r="O1181" s="102"/>
      <c r="P1181" s="102"/>
      <c r="Q1181" s="102"/>
      <c r="R1181" s="102"/>
      <c r="S1181" s="102"/>
      <c r="T1181" s="102"/>
      <c r="U1181" s="102"/>
      <c r="V1181" s="102"/>
      <c r="W1181" s="102"/>
      <c r="X1181" s="102"/>
      <c r="Y1181" s="102"/>
      <c r="Z1181" s="102"/>
      <c r="AA1181" s="102"/>
      <c r="AB1181" s="102"/>
      <c r="AC1181" s="102"/>
      <c r="AD1181" s="102"/>
      <c r="AE1181" s="102"/>
      <c r="AF1181" s="102"/>
      <c r="AG1181" s="102"/>
      <c r="AH1181" s="102"/>
      <c r="AI1181" s="102"/>
      <c r="AJ1181" s="102"/>
      <c r="AK1181" s="102"/>
      <c r="AL1181" s="102"/>
      <c r="AM1181" s="102"/>
      <c r="BG1181" s="13" t="s">
        <v>432</v>
      </c>
      <c r="BH1181" s="13" t="s">
        <v>432</v>
      </c>
    </row>
    <row r="1182" spans="1:61" ht="9.75" customHeight="1" x14ac:dyDescent="0.15">
      <c r="A1182" s="96" t="s">
        <v>326</v>
      </c>
      <c r="B1182" s="97"/>
      <c r="C1182" s="97"/>
      <c r="D1182" s="97"/>
      <c r="E1182" s="97"/>
      <c r="F1182" s="97"/>
      <c r="G1182" s="97"/>
      <c r="H1182" s="97"/>
      <c r="I1182" s="98"/>
      <c r="J1182" s="266"/>
      <c r="K1182" s="170"/>
      <c r="L1182" s="170"/>
      <c r="M1182" s="170"/>
      <c r="N1182" s="170"/>
      <c r="O1182" s="170"/>
      <c r="P1182" s="170"/>
      <c r="Q1182" s="170"/>
      <c r="R1182" s="170"/>
      <c r="S1182" s="170"/>
      <c r="T1182" s="170"/>
      <c r="U1182" s="170"/>
      <c r="V1182" s="170" t="s">
        <v>116</v>
      </c>
      <c r="W1182" s="170"/>
      <c r="X1182" s="170"/>
      <c r="Y1182" s="170"/>
      <c r="Z1182" s="170"/>
      <c r="AA1182" s="170"/>
      <c r="AB1182" s="170"/>
      <c r="AC1182" s="170"/>
      <c r="AD1182" s="170"/>
      <c r="AE1182" s="170"/>
      <c r="AF1182" s="170"/>
      <c r="AG1182" s="170"/>
      <c r="AH1182" s="170"/>
      <c r="AI1182" s="170"/>
      <c r="AJ1182" s="170"/>
      <c r="AK1182" s="170"/>
      <c r="AL1182" s="170"/>
      <c r="AM1182" s="171"/>
      <c r="BE1182" s="13" t="str">
        <f ca="1">MID(CELL("address",$CB$2),2,2)</f>
        <v>CB</v>
      </c>
      <c r="BF1182" s="13">
        <f>IF(TRIM($K1184)="","",IF(ISERROR(MATCH($K1184,$CB$3:$CB$7,0)),"INPUT_ERROR",MATCH($K1184,$CB$3:$CB$7,0)))</f>
        <v>3</v>
      </c>
      <c r="BG1182" s="13" t="s">
        <v>526</v>
      </c>
      <c r="BH1182" s="13">
        <v>89</v>
      </c>
      <c r="BI1182" s="13" t="str">
        <f>"ITEM"&amp; BH1182&amp; BG1182 &amp;"="&amp; $BF1182</f>
        <v>ITEM89#KBN4_2=3</v>
      </c>
    </row>
    <row r="1183" spans="1:61" ht="9.75" customHeight="1" x14ac:dyDescent="0.15">
      <c r="A1183" s="99"/>
      <c r="B1183" s="100"/>
      <c r="C1183" s="100"/>
      <c r="D1183" s="100"/>
      <c r="E1183" s="100"/>
      <c r="F1183" s="100"/>
      <c r="G1183" s="100"/>
      <c r="H1183" s="100"/>
      <c r="I1183" s="101"/>
      <c r="J1183" s="304"/>
      <c r="K1183" s="169"/>
      <c r="L1183" s="169"/>
      <c r="M1183" s="169"/>
      <c r="N1183" s="169"/>
      <c r="O1183" s="169"/>
      <c r="P1183" s="169"/>
      <c r="Q1183" s="169"/>
      <c r="R1183" s="169"/>
      <c r="S1183" s="169"/>
      <c r="T1183" s="169"/>
      <c r="U1183" s="169"/>
      <c r="V1183" s="169" t="s">
        <v>180</v>
      </c>
      <c r="W1183" s="169"/>
      <c r="X1183" s="169"/>
      <c r="Y1183" s="169"/>
      <c r="Z1183" s="169"/>
      <c r="AA1183" s="169"/>
      <c r="AB1183" s="169"/>
      <c r="AC1183" s="169"/>
      <c r="AD1183" s="169"/>
      <c r="AE1183" s="169"/>
      <c r="AF1183" s="169"/>
      <c r="AG1183" s="169"/>
      <c r="AH1183" s="169"/>
      <c r="AI1183" s="169"/>
      <c r="AJ1183" s="169"/>
      <c r="AK1183" s="169"/>
      <c r="AL1183" s="169"/>
      <c r="AM1183" s="172"/>
      <c r="BG1183" s="13" t="s">
        <v>432</v>
      </c>
      <c r="BH1183" s="13" t="s">
        <v>432</v>
      </c>
    </row>
    <row r="1184" spans="1:61" ht="9.75" customHeight="1" x14ac:dyDescent="0.15">
      <c r="A1184" s="99"/>
      <c r="B1184" s="100"/>
      <c r="C1184" s="100"/>
      <c r="D1184" s="100"/>
      <c r="E1184" s="100"/>
      <c r="F1184" s="100"/>
      <c r="G1184" s="100"/>
      <c r="H1184" s="100"/>
      <c r="I1184" s="101"/>
      <c r="J1184" s="130" t="s">
        <v>127</v>
      </c>
      <c r="K1184" s="131" t="s">
        <v>136</v>
      </c>
      <c r="L1184" s="131"/>
      <c r="M1184" s="131"/>
      <c r="N1184" s="131"/>
      <c r="O1184" s="131"/>
      <c r="P1184" s="131"/>
      <c r="Q1184" s="131"/>
      <c r="R1184" s="131"/>
      <c r="S1184" s="131"/>
      <c r="T1184" s="133" t="s">
        <v>129</v>
      </c>
      <c r="U1184" s="133"/>
      <c r="V1184" s="169" t="s">
        <v>236</v>
      </c>
      <c r="W1184" s="169"/>
      <c r="X1184" s="169"/>
      <c r="Y1184" s="169"/>
      <c r="Z1184" s="169"/>
      <c r="AA1184" s="169"/>
      <c r="AB1184" s="169"/>
      <c r="AC1184" s="169"/>
      <c r="AD1184" s="169"/>
      <c r="AE1184" s="169"/>
      <c r="AF1184" s="169"/>
      <c r="AG1184" s="169"/>
      <c r="AH1184" s="169"/>
      <c r="AI1184" s="169"/>
      <c r="AJ1184" s="169"/>
      <c r="AK1184" s="169"/>
      <c r="AL1184" s="169"/>
      <c r="AM1184" s="172"/>
      <c r="BG1184" s="13" t="s">
        <v>432</v>
      </c>
      <c r="BH1184" s="13" t="s">
        <v>432</v>
      </c>
    </row>
    <row r="1185" spans="1:61" ht="9.75" customHeight="1" x14ac:dyDescent="0.15">
      <c r="A1185" s="99"/>
      <c r="B1185" s="100"/>
      <c r="C1185" s="100"/>
      <c r="D1185" s="100"/>
      <c r="E1185" s="100"/>
      <c r="F1185" s="100"/>
      <c r="G1185" s="100"/>
      <c r="H1185" s="100"/>
      <c r="I1185" s="101"/>
      <c r="J1185" s="130"/>
      <c r="K1185" s="131"/>
      <c r="L1185" s="131"/>
      <c r="M1185" s="131"/>
      <c r="N1185" s="131"/>
      <c r="O1185" s="131"/>
      <c r="P1185" s="131"/>
      <c r="Q1185" s="131"/>
      <c r="R1185" s="131"/>
      <c r="S1185" s="131"/>
      <c r="T1185" s="133"/>
      <c r="U1185" s="133"/>
      <c r="V1185" s="169" t="s">
        <v>237</v>
      </c>
      <c r="W1185" s="169"/>
      <c r="X1185" s="169"/>
      <c r="Y1185" s="169"/>
      <c r="Z1185" s="169"/>
      <c r="AA1185" s="169"/>
      <c r="AB1185" s="169"/>
      <c r="AC1185" s="169"/>
      <c r="AD1185" s="169"/>
      <c r="AE1185" s="169"/>
      <c r="AF1185" s="169"/>
      <c r="AG1185" s="169"/>
      <c r="AH1185" s="169"/>
      <c r="AI1185" s="169"/>
      <c r="AJ1185" s="169"/>
      <c r="AK1185" s="169"/>
      <c r="AL1185" s="169"/>
      <c r="AM1185" s="172"/>
      <c r="BG1185" s="13" t="s">
        <v>432</v>
      </c>
      <c r="BH1185" s="13" t="s">
        <v>432</v>
      </c>
    </row>
    <row r="1186" spans="1:61" ht="9.75" customHeight="1" x14ac:dyDescent="0.15">
      <c r="A1186" s="99"/>
      <c r="B1186" s="100"/>
      <c r="C1186" s="100"/>
      <c r="D1186" s="100"/>
      <c r="E1186" s="100"/>
      <c r="F1186" s="100"/>
      <c r="G1186" s="100"/>
      <c r="H1186" s="100"/>
      <c r="I1186" s="101"/>
      <c r="J1186" s="186"/>
      <c r="K1186" s="133"/>
      <c r="L1186" s="133"/>
      <c r="M1186" s="133"/>
      <c r="N1186" s="133"/>
      <c r="O1186" s="133"/>
      <c r="P1186" s="133"/>
      <c r="Q1186" s="133"/>
      <c r="R1186" s="133"/>
      <c r="S1186" s="133"/>
      <c r="T1186" s="133"/>
      <c r="U1186" s="133"/>
      <c r="V1186" s="169" t="s">
        <v>441</v>
      </c>
      <c r="W1186" s="169"/>
      <c r="X1186" s="169"/>
      <c r="Y1186" s="169"/>
      <c r="Z1186" s="169"/>
      <c r="AA1186" s="169"/>
      <c r="AB1186" s="169"/>
      <c r="AC1186" s="169"/>
      <c r="AD1186" s="169"/>
      <c r="AE1186" s="169"/>
      <c r="AF1186" s="169"/>
      <c r="AG1186" s="169"/>
      <c r="AH1186" s="169"/>
      <c r="AI1186" s="169"/>
      <c r="AJ1186" s="169"/>
      <c r="AK1186" s="169"/>
      <c r="AL1186" s="169"/>
      <c r="AM1186" s="172"/>
      <c r="BG1186" s="13" t="s">
        <v>432</v>
      </c>
      <c r="BH1186" s="13" t="s">
        <v>432</v>
      </c>
    </row>
    <row r="1187" spans="1:61" ht="9.75" customHeight="1" x14ac:dyDescent="0.15">
      <c r="A1187" s="106"/>
      <c r="B1187" s="107"/>
      <c r="C1187" s="107"/>
      <c r="D1187" s="107"/>
      <c r="E1187" s="107"/>
      <c r="F1187" s="107"/>
      <c r="G1187" s="107"/>
      <c r="H1187" s="107"/>
      <c r="I1187" s="108"/>
      <c r="J1187" s="168"/>
      <c r="K1187" s="137"/>
      <c r="L1187" s="137"/>
      <c r="M1187" s="137"/>
      <c r="N1187" s="137"/>
      <c r="O1187" s="137"/>
      <c r="P1187" s="137"/>
      <c r="Q1187" s="137"/>
      <c r="R1187" s="137"/>
      <c r="S1187" s="137"/>
      <c r="T1187" s="137"/>
      <c r="U1187" s="137"/>
      <c r="V1187" s="174" t="s">
        <v>238</v>
      </c>
      <c r="W1187" s="174"/>
      <c r="X1187" s="174"/>
      <c r="Y1187" s="174"/>
      <c r="Z1187" s="174"/>
      <c r="AA1187" s="174"/>
      <c r="AB1187" s="174"/>
      <c r="AC1187" s="174"/>
      <c r="AD1187" s="174"/>
      <c r="AE1187" s="174"/>
      <c r="AF1187" s="174"/>
      <c r="AG1187" s="174"/>
      <c r="AH1187" s="174"/>
      <c r="AI1187" s="174"/>
      <c r="AJ1187" s="174"/>
      <c r="AK1187" s="174"/>
      <c r="AL1187" s="174"/>
      <c r="AM1187" s="175"/>
      <c r="BG1187" s="13" t="s">
        <v>432</v>
      </c>
      <c r="BH1187" s="13" t="s">
        <v>432</v>
      </c>
    </row>
    <row r="1188" spans="1:61" ht="9.75" customHeight="1" x14ac:dyDescent="0.15">
      <c r="A1188" s="96" t="s">
        <v>325</v>
      </c>
      <c r="B1188" s="97"/>
      <c r="C1188" s="97"/>
      <c r="D1188" s="97"/>
      <c r="E1188" s="97"/>
      <c r="F1188" s="97"/>
      <c r="G1188" s="97"/>
      <c r="H1188" s="97"/>
      <c r="I1188" s="98"/>
      <c r="J1188" s="115" t="s">
        <v>647</v>
      </c>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7"/>
      <c r="BG1188" s="13" t="s">
        <v>526</v>
      </c>
      <c r="BH1188" s="13">
        <v>90</v>
      </c>
      <c r="BI1188" s="13" t="str">
        <f>"ITEM"&amp;BH1188&amp; BG1188 &amp;"="&amp; IF(TRIM($J1188)="","",$J1188)</f>
        <v>ITEM90#KBN4_2=大東市住民登録者全般</v>
      </c>
    </row>
    <row r="1189" spans="1:61" ht="9.75" customHeight="1" x14ac:dyDescent="0.15">
      <c r="A1189" s="99"/>
      <c r="B1189" s="100"/>
      <c r="C1189" s="100"/>
      <c r="D1189" s="100"/>
      <c r="E1189" s="100"/>
      <c r="F1189" s="100"/>
      <c r="G1189" s="100"/>
      <c r="H1189" s="100"/>
      <c r="I1189" s="101"/>
      <c r="J1189" s="109"/>
      <c r="K1189" s="110"/>
      <c r="L1189" s="110"/>
      <c r="M1189" s="110"/>
      <c r="N1189" s="110"/>
      <c r="O1189" s="110"/>
      <c r="P1189" s="110"/>
      <c r="Q1189" s="110"/>
      <c r="R1189" s="110"/>
      <c r="S1189" s="110"/>
      <c r="T1189" s="110"/>
      <c r="U1189" s="110"/>
      <c r="V1189" s="110"/>
      <c r="W1189" s="110"/>
      <c r="X1189" s="110"/>
      <c r="Y1189" s="110"/>
      <c r="Z1189" s="110"/>
      <c r="AA1189" s="110"/>
      <c r="AB1189" s="110"/>
      <c r="AC1189" s="110"/>
      <c r="AD1189" s="110"/>
      <c r="AE1189" s="110"/>
      <c r="AF1189" s="110"/>
      <c r="AG1189" s="110"/>
      <c r="AH1189" s="110"/>
      <c r="AI1189" s="110"/>
      <c r="AJ1189" s="110"/>
      <c r="AK1189" s="110"/>
      <c r="AL1189" s="110"/>
      <c r="AM1189" s="111"/>
      <c r="BG1189" s="13" t="s">
        <v>432</v>
      </c>
      <c r="BH1189" s="13" t="s">
        <v>432</v>
      </c>
    </row>
    <row r="1190" spans="1:61" ht="9.75" customHeight="1" x14ac:dyDescent="0.15">
      <c r="A1190" s="99"/>
      <c r="B1190" s="100"/>
      <c r="C1190" s="100"/>
      <c r="D1190" s="100"/>
      <c r="E1190" s="100"/>
      <c r="F1190" s="100"/>
      <c r="G1190" s="100"/>
      <c r="H1190" s="100"/>
      <c r="I1190" s="101"/>
      <c r="J1190" s="112"/>
      <c r="K1190" s="113"/>
      <c r="L1190" s="113"/>
      <c r="M1190" s="113"/>
      <c r="N1190" s="113"/>
      <c r="O1190" s="113"/>
      <c r="P1190" s="113"/>
      <c r="Q1190" s="113"/>
      <c r="R1190" s="113"/>
      <c r="S1190" s="113"/>
      <c r="T1190" s="113"/>
      <c r="U1190" s="113"/>
      <c r="V1190" s="113"/>
      <c r="W1190" s="113"/>
      <c r="X1190" s="113"/>
      <c r="Y1190" s="113"/>
      <c r="Z1190" s="113"/>
      <c r="AA1190" s="113"/>
      <c r="AB1190" s="113"/>
      <c r="AC1190" s="113"/>
      <c r="AD1190" s="113"/>
      <c r="AE1190" s="113"/>
      <c r="AF1190" s="113"/>
      <c r="AG1190" s="113"/>
      <c r="AH1190" s="113"/>
      <c r="AI1190" s="113"/>
      <c r="AJ1190" s="113"/>
      <c r="AK1190" s="113"/>
      <c r="AL1190" s="113"/>
      <c r="AM1190" s="114"/>
      <c r="BG1190" s="13" t="s">
        <v>432</v>
      </c>
      <c r="BH1190" s="13" t="s">
        <v>432</v>
      </c>
    </row>
    <row r="1191" spans="1:61" ht="9.75" customHeight="1" x14ac:dyDescent="0.15">
      <c r="A1191" s="96" t="s">
        <v>293</v>
      </c>
      <c r="B1191" s="97"/>
      <c r="C1191" s="97"/>
      <c r="D1191" s="97"/>
      <c r="E1191" s="97"/>
      <c r="F1191" s="97"/>
      <c r="G1191" s="97"/>
      <c r="H1191" s="97"/>
      <c r="I1191" s="98"/>
      <c r="J1191" s="224" t="s">
        <v>127</v>
      </c>
      <c r="K1191" s="225"/>
      <c r="L1191" s="162" t="s">
        <v>122</v>
      </c>
      <c r="M1191" s="162"/>
      <c r="N1191" s="162"/>
      <c r="O1191" s="162"/>
      <c r="P1191" s="162"/>
      <c r="Q1191" s="162"/>
      <c r="R1191" s="162"/>
      <c r="S1191" s="162"/>
      <c r="T1191" s="162"/>
      <c r="U1191" s="162"/>
      <c r="V1191" s="162"/>
      <c r="W1191" s="162"/>
      <c r="X1191" s="227" t="s">
        <v>127</v>
      </c>
      <c r="Y1191" s="225"/>
      <c r="Z1191" s="162" t="s">
        <v>160</v>
      </c>
      <c r="AA1191" s="162"/>
      <c r="AB1191" s="162"/>
      <c r="AC1191" s="162"/>
      <c r="AD1191" s="162"/>
      <c r="AE1191" s="162"/>
      <c r="AF1191" s="162"/>
      <c r="AG1191" s="162"/>
      <c r="AH1191" s="162"/>
      <c r="AI1191" s="162"/>
      <c r="AJ1191" s="162"/>
      <c r="AK1191" s="162"/>
      <c r="AL1191" s="162"/>
      <c r="AM1191" s="163"/>
      <c r="BF1191" s="13" t="b">
        <f>IF($K1191="○",TRUE,IF($K1191="",FALSE,"INPUT_ERROR"))</f>
        <v>0</v>
      </c>
      <c r="BG1191" s="13" t="s">
        <v>526</v>
      </c>
      <c r="BH1191" s="13">
        <v>91</v>
      </c>
      <c r="BI1191" s="13" t="str">
        <f t="shared" ref="BI1191:BI1197" si="23">"ITEM"&amp;BH1191 &amp; BG1191 &amp;"="&amp; BF1191</f>
        <v>ITEM91#KBN4_2=FALSE</v>
      </c>
    </row>
    <row r="1192" spans="1:61" ht="9.75" customHeight="1" x14ac:dyDescent="0.15">
      <c r="A1192" s="99"/>
      <c r="B1192" s="100"/>
      <c r="C1192" s="100"/>
      <c r="D1192" s="100"/>
      <c r="E1192" s="100"/>
      <c r="F1192" s="100"/>
      <c r="G1192" s="100"/>
      <c r="H1192" s="100"/>
      <c r="I1192" s="101"/>
      <c r="J1192" s="130"/>
      <c r="K1192" s="132"/>
      <c r="L1192" s="133"/>
      <c r="M1192" s="133"/>
      <c r="N1192" s="133"/>
      <c r="O1192" s="133"/>
      <c r="P1192" s="133"/>
      <c r="Q1192" s="133"/>
      <c r="R1192" s="133"/>
      <c r="S1192" s="133"/>
      <c r="T1192" s="133"/>
      <c r="U1192" s="133"/>
      <c r="V1192" s="133"/>
      <c r="W1192" s="133"/>
      <c r="X1192" s="134"/>
      <c r="Y1192" s="132"/>
      <c r="Z1192" s="133"/>
      <c r="AA1192" s="133"/>
      <c r="AB1192" s="133"/>
      <c r="AC1192" s="133"/>
      <c r="AD1192" s="133"/>
      <c r="AE1192" s="133"/>
      <c r="AF1192" s="133"/>
      <c r="AG1192" s="133"/>
      <c r="AH1192" s="133"/>
      <c r="AI1192" s="133"/>
      <c r="AJ1192" s="133"/>
      <c r="AK1192" s="133"/>
      <c r="AL1192" s="133"/>
      <c r="AM1192" s="139"/>
      <c r="BF1192" s="13" t="b">
        <f>IF($Y1191="○",TRUE,IF($Y1191="",FALSE,"INPUT_ERROR"))</f>
        <v>0</v>
      </c>
      <c r="BG1192" s="13" t="s">
        <v>526</v>
      </c>
      <c r="BH1192" s="13">
        <v>92</v>
      </c>
      <c r="BI1192" s="13" t="str">
        <f t="shared" si="23"/>
        <v>ITEM92#KBN4_2=FALSE</v>
      </c>
    </row>
    <row r="1193" spans="1:61" ht="9.75" customHeight="1" x14ac:dyDescent="0.15">
      <c r="A1193" s="99"/>
      <c r="B1193" s="100"/>
      <c r="C1193" s="100"/>
      <c r="D1193" s="100"/>
      <c r="E1193" s="100"/>
      <c r="F1193" s="100"/>
      <c r="G1193" s="100"/>
      <c r="H1193" s="100"/>
      <c r="I1193" s="101"/>
      <c r="J1193" s="130" t="s">
        <v>127</v>
      </c>
      <c r="K1193" s="132"/>
      <c r="L1193" s="133" t="s">
        <v>161</v>
      </c>
      <c r="M1193" s="133"/>
      <c r="N1193" s="133"/>
      <c r="O1193" s="133"/>
      <c r="P1193" s="133"/>
      <c r="Q1193" s="133"/>
      <c r="R1193" s="133"/>
      <c r="S1193" s="133"/>
      <c r="T1193" s="133"/>
      <c r="U1193" s="133"/>
      <c r="V1193" s="133"/>
      <c r="W1193" s="133"/>
      <c r="X1193" s="134" t="s">
        <v>127</v>
      </c>
      <c r="Y1193" s="132"/>
      <c r="Z1193" s="133" t="s">
        <v>332</v>
      </c>
      <c r="AA1193" s="133"/>
      <c r="AB1193" s="133"/>
      <c r="AC1193" s="133"/>
      <c r="AD1193" s="133"/>
      <c r="AE1193" s="133"/>
      <c r="AF1193" s="133"/>
      <c r="AG1193" s="133"/>
      <c r="AH1193" s="133"/>
      <c r="AI1193" s="133"/>
      <c r="AJ1193" s="133"/>
      <c r="AK1193" s="133"/>
      <c r="AL1193" s="133"/>
      <c r="AM1193" s="139"/>
      <c r="BF1193" s="13" t="b">
        <f>IF($K1193="○",TRUE,IF($K1193="",FALSE,"INPUT_ERROR"))</f>
        <v>0</v>
      </c>
      <c r="BG1193" s="13" t="s">
        <v>526</v>
      </c>
      <c r="BH1193" s="13">
        <v>93</v>
      </c>
      <c r="BI1193" s="13" t="str">
        <f t="shared" si="23"/>
        <v>ITEM93#KBN4_2=FALSE</v>
      </c>
    </row>
    <row r="1194" spans="1:61" ht="9.75" customHeight="1" x14ac:dyDescent="0.15">
      <c r="A1194" s="99"/>
      <c r="B1194" s="100"/>
      <c r="C1194" s="100"/>
      <c r="D1194" s="100"/>
      <c r="E1194" s="100"/>
      <c r="F1194" s="100"/>
      <c r="G1194" s="100"/>
      <c r="H1194" s="100"/>
      <c r="I1194" s="101"/>
      <c r="J1194" s="130"/>
      <c r="K1194" s="132"/>
      <c r="L1194" s="133"/>
      <c r="M1194" s="133"/>
      <c r="N1194" s="133"/>
      <c r="O1194" s="133"/>
      <c r="P1194" s="133"/>
      <c r="Q1194" s="133"/>
      <c r="R1194" s="133"/>
      <c r="S1194" s="133"/>
      <c r="T1194" s="133"/>
      <c r="U1194" s="133"/>
      <c r="V1194" s="133"/>
      <c r="W1194" s="133"/>
      <c r="X1194" s="134"/>
      <c r="Y1194" s="132"/>
      <c r="Z1194" s="133"/>
      <c r="AA1194" s="133"/>
      <c r="AB1194" s="133"/>
      <c r="AC1194" s="133"/>
      <c r="AD1194" s="133"/>
      <c r="AE1194" s="133"/>
      <c r="AF1194" s="133"/>
      <c r="AG1194" s="133"/>
      <c r="AH1194" s="133"/>
      <c r="AI1194" s="133"/>
      <c r="AJ1194" s="133"/>
      <c r="AK1194" s="133"/>
      <c r="AL1194" s="133"/>
      <c r="AM1194" s="139"/>
      <c r="BF1194" s="13" t="b">
        <f>IF($Y1193="○",TRUE,IF($Y1193="",FALSE,"INPUT_ERROR"))</f>
        <v>0</v>
      </c>
      <c r="BG1194" s="13" t="s">
        <v>526</v>
      </c>
      <c r="BH1194" s="13">
        <v>94</v>
      </c>
      <c r="BI1194" s="13" t="str">
        <f t="shared" si="23"/>
        <v>ITEM94#KBN4_2=FALSE</v>
      </c>
    </row>
    <row r="1195" spans="1:61" ht="9.75" customHeight="1" x14ac:dyDescent="0.15">
      <c r="A1195" s="99"/>
      <c r="B1195" s="100"/>
      <c r="C1195" s="100"/>
      <c r="D1195" s="100"/>
      <c r="E1195" s="100"/>
      <c r="F1195" s="100"/>
      <c r="G1195" s="100"/>
      <c r="H1195" s="100"/>
      <c r="I1195" s="101"/>
      <c r="J1195" s="130" t="s">
        <v>127</v>
      </c>
      <c r="K1195" s="132"/>
      <c r="L1195" s="133" t="s">
        <v>214</v>
      </c>
      <c r="M1195" s="133"/>
      <c r="N1195" s="133"/>
      <c r="O1195" s="133"/>
      <c r="P1195" s="133"/>
      <c r="Q1195" s="133"/>
      <c r="R1195" s="133"/>
      <c r="S1195" s="133"/>
      <c r="T1195" s="133"/>
      <c r="U1195" s="133"/>
      <c r="V1195" s="133"/>
      <c r="W1195" s="133"/>
      <c r="X1195" s="134" t="s">
        <v>127</v>
      </c>
      <c r="Y1195" s="132" t="s">
        <v>610</v>
      </c>
      <c r="Z1195" s="133" t="s">
        <v>239</v>
      </c>
      <c r="AA1195" s="133"/>
      <c r="AB1195" s="133"/>
      <c r="AC1195" s="133"/>
      <c r="AD1195" s="133"/>
      <c r="AE1195" s="133"/>
      <c r="AF1195" s="133"/>
      <c r="AG1195" s="133"/>
      <c r="AH1195" s="133"/>
      <c r="AI1195" s="133"/>
      <c r="AJ1195" s="133"/>
      <c r="AK1195" s="133"/>
      <c r="AL1195" s="133"/>
      <c r="AM1195" s="139"/>
      <c r="BF1195" s="13" t="b">
        <f>IF($K1195="○",TRUE,IF($K1195="",FALSE,"INPUT_ERROR"))</f>
        <v>0</v>
      </c>
      <c r="BG1195" s="13" t="s">
        <v>526</v>
      </c>
      <c r="BH1195" s="13">
        <v>95</v>
      </c>
      <c r="BI1195" s="13" t="str">
        <f t="shared" si="23"/>
        <v>ITEM95#KBN4_2=FALSE</v>
      </c>
    </row>
    <row r="1196" spans="1:61" ht="9.75" customHeight="1" x14ac:dyDescent="0.15">
      <c r="A1196" s="99"/>
      <c r="B1196" s="100"/>
      <c r="C1196" s="100"/>
      <c r="D1196" s="100"/>
      <c r="E1196" s="100"/>
      <c r="F1196" s="100"/>
      <c r="G1196" s="100"/>
      <c r="H1196" s="100"/>
      <c r="I1196" s="101"/>
      <c r="J1196" s="130"/>
      <c r="K1196" s="132"/>
      <c r="L1196" s="133"/>
      <c r="M1196" s="133"/>
      <c r="N1196" s="133"/>
      <c r="O1196" s="133"/>
      <c r="P1196" s="133"/>
      <c r="Q1196" s="133"/>
      <c r="R1196" s="133"/>
      <c r="S1196" s="133"/>
      <c r="T1196" s="133"/>
      <c r="U1196" s="133"/>
      <c r="V1196" s="133"/>
      <c r="W1196" s="133"/>
      <c r="X1196" s="134"/>
      <c r="Y1196" s="132"/>
      <c r="Z1196" s="133"/>
      <c r="AA1196" s="133"/>
      <c r="AB1196" s="133"/>
      <c r="AC1196" s="133"/>
      <c r="AD1196" s="133"/>
      <c r="AE1196" s="133"/>
      <c r="AF1196" s="133"/>
      <c r="AG1196" s="133"/>
      <c r="AH1196" s="133"/>
      <c r="AI1196" s="133"/>
      <c r="AJ1196" s="133"/>
      <c r="AK1196" s="133"/>
      <c r="AL1196" s="133"/>
      <c r="AM1196" s="139"/>
      <c r="BF1196" s="13" t="b">
        <f>IF($Y1195="○",TRUE,IF($Y1195="",FALSE,"INPUT_ERROR"))</f>
        <v>1</v>
      </c>
      <c r="BG1196" s="13" t="s">
        <v>526</v>
      </c>
      <c r="BH1196" s="13">
        <v>96</v>
      </c>
      <c r="BI1196" s="13" t="str">
        <f t="shared" si="23"/>
        <v>ITEM96#KBN4_2=TRUE</v>
      </c>
    </row>
    <row r="1197" spans="1:61" ht="9.75" customHeight="1" x14ac:dyDescent="0.15">
      <c r="A1197" s="99"/>
      <c r="B1197" s="100"/>
      <c r="C1197" s="100"/>
      <c r="D1197" s="100"/>
      <c r="E1197" s="100"/>
      <c r="F1197" s="100"/>
      <c r="G1197" s="100"/>
      <c r="H1197" s="100"/>
      <c r="I1197" s="101"/>
      <c r="J1197" s="130" t="s">
        <v>127</v>
      </c>
      <c r="K1197" s="132"/>
      <c r="L1197" s="133" t="s">
        <v>125</v>
      </c>
      <c r="M1197" s="133"/>
      <c r="N1197" s="133"/>
      <c r="O1197" s="134" t="s">
        <v>98</v>
      </c>
      <c r="P1197" s="128"/>
      <c r="Q1197" s="128"/>
      <c r="R1197" s="128"/>
      <c r="S1197" s="128"/>
      <c r="T1197" s="128"/>
      <c r="U1197" s="128"/>
      <c r="V1197" s="128"/>
      <c r="W1197" s="128"/>
      <c r="X1197" s="128"/>
      <c r="Y1197" s="128"/>
      <c r="Z1197" s="128"/>
      <c r="AA1197" s="128"/>
      <c r="AB1197" s="128"/>
      <c r="AC1197" s="128"/>
      <c r="AD1197" s="128"/>
      <c r="AE1197" s="128"/>
      <c r="AF1197" s="128"/>
      <c r="AG1197" s="128"/>
      <c r="AH1197" s="128"/>
      <c r="AI1197" s="128"/>
      <c r="AJ1197" s="128"/>
      <c r="AK1197" s="128"/>
      <c r="AL1197" s="133" t="s">
        <v>188</v>
      </c>
      <c r="AM1197" s="139"/>
      <c r="BF1197" s="13" t="b">
        <f>IF($K1197="○",TRUE,IF($K1197="",FALSE,"INPUT_ERROR"))</f>
        <v>0</v>
      </c>
      <c r="BG1197" s="13" t="s">
        <v>526</v>
      </c>
      <c r="BH1197" s="13">
        <v>97</v>
      </c>
      <c r="BI1197" s="13" t="str">
        <f t="shared" si="23"/>
        <v>ITEM97#KBN4_2=FALSE</v>
      </c>
    </row>
    <row r="1198" spans="1:61" ht="9.75" customHeight="1" x14ac:dyDescent="0.15">
      <c r="A1198" s="99"/>
      <c r="B1198" s="100"/>
      <c r="C1198" s="100"/>
      <c r="D1198" s="100"/>
      <c r="E1198" s="100"/>
      <c r="F1198" s="100"/>
      <c r="G1198" s="100"/>
      <c r="H1198" s="100"/>
      <c r="I1198" s="101"/>
      <c r="J1198" s="135"/>
      <c r="K1198" s="136"/>
      <c r="L1198" s="137"/>
      <c r="M1198" s="137"/>
      <c r="N1198" s="137"/>
      <c r="O1198" s="138"/>
      <c r="P1198" s="90"/>
      <c r="Q1198" s="90"/>
      <c r="R1198" s="90"/>
      <c r="S1198" s="90"/>
      <c r="T1198" s="90"/>
      <c r="U1198" s="90"/>
      <c r="V1198" s="90"/>
      <c r="W1198" s="90"/>
      <c r="X1198" s="90"/>
      <c r="Y1198" s="90"/>
      <c r="Z1198" s="90"/>
      <c r="AA1198" s="90"/>
      <c r="AB1198" s="90"/>
      <c r="AC1198" s="90"/>
      <c r="AD1198" s="90"/>
      <c r="AE1198" s="90"/>
      <c r="AF1198" s="90"/>
      <c r="AG1198" s="90"/>
      <c r="AH1198" s="90"/>
      <c r="AI1198" s="90"/>
      <c r="AJ1198" s="90"/>
      <c r="AK1198" s="90"/>
      <c r="AL1198" s="137"/>
      <c r="AM1198" s="140"/>
      <c r="BG1198" s="13" t="s">
        <v>526</v>
      </c>
      <c r="BH1198" s="13">
        <v>98</v>
      </c>
      <c r="BI1198" s="13" t="str">
        <f>"ITEM"&amp;BH1198 &amp; BG1198 &amp;"="&amp;IF(TRIM($P1197)="","",$P1197)</f>
        <v>ITEM98#KBN4_2=</v>
      </c>
    </row>
    <row r="1199" spans="1:61" ht="9.75" customHeight="1" x14ac:dyDescent="0.15">
      <c r="A1199" s="96" t="s">
        <v>290</v>
      </c>
      <c r="B1199" s="97"/>
      <c r="C1199" s="97"/>
      <c r="D1199" s="97"/>
      <c r="E1199" s="97"/>
      <c r="F1199" s="97"/>
      <c r="G1199" s="97"/>
      <c r="H1199" s="97"/>
      <c r="I1199" s="98"/>
      <c r="J1199" s="305" t="s">
        <v>639</v>
      </c>
      <c r="K1199" s="306"/>
      <c r="L1199" s="306"/>
      <c r="M1199" s="306"/>
      <c r="N1199" s="306"/>
      <c r="O1199" s="306"/>
      <c r="P1199" s="306"/>
      <c r="Q1199" s="306"/>
      <c r="R1199" s="306"/>
      <c r="S1199" s="306"/>
      <c r="T1199" s="306"/>
      <c r="U1199" s="306"/>
      <c r="V1199" s="306"/>
      <c r="W1199" s="306"/>
      <c r="X1199" s="306"/>
      <c r="Y1199" s="306"/>
      <c r="Z1199" s="306"/>
      <c r="AA1199" s="306"/>
      <c r="AB1199" s="306"/>
      <c r="AC1199" s="306"/>
      <c r="AD1199" s="306"/>
      <c r="AE1199" s="306"/>
      <c r="AF1199" s="306"/>
      <c r="AG1199" s="306"/>
      <c r="AH1199" s="306"/>
      <c r="AI1199" s="306"/>
      <c r="AJ1199" s="306"/>
      <c r="AK1199" s="306"/>
      <c r="AL1199" s="306"/>
      <c r="AM1199" s="307"/>
      <c r="BG1199" s="13" t="s">
        <v>526</v>
      </c>
      <c r="BH1199" s="13">
        <v>99</v>
      </c>
      <c r="BI1199" s="13" t="str">
        <f>"ITEM"&amp;BH1199 &amp; BG1199 &amp;"="&amp;IF(TRIM($J1199)="","",TEXT(J1199,"yyyymmdd"))</f>
        <v>ITEM99#KBN4_2=随時</v>
      </c>
    </row>
    <row r="1200" spans="1:61" ht="9.75" customHeight="1" x14ac:dyDescent="0.15">
      <c r="A1200" s="99"/>
      <c r="B1200" s="100"/>
      <c r="C1200" s="100"/>
      <c r="D1200" s="100"/>
      <c r="E1200" s="100"/>
      <c r="F1200" s="100"/>
      <c r="G1200" s="100"/>
      <c r="H1200" s="100"/>
      <c r="I1200" s="101"/>
      <c r="J1200" s="308"/>
      <c r="K1200" s="309"/>
      <c r="L1200" s="309"/>
      <c r="M1200" s="309"/>
      <c r="N1200" s="309"/>
      <c r="O1200" s="309"/>
      <c r="P1200" s="309"/>
      <c r="Q1200" s="309"/>
      <c r="R1200" s="309"/>
      <c r="S1200" s="309"/>
      <c r="T1200" s="309"/>
      <c r="U1200" s="309"/>
      <c r="V1200" s="309"/>
      <c r="W1200" s="309"/>
      <c r="X1200" s="309"/>
      <c r="Y1200" s="309"/>
      <c r="Z1200" s="309"/>
      <c r="AA1200" s="309"/>
      <c r="AB1200" s="309"/>
      <c r="AC1200" s="309"/>
      <c r="AD1200" s="309"/>
      <c r="AE1200" s="309"/>
      <c r="AF1200" s="309"/>
      <c r="AG1200" s="309"/>
      <c r="AH1200" s="309"/>
      <c r="AI1200" s="309"/>
      <c r="AJ1200" s="309"/>
      <c r="AK1200" s="309"/>
      <c r="AL1200" s="309"/>
      <c r="AM1200" s="310"/>
      <c r="BH1200" s="13" t="s">
        <v>432</v>
      </c>
    </row>
    <row r="1201" spans="1:61" ht="9.75" customHeight="1" thickBot="1" x14ac:dyDescent="0.2">
      <c r="A1201" s="106"/>
      <c r="B1201" s="107"/>
      <c r="C1201" s="107"/>
      <c r="D1201" s="107"/>
      <c r="E1201" s="107"/>
      <c r="F1201" s="107"/>
      <c r="G1201" s="107"/>
      <c r="H1201" s="107"/>
      <c r="I1201" s="108"/>
      <c r="J1201" s="311"/>
      <c r="K1201" s="312"/>
      <c r="L1201" s="312"/>
      <c r="M1201" s="312"/>
      <c r="N1201" s="312"/>
      <c r="O1201" s="312"/>
      <c r="P1201" s="312"/>
      <c r="Q1201" s="312"/>
      <c r="R1201" s="312"/>
      <c r="S1201" s="312"/>
      <c r="T1201" s="312"/>
      <c r="U1201" s="312"/>
      <c r="V1201" s="312"/>
      <c r="W1201" s="312"/>
      <c r="X1201" s="312"/>
      <c r="Y1201" s="312"/>
      <c r="Z1201" s="312"/>
      <c r="AA1201" s="312"/>
      <c r="AB1201" s="312"/>
      <c r="AC1201" s="312"/>
      <c r="AD1201" s="312"/>
      <c r="AE1201" s="312"/>
      <c r="AF1201" s="312"/>
      <c r="AG1201" s="312"/>
      <c r="AH1201" s="312"/>
      <c r="AI1201" s="312"/>
      <c r="AJ1201" s="312"/>
      <c r="AK1201" s="312"/>
      <c r="AL1201" s="312"/>
      <c r="AM1201" s="313"/>
      <c r="BH1201" s="13" t="s">
        <v>432</v>
      </c>
    </row>
    <row r="1202" spans="1:61" ht="9.75" customHeight="1" x14ac:dyDescent="0.15">
      <c r="A1202" s="295" t="s">
        <v>388</v>
      </c>
      <c r="B1202" s="296"/>
      <c r="C1202" s="296"/>
      <c r="D1202" s="296"/>
      <c r="E1202" s="296"/>
      <c r="F1202" s="296"/>
      <c r="G1202" s="296"/>
      <c r="H1202" s="296"/>
      <c r="I1202" s="297"/>
      <c r="J1202" s="273" t="s">
        <v>640</v>
      </c>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274"/>
      <c r="AE1202" s="274"/>
      <c r="AF1202" s="274"/>
      <c r="AG1202" s="274"/>
      <c r="AH1202" s="274"/>
      <c r="AI1202" s="274"/>
      <c r="AJ1202" s="274"/>
      <c r="AK1202" s="274"/>
      <c r="AL1202" s="274"/>
      <c r="AM1202" s="275"/>
      <c r="BG1202" s="13" t="s">
        <v>527</v>
      </c>
      <c r="BH1202" s="13">
        <v>85</v>
      </c>
      <c r="BI1202" s="13" t="str">
        <f>"ITEM"&amp;BH1202 &amp; BG1202 &amp;"="&amp; IF(TRIM($J1202)="","",$J1202)</f>
        <v>ITEM85#KBN4_3=高齢介護室</v>
      </c>
    </row>
    <row r="1203" spans="1:61" ht="9.75" customHeight="1" thickBot="1" x14ac:dyDescent="0.2">
      <c r="A1203" s="298"/>
      <c r="B1203" s="299"/>
      <c r="C1203" s="299"/>
      <c r="D1203" s="299"/>
      <c r="E1203" s="299"/>
      <c r="F1203" s="299"/>
      <c r="G1203" s="299"/>
      <c r="H1203" s="299"/>
      <c r="I1203" s="300"/>
      <c r="J1203" s="301"/>
      <c r="K1203" s="302"/>
      <c r="L1203" s="302"/>
      <c r="M1203" s="302"/>
      <c r="N1203" s="302"/>
      <c r="O1203" s="302"/>
      <c r="P1203" s="302"/>
      <c r="Q1203" s="302"/>
      <c r="R1203" s="302"/>
      <c r="S1203" s="302"/>
      <c r="T1203" s="302"/>
      <c r="U1203" s="302"/>
      <c r="V1203" s="302"/>
      <c r="W1203" s="302"/>
      <c r="X1203" s="302"/>
      <c r="Y1203" s="302"/>
      <c r="Z1203" s="302"/>
      <c r="AA1203" s="302"/>
      <c r="AB1203" s="302"/>
      <c r="AC1203" s="302"/>
      <c r="AD1203" s="302"/>
      <c r="AE1203" s="302"/>
      <c r="AF1203" s="302"/>
      <c r="AG1203" s="302"/>
      <c r="AH1203" s="302"/>
      <c r="AI1203" s="302"/>
      <c r="AJ1203" s="302"/>
      <c r="AK1203" s="302"/>
      <c r="AL1203" s="302"/>
      <c r="AM1203" s="303"/>
      <c r="BG1203" s="13" t="s">
        <v>432</v>
      </c>
      <c r="BH1203" s="13" t="s">
        <v>432</v>
      </c>
    </row>
    <row r="1204" spans="1:61" ht="9.75" customHeight="1" x14ac:dyDescent="0.15">
      <c r="A1204" s="96" t="s">
        <v>96</v>
      </c>
      <c r="B1204" s="97"/>
      <c r="C1204" s="97"/>
      <c r="D1204" s="97"/>
      <c r="E1204" s="97"/>
      <c r="F1204" s="97"/>
      <c r="G1204" s="97"/>
      <c r="H1204" s="97"/>
      <c r="I1204" s="98"/>
      <c r="J1204" s="102" t="s">
        <v>641</v>
      </c>
      <c r="K1204" s="102"/>
      <c r="L1204" s="102"/>
      <c r="M1204" s="102"/>
      <c r="N1204" s="102"/>
      <c r="O1204" s="102"/>
      <c r="P1204" s="102"/>
      <c r="Q1204" s="102"/>
      <c r="R1204" s="102"/>
      <c r="S1204" s="102"/>
      <c r="T1204" s="102"/>
      <c r="U1204" s="102"/>
      <c r="V1204" s="102"/>
      <c r="W1204" s="102"/>
      <c r="X1204" s="102"/>
      <c r="Y1204" s="102"/>
      <c r="Z1204" s="102"/>
      <c r="AA1204" s="102"/>
      <c r="AB1204" s="102"/>
      <c r="AC1204" s="102"/>
      <c r="AD1204" s="102"/>
      <c r="AE1204" s="102"/>
      <c r="AF1204" s="102"/>
      <c r="AG1204" s="102"/>
      <c r="AH1204" s="102"/>
      <c r="AI1204" s="102"/>
      <c r="AJ1204" s="102"/>
      <c r="AK1204" s="102"/>
      <c r="AL1204" s="102"/>
      <c r="AM1204" s="102"/>
      <c r="BG1204" s="13" t="s">
        <v>527</v>
      </c>
      <c r="BH1204" s="13">
        <v>86</v>
      </c>
      <c r="BI1204" s="13" t="str">
        <f>"ITEM"&amp;BH1204&amp; BG1204 &amp;"="&amp; IF(TRIM($J1204)="","",$J1204)</f>
        <v>ITEM86#KBN4_3=番号法第９条第１項</v>
      </c>
    </row>
    <row r="1205" spans="1:61" ht="9.75" customHeight="1" x14ac:dyDescent="0.15">
      <c r="A1205" s="106"/>
      <c r="B1205" s="107"/>
      <c r="C1205" s="107"/>
      <c r="D1205" s="107"/>
      <c r="E1205" s="107"/>
      <c r="F1205" s="107"/>
      <c r="G1205" s="107"/>
      <c r="H1205" s="107"/>
      <c r="I1205" s="108"/>
      <c r="J1205" s="102"/>
      <c r="K1205" s="102"/>
      <c r="L1205" s="102"/>
      <c r="M1205" s="102"/>
      <c r="N1205" s="102"/>
      <c r="O1205" s="102"/>
      <c r="P1205" s="102"/>
      <c r="Q1205" s="102"/>
      <c r="R1205" s="102"/>
      <c r="S1205" s="102"/>
      <c r="T1205" s="102"/>
      <c r="U1205" s="102"/>
      <c r="V1205" s="102"/>
      <c r="W1205" s="102"/>
      <c r="X1205" s="102"/>
      <c r="Y1205" s="102"/>
      <c r="Z1205" s="102"/>
      <c r="AA1205" s="102"/>
      <c r="AB1205" s="102"/>
      <c r="AC1205" s="102"/>
      <c r="AD1205" s="102"/>
      <c r="AE1205" s="102"/>
      <c r="AF1205" s="102"/>
      <c r="AG1205" s="102"/>
      <c r="AH1205" s="102"/>
      <c r="AI1205" s="102"/>
      <c r="AJ1205" s="102"/>
      <c r="AK1205" s="102"/>
      <c r="AL1205" s="102"/>
      <c r="AM1205" s="102"/>
      <c r="BG1205" s="13" t="s">
        <v>432</v>
      </c>
      <c r="BH1205" s="13" t="s">
        <v>432</v>
      </c>
    </row>
    <row r="1206" spans="1:61" ht="9.75" customHeight="1" x14ac:dyDescent="0.15">
      <c r="A1206" s="96" t="s">
        <v>291</v>
      </c>
      <c r="B1206" s="97"/>
      <c r="C1206" s="97"/>
      <c r="D1206" s="97"/>
      <c r="E1206" s="97"/>
      <c r="F1206" s="97"/>
      <c r="G1206" s="97"/>
      <c r="H1206" s="97"/>
      <c r="I1206" s="98"/>
      <c r="J1206" s="102" t="s">
        <v>648</v>
      </c>
      <c r="K1206" s="102"/>
      <c r="L1206" s="102"/>
      <c r="M1206" s="102"/>
      <c r="N1206" s="102"/>
      <c r="O1206" s="102"/>
      <c r="P1206" s="102"/>
      <c r="Q1206" s="102"/>
      <c r="R1206" s="102"/>
      <c r="S1206" s="102"/>
      <c r="T1206" s="102"/>
      <c r="U1206" s="102"/>
      <c r="V1206" s="102"/>
      <c r="W1206" s="102"/>
      <c r="X1206" s="102"/>
      <c r="Y1206" s="102"/>
      <c r="Z1206" s="102"/>
      <c r="AA1206" s="102"/>
      <c r="AB1206" s="102"/>
      <c r="AC1206" s="102"/>
      <c r="AD1206" s="102"/>
      <c r="AE1206" s="102"/>
      <c r="AF1206" s="102"/>
      <c r="AG1206" s="102"/>
      <c r="AH1206" s="102"/>
      <c r="AI1206" s="102"/>
      <c r="AJ1206" s="102"/>
      <c r="AK1206" s="102"/>
      <c r="AL1206" s="102"/>
      <c r="AM1206" s="102"/>
      <c r="BG1206" s="13" t="s">
        <v>527</v>
      </c>
      <c r="BH1206" s="13">
        <v>87</v>
      </c>
      <c r="BI1206" s="13" t="str">
        <f>"ITEM"&amp;BH1206&amp; BG1206 &amp;"="&amp; IF(TRIM($J1206)="","",$J1206)</f>
        <v>ITEM87#KBN4_3=福祉の措置又は費用の徴収に関する事務等</v>
      </c>
    </row>
    <row r="1207" spans="1:61" ht="9.75" customHeight="1" x14ac:dyDescent="0.15">
      <c r="A1207" s="99"/>
      <c r="B1207" s="100"/>
      <c r="C1207" s="100"/>
      <c r="D1207" s="100"/>
      <c r="E1207" s="100"/>
      <c r="F1207" s="100"/>
      <c r="G1207" s="100"/>
      <c r="H1207" s="100"/>
      <c r="I1207" s="101"/>
      <c r="J1207" s="102"/>
      <c r="K1207" s="102"/>
      <c r="L1207" s="102"/>
      <c r="M1207" s="102"/>
      <c r="N1207" s="102"/>
      <c r="O1207" s="102"/>
      <c r="P1207" s="102"/>
      <c r="Q1207" s="102"/>
      <c r="R1207" s="102"/>
      <c r="S1207" s="102"/>
      <c r="T1207" s="102"/>
      <c r="U1207" s="102"/>
      <c r="V1207" s="102"/>
      <c r="W1207" s="102"/>
      <c r="X1207" s="102"/>
      <c r="Y1207" s="102"/>
      <c r="Z1207" s="102"/>
      <c r="AA1207" s="102"/>
      <c r="AB1207" s="102"/>
      <c r="AC1207" s="102"/>
      <c r="AD1207" s="102"/>
      <c r="AE1207" s="102"/>
      <c r="AF1207" s="102"/>
      <c r="AG1207" s="102"/>
      <c r="AH1207" s="102"/>
      <c r="AI1207" s="102"/>
      <c r="AJ1207" s="102"/>
      <c r="AK1207" s="102"/>
      <c r="AL1207" s="102"/>
      <c r="AM1207" s="102"/>
      <c r="BG1207" s="13" t="s">
        <v>432</v>
      </c>
      <c r="BH1207" s="13" t="s">
        <v>432</v>
      </c>
    </row>
    <row r="1208" spans="1:61" ht="9.75" customHeight="1" x14ac:dyDescent="0.15">
      <c r="A1208" s="106"/>
      <c r="B1208" s="107"/>
      <c r="C1208" s="107"/>
      <c r="D1208" s="107"/>
      <c r="E1208" s="107"/>
      <c r="F1208" s="107"/>
      <c r="G1208" s="107"/>
      <c r="H1208" s="107"/>
      <c r="I1208" s="108"/>
      <c r="J1208" s="102"/>
      <c r="K1208" s="102"/>
      <c r="L1208" s="102"/>
      <c r="M1208" s="102"/>
      <c r="N1208" s="102"/>
      <c r="O1208" s="102"/>
      <c r="P1208" s="102"/>
      <c r="Q1208" s="102"/>
      <c r="R1208" s="102"/>
      <c r="S1208" s="102"/>
      <c r="T1208" s="102"/>
      <c r="U1208" s="102"/>
      <c r="V1208" s="102"/>
      <c r="W1208" s="102"/>
      <c r="X1208" s="102"/>
      <c r="Y1208" s="102"/>
      <c r="Z1208" s="102"/>
      <c r="AA1208" s="102"/>
      <c r="AB1208" s="102"/>
      <c r="AC1208" s="102"/>
      <c r="AD1208" s="102"/>
      <c r="AE1208" s="102"/>
      <c r="AF1208" s="102"/>
      <c r="AG1208" s="102"/>
      <c r="AH1208" s="102"/>
      <c r="AI1208" s="102"/>
      <c r="AJ1208" s="102"/>
      <c r="AK1208" s="102"/>
      <c r="AL1208" s="102"/>
      <c r="AM1208" s="102"/>
      <c r="BG1208" s="13" t="s">
        <v>432</v>
      </c>
      <c r="BH1208" s="13" t="s">
        <v>432</v>
      </c>
    </row>
    <row r="1209" spans="1:61" ht="9.75" customHeight="1" x14ac:dyDescent="0.15">
      <c r="A1209" s="96" t="s">
        <v>292</v>
      </c>
      <c r="B1209" s="97"/>
      <c r="C1209" s="97"/>
      <c r="D1209" s="97"/>
      <c r="E1209" s="97"/>
      <c r="F1209" s="97"/>
      <c r="G1209" s="97"/>
      <c r="H1209" s="97"/>
      <c r="I1209" s="98"/>
      <c r="J1209" s="102" t="s">
        <v>643</v>
      </c>
      <c r="K1209" s="102"/>
      <c r="L1209" s="102"/>
      <c r="M1209" s="102"/>
      <c r="N1209" s="102"/>
      <c r="O1209" s="102"/>
      <c r="P1209" s="102"/>
      <c r="Q1209" s="102"/>
      <c r="R1209" s="102"/>
      <c r="S1209" s="102"/>
      <c r="T1209" s="102"/>
      <c r="U1209" s="102"/>
      <c r="V1209" s="102"/>
      <c r="W1209" s="102"/>
      <c r="X1209" s="102"/>
      <c r="Y1209" s="102"/>
      <c r="Z1209" s="102"/>
      <c r="AA1209" s="102"/>
      <c r="AB1209" s="102"/>
      <c r="AC1209" s="102"/>
      <c r="AD1209" s="102"/>
      <c r="AE1209" s="102"/>
      <c r="AF1209" s="102"/>
      <c r="AG1209" s="102"/>
      <c r="AH1209" s="102"/>
      <c r="AI1209" s="102"/>
      <c r="AJ1209" s="102"/>
      <c r="AK1209" s="102"/>
      <c r="AL1209" s="102"/>
      <c r="AM1209" s="102"/>
      <c r="BG1209" s="13" t="s">
        <v>527</v>
      </c>
      <c r="BH1209" s="13">
        <v>88</v>
      </c>
      <c r="BI1209" s="13" t="str">
        <f>"ITEM"&amp;BH1209&amp; BG1209 &amp;"="&amp; IF(TRIM($J1209)="","",$J1209)</f>
        <v>ITEM88#KBN4_3=対象者の住基情報（住所・氏名等）</v>
      </c>
    </row>
    <row r="1210" spans="1:61" ht="9.75" customHeight="1" x14ac:dyDescent="0.15">
      <c r="A1210" s="106"/>
      <c r="B1210" s="107"/>
      <c r="C1210" s="107"/>
      <c r="D1210" s="107"/>
      <c r="E1210" s="107"/>
      <c r="F1210" s="107"/>
      <c r="G1210" s="107"/>
      <c r="H1210" s="107"/>
      <c r="I1210" s="108"/>
      <c r="J1210" s="102"/>
      <c r="K1210" s="102"/>
      <c r="L1210" s="102"/>
      <c r="M1210" s="102"/>
      <c r="N1210" s="102"/>
      <c r="O1210" s="102"/>
      <c r="P1210" s="102"/>
      <c r="Q1210" s="102"/>
      <c r="R1210" s="102"/>
      <c r="S1210" s="102"/>
      <c r="T1210" s="102"/>
      <c r="U1210" s="102"/>
      <c r="V1210" s="102"/>
      <c r="W1210" s="102"/>
      <c r="X1210" s="102"/>
      <c r="Y1210" s="102"/>
      <c r="Z1210" s="102"/>
      <c r="AA1210" s="102"/>
      <c r="AB1210" s="102"/>
      <c r="AC1210" s="102"/>
      <c r="AD1210" s="102"/>
      <c r="AE1210" s="102"/>
      <c r="AF1210" s="102"/>
      <c r="AG1210" s="102"/>
      <c r="AH1210" s="102"/>
      <c r="AI1210" s="102"/>
      <c r="AJ1210" s="102"/>
      <c r="AK1210" s="102"/>
      <c r="AL1210" s="102"/>
      <c r="AM1210" s="102"/>
      <c r="BG1210" s="13" t="s">
        <v>432</v>
      </c>
      <c r="BH1210" s="13" t="s">
        <v>432</v>
      </c>
    </row>
    <row r="1211" spans="1:61" ht="9.75" customHeight="1" x14ac:dyDescent="0.15">
      <c r="A1211" s="96" t="s">
        <v>326</v>
      </c>
      <c r="B1211" s="97"/>
      <c r="C1211" s="97"/>
      <c r="D1211" s="97"/>
      <c r="E1211" s="97"/>
      <c r="F1211" s="97"/>
      <c r="G1211" s="97"/>
      <c r="H1211" s="97"/>
      <c r="I1211" s="98"/>
      <c r="J1211" s="266"/>
      <c r="K1211" s="170"/>
      <c r="L1211" s="170"/>
      <c r="M1211" s="170"/>
      <c r="N1211" s="170"/>
      <c r="O1211" s="170"/>
      <c r="P1211" s="170"/>
      <c r="Q1211" s="170"/>
      <c r="R1211" s="170"/>
      <c r="S1211" s="170"/>
      <c r="T1211" s="170"/>
      <c r="U1211" s="170"/>
      <c r="V1211" s="170" t="s">
        <v>116</v>
      </c>
      <c r="W1211" s="170"/>
      <c r="X1211" s="170"/>
      <c r="Y1211" s="170"/>
      <c r="Z1211" s="170"/>
      <c r="AA1211" s="170"/>
      <c r="AB1211" s="170"/>
      <c r="AC1211" s="170"/>
      <c r="AD1211" s="170"/>
      <c r="AE1211" s="170"/>
      <c r="AF1211" s="170"/>
      <c r="AG1211" s="170"/>
      <c r="AH1211" s="170"/>
      <c r="AI1211" s="170"/>
      <c r="AJ1211" s="170"/>
      <c r="AK1211" s="170"/>
      <c r="AL1211" s="170"/>
      <c r="AM1211" s="171"/>
      <c r="BE1211" s="13" t="str">
        <f ca="1">MID(CELL("address",$CB$2),2,2)</f>
        <v>CB</v>
      </c>
      <c r="BF1211" s="13">
        <f>IF(TRIM($K1213)="","",IF(ISERROR(MATCH($K1213,$CB$3:$CB$7,0)),"INPUT_ERROR",MATCH($K1213,$CB$3:$CB$7,0)))</f>
        <v>3</v>
      </c>
      <c r="BG1211" s="13" t="s">
        <v>527</v>
      </c>
      <c r="BH1211" s="13">
        <v>89</v>
      </c>
      <c r="BI1211" s="13" t="str">
        <f>"ITEM"&amp; BH1211&amp; BG1211 &amp;"="&amp; $BF1211</f>
        <v>ITEM89#KBN4_3=3</v>
      </c>
    </row>
    <row r="1212" spans="1:61" ht="9.75" customHeight="1" x14ac:dyDescent="0.15">
      <c r="A1212" s="99"/>
      <c r="B1212" s="100"/>
      <c r="C1212" s="100"/>
      <c r="D1212" s="100"/>
      <c r="E1212" s="100"/>
      <c r="F1212" s="100"/>
      <c r="G1212" s="100"/>
      <c r="H1212" s="100"/>
      <c r="I1212" s="101"/>
      <c r="J1212" s="304"/>
      <c r="K1212" s="169"/>
      <c r="L1212" s="169"/>
      <c r="M1212" s="169"/>
      <c r="N1212" s="169"/>
      <c r="O1212" s="169"/>
      <c r="P1212" s="169"/>
      <c r="Q1212" s="169"/>
      <c r="R1212" s="169"/>
      <c r="S1212" s="169"/>
      <c r="T1212" s="169"/>
      <c r="U1212" s="169"/>
      <c r="V1212" s="169" t="s">
        <v>180</v>
      </c>
      <c r="W1212" s="169"/>
      <c r="X1212" s="169"/>
      <c r="Y1212" s="169"/>
      <c r="Z1212" s="169"/>
      <c r="AA1212" s="169"/>
      <c r="AB1212" s="169"/>
      <c r="AC1212" s="169"/>
      <c r="AD1212" s="169"/>
      <c r="AE1212" s="169"/>
      <c r="AF1212" s="169"/>
      <c r="AG1212" s="169"/>
      <c r="AH1212" s="169"/>
      <c r="AI1212" s="169"/>
      <c r="AJ1212" s="169"/>
      <c r="AK1212" s="169"/>
      <c r="AL1212" s="169"/>
      <c r="AM1212" s="172"/>
      <c r="BG1212" s="13" t="s">
        <v>432</v>
      </c>
      <c r="BH1212" s="13" t="s">
        <v>432</v>
      </c>
    </row>
    <row r="1213" spans="1:61" ht="9.75" customHeight="1" x14ac:dyDescent="0.15">
      <c r="A1213" s="99"/>
      <c r="B1213" s="100"/>
      <c r="C1213" s="100"/>
      <c r="D1213" s="100"/>
      <c r="E1213" s="100"/>
      <c r="F1213" s="100"/>
      <c r="G1213" s="100"/>
      <c r="H1213" s="100"/>
      <c r="I1213" s="101"/>
      <c r="J1213" s="130" t="s">
        <v>127</v>
      </c>
      <c r="K1213" s="131" t="s">
        <v>136</v>
      </c>
      <c r="L1213" s="131"/>
      <c r="M1213" s="131"/>
      <c r="N1213" s="131"/>
      <c r="O1213" s="131"/>
      <c r="P1213" s="131"/>
      <c r="Q1213" s="131"/>
      <c r="R1213" s="131"/>
      <c r="S1213" s="131"/>
      <c r="T1213" s="133" t="s">
        <v>129</v>
      </c>
      <c r="U1213" s="133"/>
      <c r="V1213" s="169" t="s">
        <v>236</v>
      </c>
      <c r="W1213" s="169"/>
      <c r="X1213" s="169"/>
      <c r="Y1213" s="169"/>
      <c r="Z1213" s="169"/>
      <c r="AA1213" s="169"/>
      <c r="AB1213" s="169"/>
      <c r="AC1213" s="169"/>
      <c r="AD1213" s="169"/>
      <c r="AE1213" s="169"/>
      <c r="AF1213" s="169"/>
      <c r="AG1213" s="169"/>
      <c r="AH1213" s="169"/>
      <c r="AI1213" s="169"/>
      <c r="AJ1213" s="169"/>
      <c r="AK1213" s="169"/>
      <c r="AL1213" s="169"/>
      <c r="AM1213" s="172"/>
      <c r="BG1213" s="13" t="s">
        <v>432</v>
      </c>
      <c r="BH1213" s="13" t="s">
        <v>432</v>
      </c>
    </row>
    <row r="1214" spans="1:61" ht="9.75" customHeight="1" x14ac:dyDescent="0.15">
      <c r="A1214" s="99"/>
      <c r="B1214" s="100"/>
      <c r="C1214" s="100"/>
      <c r="D1214" s="100"/>
      <c r="E1214" s="100"/>
      <c r="F1214" s="100"/>
      <c r="G1214" s="100"/>
      <c r="H1214" s="100"/>
      <c r="I1214" s="101"/>
      <c r="J1214" s="130"/>
      <c r="K1214" s="131"/>
      <c r="L1214" s="131"/>
      <c r="M1214" s="131"/>
      <c r="N1214" s="131"/>
      <c r="O1214" s="131"/>
      <c r="P1214" s="131"/>
      <c r="Q1214" s="131"/>
      <c r="R1214" s="131"/>
      <c r="S1214" s="131"/>
      <c r="T1214" s="133"/>
      <c r="U1214" s="133"/>
      <c r="V1214" s="169" t="s">
        <v>237</v>
      </c>
      <c r="W1214" s="169"/>
      <c r="X1214" s="169"/>
      <c r="Y1214" s="169"/>
      <c r="Z1214" s="169"/>
      <c r="AA1214" s="169"/>
      <c r="AB1214" s="169"/>
      <c r="AC1214" s="169"/>
      <c r="AD1214" s="169"/>
      <c r="AE1214" s="169"/>
      <c r="AF1214" s="169"/>
      <c r="AG1214" s="169"/>
      <c r="AH1214" s="169"/>
      <c r="AI1214" s="169"/>
      <c r="AJ1214" s="169"/>
      <c r="AK1214" s="169"/>
      <c r="AL1214" s="169"/>
      <c r="AM1214" s="172"/>
      <c r="BG1214" s="13" t="s">
        <v>432</v>
      </c>
      <c r="BH1214" s="13" t="s">
        <v>432</v>
      </c>
    </row>
    <row r="1215" spans="1:61" ht="9.75" customHeight="1" x14ac:dyDescent="0.15">
      <c r="A1215" s="99"/>
      <c r="B1215" s="100"/>
      <c r="C1215" s="100"/>
      <c r="D1215" s="100"/>
      <c r="E1215" s="100"/>
      <c r="F1215" s="100"/>
      <c r="G1215" s="100"/>
      <c r="H1215" s="100"/>
      <c r="I1215" s="101"/>
      <c r="J1215" s="186"/>
      <c r="K1215" s="133"/>
      <c r="L1215" s="133"/>
      <c r="M1215" s="133"/>
      <c r="N1215" s="133"/>
      <c r="O1215" s="133"/>
      <c r="P1215" s="133"/>
      <c r="Q1215" s="133"/>
      <c r="R1215" s="133"/>
      <c r="S1215" s="133"/>
      <c r="T1215" s="133"/>
      <c r="U1215" s="133"/>
      <c r="V1215" s="169" t="s">
        <v>441</v>
      </c>
      <c r="W1215" s="169"/>
      <c r="X1215" s="169"/>
      <c r="Y1215" s="169"/>
      <c r="Z1215" s="169"/>
      <c r="AA1215" s="169"/>
      <c r="AB1215" s="169"/>
      <c r="AC1215" s="169"/>
      <c r="AD1215" s="169"/>
      <c r="AE1215" s="169"/>
      <c r="AF1215" s="169"/>
      <c r="AG1215" s="169"/>
      <c r="AH1215" s="169"/>
      <c r="AI1215" s="169"/>
      <c r="AJ1215" s="169"/>
      <c r="AK1215" s="169"/>
      <c r="AL1215" s="169"/>
      <c r="AM1215" s="172"/>
      <c r="BG1215" s="13" t="s">
        <v>432</v>
      </c>
      <c r="BH1215" s="13" t="s">
        <v>432</v>
      </c>
    </row>
    <row r="1216" spans="1:61" ht="9.75" customHeight="1" x14ac:dyDescent="0.15">
      <c r="A1216" s="106"/>
      <c r="B1216" s="107"/>
      <c r="C1216" s="107"/>
      <c r="D1216" s="107"/>
      <c r="E1216" s="107"/>
      <c r="F1216" s="107"/>
      <c r="G1216" s="107"/>
      <c r="H1216" s="107"/>
      <c r="I1216" s="108"/>
      <c r="J1216" s="168"/>
      <c r="K1216" s="137"/>
      <c r="L1216" s="137"/>
      <c r="M1216" s="137"/>
      <c r="N1216" s="137"/>
      <c r="O1216" s="137"/>
      <c r="P1216" s="137"/>
      <c r="Q1216" s="137"/>
      <c r="R1216" s="137"/>
      <c r="S1216" s="137"/>
      <c r="T1216" s="137"/>
      <c r="U1216" s="137"/>
      <c r="V1216" s="174" t="s">
        <v>238</v>
      </c>
      <c r="W1216" s="174"/>
      <c r="X1216" s="174"/>
      <c r="Y1216" s="174"/>
      <c r="Z1216" s="174"/>
      <c r="AA1216" s="174"/>
      <c r="AB1216" s="174"/>
      <c r="AC1216" s="174"/>
      <c r="AD1216" s="174"/>
      <c r="AE1216" s="174"/>
      <c r="AF1216" s="174"/>
      <c r="AG1216" s="174"/>
      <c r="AH1216" s="174"/>
      <c r="AI1216" s="174"/>
      <c r="AJ1216" s="174"/>
      <c r="AK1216" s="174"/>
      <c r="AL1216" s="174"/>
      <c r="AM1216" s="175"/>
      <c r="BG1216" s="13" t="s">
        <v>432</v>
      </c>
      <c r="BH1216" s="13" t="s">
        <v>432</v>
      </c>
    </row>
    <row r="1217" spans="1:61" ht="9.75" customHeight="1" x14ac:dyDescent="0.15">
      <c r="A1217" s="96" t="s">
        <v>325</v>
      </c>
      <c r="B1217" s="97"/>
      <c r="C1217" s="97"/>
      <c r="D1217" s="97"/>
      <c r="E1217" s="97"/>
      <c r="F1217" s="97"/>
      <c r="G1217" s="97"/>
      <c r="H1217" s="97"/>
      <c r="I1217" s="98"/>
      <c r="J1217" s="115" t="s">
        <v>649</v>
      </c>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7"/>
      <c r="BG1217" s="13" t="s">
        <v>527</v>
      </c>
      <c r="BH1217" s="13">
        <v>90</v>
      </c>
      <c r="BI1217" s="13" t="str">
        <f>"ITEM"&amp;BH1217&amp; BG1217 &amp;"="&amp; IF(TRIM($J1217)="","",$J1217)</f>
        <v>ITEM90#KBN4_3=支援対象者となる住民</v>
      </c>
    </row>
    <row r="1218" spans="1:61" ht="9.75" customHeight="1" x14ac:dyDescent="0.15">
      <c r="A1218" s="99"/>
      <c r="B1218" s="100"/>
      <c r="C1218" s="100"/>
      <c r="D1218" s="100"/>
      <c r="E1218" s="100"/>
      <c r="F1218" s="100"/>
      <c r="G1218" s="100"/>
      <c r="H1218" s="100"/>
      <c r="I1218" s="101"/>
      <c r="J1218" s="109"/>
      <c r="K1218" s="110"/>
      <c r="L1218" s="110"/>
      <c r="M1218" s="110"/>
      <c r="N1218" s="110"/>
      <c r="O1218" s="110"/>
      <c r="P1218" s="110"/>
      <c r="Q1218" s="110"/>
      <c r="R1218" s="110"/>
      <c r="S1218" s="110"/>
      <c r="T1218" s="110"/>
      <c r="U1218" s="110"/>
      <c r="V1218" s="110"/>
      <c r="W1218" s="110"/>
      <c r="X1218" s="110"/>
      <c r="Y1218" s="110"/>
      <c r="Z1218" s="110"/>
      <c r="AA1218" s="110"/>
      <c r="AB1218" s="110"/>
      <c r="AC1218" s="110"/>
      <c r="AD1218" s="110"/>
      <c r="AE1218" s="110"/>
      <c r="AF1218" s="110"/>
      <c r="AG1218" s="110"/>
      <c r="AH1218" s="110"/>
      <c r="AI1218" s="110"/>
      <c r="AJ1218" s="110"/>
      <c r="AK1218" s="110"/>
      <c r="AL1218" s="110"/>
      <c r="AM1218" s="111"/>
      <c r="BG1218" s="13" t="s">
        <v>432</v>
      </c>
      <c r="BH1218" s="13" t="s">
        <v>432</v>
      </c>
    </row>
    <row r="1219" spans="1:61" ht="9.75" customHeight="1" x14ac:dyDescent="0.15">
      <c r="A1219" s="99"/>
      <c r="B1219" s="100"/>
      <c r="C1219" s="100"/>
      <c r="D1219" s="100"/>
      <c r="E1219" s="100"/>
      <c r="F1219" s="100"/>
      <c r="G1219" s="100"/>
      <c r="H1219" s="100"/>
      <c r="I1219" s="101"/>
      <c r="J1219" s="112"/>
      <c r="K1219" s="113"/>
      <c r="L1219" s="113"/>
      <c r="M1219" s="113"/>
      <c r="N1219" s="113"/>
      <c r="O1219" s="113"/>
      <c r="P1219" s="113"/>
      <c r="Q1219" s="113"/>
      <c r="R1219" s="113"/>
      <c r="S1219" s="113"/>
      <c r="T1219" s="113"/>
      <c r="U1219" s="113"/>
      <c r="V1219" s="113"/>
      <c r="W1219" s="113"/>
      <c r="X1219" s="113"/>
      <c r="Y1219" s="113"/>
      <c r="Z1219" s="113"/>
      <c r="AA1219" s="113"/>
      <c r="AB1219" s="113"/>
      <c r="AC1219" s="113"/>
      <c r="AD1219" s="113"/>
      <c r="AE1219" s="113"/>
      <c r="AF1219" s="113"/>
      <c r="AG1219" s="113"/>
      <c r="AH1219" s="113"/>
      <c r="AI1219" s="113"/>
      <c r="AJ1219" s="113"/>
      <c r="AK1219" s="113"/>
      <c r="AL1219" s="113"/>
      <c r="AM1219" s="114"/>
      <c r="BG1219" s="13" t="s">
        <v>432</v>
      </c>
      <c r="BH1219" s="13" t="s">
        <v>432</v>
      </c>
    </row>
    <row r="1220" spans="1:61" ht="9.75" customHeight="1" x14ac:dyDescent="0.15">
      <c r="A1220" s="96" t="s">
        <v>293</v>
      </c>
      <c r="B1220" s="97"/>
      <c r="C1220" s="97"/>
      <c r="D1220" s="97"/>
      <c r="E1220" s="97"/>
      <c r="F1220" s="97"/>
      <c r="G1220" s="97"/>
      <c r="H1220" s="97"/>
      <c r="I1220" s="98"/>
      <c r="J1220" s="224" t="s">
        <v>127</v>
      </c>
      <c r="K1220" s="225" t="s">
        <v>610</v>
      </c>
      <c r="L1220" s="162" t="s">
        <v>122</v>
      </c>
      <c r="M1220" s="162"/>
      <c r="N1220" s="162"/>
      <c r="O1220" s="162"/>
      <c r="P1220" s="162"/>
      <c r="Q1220" s="162"/>
      <c r="R1220" s="162"/>
      <c r="S1220" s="162"/>
      <c r="T1220" s="162"/>
      <c r="U1220" s="162"/>
      <c r="V1220" s="162"/>
      <c r="W1220" s="162"/>
      <c r="X1220" s="227" t="s">
        <v>127</v>
      </c>
      <c r="Y1220" s="225"/>
      <c r="Z1220" s="162" t="s">
        <v>160</v>
      </c>
      <c r="AA1220" s="162"/>
      <c r="AB1220" s="162"/>
      <c r="AC1220" s="162"/>
      <c r="AD1220" s="162"/>
      <c r="AE1220" s="162"/>
      <c r="AF1220" s="162"/>
      <c r="AG1220" s="162"/>
      <c r="AH1220" s="162"/>
      <c r="AI1220" s="162"/>
      <c r="AJ1220" s="162"/>
      <c r="AK1220" s="162"/>
      <c r="AL1220" s="162"/>
      <c r="AM1220" s="163"/>
      <c r="BF1220" s="13" t="b">
        <f>IF($K1220="○",TRUE,IF($K1220="",FALSE,"INPUT_ERROR"))</f>
        <v>1</v>
      </c>
      <c r="BG1220" s="13" t="s">
        <v>527</v>
      </c>
      <c r="BH1220" s="13">
        <v>91</v>
      </c>
      <c r="BI1220" s="13" t="str">
        <f t="shared" ref="BI1220:BI1226" si="24">"ITEM"&amp;BH1220 &amp; BG1220 &amp;"="&amp; BF1220</f>
        <v>ITEM91#KBN4_3=TRUE</v>
      </c>
    </row>
    <row r="1221" spans="1:61" ht="9.75" customHeight="1" x14ac:dyDescent="0.15">
      <c r="A1221" s="99"/>
      <c r="B1221" s="100"/>
      <c r="C1221" s="100"/>
      <c r="D1221" s="100"/>
      <c r="E1221" s="100"/>
      <c r="F1221" s="100"/>
      <c r="G1221" s="100"/>
      <c r="H1221" s="100"/>
      <c r="I1221" s="101"/>
      <c r="J1221" s="130"/>
      <c r="K1221" s="132"/>
      <c r="L1221" s="133"/>
      <c r="M1221" s="133"/>
      <c r="N1221" s="133"/>
      <c r="O1221" s="133"/>
      <c r="P1221" s="133"/>
      <c r="Q1221" s="133"/>
      <c r="R1221" s="133"/>
      <c r="S1221" s="133"/>
      <c r="T1221" s="133"/>
      <c r="U1221" s="133"/>
      <c r="V1221" s="133"/>
      <c r="W1221" s="133"/>
      <c r="X1221" s="134"/>
      <c r="Y1221" s="132"/>
      <c r="Z1221" s="133"/>
      <c r="AA1221" s="133"/>
      <c r="AB1221" s="133"/>
      <c r="AC1221" s="133"/>
      <c r="AD1221" s="133"/>
      <c r="AE1221" s="133"/>
      <c r="AF1221" s="133"/>
      <c r="AG1221" s="133"/>
      <c r="AH1221" s="133"/>
      <c r="AI1221" s="133"/>
      <c r="AJ1221" s="133"/>
      <c r="AK1221" s="133"/>
      <c r="AL1221" s="133"/>
      <c r="AM1221" s="139"/>
      <c r="BF1221" s="13" t="b">
        <f>IF($Y1220="○",TRUE,IF($Y1220="",FALSE,"INPUT_ERROR"))</f>
        <v>0</v>
      </c>
      <c r="BG1221" s="13" t="s">
        <v>527</v>
      </c>
      <c r="BH1221" s="13">
        <v>92</v>
      </c>
      <c r="BI1221" s="13" t="str">
        <f t="shared" si="24"/>
        <v>ITEM92#KBN4_3=FALSE</v>
      </c>
    </row>
    <row r="1222" spans="1:61" ht="9.75" customHeight="1" x14ac:dyDescent="0.15">
      <c r="A1222" s="99"/>
      <c r="B1222" s="100"/>
      <c r="C1222" s="100"/>
      <c r="D1222" s="100"/>
      <c r="E1222" s="100"/>
      <c r="F1222" s="100"/>
      <c r="G1222" s="100"/>
      <c r="H1222" s="100"/>
      <c r="I1222" s="101"/>
      <c r="J1222" s="130" t="s">
        <v>127</v>
      </c>
      <c r="K1222" s="132"/>
      <c r="L1222" s="133" t="s">
        <v>161</v>
      </c>
      <c r="M1222" s="133"/>
      <c r="N1222" s="133"/>
      <c r="O1222" s="133"/>
      <c r="P1222" s="133"/>
      <c r="Q1222" s="133"/>
      <c r="R1222" s="133"/>
      <c r="S1222" s="133"/>
      <c r="T1222" s="133"/>
      <c r="U1222" s="133"/>
      <c r="V1222" s="133"/>
      <c r="W1222" s="133"/>
      <c r="X1222" s="134" t="s">
        <v>127</v>
      </c>
      <c r="Y1222" s="132"/>
      <c r="Z1222" s="133" t="s">
        <v>332</v>
      </c>
      <c r="AA1222" s="133"/>
      <c r="AB1222" s="133"/>
      <c r="AC1222" s="133"/>
      <c r="AD1222" s="133"/>
      <c r="AE1222" s="133"/>
      <c r="AF1222" s="133"/>
      <c r="AG1222" s="133"/>
      <c r="AH1222" s="133"/>
      <c r="AI1222" s="133"/>
      <c r="AJ1222" s="133"/>
      <c r="AK1222" s="133"/>
      <c r="AL1222" s="133"/>
      <c r="AM1222" s="139"/>
      <c r="BF1222" s="13" t="b">
        <f>IF($K1222="○",TRUE,IF($K1222="",FALSE,"INPUT_ERROR"))</f>
        <v>0</v>
      </c>
      <c r="BG1222" s="13" t="s">
        <v>527</v>
      </c>
      <c r="BH1222" s="13">
        <v>93</v>
      </c>
      <c r="BI1222" s="13" t="str">
        <f t="shared" si="24"/>
        <v>ITEM93#KBN4_3=FALSE</v>
      </c>
    </row>
    <row r="1223" spans="1:61" ht="9.75" customHeight="1" x14ac:dyDescent="0.15">
      <c r="A1223" s="99"/>
      <c r="B1223" s="100"/>
      <c r="C1223" s="100"/>
      <c r="D1223" s="100"/>
      <c r="E1223" s="100"/>
      <c r="F1223" s="100"/>
      <c r="G1223" s="100"/>
      <c r="H1223" s="100"/>
      <c r="I1223" s="101"/>
      <c r="J1223" s="130"/>
      <c r="K1223" s="132"/>
      <c r="L1223" s="133"/>
      <c r="M1223" s="133"/>
      <c r="N1223" s="133"/>
      <c r="O1223" s="133"/>
      <c r="P1223" s="133"/>
      <c r="Q1223" s="133"/>
      <c r="R1223" s="133"/>
      <c r="S1223" s="133"/>
      <c r="T1223" s="133"/>
      <c r="U1223" s="133"/>
      <c r="V1223" s="133"/>
      <c r="W1223" s="133"/>
      <c r="X1223" s="134"/>
      <c r="Y1223" s="132"/>
      <c r="Z1223" s="133"/>
      <c r="AA1223" s="133"/>
      <c r="AB1223" s="133"/>
      <c r="AC1223" s="133"/>
      <c r="AD1223" s="133"/>
      <c r="AE1223" s="133"/>
      <c r="AF1223" s="133"/>
      <c r="AG1223" s="133"/>
      <c r="AH1223" s="133"/>
      <c r="AI1223" s="133"/>
      <c r="AJ1223" s="133"/>
      <c r="AK1223" s="133"/>
      <c r="AL1223" s="133"/>
      <c r="AM1223" s="139"/>
      <c r="BF1223" s="13" t="b">
        <f>IF($Y1222="○",TRUE,IF($Y1222="",FALSE,"INPUT_ERROR"))</f>
        <v>0</v>
      </c>
      <c r="BG1223" s="13" t="s">
        <v>527</v>
      </c>
      <c r="BH1223" s="13">
        <v>94</v>
      </c>
      <c r="BI1223" s="13" t="str">
        <f t="shared" si="24"/>
        <v>ITEM94#KBN4_3=FALSE</v>
      </c>
    </row>
    <row r="1224" spans="1:61" ht="9.75" customHeight="1" x14ac:dyDescent="0.15">
      <c r="A1224" s="99"/>
      <c r="B1224" s="100"/>
      <c r="C1224" s="100"/>
      <c r="D1224" s="100"/>
      <c r="E1224" s="100"/>
      <c r="F1224" s="100"/>
      <c r="G1224" s="100"/>
      <c r="H1224" s="100"/>
      <c r="I1224" s="101"/>
      <c r="J1224" s="130" t="s">
        <v>127</v>
      </c>
      <c r="K1224" s="132"/>
      <c r="L1224" s="133" t="s">
        <v>214</v>
      </c>
      <c r="M1224" s="133"/>
      <c r="N1224" s="133"/>
      <c r="O1224" s="133"/>
      <c r="P1224" s="133"/>
      <c r="Q1224" s="133"/>
      <c r="R1224" s="133"/>
      <c r="S1224" s="133"/>
      <c r="T1224" s="133"/>
      <c r="U1224" s="133"/>
      <c r="V1224" s="133"/>
      <c r="W1224" s="133"/>
      <c r="X1224" s="134" t="s">
        <v>127</v>
      </c>
      <c r="Y1224" s="132"/>
      <c r="Z1224" s="133" t="s">
        <v>239</v>
      </c>
      <c r="AA1224" s="133"/>
      <c r="AB1224" s="133"/>
      <c r="AC1224" s="133"/>
      <c r="AD1224" s="133"/>
      <c r="AE1224" s="133"/>
      <c r="AF1224" s="133"/>
      <c r="AG1224" s="133"/>
      <c r="AH1224" s="133"/>
      <c r="AI1224" s="133"/>
      <c r="AJ1224" s="133"/>
      <c r="AK1224" s="133"/>
      <c r="AL1224" s="133"/>
      <c r="AM1224" s="139"/>
      <c r="BF1224" s="13" t="b">
        <f>IF($K1224="○",TRUE,IF($K1224="",FALSE,"INPUT_ERROR"))</f>
        <v>0</v>
      </c>
      <c r="BG1224" s="13" t="s">
        <v>527</v>
      </c>
      <c r="BH1224" s="13">
        <v>95</v>
      </c>
      <c r="BI1224" s="13" t="str">
        <f t="shared" si="24"/>
        <v>ITEM95#KBN4_3=FALSE</v>
      </c>
    </row>
    <row r="1225" spans="1:61" ht="9.75" customHeight="1" x14ac:dyDescent="0.15">
      <c r="A1225" s="99"/>
      <c r="B1225" s="100"/>
      <c r="C1225" s="100"/>
      <c r="D1225" s="100"/>
      <c r="E1225" s="100"/>
      <c r="F1225" s="100"/>
      <c r="G1225" s="100"/>
      <c r="H1225" s="100"/>
      <c r="I1225" s="101"/>
      <c r="J1225" s="130"/>
      <c r="K1225" s="132"/>
      <c r="L1225" s="133"/>
      <c r="M1225" s="133"/>
      <c r="N1225" s="133"/>
      <c r="O1225" s="133"/>
      <c r="P1225" s="133"/>
      <c r="Q1225" s="133"/>
      <c r="R1225" s="133"/>
      <c r="S1225" s="133"/>
      <c r="T1225" s="133"/>
      <c r="U1225" s="133"/>
      <c r="V1225" s="133"/>
      <c r="W1225" s="133"/>
      <c r="X1225" s="134"/>
      <c r="Y1225" s="132"/>
      <c r="Z1225" s="133"/>
      <c r="AA1225" s="133"/>
      <c r="AB1225" s="133"/>
      <c r="AC1225" s="133"/>
      <c r="AD1225" s="133"/>
      <c r="AE1225" s="133"/>
      <c r="AF1225" s="133"/>
      <c r="AG1225" s="133"/>
      <c r="AH1225" s="133"/>
      <c r="AI1225" s="133"/>
      <c r="AJ1225" s="133"/>
      <c r="AK1225" s="133"/>
      <c r="AL1225" s="133"/>
      <c r="AM1225" s="139"/>
      <c r="BF1225" s="13" t="b">
        <f>IF($Y1224="○",TRUE,IF($Y1224="",FALSE,"INPUT_ERROR"))</f>
        <v>0</v>
      </c>
      <c r="BG1225" s="13" t="s">
        <v>527</v>
      </c>
      <c r="BH1225" s="13">
        <v>96</v>
      </c>
      <c r="BI1225" s="13" t="str">
        <f t="shared" si="24"/>
        <v>ITEM96#KBN4_3=FALSE</v>
      </c>
    </row>
    <row r="1226" spans="1:61" ht="9.75" customHeight="1" x14ac:dyDescent="0.15">
      <c r="A1226" s="99"/>
      <c r="B1226" s="100"/>
      <c r="C1226" s="100"/>
      <c r="D1226" s="100"/>
      <c r="E1226" s="100"/>
      <c r="F1226" s="100"/>
      <c r="G1226" s="100"/>
      <c r="H1226" s="100"/>
      <c r="I1226" s="101"/>
      <c r="J1226" s="130" t="s">
        <v>127</v>
      </c>
      <c r="K1226" s="132"/>
      <c r="L1226" s="133" t="s">
        <v>125</v>
      </c>
      <c r="M1226" s="133"/>
      <c r="N1226" s="133"/>
      <c r="O1226" s="134" t="s">
        <v>98</v>
      </c>
      <c r="P1226" s="128"/>
      <c r="Q1226" s="128"/>
      <c r="R1226" s="128"/>
      <c r="S1226" s="128"/>
      <c r="T1226" s="128"/>
      <c r="U1226" s="128"/>
      <c r="V1226" s="128"/>
      <c r="W1226" s="128"/>
      <c r="X1226" s="128"/>
      <c r="Y1226" s="128"/>
      <c r="Z1226" s="128"/>
      <c r="AA1226" s="128"/>
      <c r="AB1226" s="128"/>
      <c r="AC1226" s="128"/>
      <c r="AD1226" s="128"/>
      <c r="AE1226" s="128"/>
      <c r="AF1226" s="128"/>
      <c r="AG1226" s="128"/>
      <c r="AH1226" s="128"/>
      <c r="AI1226" s="128"/>
      <c r="AJ1226" s="128"/>
      <c r="AK1226" s="128"/>
      <c r="AL1226" s="133" t="s">
        <v>188</v>
      </c>
      <c r="AM1226" s="139"/>
      <c r="BF1226" s="13" t="b">
        <f>IF($K1226="○",TRUE,IF($K1226="",FALSE,"INPUT_ERROR"))</f>
        <v>0</v>
      </c>
      <c r="BG1226" s="13" t="s">
        <v>527</v>
      </c>
      <c r="BH1226" s="13">
        <v>97</v>
      </c>
      <c r="BI1226" s="13" t="str">
        <f t="shared" si="24"/>
        <v>ITEM97#KBN4_3=FALSE</v>
      </c>
    </row>
    <row r="1227" spans="1:61" ht="9.75" customHeight="1" x14ac:dyDescent="0.15">
      <c r="A1227" s="99"/>
      <c r="B1227" s="100"/>
      <c r="C1227" s="100"/>
      <c r="D1227" s="100"/>
      <c r="E1227" s="100"/>
      <c r="F1227" s="100"/>
      <c r="G1227" s="100"/>
      <c r="H1227" s="100"/>
      <c r="I1227" s="101"/>
      <c r="J1227" s="135"/>
      <c r="K1227" s="136"/>
      <c r="L1227" s="137"/>
      <c r="M1227" s="137"/>
      <c r="N1227" s="137"/>
      <c r="O1227" s="138"/>
      <c r="P1227" s="90"/>
      <c r="Q1227" s="90"/>
      <c r="R1227" s="90"/>
      <c r="S1227" s="90"/>
      <c r="T1227" s="90"/>
      <c r="U1227" s="90"/>
      <c r="V1227" s="90"/>
      <c r="W1227" s="90"/>
      <c r="X1227" s="90"/>
      <c r="Y1227" s="90"/>
      <c r="Z1227" s="90"/>
      <c r="AA1227" s="90"/>
      <c r="AB1227" s="90"/>
      <c r="AC1227" s="90"/>
      <c r="AD1227" s="90"/>
      <c r="AE1227" s="90"/>
      <c r="AF1227" s="90"/>
      <c r="AG1227" s="90"/>
      <c r="AH1227" s="90"/>
      <c r="AI1227" s="90"/>
      <c r="AJ1227" s="90"/>
      <c r="AK1227" s="90"/>
      <c r="AL1227" s="137"/>
      <c r="AM1227" s="140"/>
      <c r="BG1227" s="13" t="s">
        <v>527</v>
      </c>
      <c r="BH1227" s="13">
        <v>98</v>
      </c>
      <c r="BI1227" s="13" t="str">
        <f>"ITEM"&amp;BH1227 &amp; BG1227 &amp;"="&amp;IF(TRIM($P1226)="","",$P1226)</f>
        <v>ITEM98#KBN4_3=</v>
      </c>
    </row>
    <row r="1228" spans="1:61" ht="9.75" customHeight="1" x14ac:dyDescent="0.15">
      <c r="A1228" s="96" t="s">
        <v>290</v>
      </c>
      <c r="B1228" s="97"/>
      <c r="C1228" s="97"/>
      <c r="D1228" s="97"/>
      <c r="E1228" s="97"/>
      <c r="F1228" s="97"/>
      <c r="G1228" s="97"/>
      <c r="H1228" s="97"/>
      <c r="I1228" s="98"/>
      <c r="J1228" s="305" t="s">
        <v>639</v>
      </c>
      <c r="K1228" s="306"/>
      <c r="L1228" s="306"/>
      <c r="M1228" s="306"/>
      <c r="N1228" s="306"/>
      <c r="O1228" s="306"/>
      <c r="P1228" s="306"/>
      <c r="Q1228" s="306"/>
      <c r="R1228" s="306"/>
      <c r="S1228" s="306"/>
      <c r="T1228" s="306"/>
      <c r="U1228" s="306"/>
      <c r="V1228" s="306"/>
      <c r="W1228" s="306"/>
      <c r="X1228" s="306"/>
      <c r="Y1228" s="306"/>
      <c r="Z1228" s="306"/>
      <c r="AA1228" s="306"/>
      <c r="AB1228" s="306"/>
      <c r="AC1228" s="306"/>
      <c r="AD1228" s="306"/>
      <c r="AE1228" s="306"/>
      <c r="AF1228" s="306"/>
      <c r="AG1228" s="306"/>
      <c r="AH1228" s="306"/>
      <c r="AI1228" s="306"/>
      <c r="AJ1228" s="306"/>
      <c r="AK1228" s="306"/>
      <c r="AL1228" s="306"/>
      <c r="AM1228" s="307"/>
      <c r="BG1228" s="13" t="s">
        <v>527</v>
      </c>
      <c r="BH1228" s="13">
        <v>99</v>
      </c>
      <c r="BI1228" s="13" t="str">
        <f>"ITEM"&amp;BH1228 &amp; BG1228 &amp;"="&amp;IF(TRIM($J1228)="","",TEXT(J1228,"yyyymmdd"))</f>
        <v>ITEM99#KBN4_3=随時</v>
      </c>
    </row>
    <row r="1229" spans="1:61" ht="9.75" customHeight="1" x14ac:dyDescent="0.15">
      <c r="A1229" s="99"/>
      <c r="B1229" s="100"/>
      <c r="C1229" s="100"/>
      <c r="D1229" s="100"/>
      <c r="E1229" s="100"/>
      <c r="F1229" s="100"/>
      <c r="G1229" s="100"/>
      <c r="H1229" s="100"/>
      <c r="I1229" s="101"/>
      <c r="J1229" s="308"/>
      <c r="K1229" s="309"/>
      <c r="L1229" s="309"/>
      <c r="M1229" s="309"/>
      <c r="N1229" s="309"/>
      <c r="O1229" s="309"/>
      <c r="P1229" s="309"/>
      <c r="Q1229" s="309"/>
      <c r="R1229" s="309"/>
      <c r="S1229" s="309"/>
      <c r="T1229" s="309"/>
      <c r="U1229" s="309"/>
      <c r="V1229" s="309"/>
      <c r="W1229" s="309"/>
      <c r="X1229" s="309"/>
      <c r="Y1229" s="309"/>
      <c r="Z1229" s="309"/>
      <c r="AA1229" s="309"/>
      <c r="AB1229" s="309"/>
      <c r="AC1229" s="309"/>
      <c r="AD1229" s="309"/>
      <c r="AE1229" s="309"/>
      <c r="AF1229" s="309"/>
      <c r="AG1229" s="309"/>
      <c r="AH1229" s="309"/>
      <c r="AI1229" s="309"/>
      <c r="AJ1229" s="309"/>
      <c r="AK1229" s="309"/>
      <c r="AL1229" s="309"/>
      <c r="AM1229" s="310"/>
      <c r="BH1229" s="13" t="s">
        <v>432</v>
      </c>
    </row>
    <row r="1230" spans="1:61" ht="9.75" customHeight="1" thickBot="1" x14ac:dyDescent="0.2">
      <c r="A1230" s="106"/>
      <c r="B1230" s="107"/>
      <c r="C1230" s="107"/>
      <c r="D1230" s="107"/>
      <c r="E1230" s="107"/>
      <c r="F1230" s="107"/>
      <c r="G1230" s="107"/>
      <c r="H1230" s="107"/>
      <c r="I1230" s="108"/>
      <c r="J1230" s="311"/>
      <c r="K1230" s="312"/>
      <c r="L1230" s="312"/>
      <c r="M1230" s="312"/>
      <c r="N1230" s="312"/>
      <c r="O1230" s="312"/>
      <c r="P1230" s="312"/>
      <c r="Q1230" s="312"/>
      <c r="R1230" s="312"/>
      <c r="S1230" s="312"/>
      <c r="T1230" s="312"/>
      <c r="U1230" s="312"/>
      <c r="V1230" s="312"/>
      <c r="W1230" s="312"/>
      <c r="X1230" s="312"/>
      <c r="Y1230" s="312"/>
      <c r="Z1230" s="312"/>
      <c r="AA1230" s="312"/>
      <c r="AB1230" s="312"/>
      <c r="AC1230" s="312"/>
      <c r="AD1230" s="312"/>
      <c r="AE1230" s="312"/>
      <c r="AF1230" s="312"/>
      <c r="AG1230" s="312"/>
      <c r="AH1230" s="312"/>
      <c r="AI1230" s="312"/>
      <c r="AJ1230" s="312"/>
      <c r="AK1230" s="312"/>
      <c r="AL1230" s="312"/>
      <c r="AM1230" s="313"/>
      <c r="BH1230" s="13" t="s">
        <v>432</v>
      </c>
    </row>
    <row r="1231" spans="1:61" ht="9.75" customHeight="1" x14ac:dyDescent="0.15">
      <c r="A1231" s="295" t="s">
        <v>389</v>
      </c>
      <c r="B1231" s="296"/>
      <c r="C1231" s="296"/>
      <c r="D1231" s="296"/>
      <c r="E1231" s="296"/>
      <c r="F1231" s="296"/>
      <c r="G1231" s="296"/>
      <c r="H1231" s="296"/>
      <c r="I1231" s="297"/>
      <c r="J1231" s="273" t="s">
        <v>825</v>
      </c>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274"/>
      <c r="AE1231" s="274"/>
      <c r="AF1231" s="274"/>
      <c r="AG1231" s="274"/>
      <c r="AH1231" s="274"/>
      <c r="AI1231" s="274"/>
      <c r="AJ1231" s="274"/>
      <c r="AK1231" s="274"/>
      <c r="AL1231" s="274"/>
      <c r="AM1231" s="275"/>
      <c r="BG1231" s="13" t="s">
        <v>528</v>
      </c>
      <c r="BH1231" s="13">
        <v>85</v>
      </c>
      <c r="BI1231" s="13" t="str">
        <f>"ITEM"&amp;BH1231 &amp; BG1231 &amp;"="&amp; IF(TRIM($J1231)="","",$J1231)</f>
        <v>ITEM85#KBN4_4=こども家庭室</v>
      </c>
    </row>
    <row r="1232" spans="1:61" ht="9.75" customHeight="1" thickBot="1" x14ac:dyDescent="0.2">
      <c r="A1232" s="298"/>
      <c r="B1232" s="299"/>
      <c r="C1232" s="299"/>
      <c r="D1232" s="299"/>
      <c r="E1232" s="299"/>
      <c r="F1232" s="299"/>
      <c r="G1232" s="299"/>
      <c r="H1232" s="299"/>
      <c r="I1232" s="300"/>
      <c r="J1232" s="301"/>
      <c r="K1232" s="302"/>
      <c r="L1232" s="302"/>
      <c r="M1232" s="302"/>
      <c r="N1232" s="302"/>
      <c r="O1232" s="302"/>
      <c r="P1232" s="302"/>
      <c r="Q1232" s="302"/>
      <c r="R1232" s="302"/>
      <c r="S1232" s="302"/>
      <c r="T1232" s="302"/>
      <c r="U1232" s="302"/>
      <c r="V1232" s="302"/>
      <c r="W1232" s="302"/>
      <c r="X1232" s="302"/>
      <c r="Y1232" s="302"/>
      <c r="Z1232" s="302"/>
      <c r="AA1232" s="302"/>
      <c r="AB1232" s="302"/>
      <c r="AC1232" s="302"/>
      <c r="AD1232" s="302"/>
      <c r="AE1232" s="302"/>
      <c r="AF1232" s="302"/>
      <c r="AG1232" s="302"/>
      <c r="AH1232" s="302"/>
      <c r="AI1232" s="302"/>
      <c r="AJ1232" s="302"/>
      <c r="AK1232" s="302"/>
      <c r="AL1232" s="302"/>
      <c r="AM1232" s="303"/>
      <c r="BG1232" s="13" t="s">
        <v>432</v>
      </c>
      <c r="BH1232" s="13" t="s">
        <v>432</v>
      </c>
    </row>
    <row r="1233" spans="1:61" ht="9.75" customHeight="1" x14ac:dyDescent="0.15">
      <c r="A1233" s="96" t="s">
        <v>96</v>
      </c>
      <c r="B1233" s="97"/>
      <c r="C1233" s="97"/>
      <c r="D1233" s="97"/>
      <c r="E1233" s="97"/>
      <c r="F1233" s="97"/>
      <c r="G1233" s="97"/>
      <c r="H1233" s="97"/>
      <c r="I1233" s="98"/>
      <c r="J1233" s="102" t="s">
        <v>641</v>
      </c>
      <c r="K1233" s="102"/>
      <c r="L1233" s="102"/>
      <c r="M1233" s="102"/>
      <c r="N1233" s="102"/>
      <c r="O1233" s="102"/>
      <c r="P1233" s="102"/>
      <c r="Q1233" s="102"/>
      <c r="R1233" s="102"/>
      <c r="S1233" s="102"/>
      <c r="T1233" s="102"/>
      <c r="U1233" s="102"/>
      <c r="V1233" s="102"/>
      <c r="W1233" s="102"/>
      <c r="X1233" s="102"/>
      <c r="Y1233" s="102"/>
      <c r="Z1233" s="102"/>
      <c r="AA1233" s="102"/>
      <c r="AB1233" s="102"/>
      <c r="AC1233" s="102"/>
      <c r="AD1233" s="102"/>
      <c r="AE1233" s="102"/>
      <c r="AF1233" s="102"/>
      <c r="AG1233" s="102"/>
      <c r="AH1233" s="102"/>
      <c r="AI1233" s="102"/>
      <c r="AJ1233" s="102"/>
      <c r="AK1233" s="102"/>
      <c r="AL1233" s="102"/>
      <c r="AM1233" s="102"/>
      <c r="BG1233" s="13" t="s">
        <v>528</v>
      </c>
      <c r="BH1233" s="13">
        <v>86</v>
      </c>
      <c r="BI1233" s="13" t="str">
        <f>"ITEM"&amp;BH1233&amp; BG1233 &amp;"="&amp; IF(TRIM($J1233)="","",$J1233)</f>
        <v>ITEM86#KBN4_4=番号法第９条第１項</v>
      </c>
    </row>
    <row r="1234" spans="1:61" ht="9.75" customHeight="1" x14ac:dyDescent="0.15">
      <c r="A1234" s="106"/>
      <c r="B1234" s="107"/>
      <c r="C1234" s="107"/>
      <c r="D1234" s="107"/>
      <c r="E1234" s="107"/>
      <c r="F1234" s="107"/>
      <c r="G1234" s="107"/>
      <c r="H1234" s="107"/>
      <c r="I1234" s="108"/>
      <c r="J1234" s="102"/>
      <c r="K1234" s="102"/>
      <c r="L1234" s="102"/>
      <c r="M1234" s="102"/>
      <c r="N1234" s="102"/>
      <c r="O1234" s="102"/>
      <c r="P1234" s="102"/>
      <c r="Q1234" s="102"/>
      <c r="R1234" s="102"/>
      <c r="S1234" s="102"/>
      <c r="T1234" s="102"/>
      <c r="U1234" s="102"/>
      <c r="V1234" s="102"/>
      <c r="W1234" s="102"/>
      <c r="X1234" s="102"/>
      <c r="Y1234" s="102"/>
      <c r="Z1234" s="102"/>
      <c r="AA1234" s="102"/>
      <c r="AB1234" s="102"/>
      <c r="AC1234" s="102"/>
      <c r="AD1234" s="102"/>
      <c r="AE1234" s="102"/>
      <c r="AF1234" s="102"/>
      <c r="AG1234" s="102"/>
      <c r="AH1234" s="102"/>
      <c r="AI1234" s="102"/>
      <c r="AJ1234" s="102"/>
      <c r="AK1234" s="102"/>
      <c r="AL1234" s="102"/>
      <c r="AM1234" s="102"/>
      <c r="BG1234" s="13" t="s">
        <v>432</v>
      </c>
      <c r="BH1234" s="13" t="s">
        <v>432</v>
      </c>
    </row>
    <row r="1235" spans="1:61" ht="25.5" customHeight="1" x14ac:dyDescent="0.15">
      <c r="A1235" s="96" t="s">
        <v>291</v>
      </c>
      <c r="B1235" s="97"/>
      <c r="C1235" s="97"/>
      <c r="D1235" s="97"/>
      <c r="E1235" s="97"/>
      <c r="F1235" s="97"/>
      <c r="G1235" s="97"/>
      <c r="H1235" s="97"/>
      <c r="I1235" s="98"/>
      <c r="J1235" s="102" t="s">
        <v>650</v>
      </c>
      <c r="K1235" s="102"/>
      <c r="L1235" s="102"/>
      <c r="M1235" s="102"/>
      <c r="N1235" s="102"/>
      <c r="O1235" s="102"/>
      <c r="P1235" s="102"/>
      <c r="Q1235" s="102"/>
      <c r="R1235" s="102"/>
      <c r="S1235" s="102"/>
      <c r="T1235" s="102"/>
      <c r="U1235" s="102"/>
      <c r="V1235" s="102"/>
      <c r="W1235" s="102"/>
      <c r="X1235" s="102"/>
      <c r="Y1235" s="102"/>
      <c r="Z1235" s="102"/>
      <c r="AA1235" s="102"/>
      <c r="AB1235" s="102"/>
      <c r="AC1235" s="102"/>
      <c r="AD1235" s="102"/>
      <c r="AE1235" s="102"/>
      <c r="AF1235" s="102"/>
      <c r="AG1235" s="102"/>
      <c r="AH1235" s="102"/>
      <c r="AI1235" s="102"/>
      <c r="AJ1235" s="102"/>
      <c r="AK1235" s="102"/>
      <c r="AL1235" s="102"/>
      <c r="AM1235" s="102"/>
      <c r="BG1235" s="13" t="s">
        <v>528</v>
      </c>
      <c r="BH1235" s="13">
        <v>87</v>
      </c>
      <c r="BI1235" s="13" t="str">
        <f>"ITEM"&amp;BH1235&amp; BG1235 &amp;"="&amp; IF(TRIM($J1235)="","",$J1235)</f>
        <v>ITEM87#KBN4_4=児童手当、児童扶養手当、母子家庭自立支援給付金等に関する事務等、障害児通所給付費、特例障害児通所給付費等の支給、障害福祉サービスの提供、保育所における保育の実施又は費用の徴収に関する事務等</v>
      </c>
    </row>
    <row r="1236" spans="1:61" ht="9.75" customHeight="1" x14ac:dyDescent="0.15">
      <c r="A1236" s="99"/>
      <c r="B1236" s="100"/>
      <c r="C1236" s="100"/>
      <c r="D1236" s="100"/>
      <c r="E1236" s="100"/>
      <c r="F1236" s="100"/>
      <c r="G1236" s="100"/>
      <c r="H1236" s="100"/>
      <c r="I1236" s="101"/>
      <c r="J1236" s="102"/>
      <c r="K1236" s="102"/>
      <c r="L1236" s="102"/>
      <c r="M1236" s="102"/>
      <c r="N1236" s="102"/>
      <c r="O1236" s="102"/>
      <c r="P1236" s="102"/>
      <c r="Q1236" s="102"/>
      <c r="R1236" s="102"/>
      <c r="S1236" s="102"/>
      <c r="T1236" s="102"/>
      <c r="U1236" s="102"/>
      <c r="V1236" s="102"/>
      <c r="W1236" s="102"/>
      <c r="X1236" s="102"/>
      <c r="Y1236" s="102"/>
      <c r="Z1236" s="102"/>
      <c r="AA1236" s="102"/>
      <c r="AB1236" s="102"/>
      <c r="AC1236" s="102"/>
      <c r="AD1236" s="102"/>
      <c r="AE1236" s="102"/>
      <c r="AF1236" s="102"/>
      <c r="AG1236" s="102"/>
      <c r="AH1236" s="102"/>
      <c r="AI1236" s="102"/>
      <c r="AJ1236" s="102"/>
      <c r="AK1236" s="102"/>
      <c r="AL1236" s="102"/>
      <c r="AM1236" s="102"/>
      <c r="BG1236" s="13" t="s">
        <v>432</v>
      </c>
      <c r="BH1236" s="13" t="s">
        <v>432</v>
      </c>
    </row>
    <row r="1237" spans="1:61" ht="9.75" customHeight="1" x14ac:dyDescent="0.15">
      <c r="A1237" s="106"/>
      <c r="B1237" s="107"/>
      <c r="C1237" s="107"/>
      <c r="D1237" s="107"/>
      <c r="E1237" s="107"/>
      <c r="F1237" s="107"/>
      <c r="G1237" s="107"/>
      <c r="H1237" s="107"/>
      <c r="I1237" s="108"/>
      <c r="J1237" s="102"/>
      <c r="K1237" s="102"/>
      <c r="L1237" s="102"/>
      <c r="M1237" s="102"/>
      <c r="N1237" s="102"/>
      <c r="O1237" s="102"/>
      <c r="P1237" s="102"/>
      <c r="Q1237" s="102"/>
      <c r="R1237" s="102"/>
      <c r="S1237" s="102"/>
      <c r="T1237" s="102"/>
      <c r="U1237" s="102"/>
      <c r="V1237" s="102"/>
      <c r="W1237" s="102"/>
      <c r="X1237" s="102"/>
      <c r="Y1237" s="102"/>
      <c r="Z1237" s="102"/>
      <c r="AA1237" s="102"/>
      <c r="AB1237" s="102"/>
      <c r="AC1237" s="102"/>
      <c r="AD1237" s="102"/>
      <c r="AE1237" s="102"/>
      <c r="AF1237" s="102"/>
      <c r="AG1237" s="102"/>
      <c r="AH1237" s="102"/>
      <c r="AI1237" s="102"/>
      <c r="AJ1237" s="102"/>
      <c r="AK1237" s="102"/>
      <c r="AL1237" s="102"/>
      <c r="AM1237" s="102"/>
      <c r="BG1237" s="13" t="s">
        <v>432</v>
      </c>
      <c r="BH1237" s="13" t="s">
        <v>432</v>
      </c>
    </row>
    <row r="1238" spans="1:61" ht="9.75" customHeight="1" x14ac:dyDescent="0.15">
      <c r="A1238" s="96" t="s">
        <v>292</v>
      </c>
      <c r="B1238" s="97"/>
      <c r="C1238" s="97"/>
      <c r="D1238" s="97"/>
      <c r="E1238" s="97"/>
      <c r="F1238" s="97"/>
      <c r="G1238" s="97"/>
      <c r="H1238" s="97"/>
      <c r="I1238" s="98"/>
      <c r="J1238" s="102" t="s">
        <v>651</v>
      </c>
      <c r="K1238" s="102"/>
      <c r="L1238" s="102"/>
      <c r="M1238" s="102"/>
      <c r="N1238" s="102"/>
      <c r="O1238" s="102"/>
      <c r="P1238" s="102"/>
      <c r="Q1238" s="102"/>
      <c r="R1238" s="102"/>
      <c r="S1238" s="102"/>
      <c r="T1238" s="102"/>
      <c r="U1238" s="102"/>
      <c r="V1238" s="102"/>
      <c r="W1238" s="102"/>
      <c r="X1238" s="102"/>
      <c r="Y1238" s="102"/>
      <c r="Z1238" s="102"/>
      <c r="AA1238" s="102"/>
      <c r="AB1238" s="102"/>
      <c r="AC1238" s="102"/>
      <c r="AD1238" s="102"/>
      <c r="AE1238" s="102"/>
      <c r="AF1238" s="102"/>
      <c r="AG1238" s="102"/>
      <c r="AH1238" s="102"/>
      <c r="AI1238" s="102"/>
      <c r="AJ1238" s="102"/>
      <c r="AK1238" s="102"/>
      <c r="AL1238" s="102"/>
      <c r="AM1238" s="102"/>
      <c r="BG1238" s="13" t="s">
        <v>528</v>
      </c>
      <c r="BH1238" s="13">
        <v>88</v>
      </c>
      <c r="BI1238" s="13" t="str">
        <f>"ITEM"&amp;BH1238&amp; BG1238 &amp;"="&amp; IF(TRIM($J1238)="","",$J1238)</f>
        <v>ITEM88#KBN4_4=対象者の住基情報（住所・氏名等）</v>
      </c>
    </row>
    <row r="1239" spans="1:61" ht="9.75" customHeight="1" x14ac:dyDescent="0.15">
      <c r="A1239" s="106"/>
      <c r="B1239" s="107"/>
      <c r="C1239" s="107"/>
      <c r="D1239" s="107"/>
      <c r="E1239" s="107"/>
      <c r="F1239" s="107"/>
      <c r="G1239" s="107"/>
      <c r="H1239" s="107"/>
      <c r="I1239" s="108"/>
      <c r="J1239" s="102"/>
      <c r="K1239" s="102"/>
      <c r="L1239" s="102"/>
      <c r="M1239" s="102"/>
      <c r="N1239" s="102"/>
      <c r="O1239" s="102"/>
      <c r="P1239" s="102"/>
      <c r="Q1239" s="102"/>
      <c r="R1239" s="102"/>
      <c r="S1239" s="102"/>
      <c r="T1239" s="102"/>
      <c r="U1239" s="102"/>
      <c r="V1239" s="102"/>
      <c r="W1239" s="102"/>
      <c r="X1239" s="102"/>
      <c r="Y1239" s="102"/>
      <c r="Z1239" s="102"/>
      <c r="AA1239" s="102"/>
      <c r="AB1239" s="102"/>
      <c r="AC1239" s="102"/>
      <c r="AD1239" s="102"/>
      <c r="AE1239" s="102"/>
      <c r="AF1239" s="102"/>
      <c r="AG1239" s="102"/>
      <c r="AH1239" s="102"/>
      <c r="AI1239" s="102"/>
      <c r="AJ1239" s="102"/>
      <c r="AK1239" s="102"/>
      <c r="AL1239" s="102"/>
      <c r="AM1239" s="102"/>
      <c r="BG1239" s="13" t="s">
        <v>432</v>
      </c>
      <c r="BH1239" s="13" t="s">
        <v>432</v>
      </c>
    </row>
    <row r="1240" spans="1:61" ht="9.75" customHeight="1" x14ac:dyDescent="0.15">
      <c r="A1240" s="96" t="s">
        <v>326</v>
      </c>
      <c r="B1240" s="97"/>
      <c r="C1240" s="97"/>
      <c r="D1240" s="97"/>
      <c r="E1240" s="97"/>
      <c r="F1240" s="97"/>
      <c r="G1240" s="97"/>
      <c r="H1240" s="97"/>
      <c r="I1240" s="98"/>
      <c r="J1240" s="266"/>
      <c r="K1240" s="170"/>
      <c r="L1240" s="170"/>
      <c r="M1240" s="170"/>
      <c r="N1240" s="170"/>
      <c r="O1240" s="170"/>
      <c r="P1240" s="170"/>
      <c r="Q1240" s="170"/>
      <c r="R1240" s="170"/>
      <c r="S1240" s="170"/>
      <c r="T1240" s="170"/>
      <c r="U1240" s="170"/>
      <c r="V1240" s="170" t="s">
        <v>116</v>
      </c>
      <c r="W1240" s="170"/>
      <c r="X1240" s="170"/>
      <c r="Y1240" s="170"/>
      <c r="Z1240" s="170"/>
      <c r="AA1240" s="170"/>
      <c r="AB1240" s="170"/>
      <c r="AC1240" s="170"/>
      <c r="AD1240" s="170"/>
      <c r="AE1240" s="170"/>
      <c r="AF1240" s="170"/>
      <c r="AG1240" s="170"/>
      <c r="AH1240" s="170"/>
      <c r="AI1240" s="170"/>
      <c r="AJ1240" s="170"/>
      <c r="AK1240" s="170"/>
      <c r="AL1240" s="170"/>
      <c r="AM1240" s="171"/>
      <c r="BE1240" s="13" t="str">
        <f ca="1">MID(CELL("address",$CB$2),2,2)</f>
        <v>CB</v>
      </c>
      <c r="BF1240" s="13">
        <f>IF(TRIM($K1242)="","",IF(ISERROR(MATCH($K1242,$CB$3:$CB$7,0)),"INPUT_ERROR",MATCH($K1242,$CB$3:$CB$7,0)))</f>
        <v>3</v>
      </c>
      <c r="BG1240" s="13" t="s">
        <v>528</v>
      </c>
      <c r="BH1240" s="13">
        <v>89</v>
      </c>
      <c r="BI1240" s="13" t="str">
        <f>"ITEM"&amp; BH1240&amp; BG1240 &amp;"="&amp; $BF1240</f>
        <v>ITEM89#KBN4_4=3</v>
      </c>
    </row>
    <row r="1241" spans="1:61" ht="9.75" customHeight="1" x14ac:dyDescent="0.15">
      <c r="A1241" s="99"/>
      <c r="B1241" s="100"/>
      <c r="C1241" s="100"/>
      <c r="D1241" s="100"/>
      <c r="E1241" s="100"/>
      <c r="F1241" s="100"/>
      <c r="G1241" s="100"/>
      <c r="H1241" s="100"/>
      <c r="I1241" s="101"/>
      <c r="J1241" s="304"/>
      <c r="K1241" s="169"/>
      <c r="L1241" s="169"/>
      <c r="M1241" s="169"/>
      <c r="N1241" s="169"/>
      <c r="O1241" s="169"/>
      <c r="P1241" s="169"/>
      <c r="Q1241" s="169"/>
      <c r="R1241" s="169"/>
      <c r="S1241" s="169"/>
      <c r="T1241" s="169"/>
      <c r="U1241" s="169"/>
      <c r="V1241" s="169" t="s">
        <v>180</v>
      </c>
      <c r="W1241" s="169"/>
      <c r="X1241" s="169"/>
      <c r="Y1241" s="169"/>
      <c r="Z1241" s="169"/>
      <c r="AA1241" s="169"/>
      <c r="AB1241" s="169"/>
      <c r="AC1241" s="169"/>
      <c r="AD1241" s="169"/>
      <c r="AE1241" s="169"/>
      <c r="AF1241" s="169"/>
      <c r="AG1241" s="169"/>
      <c r="AH1241" s="169"/>
      <c r="AI1241" s="169"/>
      <c r="AJ1241" s="169"/>
      <c r="AK1241" s="169"/>
      <c r="AL1241" s="169"/>
      <c r="AM1241" s="172"/>
      <c r="BG1241" s="13" t="s">
        <v>432</v>
      </c>
      <c r="BH1241" s="13" t="s">
        <v>432</v>
      </c>
    </row>
    <row r="1242" spans="1:61" ht="9.75" customHeight="1" x14ac:dyDescent="0.15">
      <c r="A1242" s="99"/>
      <c r="B1242" s="100"/>
      <c r="C1242" s="100"/>
      <c r="D1242" s="100"/>
      <c r="E1242" s="100"/>
      <c r="F1242" s="100"/>
      <c r="G1242" s="100"/>
      <c r="H1242" s="100"/>
      <c r="I1242" s="101"/>
      <c r="J1242" s="130" t="s">
        <v>127</v>
      </c>
      <c r="K1242" s="131" t="s">
        <v>136</v>
      </c>
      <c r="L1242" s="131"/>
      <c r="M1242" s="131"/>
      <c r="N1242" s="131"/>
      <c r="O1242" s="131"/>
      <c r="P1242" s="131"/>
      <c r="Q1242" s="131"/>
      <c r="R1242" s="131"/>
      <c r="S1242" s="131"/>
      <c r="T1242" s="133" t="s">
        <v>129</v>
      </c>
      <c r="U1242" s="133"/>
      <c r="V1242" s="169" t="s">
        <v>236</v>
      </c>
      <c r="W1242" s="169"/>
      <c r="X1242" s="169"/>
      <c r="Y1242" s="169"/>
      <c r="Z1242" s="169"/>
      <c r="AA1242" s="169"/>
      <c r="AB1242" s="169"/>
      <c r="AC1242" s="169"/>
      <c r="AD1242" s="169"/>
      <c r="AE1242" s="169"/>
      <c r="AF1242" s="169"/>
      <c r="AG1242" s="169"/>
      <c r="AH1242" s="169"/>
      <c r="AI1242" s="169"/>
      <c r="AJ1242" s="169"/>
      <c r="AK1242" s="169"/>
      <c r="AL1242" s="169"/>
      <c r="AM1242" s="172"/>
      <c r="BG1242" s="13" t="s">
        <v>432</v>
      </c>
      <c r="BH1242" s="13" t="s">
        <v>432</v>
      </c>
    </row>
    <row r="1243" spans="1:61" ht="9.75" customHeight="1" x14ac:dyDescent="0.15">
      <c r="A1243" s="99"/>
      <c r="B1243" s="100"/>
      <c r="C1243" s="100"/>
      <c r="D1243" s="100"/>
      <c r="E1243" s="100"/>
      <c r="F1243" s="100"/>
      <c r="G1243" s="100"/>
      <c r="H1243" s="100"/>
      <c r="I1243" s="101"/>
      <c r="J1243" s="130"/>
      <c r="K1243" s="131"/>
      <c r="L1243" s="131"/>
      <c r="M1243" s="131"/>
      <c r="N1243" s="131"/>
      <c r="O1243" s="131"/>
      <c r="P1243" s="131"/>
      <c r="Q1243" s="131"/>
      <c r="R1243" s="131"/>
      <c r="S1243" s="131"/>
      <c r="T1243" s="133"/>
      <c r="U1243" s="133"/>
      <c r="V1243" s="169" t="s">
        <v>237</v>
      </c>
      <c r="W1243" s="169"/>
      <c r="X1243" s="169"/>
      <c r="Y1243" s="169"/>
      <c r="Z1243" s="169"/>
      <c r="AA1243" s="169"/>
      <c r="AB1243" s="169"/>
      <c r="AC1243" s="169"/>
      <c r="AD1243" s="169"/>
      <c r="AE1243" s="169"/>
      <c r="AF1243" s="169"/>
      <c r="AG1243" s="169"/>
      <c r="AH1243" s="169"/>
      <c r="AI1243" s="169"/>
      <c r="AJ1243" s="169"/>
      <c r="AK1243" s="169"/>
      <c r="AL1243" s="169"/>
      <c r="AM1243" s="172"/>
      <c r="BG1243" s="13" t="s">
        <v>432</v>
      </c>
      <c r="BH1243" s="13" t="s">
        <v>432</v>
      </c>
    </row>
    <row r="1244" spans="1:61" ht="9.75" customHeight="1" x14ac:dyDescent="0.15">
      <c r="A1244" s="99"/>
      <c r="B1244" s="100"/>
      <c r="C1244" s="100"/>
      <c r="D1244" s="100"/>
      <c r="E1244" s="100"/>
      <c r="F1244" s="100"/>
      <c r="G1244" s="100"/>
      <c r="H1244" s="100"/>
      <c r="I1244" s="101"/>
      <c r="J1244" s="186"/>
      <c r="K1244" s="133"/>
      <c r="L1244" s="133"/>
      <c r="M1244" s="133"/>
      <c r="N1244" s="133"/>
      <c r="O1244" s="133"/>
      <c r="P1244" s="133"/>
      <c r="Q1244" s="133"/>
      <c r="R1244" s="133"/>
      <c r="S1244" s="133"/>
      <c r="T1244" s="133"/>
      <c r="U1244" s="133"/>
      <c r="V1244" s="169" t="s">
        <v>441</v>
      </c>
      <c r="W1244" s="169"/>
      <c r="X1244" s="169"/>
      <c r="Y1244" s="169"/>
      <c r="Z1244" s="169"/>
      <c r="AA1244" s="169"/>
      <c r="AB1244" s="169"/>
      <c r="AC1244" s="169"/>
      <c r="AD1244" s="169"/>
      <c r="AE1244" s="169"/>
      <c r="AF1244" s="169"/>
      <c r="AG1244" s="169"/>
      <c r="AH1244" s="169"/>
      <c r="AI1244" s="169"/>
      <c r="AJ1244" s="169"/>
      <c r="AK1244" s="169"/>
      <c r="AL1244" s="169"/>
      <c r="AM1244" s="172"/>
      <c r="BG1244" s="13" t="s">
        <v>432</v>
      </c>
      <c r="BH1244" s="13" t="s">
        <v>432</v>
      </c>
    </row>
    <row r="1245" spans="1:61" ht="9.75" customHeight="1" x14ac:dyDescent="0.15">
      <c r="A1245" s="106"/>
      <c r="B1245" s="107"/>
      <c r="C1245" s="107"/>
      <c r="D1245" s="107"/>
      <c r="E1245" s="107"/>
      <c r="F1245" s="107"/>
      <c r="G1245" s="107"/>
      <c r="H1245" s="107"/>
      <c r="I1245" s="108"/>
      <c r="J1245" s="168"/>
      <c r="K1245" s="137"/>
      <c r="L1245" s="137"/>
      <c r="M1245" s="137"/>
      <c r="N1245" s="137"/>
      <c r="O1245" s="137"/>
      <c r="P1245" s="137"/>
      <c r="Q1245" s="137"/>
      <c r="R1245" s="137"/>
      <c r="S1245" s="137"/>
      <c r="T1245" s="137"/>
      <c r="U1245" s="137"/>
      <c r="V1245" s="174" t="s">
        <v>238</v>
      </c>
      <c r="W1245" s="174"/>
      <c r="X1245" s="174"/>
      <c r="Y1245" s="174"/>
      <c r="Z1245" s="174"/>
      <c r="AA1245" s="174"/>
      <c r="AB1245" s="174"/>
      <c r="AC1245" s="174"/>
      <c r="AD1245" s="174"/>
      <c r="AE1245" s="174"/>
      <c r="AF1245" s="174"/>
      <c r="AG1245" s="174"/>
      <c r="AH1245" s="174"/>
      <c r="AI1245" s="174"/>
      <c r="AJ1245" s="174"/>
      <c r="AK1245" s="174"/>
      <c r="AL1245" s="174"/>
      <c r="AM1245" s="175"/>
      <c r="BG1245" s="13" t="s">
        <v>432</v>
      </c>
      <c r="BH1245" s="13" t="s">
        <v>432</v>
      </c>
    </row>
    <row r="1246" spans="1:61" ht="9.75" customHeight="1" x14ac:dyDescent="0.15">
      <c r="A1246" s="96" t="s">
        <v>325</v>
      </c>
      <c r="B1246" s="97"/>
      <c r="C1246" s="97"/>
      <c r="D1246" s="97"/>
      <c r="E1246" s="97"/>
      <c r="F1246" s="97"/>
      <c r="G1246" s="97"/>
      <c r="H1246" s="97"/>
      <c r="I1246" s="98"/>
      <c r="J1246" s="115" t="s">
        <v>652</v>
      </c>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7"/>
      <c r="BG1246" s="13" t="s">
        <v>528</v>
      </c>
      <c r="BH1246" s="13">
        <v>90</v>
      </c>
      <c r="BI1246" s="13" t="str">
        <f>"ITEM"&amp;BH1246&amp; BG1246 &amp;"="&amp; IF(TRIM($J1246)="","",$J1246)</f>
        <v>ITEM90#KBN4_4=制度受給対象となる住民</v>
      </c>
    </row>
    <row r="1247" spans="1:61" ht="9.75" customHeight="1" x14ac:dyDescent="0.15">
      <c r="A1247" s="99"/>
      <c r="B1247" s="100"/>
      <c r="C1247" s="100"/>
      <c r="D1247" s="100"/>
      <c r="E1247" s="100"/>
      <c r="F1247" s="100"/>
      <c r="G1247" s="100"/>
      <c r="H1247" s="100"/>
      <c r="I1247" s="101"/>
      <c r="J1247" s="109"/>
      <c r="K1247" s="110"/>
      <c r="L1247" s="110"/>
      <c r="M1247" s="110"/>
      <c r="N1247" s="110"/>
      <c r="O1247" s="110"/>
      <c r="P1247" s="110"/>
      <c r="Q1247" s="110"/>
      <c r="R1247" s="110"/>
      <c r="S1247" s="110"/>
      <c r="T1247" s="110"/>
      <c r="U1247" s="110"/>
      <c r="V1247" s="110"/>
      <c r="W1247" s="110"/>
      <c r="X1247" s="110"/>
      <c r="Y1247" s="110"/>
      <c r="Z1247" s="110"/>
      <c r="AA1247" s="110"/>
      <c r="AB1247" s="110"/>
      <c r="AC1247" s="110"/>
      <c r="AD1247" s="110"/>
      <c r="AE1247" s="110"/>
      <c r="AF1247" s="110"/>
      <c r="AG1247" s="110"/>
      <c r="AH1247" s="110"/>
      <c r="AI1247" s="110"/>
      <c r="AJ1247" s="110"/>
      <c r="AK1247" s="110"/>
      <c r="AL1247" s="110"/>
      <c r="AM1247" s="111"/>
      <c r="BG1247" s="13" t="s">
        <v>432</v>
      </c>
      <c r="BH1247" s="13" t="s">
        <v>432</v>
      </c>
    </row>
    <row r="1248" spans="1:61" ht="9.75" customHeight="1" x14ac:dyDescent="0.15">
      <c r="A1248" s="99"/>
      <c r="B1248" s="100"/>
      <c r="C1248" s="100"/>
      <c r="D1248" s="100"/>
      <c r="E1248" s="100"/>
      <c r="F1248" s="100"/>
      <c r="G1248" s="100"/>
      <c r="H1248" s="100"/>
      <c r="I1248" s="101"/>
      <c r="J1248" s="112"/>
      <c r="K1248" s="113"/>
      <c r="L1248" s="113"/>
      <c r="M1248" s="113"/>
      <c r="N1248" s="113"/>
      <c r="O1248" s="113"/>
      <c r="P1248" s="113"/>
      <c r="Q1248" s="113"/>
      <c r="R1248" s="113"/>
      <c r="S1248" s="113"/>
      <c r="T1248" s="113"/>
      <c r="U1248" s="113"/>
      <c r="V1248" s="113"/>
      <c r="W1248" s="113"/>
      <c r="X1248" s="113"/>
      <c r="Y1248" s="113"/>
      <c r="Z1248" s="113"/>
      <c r="AA1248" s="113"/>
      <c r="AB1248" s="113"/>
      <c r="AC1248" s="113"/>
      <c r="AD1248" s="113"/>
      <c r="AE1248" s="113"/>
      <c r="AF1248" s="113"/>
      <c r="AG1248" s="113"/>
      <c r="AH1248" s="113"/>
      <c r="AI1248" s="113"/>
      <c r="AJ1248" s="113"/>
      <c r="AK1248" s="113"/>
      <c r="AL1248" s="113"/>
      <c r="AM1248" s="114"/>
      <c r="BG1248" s="13" t="s">
        <v>432</v>
      </c>
      <c r="BH1248" s="13" t="s">
        <v>432</v>
      </c>
    </row>
    <row r="1249" spans="1:61" ht="9.75" customHeight="1" x14ac:dyDescent="0.15">
      <c r="A1249" s="96" t="s">
        <v>293</v>
      </c>
      <c r="B1249" s="97"/>
      <c r="C1249" s="97"/>
      <c r="D1249" s="97"/>
      <c r="E1249" s="97"/>
      <c r="F1249" s="97"/>
      <c r="G1249" s="97"/>
      <c r="H1249" s="97"/>
      <c r="I1249" s="98"/>
      <c r="J1249" s="224" t="s">
        <v>127</v>
      </c>
      <c r="K1249" s="225" t="s">
        <v>610</v>
      </c>
      <c r="L1249" s="162" t="s">
        <v>122</v>
      </c>
      <c r="M1249" s="162"/>
      <c r="N1249" s="162"/>
      <c r="O1249" s="162"/>
      <c r="P1249" s="162"/>
      <c r="Q1249" s="162"/>
      <c r="R1249" s="162"/>
      <c r="S1249" s="162"/>
      <c r="T1249" s="162"/>
      <c r="U1249" s="162"/>
      <c r="V1249" s="162"/>
      <c r="W1249" s="162"/>
      <c r="X1249" s="227" t="s">
        <v>127</v>
      </c>
      <c r="Y1249" s="225"/>
      <c r="Z1249" s="162" t="s">
        <v>160</v>
      </c>
      <c r="AA1249" s="162"/>
      <c r="AB1249" s="162"/>
      <c r="AC1249" s="162"/>
      <c r="AD1249" s="162"/>
      <c r="AE1249" s="162"/>
      <c r="AF1249" s="162"/>
      <c r="AG1249" s="162"/>
      <c r="AH1249" s="162"/>
      <c r="AI1249" s="162"/>
      <c r="AJ1249" s="162"/>
      <c r="AK1249" s="162"/>
      <c r="AL1249" s="162"/>
      <c r="AM1249" s="163"/>
      <c r="BF1249" s="13" t="b">
        <f>IF($K1249="○",TRUE,IF($K1249="",FALSE,"INPUT_ERROR"))</f>
        <v>1</v>
      </c>
      <c r="BG1249" s="13" t="s">
        <v>528</v>
      </c>
      <c r="BH1249" s="13">
        <v>91</v>
      </c>
      <c r="BI1249" s="13" t="str">
        <f t="shared" ref="BI1249:BI1255" si="25">"ITEM"&amp;BH1249 &amp; BG1249 &amp;"="&amp; BF1249</f>
        <v>ITEM91#KBN4_4=TRUE</v>
      </c>
    </row>
    <row r="1250" spans="1:61" ht="9.75" customHeight="1" x14ac:dyDescent="0.15">
      <c r="A1250" s="99"/>
      <c r="B1250" s="100"/>
      <c r="C1250" s="100"/>
      <c r="D1250" s="100"/>
      <c r="E1250" s="100"/>
      <c r="F1250" s="100"/>
      <c r="G1250" s="100"/>
      <c r="H1250" s="100"/>
      <c r="I1250" s="101"/>
      <c r="J1250" s="130"/>
      <c r="K1250" s="132"/>
      <c r="L1250" s="133"/>
      <c r="M1250" s="133"/>
      <c r="N1250" s="133"/>
      <c r="O1250" s="133"/>
      <c r="P1250" s="133"/>
      <c r="Q1250" s="133"/>
      <c r="R1250" s="133"/>
      <c r="S1250" s="133"/>
      <c r="T1250" s="133"/>
      <c r="U1250" s="133"/>
      <c r="V1250" s="133"/>
      <c r="W1250" s="133"/>
      <c r="X1250" s="134"/>
      <c r="Y1250" s="132"/>
      <c r="Z1250" s="133"/>
      <c r="AA1250" s="133"/>
      <c r="AB1250" s="133"/>
      <c r="AC1250" s="133"/>
      <c r="AD1250" s="133"/>
      <c r="AE1250" s="133"/>
      <c r="AF1250" s="133"/>
      <c r="AG1250" s="133"/>
      <c r="AH1250" s="133"/>
      <c r="AI1250" s="133"/>
      <c r="AJ1250" s="133"/>
      <c r="AK1250" s="133"/>
      <c r="AL1250" s="133"/>
      <c r="AM1250" s="139"/>
      <c r="BF1250" s="13" t="b">
        <f>IF($Y1249="○",TRUE,IF($Y1249="",FALSE,"INPUT_ERROR"))</f>
        <v>0</v>
      </c>
      <c r="BG1250" s="13" t="s">
        <v>528</v>
      </c>
      <c r="BH1250" s="13">
        <v>92</v>
      </c>
      <c r="BI1250" s="13" t="str">
        <f t="shared" si="25"/>
        <v>ITEM92#KBN4_4=FALSE</v>
      </c>
    </row>
    <row r="1251" spans="1:61" ht="9.75" customHeight="1" x14ac:dyDescent="0.15">
      <c r="A1251" s="99"/>
      <c r="B1251" s="100"/>
      <c r="C1251" s="100"/>
      <c r="D1251" s="100"/>
      <c r="E1251" s="100"/>
      <c r="F1251" s="100"/>
      <c r="G1251" s="100"/>
      <c r="H1251" s="100"/>
      <c r="I1251" s="101"/>
      <c r="J1251" s="130" t="s">
        <v>127</v>
      </c>
      <c r="K1251" s="132"/>
      <c r="L1251" s="133" t="s">
        <v>161</v>
      </c>
      <c r="M1251" s="133"/>
      <c r="N1251" s="133"/>
      <c r="O1251" s="133"/>
      <c r="P1251" s="133"/>
      <c r="Q1251" s="133"/>
      <c r="R1251" s="133"/>
      <c r="S1251" s="133"/>
      <c r="T1251" s="133"/>
      <c r="U1251" s="133"/>
      <c r="V1251" s="133"/>
      <c r="W1251" s="133"/>
      <c r="X1251" s="134" t="s">
        <v>127</v>
      </c>
      <c r="Y1251" s="132"/>
      <c r="Z1251" s="133" t="s">
        <v>332</v>
      </c>
      <c r="AA1251" s="133"/>
      <c r="AB1251" s="133"/>
      <c r="AC1251" s="133"/>
      <c r="AD1251" s="133"/>
      <c r="AE1251" s="133"/>
      <c r="AF1251" s="133"/>
      <c r="AG1251" s="133"/>
      <c r="AH1251" s="133"/>
      <c r="AI1251" s="133"/>
      <c r="AJ1251" s="133"/>
      <c r="AK1251" s="133"/>
      <c r="AL1251" s="133"/>
      <c r="AM1251" s="139"/>
      <c r="BF1251" s="13" t="b">
        <f>IF($K1251="○",TRUE,IF($K1251="",FALSE,"INPUT_ERROR"))</f>
        <v>0</v>
      </c>
      <c r="BG1251" s="13" t="s">
        <v>528</v>
      </c>
      <c r="BH1251" s="13">
        <v>93</v>
      </c>
      <c r="BI1251" s="13" t="str">
        <f t="shared" si="25"/>
        <v>ITEM93#KBN4_4=FALSE</v>
      </c>
    </row>
    <row r="1252" spans="1:61" ht="9.75" customHeight="1" x14ac:dyDescent="0.15">
      <c r="A1252" s="99"/>
      <c r="B1252" s="100"/>
      <c r="C1252" s="100"/>
      <c r="D1252" s="100"/>
      <c r="E1252" s="100"/>
      <c r="F1252" s="100"/>
      <c r="G1252" s="100"/>
      <c r="H1252" s="100"/>
      <c r="I1252" s="101"/>
      <c r="J1252" s="130"/>
      <c r="K1252" s="132"/>
      <c r="L1252" s="133"/>
      <c r="M1252" s="133"/>
      <c r="N1252" s="133"/>
      <c r="O1252" s="133"/>
      <c r="P1252" s="133"/>
      <c r="Q1252" s="133"/>
      <c r="R1252" s="133"/>
      <c r="S1252" s="133"/>
      <c r="T1252" s="133"/>
      <c r="U1252" s="133"/>
      <c r="V1252" s="133"/>
      <c r="W1252" s="133"/>
      <c r="X1252" s="134"/>
      <c r="Y1252" s="132"/>
      <c r="Z1252" s="133"/>
      <c r="AA1252" s="133"/>
      <c r="AB1252" s="133"/>
      <c r="AC1252" s="133"/>
      <c r="AD1252" s="133"/>
      <c r="AE1252" s="133"/>
      <c r="AF1252" s="133"/>
      <c r="AG1252" s="133"/>
      <c r="AH1252" s="133"/>
      <c r="AI1252" s="133"/>
      <c r="AJ1252" s="133"/>
      <c r="AK1252" s="133"/>
      <c r="AL1252" s="133"/>
      <c r="AM1252" s="139"/>
      <c r="BF1252" s="13" t="b">
        <f>IF($Y1251="○",TRUE,IF($Y1251="",FALSE,"INPUT_ERROR"))</f>
        <v>0</v>
      </c>
      <c r="BG1252" s="13" t="s">
        <v>528</v>
      </c>
      <c r="BH1252" s="13">
        <v>94</v>
      </c>
      <c r="BI1252" s="13" t="str">
        <f t="shared" si="25"/>
        <v>ITEM94#KBN4_4=FALSE</v>
      </c>
    </row>
    <row r="1253" spans="1:61" ht="9.75" customHeight="1" x14ac:dyDescent="0.15">
      <c r="A1253" s="99"/>
      <c r="B1253" s="100"/>
      <c r="C1253" s="100"/>
      <c r="D1253" s="100"/>
      <c r="E1253" s="100"/>
      <c r="F1253" s="100"/>
      <c r="G1253" s="100"/>
      <c r="H1253" s="100"/>
      <c r="I1253" s="101"/>
      <c r="J1253" s="130" t="s">
        <v>127</v>
      </c>
      <c r="K1253" s="132"/>
      <c r="L1253" s="133" t="s">
        <v>214</v>
      </c>
      <c r="M1253" s="133"/>
      <c r="N1253" s="133"/>
      <c r="O1253" s="133"/>
      <c r="P1253" s="133"/>
      <c r="Q1253" s="133"/>
      <c r="R1253" s="133"/>
      <c r="S1253" s="133"/>
      <c r="T1253" s="133"/>
      <c r="U1253" s="133"/>
      <c r="V1253" s="133"/>
      <c r="W1253" s="133"/>
      <c r="X1253" s="134" t="s">
        <v>127</v>
      </c>
      <c r="Y1253" s="132"/>
      <c r="Z1253" s="133" t="s">
        <v>239</v>
      </c>
      <c r="AA1253" s="133"/>
      <c r="AB1253" s="133"/>
      <c r="AC1253" s="133"/>
      <c r="AD1253" s="133"/>
      <c r="AE1253" s="133"/>
      <c r="AF1253" s="133"/>
      <c r="AG1253" s="133"/>
      <c r="AH1253" s="133"/>
      <c r="AI1253" s="133"/>
      <c r="AJ1253" s="133"/>
      <c r="AK1253" s="133"/>
      <c r="AL1253" s="133"/>
      <c r="AM1253" s="139"/>
      <c r="BF1253" s="13" t="b">
        <f>IF($K1253="○",TRUE,IF($K1253="",FALSE,"INPUT_ERROR"))</f>
        <v>0</v>
      </c>
      <c r="BG1253" s="13" t="s">
        <v>528</v>
      </c>
      <c r="BH1253" s="13">
        <v>95</v>
      </c>
      <c r="BI1253" s="13" t="str">
        <f t="shared" si="25"/>
        <v>ITEM95#KBN4_4=FALSE</v>
      </c>
    </row>
    <row r="1254" spans="1:61" ht="9.75" customHeight="1" x14ac:dyDescent="0.15">
      <c r="A1254" s="99"/>
      <c r="B1254" s="100"/>
      <c r="C1254" s="100"/>
      <c r="D1254" s="100"/>
      <c r="E1254" s="100"/>
      <c r="F1254" s="100"/>
      <c r="G1254" s="100"/>
      <c r="H1254" s="100"/>
      <c r="I1254" s="101"/>
      <c r="J1254" s="130"/>
      <c r="K1254" s="132"/>
      <c r="L1254" s="133"/>
      <c r="M1254" s="133"/>
      <c r="N1254" s="133"/>
      <c r="O1254" s="133"/>
      <c r="P1254" s="133"/>
      <c r="Q1254" s="133"/>
      <c r="R1254" s="133"/>
      <c r="S1254" s="133"/>
      <c r="T1254" s="133"/>
      <c r="U1254" s="133"/>
      <c r="V1254" s="133"/>
      <c r="W1254" s="133"/>
      <c r="X1254" s="134"/>
      <c r="Y1254" s="132"/>
      <c r="Z1254" s="133"/>
      <c r="AA1254" s="133"/>
      <c r="AB1254" s="133"/>
      <c r="AC1254" s="133"/>
      <c r="AD1254" s="133"/>
      <c r="AE1254" s="133"/>
      <c r="AF1254" s="133"/>
      <c r="AG1254" s="133"/>
      <c r="AH1254" s="133"/>
      <c r="AI1254" s="133"/>
      <c r="AJ1254" s="133"/>
      <c r="AK1254" s="133"/>
      <c r="AL1254" s="133"/>
      <c r="AM1254" s="139"/>
      <c r="BF1254" s="13" t="b">
        <f>IF($Y1253="○",TRUE,IF($Y1253="",FALSE,"INPUT_ERROR"))</f>
        <v>0</v>
      </c>
      <c r="BG1254" s="13" t="s">
        <v>528</v>
      </c>
      <c r="BH1254" s="13">
        <v>96</v>
      </c>
      <c r="BI1254" s="13" t="str">
        <f t="shared" si="25"/>
        <v>ITEM96#KBN4_4=FALSE</v>
      </c>
    </row>
    <row r="1255" spans="1:61" ht="9.75" customHeight="1" x14ac:dyDescent="0.15">
      <c r="A1255" s="99"/>
      <c r="B1255" s="100"/>
      <c r="C1255" s="100"/>
      <c r="D1255" s="100"/>
      <c r="E1255" s="100"/>
      <c r="F1255" s="100"/>
      <c r="G1255" s="100"/>
      <c r="H1255" s="100"/>
      <c r="I1255" s="101"/>
      <c r="J1255" s="130" t="s">
        <v>127</v>
      </c>
      <c r="K1255" s="132"/>
      <c r="L1255" s="133" t="s">
        <v>125</v>
      </c>
      <c r="M1255" s="133"/>
      <c r="N1255" s="133"/>
      <c r="O1255" s="134" t="s">
        <v>98</v>
      </c>
      <c r="P1255" s="128"/>
      <c r="Q1255" s="128"/>
      <c r="R1255" s="128"/>
      <c r="S1255" s="128"/>
      <c r="T1255" s="128"/>
      <c r="U1255" s="128"/>
      <c r="V1255" s="128"/>
      <c r="W1255" s="128"/>
      <c r="X1255" s="128"/>
      <c r="Y1255" s="128"/>
      <c r="Z1255" s="128"/>
      <c r="AA1255" s="128"/>
      <c r="AB1255" s="128"/>
      <c r="AC1255" s="128"/>
      <c r="AD1255" s="128"/>
      <c r="AE1255" s="128"/>
      <c r="AF1255" s="128"/>
      <c r="AG1255" s="128"/>
      <c r="AH1255" s="128"/>
      <c r="AI1255" s="128"/>
      <c r="AJ1255" s="128"/>
      <c r="AK1255" s="128"/>
      <c r="AL1255" s="133" t="s">
        <v>188</v>
      </c>
      <c r="AM1255" s="139"/>
      <c r="BF1255" s="13" t="b">
        <f>IF($K1255="○",TRUE,IF($K1255="",FALSE,"INPUT_ERROR"))</f>
        <v>0</v>
      </c>
      <c r="BG1255" s="13" t="s">
        <v>528</v>
      </c>
      <c r="BH1255" s="13">
        <v>97</v>
      </c>
      <c r="BI1255" s="13" t="str">
        <f t="shared" si="25"/>
        <v>ITEM97#KBN4_4=FALSE</v>
      </c>
    </row>
    <row r="1256" spans="1:61" ht="9.75" customHeight="1" x14ac:dyDescent="0.15">
      <c r="A1256" s="99"/>
      <c r="B1256" s="100"/>
      <c r="C1256" s="100"/>
      <c r="D1256" s="100"/>
      <c r="E1256" s="100"/>
      <c r="F1256" s="100"/>
      <c r="G1256" s="100"/>
      <c r="H1256" s="100"/>
      <c r="I1256" s="101"/>
      <c r="J1256" s="135"/>
      <c r="K1256" s="136"/>
      <c r="L1256" s="137"/>
      <c r="M1256" s="137"/>
      <c r="N1256" s="137"/>
      <c r="O1256" s="138"/>
      <c r="P1256" s="90"/>
      <c r="Q1256" s="90"/>
      <c r="R1256" s="90"/>
      <c r="S1256" s="90"/>
      <c r="T1256" s="90"/>
      <c r="U1256" s="90"/>
      <c r="V1256" s="90"/>
      <c r="W1256" s="90"/>
      <c r="X1256" s="90"/>
      <c r="Y1256" s="90"/>
      <c r="Z1256" s="90"/>
      <c r="AA1256" s="90"/>
      <c r="AB1256" s="90"/>
      <c r="AC1256" s="90"/>
      <c r="AD1256" s="90"/>
      <c r="AE1256" s="90"/>
      <c r="AF1256" s="90"/>
      <c r="AG1256" s="90"/>
      <c r="AH1256" s="90"/>
      <c r="AI1256" s="90"/>
      <c r="AJ1256" s="90"/>
      <c r="AK1256" s="90"/>
      <c r="AL1256" s="137"/>
      <c r="AM1256" s="140"/>
      <c r="BG1256" s="13" t="s">
        <v>528</v>
      </c>
      <c r="BH1256" s="13">
        <v>98</v>
      </c>
      <c r="BI1256" s="13" t="str">
        <f>"ITEM"&amp;BH1256 &amp; BG1256 &amp;"="&amp;IF(TRIM($P1255)="","",$P1255)</f>
        <v>ITEM98#KBN4_4=</v>
      </c>
    </row>
    <row r="1257" spans="1:61" ht="9.75" customHeight="1" x14ac:dyDescent="0.15">
      <c r="A1257" s="96" t="s">
        <v>290</v>
      </c>
      <c r="B1257" s="97"/>
      <c r="C1257" s="97"/>
      <c r="D1257" s="97"/>
      <c r="E1257" s="97"/>
      <c r="F1257" s="97"/>
      <c r="G1257" s="97"/>
      <c r="H1257" s="97"/>
      <c r="I1257" s="98"/>
      <c r="J1257" s="305" t="s">
        <v>639</v>
      </c>
      <c r="K1257" s="306"/>
      <c r="L1257" s="306"/>
      <c r="M1257" s="306"/>
      <c r="N1257" s="306"/>
      <c r="O1257" s="306"/>
      <c r="P1257" s="306"/>
      <c r="Q1257" s="306"/>
      <c r="R1257" s="306"/>
      <c r="S1257" s="306"/>
      <c r="T1257" s="306"/>
      <c r="U1257" s="306"/>
      <c r="V1257" s="306"/>
      <c r="W1257" s="306"/>
      <c r="X1257" s="306"/>
      <c r="Y1257" s="306"/>
      <c r="Z1257" s="306"/>
      <c r="AA1257" s="306"/>
      <c r="AB1257" s="306"/>
      <c r="AC1257" s="306"/>
      <c r="AD1257" s="306"/>
      <c r="AE1257" s="306"/>
      <c r="AF1257" s="306"/>
      <c r="AG1257" s="306"/>
      <c r="AH1257" s="306"/>
      <c r="AI1257" s="306"/>
      <c r="AJ1257" s="306"/>
      <c r="AK1257" s="306"/>
      <c r="AL1257" s="306"/>
      <c r="AM1257" s="307"/>
      <c r="BG1257" s="13" t="s">
        <v>528</v>
      </c>
      <c r="BH1257" s="13">
        <v>99</v>
      </c>
      <c r="BI1257" s="13" t="str">
        <f>"ITEM"&amp;BH1257 &amp; BG1257 &amp;"="&amp;IF(TRIM($J1257)="","",TEXT(J1257,"yyyymmdd"))</f>
        <v>ITEM99#KBN4_4=随時</v>
      </c>
    </row>
    <row r="1258" spans="1:61" ht="9.75" customHeight="1" x14ac:dyDescent="0.15">
      <c r="A1258" s="99"/>
      <c r="B1258" s="100"/>
      <c r="C1258" s="100"/>
      <c r="D1258" s="100"/>
      <c r="E1258" s="100"/>
      <c r="F1258" s="100"/>
      <c r="G1258" s="100"/>
      <c r="H1258" s="100"/>
      <c r="I1258" s="101"/>
      <c r="J1258" s="308"/>
      <c r="K1258" s="309"/>
      <c r="L1258" s="309"/>
      <c r="M1258" s="309"/>
      <c r="N1258" s="309"/>
      <c r="O1258" s="309"/>
      <c r="P1258" s="309"/>
      <c r="Q1258" s="309"/>
      <c r="R1258" s="309"/>
      <c r="S1258" s="309"/>
      <c r="T1258" s="309"/>
      <c r="U1258" s="309"/>
      <c r="V1258" s="309"/>
      <c r="W1258" s="309"/>
      <c r="X1258" s="309"/>
      <c r="Y1258" s="309"/>
      <c r="Z1258" s="309"/>
      <c r="AA1258" s="309"/>
      <c r="AB1258" s="309"/>
      <c r="AC1258" s="309"/>
      <c r="AD1258" s="309"/>
      <c r="AE1258" s="309"/>
      <c r="AF1258" s="309"/>
      <c r="AG1258" s="309"/>
      <c r="AH1258" s="309"/>
      <c r="AI1258" s="309"/>
      <c r="AJ1258" s="309"/>
      <c r="AK1258" s="309"/>
      <c r="AL1258" s="309"/>
      <c r="AM1258" s="310"/>
      <c r="BH1258" s="13" t="s">
        <v>432</v>
      </c>
    </row>
    <row r="1259" spans="1:61" ht="9.75" customHeight="1" thickBot="1" x14ac:dyDescent="0.2">
      <c r="A1259" s="106"/>
      <c r="B1259" s="107"/>
      <c r="C1259" s="107"/>
      <c r="D1259" s="107"/>
      <c r="E1259" s="107"/>
      <c r="F1259" s="107"/>
      <c r="G1259" s="107"/>
      <c r="H1259" s="107"/>
      <c r="I1259" s="108"/>
      <c r="J1259" s="311"/>
      <c r="K1259" s="312"/>
      <c r="L1259" s="312"/>
      <c r="M1259" s="312"/>
      <c r="N1259" s="312"/>
      <c r="O1259" s="312"/>
      <c r="P1259" s="312"/>
      <c r="Q1259" s="312"/>
      <c r="R1259" s="312"/>
      <c r="S1259" s="312"/>
      <c r="T1259" s="312"/>
      <c r="U1259" s="312"/>
      <c r="V1259" s="312"/>
      <c r="W1259" s="312"/>
      <c r="X1259" s="312"/>
      <c r="Y1259" s="312"/>
      <c r="Z1259" s="312"/>
      <c r="AA1259" s="312"/>
      <c r="AB1259" s="312"/>
      <c r="AC1259" s="312"/>
      <c r="AD1259" s="312"/>
      <c r="AE1259" s="312"/>
      <c r="AF1259" s="312"/>
      <c r="AG1259" s="312"/>
      <c r="AH1259" s="312"/>
      <c r="AI1259" s="312"/>
      <c r="AJ1259" s="312"/>
      <c r="AK1259" s="312"/>
      <c r="AL1259" s="312"/>
      <c r="AM1259" s="313"/>
      <c r="BH1259" s="13" t="s">
        <v>432</v>
      </c>
    </row>
    <row r="1260" spans="1:61" ht="9.75" customHeight="1" x14ac:dyDescent="0.15">
      <c r="A1260" s="295" t="s">
        <v>390</v>
      </c>
      <c r="B1260" s="296"/>
      <c r="C1260" s="296"/>
      <c r="D1260" s="296"/>
      <c r="E1260" s="296"/>
      <c r="F1260" s="296"/>
      <c r="G1260" s="296"/>
      <c r="H1260" s="296"/>
      <c r="I1260" s="297"/>
      <c r="J1260" s="273" t="s">
        <v>653</v>
      </c>
      <c r="K1260" s="274"/>
      <c r="L1260" s="274"/>
      <c r="M1260" s="274"/>
      <c r="N1260" s="274"/>
      <c r="O1260" s="274"/>
      <c r="P1260" s="274"/>
      <c r="Q1260" s="274"/>
      <c r="R1260" s="274"/>
      <c r="S1260" s="274"/>
      <c r="T1260" s="274"/>
      <c r="U1260" s="274"/>
      <c r="V1260" s="274"/>
      <c r="W1260" s="274"/>
      <c r="X1260" s="274"/>
      <c r="Y1260" s="274"/>
      <c r="Z1260" s="274"/>
      <c r="AA1260" s="274"/>
      <c r="AB1260" s="274"/>
      <c r="AC1260" s="274"/>
      <c r="AD1260" s="274"/>
      <c r="AE1260" s="274"/>
      <c r="AF1260" s="274"/>
      <c r="AG1260" s="274"/>
      <c r="AH1260" s="274"/>
      <c r="AI1260" s="274"/>
      <c r="AJ1260" s="274"/>
      <c r="AK1260" s="274"/>
      <c r="AL1260" s="274"/>
      <c r="AM1260" s="275"/>
      <c r="BG1260" s="13" t="s">
        <v>529</v>
      </c>
      <c r="BH1260" s="13">
        <v>85</v>
      </c>
      <c r="BI1260" s="13" t="str">
        <f>"ITEM"&amp;BH1260 &amp; BG1260 &amp;"="&amp; IF(TRIM($J1260)="","",$J1260)</f>
        <v>ITEM85#KBN4_5=障害福祉課</v>
      </c>
    </row>
    <row r="1261" spans="1:61" ht="9.75" customHeight="1" thickBot="1" x14ac:dyDescent="0.2">
      <c r="A1261" s="298"/>
      <c r="B1261" s="299"/>
      <c r="C1261" s="299"/>
      <c r="D1261" s="299"/>
      <c r="E1261" s="299"/>
      <c r="F1261" s="299"/>
      <c r="G1261" s="299"/>
      <c r="H1261" s="299"/>
      <c r="I1261" s="300"/>
      <c r="J1261" s="301"/>
      <c r="K1261" s="302"/>
      <c r="L1261" s="302"/>
      <c r="M1261" s="302"/>
      <c r="N1261" s="302"/>
      <c r="O1261" s="302"/>
      <c r="P1261" s="302"/>
      <c r="Q1261" s="302"/>
      <c r="R1261" s="302"/>
      <c r="S1261" s="302"/>
      <c r="T1261" s="302"/>
      <c r="U1261" s="302"/>
      <c r="V1261" s="302"/>
      <c r="W1261" s="302"/>
      <c r="X1261" s="302"/>
      <c r="Y1261" s="302"/>
      <c r="Z1261" s="302"/>
      <c r="AA1261" s="302"/>
      <c r="AB1261" s="302"/>
      <c r="AC1261" s="302"/>
      <c r="AD1261" s="302"/>
      <c r="AE1261" s="302"/>
      <c r="AF1261" s="302"/>
      <c r="AG1261" s="302"/>
      <c r="AH1261" s="302"/>
      <c r="AI1261" s="302"/>
      <c r="AJ1261" s="302"/>
      <c r="AK1261" s="302"/>
      <c r="AL1261" s="302"/>
      <c r="AM1261" s="303"/>
      <c r="BG1261" s="13" t="s">
        <v>432</v>
      </c>
      <c r="BH1261" s="13" t="s">
        <v>432</v>
      </c>
    </row>
    <row r="1262" spans="1:61" ht="9.75" customHeight="1" x14ac:dyDescent="0.15">
      <c r="A1262" s="96" t="s">
        <v>96</v>
      </c>
      <c r="B1262" s="97"/>
      <c r="C1262" s="97"/>
      <c r="D1262" s="97"/>
      <c r="E1262" s="97"/>
      <c r="F1262" s="97"/>
      <c r="G1262" s="97"/>
      <c r="H1262" s="97"/>
      <c r="I1262" s="98"/>
      <c r="J1262" s="102" t="s">
        <v>641</v>
      </c>
      <c r="K1262" s="102"/>
      <c r="L1262" s="102"/>
      <c r="M1262" s="102"/>
      <c r="N1262" s="102"/>
      <c r="O1262" s="102"/>
      <c r="P1262" s="102"/>
      <c r="Q1262" s="102"/>
      <c r="R1262" s="102"/>
      <c r="S1262" s="102"/>
      <c r="T1262" s="102"/>
      <c r="U1262" s="102"/>
      <c r="V1262" s="102"/>
      <c r="W1262" s="102"/>
      <c r="X1262" s="102"/>
      <c r="Y1262" s="102"/>
      <c r="Z1262" s="102"/>
      <c r="AA1262" s="102"/>
      <c r="AB1262" s="102"/>
      <c r="AC1262" s="102"/>
      <c r="AD1262" s="102"/>
      <c r="AE1262" s="102"/>
      <c r="AF1262" s="102"/>
      <c r="AG1262" s="102"/>
      <c r="AH1262" s="102"/>
      <c r="AI1262" s="102"/>
      <c r="AJ1262" s="102"/>
      <c r="AK1262" s="102"/>
      <c r="AL1262" s="102"/>
      <c r="AM1262" s="102"/>
      <c r="BG1262" s="13" t="s">
        <v>529</v>
      </c>
      <c r="BH1262" s="13">
        <v>86</v>
      </c>
      <c r="BI1262" s="13" t="str">
        <f>"ITEM"&amp;BH1262&amp; BG1262 &amp;"="&amp; IF(TRIM($J1262)="","",$J1262)</f>
        <v>ITEM86#KBN4_5=番号法第９条第１項</v>
      </c>
    </row>
    <row r="1263" spans="1:61" ht="9.75" customHeight="1" x14ac:dyDescent="0.15">
      <c r="A1263" s="106"/>
      <c r="B1263" s="107"/>
      <c r="C1263" s="107"/>
      <c r="D1263" s="107"/>
      <c r="E1263" s="107"/>
      <c r="F1263" s="107"/>
      <c r="G1263" s="107"/>
      <c r="H1263" s="107"/>
      <c r="I1263" s="108"/>
      <c r="J1263" s="102"/>
      <c r="K1263" s="102"/>
      <c r="L1263" s="102"/>
      <c r="M1263" s="102"/>
      <c r="N1263" s="102"/>
      <c r="O1263" s="102"/>
      <c r="P1263" s="102"/>
      <c r="Q1263" s="102"/>
      <c r="R1263" s="102"/>
      <c r="S1263" s="102"/>
      <c r="T1263" s="102"/>
      <c r="U1263" s="102"/>
      <c r="V1263" s="102"/>
      <c r="W1263" s="102"/>
      <c r="X1263" s="102"/>
      <c r="Y1263" s="102"/>
      <c r="Z1263" s="102"/>
      <c r="AA1263" s="102"/>
      <c r="AB1263" s="102"/>
      <c r="AC1263" s="102"/>
      <c r="AD1263" s="102"/>
      <c r="AE1263" s="102"/>
      <c r="AF1263" s="102"/>
      <c r="AG1263" s="102"/>
      <c r="AH1263" s="102"/>
      <c r="AI1263" s="102"/>
      <c r="AJ1263" s="102"/>
      <c r="AK1263" s="102"/>
      <c r="AL1263" s="102"/>
      <c r="AM1263" s="102"/>
      <c r="BG1263" s="13" t="s">
        <v>432</v>
      </c>
      <c r="BH1263" s="13" t="s">
        <v>432</v>
      </c>
    </row>
    <row r="1264" spans="1:61" ht="9.75" customHeight="1" x14ac:dyDescent="0.15">
      <c r="A1264" s="96" t="s">
        <v>291</v>
      </c>
      <c r="B1264" s="97"/>
      <c r="C1264" s="97"/>
      <c r="D1264" s="97"/>
      <c r="E1264" s="97"/>
      <c r="F1264" s="97"/>
      <c r="G1264" s="97"/>
      <c r="H1264" s="97"/>
      <c r="I1264" s="98"/>
      <c r="J1264" s="102" t="s">
        <v>654</v>
      </c>
      <c r="K1264" s="102"/>
      <c r="L1264" s="102"/>
      <c r="M1264" s="102"/>
      <c r="N1264" s="102"/>
      <c r="O1264" s="102"/>
      <c r="P1264" s="102"/>
      <c r="Q1264" s="102"/>
      <c r="R1264" s="102"/>
      <c r="S1264" s="102"/>
      <c r="T1264" s="102"/>
      <c r="U1264" s="102"/>
      <c r="V1264" s="102"/>
      <c r="W1264" s="102"/>
      <c r="X1264" s="102"/>
      <c r="Y1264" s="102"/>
      <c r="Z1264" s="102"/>
      <c r="AA1264" s="102"/>
      <c r="AB1264" s="102"/>
      <c r="AC1264" s="102"/>
      <c r="AD1264" s="102"/>
      <c r="AE1264" s="102"/>
      <c r="AF1264" s="102"/>
      <c r="AG1264" s="102"/>
      <c r="AH1264" s="102"/>
      <c r="AI1264" s="102"/>
      <c r="AJ1264" s="102"/>
      <c r="AK1264" s="102"/>
      <c r="AL1264" s="102"/>
      <c r="AM1264" s="102"/>
      <c r="BG1264" s="13" t="s">
        <v>529</v>
      </c>
      <c r="BH1264" s="13">
        <v>87</v>
      </c>
      <c r="BI1264" s="13" t="str">
        <f>"ITEM"&amp;BH1264&amp; BG1264 &amp;"="&amp; IF(TRIM($J1264)="","",$J1264)</f>
        <v>ITEM87#KBN4_5=障害児福祉手当、特別障害者手当等の支給に関する事務等</v>
      </c>
    </row>
    <row r="1265" spans="1:61" ht="9.75" customHeight="1" x14ac:dyDescent="0.15">
      <c r="A1265" s="99"/>
      <c r="B1265" s="100"/>
      <c r="C1265" s="100"/>
      <c r="D1265" s="100"/>
      <c r="E1265" s="100"/>
      <c r="F1265" s="100"/>
      <c r="G1265" s="100"/>
      <c r="H1265" s="100"/>
      <c r="I1265" s="101"/>
      <c r="J1265" s="102"/>
      <c r="K1265" s="102"/>
      <c r="L1265" s="102"/>
      <c r="M1265" s="102"/>
      <c r="N1265" s="102"/>
      <c r="O1265" s="102"/>
      <c r="P1265" s="102"/>
      <c r="Q1265" s="102"/>
      <c r="R1265" s="102"/>
      <c r="S1265" s="102"/>
      <c r="T1265" s="102"/>
      <c r="U1265" s="102"/>
      <c r="V1265" s="102"/>
      <c r="W1265" s="102"/>
      <c r="X1265" s="102"/>
      <c r="Y1265" s="102"/>
      <c r="Z1265" s="102"/>
      <c r="AA1265" s="102"/>
      <c r="AB1265" s="102"/>
      <c r="AC1265" s="102"/>
      <c r="AD1265" s="102"/>
      <c r="AE1265" s="102"/>
      <c r="AF1265" s="102"/>
      <c r="AG1265" s="102"/>
      <c r="AH1265" s="102"/>
      <c r="AI1265" s="102"/>
      <c r="AJ1265" s="102"/>
      <c r="AK1265" s="102"/>
      <c r="AL1265" s="102"/>
      <c r="AM1265" s="102"/>
      <c r="BG1265" s="13" t="s">
        <v>432</v>
      </c>
      <c r="BH1265" s="13" t="s">
        <v>432</v>
      </c>
    </row>
    <row r="1266" spans="1:61" ht="9.75" customHeight="1" x14ac:dyDescent="0.15">
      <c r="A1266" s="106"/>
      <c r="B1266" s="107"/>
      <c r="C1266" s="107"/>
      <c r="D1266" s="107"/>
      <c r="E1266" s="107"/>
      <c r="F1266" s="107"/>
      <c r="G1266" s="107"/>
      <c r="H1266" s="107"/>
      <c r="I1266" s="108"/>
      <c r="J1266" s="102"/>
      <c r="K1266" s="102"/>
      <c r="L1266" s="102"/>
      <c r="M1266" s="102"/>
      <c r="N1266" s="102"/>
      <c r="O1266" s="102"/>
      <c r="P1266" s="102"/>
      <c r="Q1266" s="102"/>
      <c r="R1266" s="102"/>
      <c r="S1266" s="102"/>
      <c r="T1266" s="102"/>
      <c r="U1266" s="102"/>
      <c r="V1266" s="102"/>
      <c r="W1266" s="102"/>
      <c r="X1266" s="102"/>
      <c r="Y1266" s="102"/>
      <c r="Z1266" s="102"/>
      <c r="AA1266" s="102"/>
      <c r="AB1266" s="102"/>
      <c r="AC1266" s="102"/>
      <c r="AD1266" s="102"/>
      <c r="AE1266" s="102"/>
      <c r="AF1266" s="102"/>
      <c r="AG1266" s="102"/>
      <c r="AH1266" s="102"/>
      <c r="AI1266" s="102"/>
      <c r="AJ1266" s="102"/>
      <c r="AK1266" s="102"/>
      <c r="AL1266" s="102"/>
      <c r="AM1266" s="102"/>
      <c r="BG1266" s="13" t="s">
        <v>432</v>
      </c>
      <c r="BH1266" s="13" t="s">
        <v>432</v>
      </c>
    </row>
    <row r="1267" spans="1:61" ht="9.75" customHeight="1" x14ac:dyDescent="0.15">
      <c r="A1267" s="96" t="s">
        <v>292</v>
      </c>
      <c r="B1267" s="97"/>
      <c r="C1267" s="97"/>
      <c r="D1267" s="97"/>
      <c r="E1267" s="97"/>
      <c r="F1267" s="97"/>
      <c r="G1267" s="97"/>
      <c r="H1267" s="97"/>
      <c r="I1267" s="98"/>
      <c r="J1267" s="102" t="s">
        <v>651</v>
      </c>
      <c r="K1267" s="102"/>
      <c r="L1267" s="102"/>
      <c r="M1267" s="102"/>
      <c r="N1267" s="102"/>
      <c r="O1267" s="102"/>
      <c r="P1267" s="102"/>
      <c r="Q1267" s="102"/>
      <c r="R1267" s="102"/>
      <c r="S1267" s="102"/>
      <c r="T1267" s="102"/>
      <c r="U1267" s="102"/>
      <c r="V1267" s="102"/>
      <c r="W1267" s="102"/>
      <c r="X1267" s="102"/>
      <c r="Y1267" s="102"/>
      <c r="Z1267" s="102"/>
      <c r="AA1267" s="102"/>
      <c r="AB1267" s="102"/>
      <c r="AC1267" s="102"/>
      <c r="AD1267" s="102"/>
      <c r="AE1267" s="102"/>
      <c r="AF1267" s="102"/>
      <c r="AG1267" s="102"/>
      <c r="AH1267" s="102"/>
      <c r="AI1267" s="102"/>
      <c r="AJ1267" s="102"/>
      <c r="AK1267" s="102"/>
      <c r="AL1267" s="102"/>
      <c r="AM1267" s="102"/>
      <c r="BG1267" s="13" t="s">
        <v>529</v>
      </c>
      <c r="BH1267" s="13">
        <v>88</v>
      </c>
      <c r="BI1267" s="13" t="str">
        <f>"ITEM"&amp;BH1267&amp; BG1267 &amp;"="&amp; IF(TRIM($J1267)="","",$J1267)</f>
        <v>ITEM88#KBN4_5=対象者の住基情報（住所・氏名等）</v>
      </c>
    </row>
    <row r="1268" spans="1:61" ht="9.75" customHeight="1" x14ac:dyDescent="0.15">
      <c r="A1268" s="106"/>
      <c r="B1268" s="107"/>
      <c r="C1268" s="107"/>
      <c r="D1268" s="107"/>
      <c r="E1268" s="107"/>
      <c r="F1268" s="107"/>
      <c r="G1268" s="107"/>
      <c r="H1268" s="107"/>
      <c r="I1268" s="108"/>
      <c r="J1268" s="102"/>
      <c r="K1268" s="102"/>
      <c r="L1268" s="102"/>
      <c r="M1268" s="102"/>
      <c r="N1268" s="102"/>
      <c r="O1268" s="102"/>
      <c r="P1268" s="102"/>
      <c r="Q1268" s="102"/>
      <c r="R1268" s="102"/>
      <c r="S1268" s="102"/>
      <c r="T1268" s="102"/>
      <c r="U1268" s="102"/>
      <c r="V1268" s="102"/>
      <c r="W1268" s="102"/>
      <c r="X1268" s="102"/>
      <c r="Y1268" s="102"/>
      <c r="Z1268" s="102"/>
      <c r="AA1268" s="102"/>
      <c r="AB1268" s="102"/>
      <c r="AC1268" s="102"/>
      <c r="AD1268" s="102"/>
      <c r="AE1268" s="102"/>
      <c r="AF1268" s="102"/>
      <c r="AG1268" s="102"/>
      <c r="AH1268" s="102"/>
      <c r="AI1268" s="102"/>
      <c r="AJ1268" s="102"/>
      <c r="AK1268" s="102"/>
      <c r="AL1268" s="102"/>
      <c r="AM1268" s="102"/>
      <c r="BG1268" s="13" t="s">
        <v>432</v>
      </c>
      <c r="BH1268" s="13" t="s">
        <v>432</v>
      </c>
    </row>
    <row r="1269" spans="1:61" ht="9.75" customHeight="1" x14ac:dyDescent="0.15">
      <c r="A1269" s="96" t="s">
        <v>326</v>
      </c>
      <c r="B1269" s="97"/>
      <c r="C1269" s="97"/>
      <c r="D1269" s="97"/>
      <c r="E1269" s="97"/>
      <c r="F1269" s="97"/>
      <c r="G1269" s="97"/>
      <c r="H1269" s="97"/>
      <c r="I1269" s="98"/>
      <c r="J1269" s="266"/>
      <c r="K1269" s="170"/>
      <c r="L1269" s="170"/>
      <c r="M1269" s="170"/>
      <c r="N1269" s="170"/>
      <c r="O1269" s="170"/>
      <c r="P1269" s="170"/>
      <c r="Q1269" s="170"/>
      <c r="R1269" s="170"/>
      <c r="S1269" s="170"/>
      <c r="T1269" s="170"/>
      <c r="U1269" s="170"/>
      <c r="V1269" s="170" t="s">
        <v>116</v>
      </c>
      <c r="W1269" s="170"/>
      <c r="X1269" s="170"/>
      <c r="Y1269" s="170"/>
      <c r="Z1269" s="170"/>
      <c r="AA1269" s="170"/>
      <c r="AB1269" s="170"/>
      <c r="AC1269" s="170"/>
      <c r="AD1269" s="170"/>
      <c r="AE1269" s="170"/>
      <c r="AF1269" s="170"/>
      <c r="AG1269" s="170"/>
      <c r="AH1269" s="170"/>
      <c r="AI1269" s="170"/>
      <c r="AJ1269" s="170"/>
      <c r="AK1269" s="170"/>
      <c r="AL1269" s="170"/>
      <c r="AM1269" s="171"/>
      <c r="BE1269" s="13" t="str">
        <f ca="1">MID(CELL("address",$CB$2),2,2)</f>
        <v>CB</v>
      </c>
      <c r="BF1269" s="13">
        <f>IF(TRIM($K1271)="","",IF(ISERROR(MATCH($K1271,$CB$3:$CB$7,0)),"INPUT_ERROR",MATCH($K1271,$CB$3:$CB$7,0)))</f>
        <v>3</v>
      </c>
      <c r="BG1269" s="13" t="s">
        <v>529</v>
      </c>
      <c r="BH1269" s="13">
        <v>89</v>
      </c>
      <c r="BI1269" s="13" t="str">
        <f>"ITEM"&amp; BH1269&amp; BG1269 &amp;"="&amp; $BF1269</f>
        <v>ITEM89#KBN4_5=3</v>
      </c>
    </row>
    <row r="1270" spans="1:61" ht="9.75" customHeight="1" x14ac:dyDescent="0.15">
      <c r="A1270" s="99"/>
      <c r="B1270" s="100"/>
      <c r="C1270" s="100"/>
      <c r="D1270" s="100"/>
      <c r="E1270" s="100"/>
      <c r="F1270" s="100"/>
      <c r="G1270" s="100"/>
      <c r="H1270" s="100"/>
      <c r="I1270" s="101"/>
      <c r="J1270" s="304"/>
      <c r="K1270" s="169"/>
      <c r="L1270" s="169"/>
      <c r="M1270" s="169"/>
      <c r="N1270" s="169"/>
      <c r="O1270" s="169"/>
      <c r="P1270" s="169"/>
      <c r="Q1270" s="169"/>
      <c r="R1270" s="169"/>
      <c r="S1270" s="169"/>
      <c r="T1270" s="169"/>
      <c r="U1270" s="169"/>
      <c r="V1270" s="169" t="s">
        <v>180</v>
      </c>
      <c r="W1270" s="169"/>
      <c r="X1270" s="169"/>
      <c r="Y1270" s="169"/>
      <c r="Z1270" s="169"/>
      <c r="AA1270" s="169"/>
      <c r="AB1270" s="169"/>
      <c r="AC1270" s="169"/>
      <c r="AD1270" s="169"/>
      <c r="AE1270" s="169"/>
      <c r="AF1270" s="169"/>
      <c r="AG1270" s="169"/>
      <c r="AH1270" s="169"/>
      <c r="AI1270" s="169"/>
      <c r="AJ1270" s="169"/>
      <c r="AK1270" s="169"/>
      <c r="AL1270" s="169"/>
      <c r="AM1270" s="172"/>
      <c r="BG1270" s="13" t="s">
        <v>432</v>
      </c>
      <c r="BH1270" s="13" t="s">
        <v>432</v>
      </c>
    </row>
    <row r="1271" spans="1:61" ht="9.75" customHeight="1" x14ac:dyDescent="0.15">
      <c r="A1271" s="99"/>
      <c r="B1271" s="100"/>
      <c r="C1271" s="100"/>
      <c r="D1271" s="100"/>
      <c r="E1271" s="100"/>
      <c r="F1271" s="100"/>
      <c r="G1271" s="100"/>
      <c r="H1271" s="100"/>
      <c r="I1271" s="101"/>
      <c r="J1271" s="130" t="s">
        <v>127</v>
      </c>
      <c r="K1271" s="131" t="s">
        <v>136</v>
      </c>
      <c r="L1271" s="131"/>
      <c r="M1271" s="131"/>
      <c r="N1271" s="131"/>
      <c r="O1271" s="131"/>
      <c r="P1271" s="131"/>
      <c r="Q1271" s="131"/>
      <c r="R1271" s="131"/>
      <c r="S1271" s="131"/>
      <c r="T1271" s="133" t="s">
        <v>129</v>
      </c>
      <c r="U1271" s="133"/>
      <c r="V1271" s="169" t="s">
        <v>236</v>
      </c>
      <c r="W1271" s="169"/>
      <c r="X1271" s="169"/>
      <c r="Y1271" s="169"/>
      <c r="Z1271" s="169"/>
      <c r="AA1271" s="169"/>
      <c r="AB1271" s="169"/>
      <c r="AC1271" s="169"/>
      <c r="AD1271" s="169"/>
      <c r="AE1271" s="169"/>
      <c r="AF1271" s="169"/>
      <c r="AG1271" s="169"/>
      <c r="AH1271" s="169"/>
      <c r="AI1271" s="169"/>
      <c r="AJ1271" s="169"/>
      <c r="AK1271" s="169"/>
      <c r="AL1271" s="169"/>
      <c r="AM1271" s="172"/>
      <c r="BG1271" s="13" t="s">
        <v>432</v>
      </c>
      <c r="BH1271" s="13" t="s">
        <v>432</v>
      </c>
    </row>
    <row r="1272" spans="1:61" ht="9.75" customHeight="1" x14ac:dyDescent="0.15">
      <c r="A1272" s="99"/>
      <c r="B1272" s="100"/>
      <c r="C1272" s="100"/>
      <c r="D1272" s="100"/>
      <c r="E1272" s="100"/>
      <c r="F1272" s="100"/>
      <c r="G1272" s="100"/>
      <c r="H1272" s="100"/>
      <c r="I1272" s="101"/>
      <c r="J1272" s="130"/>
      <c r="K1272" s="131"/>
      <c r="L1272" s="131"/>
      <c r="M1272" s="131"/>
      <c r="N1272" s="131"/>
      <c r="O1272" s="131"/>
      <c r="P1272" s="131"/>
      <c r="Q1272" s="131"/>
      <c r="R1272" s="131"/>
      <c r="S1272" s="131"/>
      <c r="T1272" s="133"/>
      <c r="U1272" s="133"/>
      <c r="V1272" s="169" t="s">
        <v>237</v>
      </c>
      <c r="W1272" s="169"/>
      <c r="X1272" s="169"/>
      <c r="Y1272" s="169"/>
      <c r="Z1272" s="169"/>
      <c r="AA1272" s="169"/>
      <c r="AB1272" s="169"/>
      <c r="AC1272" s="169"/>
      <c r="AD1272" s="169"/>
      <c r="AE1272" s="169"/>
      <c r="AF1272" s="169"/>
      <c r="AG1272" s="169"/>
      <c r="AH1272" s="169"/>
      <c r="AI1272" s="169"/>
      <c r="AJ1272" s="169"/>
      <c r="AK1272" s="169"/>
      <c r="AL1272" s="169"/>
      <c r="AM1272" s="172"/>
      <c r="BG1272" s="13" t="s">
        <v>432</v>
      </c>
      <c r="BH1272" s="13" t="s">
        <v>432</v>
      </c>
    </row>
    <row r="1273" spans="1:61" ht="9.75" customHeight="1" x14ac:dyDescent="0.15">
      <c r="A1273" s="99"/>
      <c r="B1273" s="100"/>
      <c r="C1273" s="100"/>
      <c r="D1273" s="100"/>
      <c r="E1273" s="100"/>
      <c r="F1273" s="100"/>
      <c r="G1273" s="100"/>
      <c r="H1273" s="100"/>
      <c r="I1273" s="101"/>
      <c r="J1273" s="186"/>
      <c r="K1273" s="133"/>
      <c r="L1273" s="133"/>
      <c r="M1273" s="133"/>
      <c r="N1273" s="133"/>
      <c r="O1273" s="133"/>
      <c r="P1273" s="133"/>
      <c r="Q1273" s="133"/>
      <c r="R1273" s="133"/>
      <c r="S1273" s="133"/>
      <c r="T1273" s="133"/>
      <c r="U1273" s="133"/>
      <c r="V1273" s="169" t="s">
        <v>441</v>
      </c>
      <c r="W1273" s="169"/>
      <c r="X1273" s="169"/>
      <c r="Y1273" s="169"/>
      <c r="Z1273" s="169"/>
      <c r="AA1273" s="169"/>
      <c r="AB1273" s="169"/>
      <c r="AC1273" s="169"/>
      <c r="AD1273" s="169"/>
      <c r="AE1273" s="169"/>
      <c r="AF1273" s="169"/>
      <c r="AG1273" s="169"/>
      <c r="AH1273" s="169"/>
      <c r="AI1273" s="169"/>
      <c r="AJ1273" s="169"/>
      <c r="AK1273" s="169"/>
      <c r="AL1273" s="169"/>
      <c r="AM1273" s="172"/>
      <c r="BG1273" s="13" t="s">
        <v>432</v>
      </c>
      <c r="BH1273" s="13" t="s">
        <v>432</v>
      </c>
    </row>
    <row r="1274" spans="1:61" ht="9.75" customHeight="1" x14ac:dyDescent="0.15">
      <c r="A1274" s="106"/>
      <c r="B1274" s="107"/>
      <c r="C1274" s="107"/>
      <c r="D1274" s="107"/>
      <c r="E1274" s="107"/>
      <c r="F1274" s="107"/>
      <c r="G1274" s="107"/>
      <c r="H1274" s="107"/>
      <c r="I1274" s="108"/>
      <c r="J1274" s="168"/>
      <c r="K1274" s="137"/>
      <c r="L1274" s="137"/>
      <c r="M1274" s="137"/>
      <c r="N1274" s="137"/>
      <c r="O1274" s="137"/>
      <c r="P1274" s="137"/>
      <c r="Q1274" s="137"/>
      <c r="R1274" s="137"/>
      <c r="S1274" s="137"/>
      <c r="T1274" s="137"/>
      <c r="U1274" s="137"/>
      <c r="V1274" s="174" t="s">
        <v>238</v>
      </c>
      <c r="W1274" s="174"/>
      <c r="X1274" s="174"/>
      <c r="Y1274" s="174"/>
      <c r="Z1274" s="174"/>
      <c r="AA1274" s="174"/>
      <c r="AB1274" s="174"/>
      <c r="AC1274" s="174"/>
      <c r="AD1274" s="174"/>
      <c r="AE1274" s="174"/>
      <c r="AF1274" s="174"/>
      <c r="AG1274" s="174"/>
      <c r="AH1274" s="174"/>
      <c r="AI1274" s="174"/>
      <c r="AJ1274" s="174"/>
      <c r="AK1274" s="174"/>
      <c r="AL1274" s="174"/>
      <c r="AM1274" s="175"/>
      <c r="BG1274" s="13" t="s">
        <v>432</v>
      </c>
      <c r="BH1274" s="13" t="s">
        <v>432</v>
      </c>
    </row>
    <row r="1275" spans="1:61" ht="9.75" customHeight="1" x14ac:dyDescent="0.15">
      <c r="A1275" s="96" t="s">
        <v>325</v>
      </c>
      <c r="B1275" s="97"/>
      <c r="C1275" s="97"/>
      <c r="D1275" s="97"/>
      <c r="E1275" s="97"/>
      <c r="F1275" s="97"/>
      <c r="G1275" s="97"/>
      <c r="H1275" s="97"/>
      <c r="I1275" s="98"/>
      <c r="J1275" s="115" t="s">
        <v>652</v>
      </c>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7"/>
      <c r="BG1275" s="13" t="s">
        <v>529</v>
      </c>
      <c r="BH1275" s="13">
        <v>90</v>
      </c>
      <c r="BI1275" s="13" t="str">
        <f>"ITEM"&amp;BH1275&amp; BG1275 &amp;"="&amp; IF(TRIM($J1275)="","",$J1275)</f>
        <v>ITEM90#KBN4_5=制度受給対象となる住民</v>
      </c>
    </row>
    <row r="1276" spans="1:61" ht="9.75" customHeight="1" x14ac:dyDescent="0.15">
      <c r="A1276" s="99"/>
      <c r="B1276" s="100"/>
      <c r="C1276" s="100"/>
      <c r="D1276" s="100"/>
      <c r="E1276" s="100"/>
      <c r="F1276" s="100"/>
      <c r="G1276" s="100"/>
      <c r="H1276" s="100"/>
      <c r="I1276" s="101"/>
      <c r="J1276" s="109"/>
      <c r="K1276" s="110"/>
      <c r="L1276" s="110"/>
      <c r="M1276" s="110"/>
      <c r="N1276" s="110"/>
      <c r="O1276" s="110"/>
      <c r="P1276" s="110"/>
      <c r="Q1276" s="110"/>
      <c r="R1276" s="110"/>
      <c r="S1276" s="110"/>
      <c r="T1276" s="110"/>
      <c r="U1276" s="110"/>
      <c r="V1276" s="110"/>
      <c r="W1276" s="110"/>
      <c r="X1276" s="110"/>
      <c r="Y1276" s="110"/>
      <c r="Z1276" s="110"/>
      <c r="AA1276" s="110"/>
      <c r="AB1276" s="110"/>
      <c r="AC1276" s="110"/>
      <c r="AD1276" s="110"/>
      <c r="AE1276" s="110"/>
      <c r="AF1276" s="110"/>
      <c r="AG1276" s="110"/>
      <c r="AH1276" s="110"/>
      <c r="AI1276" s="110"/>
      <c r="AJ1276" s="110"/>
      <c r="AK1276" s="110"/>
      <c r="AL1276" s="110"/>
      <c r="AM1276" s="111"/>
      <c r="BG1276" s="13" t="s">
        <v>432</v>
      </c>
      <c r="BH1276" s="13" t="s">
        <v>432</v>
      </c>
    </row>
    <row r="1277" spans="1:61" ht="9.75" customHeight="1" x14ac:dyDescent="0.15">
      <c r="A1277" s="99"/>
      <c r="B1277" s="100"/>
      <c r="C1277" s="100"/>
      <c r="D1277" s="100"/>
      <c r="E1277" s="100"/>
      <c r="F1277" s="100"/>
      <c r="G1277" s="100"/>
      <c r="H1277" s="100"/>
      <c r="I1277" s="101"/>
      <c r="J1277" s="112"/>
      <c r="K1277" s="113"/>
      <c r="L1277" s="113"/>
      <c r="M1277" s="113"/>
      <c r="N1277" s="113"/>
      <c r="O1277" s="113"/>
      <c r="P1277" s="113"/>
      <c r="Q1277" s="113"/>
      <c r="R1277" s="113"/>
      <c r="S1277" s="113"/>
      <c r="T1277" s="113"/>
      <c r="U1277" s="113"/>
      <c r="V1277" s="113"/>
      <c r="W1277" s="113"/>
      <c r="X1277" s="113"/>
      <c r="Y1277" s="113"/>
      <c r="Z1277" s="113"/>
      <c r="AA1277" s="113"/>
      <c r="AB1277" s="113"/>
      <c r="AC1277" s="113"/>
      <c r="AD1277" s="113"/>
      <c r="AE1277" s="113"/>
      <c r="AF1277" s="113"/>
      <c r="AG1277" s="113"/>
      <c r="AH1277" s="113"/>
      <c r="AI1277" s="113"/>
      <c r="AJ1277" s="113"/>
      <c r="AK1277" s="113"/>
      <c r="AL1277" s="113"/>
      <c r="AM1277" s="114"/>
      <c r="BG1277" s="13" t="s">
        <v>432</v>
      </c>
      <c r="BH1277" s="13" t="s">
        <v>432</v>
      </c>
    </row>
    <row r="1278" spans="1:61" ht="9.75" customHeight="1" x14ac:dyDescent="0.15">
      <c r="A1278" s="96" t="s">
        <v>293</v>
      </c>
      <c r="B1278" s="97"/>
      <c r="C1278" s="97"/>
      <c r="D1278" s="97"/>
      <c r="E1278" s="97"/>
      <c r="F1278" s="97"/>
      <c r="G1278" s="97"/>
      <c r="H1278" s="97"/>
      <c r="I1278" s="98"/>
      <c r="J1278" s="224" t="s">
        <v>127</v>
      </c>
      <c r="K1278" s="225" t="s">
        <v>610</v>
      </c>
      <c r="L1278" s="162" t="s">
        <v>122</v>
      </c>
      <c r="M1278" s="162"/>
      <c r="N1278" s="162"/>
      <c r="O1278" s="162"/>
      <c r="P1278" s="162"/>
      <c r="Q1278" s="162"/>
      <c r="R1278" s="162"/>
      <c r="S1278" s="162"/>
      <c r="T1278" s="162"/>
      <c r="U1278" s="162"/>
      <c r="V1278" s="162"/>
      <c r="W1278" s="162"/>
      <c r="X1278" s="227" t="s">
        <v>127</v>
      </c>
      <c r="Y1278" s="225"/>
      <c r="Z1278" s="162" t="s">
        <v>160</v>
      </c>
      <c r="AA1278" s="162"/>
      <c r="AB1278" s="162"/>
      <c r="AC1278" s="162"/>
      <c r="AD1278" s="162"/>
      <c r="AE1278" s="162"/>
      <c r="AF1278" s="162"/>
      <c r="AG1278" s="162"/>
      <c r="AH1278" s="162"/>
      <c r="AI1278" s="162"/>
      <c r="AJ1278" s="162"/>
      <c r="AK1278" s="162"/>
      <c r="AL1278" s="162"/>
      <c r="AM1278" s="163"/>
      <c r="BF1278" s="13" t="b">
        <f>IF($K1278="○",TRUE,IF($K1278="",FALSE,"INPUT_ERROR"))</f>
        <v>1</v>
      </c>
      <c r="BG1278" s="13" t="s">
        <v>529</v>
      </c>
      <c r="BH1278" s="13">
        <v>91</v>
      </c>
      <c r="BI1278" s="13" t="str">
        <f t="shared" ref="BI1278:BI1284" si="26">"ITEM"&amp;BH1278 &amp; BG1278 &amp;"="&amp; BF1278</f>
        <v>ITEM91#KBN4_5=TRUE</v>
      </c>
    </row>
    <row r="1279" spans="1:61" ht="9.75" customHeight="1" x14ac:dyDescent="0.15">
      <c r="A1279" s="99"/>
      <c r="B1279" s="100"/>
      <c r="C1279" s="100"/>
      <c r="D1279" s="100"/>
      <c r="E1279" s="100"/>
      <c r="F1279" s="100"/>
      <c r="G1279" s="100"/>
      <c r="H1279" s="100"/>
      <c r="I1279" s="101"/>
      <c r="J1279" s="130"/>
      <c r="K1279" s="132"/>
      <c r="L1279" s="133"/>
      <c r="M1279" s="133"/>
      <c r="N1279" s="133"/>
      <c r="O1279" s="133"/>
      <c r="P1279" s="133"/>
      <c r="Q1279" s="133"/>
      <c r="R1279" s="133"/>
      <c r="S1279" s="133"/>
      <c r="T1279" s="133"/>
      <c r="U1279" s="133"/>
      <c r="V1279" s="133"/>
      <c r="W1279" s="133"/>
      <c r="X1279" s="134"/>
      <c r="Y1279" s="132"/>
      <c r="Z1279" s="133"/>
      <c r="AA1279" s="133"/>
      <c r="AB1279" s="133"/>
      <c r="AC1279" s="133"/>
      <c r="AD1279" s="133"/>
      <c r="AE1279" s="133"/>
      <c r="AF1279" s="133"/>
      <c r="AG1279" s="133"/>
      <c r="AH1279" s="133"/>
      <c r="AI1279" s="133"/>
      <c r="AJ1279" s="133"/>
      <c r="AK1279" s="133"/>
      <c r="AL1279" s="133"/>
      <c r="AM1279" s="139"/>
      <c r="BF1279" s="13" t="b">
        <f>IF($Y1278="○",TRUE,IF($Y1278="",FALSE,"INPUT_ERROR"))</f>
        <v>0</v>
      </c>
      <c r="BG1279" s="13" t="s">
        <v>529</v>
      </c>
      <c r="BH1279" s="13">
        <v>92</v>
      </c>
      <c r="BI1279" s="13" t="str">
        <f t="shared" si="26"/>
        <v>ITEM92#KBN4_5=FALSE</v>
      </c>
    </row>
    <row r="1280" spans="1:61" ht="9.75" customHeight="1" x14ac:dyDescent="0.15">
      <c r="A1280" s="99"/>
      <c r="B1280" s="100"/>
      <c r="C1280" s="100"/>
      <c r="D1280" s="100"/>
      <c r="E1280" s="100"/>
      <c r="F1280" s="100"/>
      <c r="G1280" s="100"/>
      <c r="H1280" s="100"/>
      <c r="I1280" s="101"/>
      <c r="J1280" s="130" t="s">
        <v>127</v>
      </c>
      <c r="K1280" s="132"/>
      <c r="L1280" s="133" t="s">
        <v>161</v>
      </c>
      <c r="M1280" s="133"/>
      <c r="N1280" s="133"/>
      <c r="O1280" s="133"/>
      <c r="P1280" s="133"/>
      <c r="Q1280" s="133"/>
      <c r="R1280" s="133"/>
      <c r="S1280" s="133"/>
      <c r="T1280" s="133"/>
      <c r="U1280" s="133"/>
      <c r="V1280" s="133"/>
      <c r="W1280" s="133"/>
      <c r="X1280" s="134" t="s">
        <v>127</v>
      </c>
      <c r="Y1280" s="132"/>
      <c r="Z1280" s="133" t="s">
        <v>332</v>
      </c>
      <c r="AA1280" s="133"/>
      <c r="AB1280" s="133"/>
      <c r="AC1280" s="133"/>
      <c r="AD1280" s="133"/>
      <c r="AE1280" s="133"/>
      <c r="AF1280" s="133"/>
      <c r="AG1280" s="133"/>
      <c r="AH1280" s="133"/>
      <c r="AI1280" s="133"/>
      <c r="AJ1280" s="133"/>
      <c r="AK1280" s="133"/>
      <c r="AL1280" s="133"/>
      <c r="AM1280" s="139"/>
      <c r="BF1280" s="13" t="b">
        <f>IF($K1280="○",TRUE,IF($K1280="",FALSE,"INPUT_ERROR"))</f>
        <v>0</v>
      </c>
      <c r="BG1280" s="13" t="s">
        <v>529</v>
      </c>
      <c r="BH1280" s="13">
        <v>93</v>
      </c>
      <c r="BI1280" s="13" t="str">
        <f t="shared" si="26"/>
        <v>ITEM93#KBN4_5=FALSE</v>
      </c>
    </row>
    <row r="1281" spans="1:61" ht="9.75" customHeight="1" x14ac:dyDescent="0.15">
      <c r="A1281" s="99"/>
      <c r="B1281" s="100"/>
      <c r="C1281" s="100"/>
      <c r="D1281" s="100"/>
      <c r="E1281" s="100"/>
      <c r="F1281" s="100"/>
      <c r="G1281" s="100"/>
      <c r="H1281" s="100"/>
      <c r="I1281" s="101"/>
      <c r="J1281" s="130"/>
      <c r="K1281" s="132"/>
      <c r="L1281" s="133"/>
      <c r="M1281" s="133"/>
      <c r="N1281" s="133"/>
      <c r="O1281" s="133"/>
      <c r="P1281" s="133"/>
      <c r="Q1281" s="133"/>
      <c r="R1281" s="133"/>
      <c r="S1281" s="133"/>
      <c r="T1281" s="133"/>
      <c r="U1281" s="133"/>
      <c r="V1281" s="133"/>
      <c r="W1281" s="133"/>
      <c r="X1281" s="134"/>
      <c r="Y1281" s="132"/>
      <c r="Z1281" s="133"/>
      <c r="AA1281" s="133"/>
      <c r="AB1281" s="133"/>
      <c r="AC1281" s="133"/>
      <c r="AD1281" s="133"/>
      <c r="AE1281" s="133"/>
      <c r="AF1281" s="133"/>
      <c r="AG1281" s="133"/>
      <c r="AH1281" s="133"/>
      <c r="AI1281" s="133"/>
      <c r="AJ1281" s="133"/>
      <c r="AK1281" s="133"/>
      <c r="AL1281" s="133"/>
      <c r="AM1281" s="139"/>
      <c r="BF1281" s="13" t="b">
        <f>IF($Y1280="○",TRUE,IF($Y1280="",FALSE,"INPUT_ERROR"))</f>
        <v>0</v>
      </c>
      <c r="BG1281" s="13" t="s">
        <v>529</v>
      </c>
      <c r="BH1281" s="13">
        <v>94</v>
      </c>
      <c r="BI1281" s="13" t="str">
        <f t="shared" si="26"/>
        <v>ITEM94#KBN4_5=FALSE</v>
      </c>
    </row>
    <row r="1282" spans="1:61" ht="9.75" customHeight="1" x14ac:dyDescent="0.15">
      <c r="A1282" s="99"/>
      <c r="B1282" s="100"/>
      <c r="C1282" s="100"/>
      <c r="D1282" s="100"/>
      <c r="E1282" s="100"/>
      <c r="F1282" s="100"/>
      <c r="G1282" s="100"/>
      <c r="H1282" s="100"/>
      <c r="I1282" s="101"/>
      <c r="J1282" s="130" t="s">
        <v>127</v>
      </c>
      <c r="K1282" s="132"/>
      <c r="L1282" s="133" t="s">
        <v>214</v>
      </c>
      <c r="M1282" s="133"/>
      <c r="N1282" s="133"/>
      <c r="O1282" s="133"/>
      <c r="P1282" s="133"/>
      <c r="Q1282" s="133"/>
      <c r="R1282" s="133"/>
      <c r="S1282" s="133"/>
      <c r="T1282" s="133"/>
      <c r="U1282" s="133"/>
      <c r="V1282" s="133"/>
      <c r="W1282" s="133"/>
      <c r="X1282" s="134" t="s">
        <v>127</v>
      </c>
      <c r="Y1282" s="132"/>
      <c r="Z1282" s="133" t="s">
        <v>239</v>
      </c>
      <c r="AA1282" s="133"/>
      <c r="AB1282" s="133"/>
      <c r="AC1282" s="133"/>
      <c r="AD1282" s="133"/>
      <c r="AE1282" s="133"/>
      <c r="AF1282" s="133"/>
      <c r="AG1282" s="133"/>
      <c r="AH1282" s="133"/>
      <c r="AI1282" s="133"/>
      <c r="AJ1282" s="133"/>
      <c r="AK1282" s="133"/>
      <c r="AL1282" s="133"/>
      <c r="AM1282" s="139"/>
      <c r="BF1282" s="13" t="b">
        <f>IF($K1282="○",TRUE,IF($K1282="",FALSE,"INPUT_ERROR"))</f>
        <v>0</v>
      </c>
      <c r="BG1282" s="13" t="s">
        <v>529</v>
      </c>
      <c r="BH1282" s="13">
        <v>95</v>
      </c>
      <c r="BI1282" s="13" t="str">
        <f t="shared" si="26"/>
        <v>ITEM95#KBN4_5=FALSE</v>
      </c>
    </row>
    <row r="1283" spans="1:61" ht="9.75" customHeight="1" x14ac:dyDescent="0.15">
      <c r="A1283" s="99"/>
      <c r="B1283" s="100"/>
      <c r="C1283" s="100"/>
      <c r="D1283" s="100"/>
      <c r="E1283" s="100"/>
      <c r="F1283" s="100"/>
      <c r="G1283" s="100"/>
      <c r="H1283" s="100"/>
      <c r="I1283" s="101"/>
      <c r="J1283" s="130"/>
      <c r="K1283" s="132"/>
      <c r="L1283" s="133"/>
      <c r="M1283" s="133"/>
      <c r="N1283" s="133"/>
      <c r="O1283" s="133"/>
      <c r="P1283" s="133"/>
      <c r="Q1283" s="133"/>
      <c r="R1283" s="133"/>
      <c r="S1283" s="133"/>
      <c r="T1283" s="133"/>
      <c r="U1283" s="133"/>
      <c r="V1283" s="133"/>
      <c r="W1283" s="133"/>
      <c r="X1283" s="134"/>
      <c r="Y1283" s="132"/>
      <c r="Z1283" s="133"/>
      <c r="AA1283" s="133"/>
      <c r="AB1283" s="133"/>
      <c r="AC1283" s="133"/>
      <c r="AD1283" s="133"/>
      <c r="AE1283" s="133"/>
      <c r="AF1283" s="133"/>
      <c r="AG1283" s="133"/>
      <c r="AH1283" s="133"/>
      <c r="AI1283" s="133"/>
      <c r="AJ1283" s="133"/>
      <c r="AK1283" s="133"/>
      <c r="AL1283" s="133"/>
      <c r="AM1283" s="139"/>
      <c r="BF1283" s="13" t="b">
        <f>IF($Y1282="○",TRUE,IF($Y1282="",FALSE,"INPUT_ERROR"))</f>
        <v>0</v>
      </c>
      <c r="BG1283" s="13" t="s">
        <v>529</v>
      </c>
      <c r="BH1283" s="13">
        <v>96</v>
      </c>
      <c r="BI1283" s="13" t="str">
        <f t="shared" si="26"/>
        <v>ITEM96#KBN4_5=FALSE</v>
      </c>
    </row>
    <row r="1284" spans="1:61" ht="9.75" customHeight="1" x14ac:dyDescent="0.15">
      <c r="A1284" s="99"/>
      <c r="B1284" s="100"/>
      <c r="C1284" s="100"/>
      <c r="D1284" s="100"/>
      <c r="E1284" s="100"/>
      <c r="F1284" s="100"/>
      <c r="G1284" s="100"/>
      <c r="H1284" s="100"/>
      <c r="I1284" s="101"/>
      <c r="J1284" s="130" t="s">
        <v>127</v>
      </c>
      <c r="K1284" s="132"/>
      <c r="L1284" s="133" t="s">
        <v>125</v>
      </c>
      <c r="M1284" s="133"/>
      <c r="N1284" s="133"/>
      <c r="O1284" s="134" t="s">
        <v>98</v>
      </c>
      <c r="P1284" s="128"/>
      <c r="Q1284" s="128"/>
      <c r="R1284" s="128"/>
      <c r="S1284" s="128"/>
      <c r="T1284" s="128"/>
      <c r="U1284" s="128"/>
      <c r="V1284" s="128"/>
      <c r="W1284" s="128"/>
      <c r="X1284" s="128"/>
      <c r="Y1284" s="128"/>
      <c r="Z1284" s="128"/>
      <c r="AA1284" s="128"/>
      <c r="AB1284" s="128"/>
      <c r="AC1284" s="128"/>
      <c r="AD1284" s="128"/>
      <c r="AE1284" s="128"/>
      <c r="AF1284" s="128"/>
      <c r="AG1284" s="128"/>
      <c r="AH1284" s="128"/>
      <c r="AI1284" s="128"/>
      <c r="AJ1284" s="128"/>
      <c r="AK1284" s="128"/>
      <c r="AL1284" s="133" t="s">
        <v>188</v>
      </c>
      <c r="AM1284" s="139"/>
      <c r="BF1284" s="13" t="b">
        <f>IF($K1284="○",TRUE,IF($K1284="",FALSE,"INPUT_ERROR"))</f>
        <v>0</v>
      </c>
      <c r="BG1284" s="13" t="s">
        <v>529</v>
      </c>
      <c r="BH1284" s="13">
        <v>97</v>
      </c>
      <c r="BI1284" s="13" t="str">
        <f t="shared" si="26"/>
        <v>ITEM97#KBN4_5=FALSE</v>
      </c>
    </row>
    <row r="1285" spans="1:61" ht="9.75" customHeight="1" x14ac:dyDescent="0.15">
      <c r="A1285" s="99"/>
      <c r="B1285" s="100"/>
      <c r="C1285" s="100"/>
      <c r="D1285" s="100"/>
      <c r="E1285" s="100"/>
      <c r="F1285" s="100"/>
      <c r="G1285" s="100"/>
      <c r="H1285" s="100"/>
      <c r="I1285" s="101"/>
      <c r="J1285" s="135"/>
      <c r="K1285" s="136"/>
      <c r="L1285" s="137"/>
      <c r="M1285" s="137"/>
      <c r="N1285" s="137"/>
      <c r="O1285" s="138"/>
      <c r="P1285" s="90"/>
      <c r="Q1285" s="90"/>
      <c r="R1285" s="90"/>
      <c r="S1285" s="90"/>
      <c r="T1285" s="90"/>
      <c r="U1285" s="90"/>
      <c r="V1285" s="90"/>
      <c r="W1285" s="90"/>
      <c r="X1285" s="90"/>
      <c r="Y1285" s="90"/>
      <c r="Z1285" s="90"/>
      <c r="AA1285" s="90"/>
      <c r="AB1285" s="90"/>
      <c r="AC1285" s="90"/>
      <c r="AD1285" s="90"/>
      <c r="AE1285" s="90"/>
      <c r="AF1285" s="90"/>
      <c r="AG1285" s="90"/>
      <c r="AH1285" s="90"/>
      <c r="AI1285" s="90"/>
      <c r="AJ1285" s="90"/>
      <c r="AK1285" s="90"/>
      <c r="AL1285" s="137"/>
      <c r="AM1285" s="140"/>
      <c r="BG1285" s="13" t="s">
        <v>529</v>
      </c>
      <c r="BH1285" s="13">
        <v>98</v>
      </c>
      <c r="BI1285" s="13" t="str">
        <f>"ITEM"&amp;BH1285 &amp; BG1285 &amp;"="&amp;IF(TRIM($P1284)="","",$P1284)</f>
        <v>ITEM98#KBN4_5=</v>
      </c>
    </row>
    <row r="1286" spans="1:61" ht="9.75" customHeight="1" x14ac:dyDescent="0.15">
      <c r="A1286" s="96" t="s">
        <v>290</v>
      </c>
      <c r="B1286" s="97"/>
      <c r="C1286" s="97"/>
      <c r="D1286" s="97"/>
      <c r="E1286" s="97"/>
      <c r="F1286" s="97"/>
      <c r="G1286" s="97"/>
      <c r="H1286" s="97"/>
      <c r="I1286" s="98"/>
      <c r="J1286" s="305" t="s">
        <v>639</v>
      </c>
      <c r="K1286" s="306"/>
      <c r="L1286" s="306"/>
      <c r="M1286" s="306"/>
      <c r="N1286" s="306"/>
      <c r="O1286" s="306"/>
      <c r="P1286" s="306"/>
      <c r="Q1286" s="306"/>
      <c r="R1286" s="306"/>
      <c r="S1286" s="306"/>
      <c r="T1286" s="306"/>
      <c r="U1286" s="306"/>
      <c r="V1286" s="306"/>
      <c r="W1286" s="306"/>
      <c r="X1286" s="306"/>
      <c r="Y1286" s="306"/>
      <c r="Z1286" s="306"/>
      <c r="AA1286" s="306"/>
      <c r="AB1286" s="306"/>
      <c r="AC1286" s="306"/>
      <c r="AD1286" s="306"/>
      <c r="AE1286" s="306"/>
      <c r="AF1286" s="306"/>
      <c r="AG1286" s="306"/>
      <c r="AH1286" s="306"/>
      <c r="AI1286" s="306"/>
      <c r="AJ1286" s="306"/>
      <c r="AK1286" s="306"/>
      <c r="AL1286" s="306"/>
      <c r="AM1286" s="307"/>
      <c r="BG1286" s="13" t="s">
        <v>529</v>
      </c>
      <c r="BH1286" s="13">
        <v>99</v>
      </c>
      <c r="BI1286" s="13" t="str">
        <f>"ITEM"&amp;BH1286 &amp; BG1286 &amp;"="&amp;IF(TRIM($J1286)="","",TEXT(J1286,"yyyymmdd"))</f>
        <v>ITEM99#KBN4_5=随時</v>
      </c>
    </row>
    <row r="1287" spans="1:61" ht="9.75" customHeight="1" x14ac:dyDescent="0.15">
      <c r="A1287" s="99"/>
      <c r="B1287" s="100"/>
      <c r="C1287" s="100"/>
      <c r="D1287" s="100"/>
      <c r="E1287" s="100"/>
      <c r="F1287" s="100"/>
      <c r="G1287" s="100"/>
      <c r="H1287" s="100"/>
      <c r="I1287" s="101"/>
      <c r="J1287" s="308"/>
      <c r="K1287" s="309"/>
      <c r="L1287" s="309"/>
      <c r="M1287" s="309"/>
      <c r="N1287" s="309"/>
      <c r="O1287" s="309"/>
      <c r="P1287" s="309"/>
      <c r="Q1287" s="309"/>
      <c r="R1287" s="309"/>
      <c r="S1287" s="309"/>
      <c r="T1287" s="309"/>
      <c r="U1287" s="309"/>
      <c r="V1287" s="309"/>
      <c r="W1287" s="309"/>
      <c r="X1287" s="309"/>
      <c r="Y1287" s="309"/>
      <c r="Z1287" s="309"/>
      <c r="AA1287" s="309"/>
      <c r="AB1287" s="309"/>
      <c r="AC1287" s="309"/>
      <c r="AD1287" s="309"/>
      <c r="AE1287" s="309"/>
      <c r="AF1287" s="309"/>
      <c r="AG1287" s="309"/>
      <c r="AH1287" s="309"/>
      <c r="AI1287" s="309"/>
      <c r="AJ1287" s="309"/>
      <c r="AK1287" s="309"/>
      <c r="AL1287" s="309"/>
      <c r="AM1287" s="310"/>
      <c r="BH1287" s="13" t="s">
        <v>432</v>
      </c>
    </row>
    <row r="1288" spans="1:61" ht="9.75" customHeight="1" x14ac:dyDescent="0.15">
      <c r="A1288" s="106"/>
      <c r="B1288" s="107"/>
      <c r="C1288" s="107"/>
      <c r="D1288" s="107"/>
      <c r="E1288" s="107"/>
      <c r="F1288" s="107"/>
      <c r="G1288" s="107"/>
      <c r="H1288" s="107"/>
      <c r="I1288" s="108"/>
      <c r="J1288" s="311"/>
      <c r="K1288" s="312"/>
      <c r="L1288" s="312"/>
      <c r="M1288" s="312"/>
      <c r="N1288" s="312"/>
      <c r="O1288" s="312"/>
      <c r="P1288" s="312"/>
      <c r="Q1288" s="312"/>
      <c r="R1288" s="312"/>
      <c r="S1288" s="312"/>
      <c r="T1288" s="312"/>
      <c r="U1288" s="312"/>
      <c r="V1288" s="312"/>
      <c r="W1288" s="312"/>
      <c r="X1288" s="312"/>
      <c r="Y1288" s="312"/>
      <c r="Z1288" s="312"/>
      <c r="AA1288" s="312"/>
      <c r="AB1288" s="312"/>
      <c r="AC1288" s="312"/>
      <c r="AD1288" s="312"/>
      <c r="AE1288" s="312"/>
      <c r="AF1288" s="312"/>
      <c r="AG1288" s="312"/>
      <c r="AH1288" s="312"/>
      <c r="AI1288" s="312"/>
      <c r="AJ1288" s="312"/>
      <c r="AK1288" s="312"/>
      <c r="AL1288" s="312"/>
      <c r="AM1288" s="313"/>
      <c r="BH1288" s="13" t="s">
        <v>432</v>
      </c>
    </row>
    <row r="1289" spans="1:61" ht="9.75" customHeight="1" x14ac:dyDescent="0.15">
      <c r="A1289" s="141" t="s">
        <v>391</v>
      </c>
      <c r="B1289" s="142"/>
      <c r="C1289" s="142"/>
      <c r="D1289" s="142"/>
      <c r="E1289" s="142"/>
      <c r="F1289" s="142"/>
      <c r="G1289" s="142"/>
      <c r="H1289" s="142"/>
      <c r="I1289" s="142"/>
      <c r="J1289" s="142"/>
      <c r="K1289" s="142"/>
      <c r="L1289" s="142"/>
      <c r="M1289" s="142"/>
      <c r="N1289" s="142"/>
      <c r="O1289" s="142"/>
      <c r="P1289" s="142"/>
      <c r="Q1289" s="142"/>
      <c r="R1289" s="142"/>
      <c r="S1289" s="142"/>
      <c r="T1289" s="142"/>
      <c r="U1289" s="142"/>
      <c r="V1289" s="142"/>
      <c r="W1289" s="142"/>
      <c r="X1289" s="142"/>
      <c r="Y1289" s="142"/>
      <c r="Z1289" s="142"/>
      <c r="AA1289" s="142"/>
      <c r="AB1289" s="142"/>
      <c r="AC1289" s="142"/>
      <c r="AD1289" s="142"/>
      <c r="AE1289" s="142"/>
      <c r="AF1289" s="142"/>
      <c r="AG1289" s="142"/>
      <c r="AH1289" s="142"/>
      <c r="AI1289" s="142"/>
      <c r="AJ1289" s="142"/>
      <c r="AK1289" s="142"/>
      <c r="AL1289" s="142"/>
      <c r="AM1289" s="143"/>
      <c r="BH1289" s="13" t="s">
        <v>432</v>
      </c>
    </row>
    <row r="1290" spans="1:61" ht="9.75" customHeight="1" thickBot="1" x14ac:dyDescent="0.2">
      <c r="A1290" s="164"/>
      <c r="B1290" s="165"/>
      <c r="C1290" s="165"/>
      <c r="D1290" s="165"/>
      <c r="E1290" s="165"/>
      <c r="F1290" s="165"/>
      <c r="G1290" s="165"/>
      <c r="H1290" s="165"/>
      <c r="I1290" s="165"/>
      <c r="J1290" s="165"/>
      <c r="K1290" s="165"/>
      <c r="L1290" s="165"/>
      <c r="M1290" s="165"/>
      <c r="N1290" s="165"/>
      <c r="O1290" s="165"/>
      <c r="P1290" s="165"/>
      <c r="Q1290" s="165"/>
      <c r="R1290" s="165"/>
      <c r="S1290" s="165"/>
      <c r="T1290" s="165"/>
      <c r="U1290" s="165"/>
      <c r="V1290" s="165"/>
      <c r="W1290" s="165"/>
      <c r="X1290" s="165"/>
      <c r="Y1290" s="165"/>
      <c r="Z1290" s="165"/>
      <c r="AA1290" s="165"/>
      <c r="AB1290" s="165"/>
      <c r="AC1290" s="165"/>
      <c r="AD1290" s="165"/>
      <c r="AE1290" s="165"/>
      <c r="AF1290" s="165"/>
      <c r="AG1290" s="165"/>
      <c r="AH1290" s="165"/>
      <c r="AI1290" s="165"/>
      <c r="AJ1290" s="165"/>
      <c r="AK1290" s="165"/>
      <c r="AL1290" s="165"/>
      <c r="AM1290" s="166"/>
      <c r="BH1290" s="13" t="s">
        <v>432</v>
      </c>
    </row>
    <row r="1291" spans="1:61" ht="9.75" customHeight="1" x14ac:dyDescent="0.15">
      <c r="A1291" s="295" t="s">
        <v>392</v>
      </c>
      <c r="B1291" s="296"/>
      <c r="C1291" s="296"/>
      <c r="D1291" s="296"/>
      <c r="E1291" s="296"/>
      <c r="F1291" s="296"/>
      <c r="G1291" s="296"/>
      <c r="H1291" s="296"/>
      <c r="I1291" s="297"/>
      <c r="J1291" s="273" t="s">
        <v>655</v>
      </c>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274"/>
      <c r="AE1291" s="274"/>
      <c r="AF1291" s="274"/>
      <c r="AG1291" s="274"/>
      <c r="AH1291" s="274"/>
      <c r="AI1291" s="274"/>
      <c r="AJ1291" s="274"/>
      <c r="AK1291" s="274"/>
      <c r="AL1291" s="274"/>
      <c r="AM1291" s="275"/>
      <c r="BG1291" s="13" t="s">
        <v>530</v>
      </c>
      <c r="BH1291" s="13">
        <v>85</v>
      </c>
      <c r="BI1291" s="13" t="str">
        <f>"ITEM"&amp;BH1291 &amp; BG1291 &amp;"="&amp; IF(TRIM($J1291)="","",$J1291)</f>
        <v>ITEM85#KBN4_6=生活安全課</v>
      </c>
    </row>
    <row r="1292" spans="1:61" ht="9.75" customHeight="1" thickBot="1" x14ac:dyDescent="0.2">
      <c r="A1292" s="298"/>
      <c r="B1292" s="299"/>
      <c r="C1292" s="299"/>
      <c r="D1292" s="299"/>
      <c r="E1292" s="299"/>
      <c r="F1292" s="299"/>
      <c r="G1292" s="299"/>
      <c r="H1292" s="299"/>
      <c r="I1292" s="300"/>
      <c r="J1292" s="301"/>
      <c r="K1292" s="302"/>
      <c r="L1292" s="302"/>
      <c r="M1292" s="302"/>
      <c r="N1292" s="302"/>
      <c r="O1292" s="302"/>
      <c r="P1292" s="302"/>
      <c r="Q1292" s="302"/>
      <c r="R1292" s="302"/>
      <c r="S1292" s="302"/>
      <c r="T1292" s="302"/>
      <c r="U1292" s="302"/>
      <c r="V1292" s="302"/>
      <c r="W1292" s="302"/>
      <c r="X1292" s="302"/>
      <c r="Y1292" s="302"/>
      <c r="Z1292" s="302"/>
      <c r="AA1292" s="302"/>
      <c r="AB1292" s="302"/>
      <c r="AC1292" s="302"/>
      <c r="AD1292" s="302"/>
      <c r="AE1292" s="302"/>
      <c r="AF1292" s="302"/>
      <c r="AG1292" s="302"/>
      <c r="AH1292" s="302"/>
      <c r="AI1292" s="302"/>
      <c r="AJ1292" s="302"/>
      <c r="AK1292" s="302"/>
      <c r="AL1292" s="302"/>
      <c r="AM1292" s="303"/>
      <c r="BG1292" s="13" t="s">
        <v>432</v>
      </c>
      <c r="BH1292" s="13" t="s">
        <v>432</v>
      </c>
    </row>
    <row r="1293" spans="1:61" ht="9.75" customHeight="1" x14ac:dyDescent="0.15">
      <c r="A1293" s="96" t="s">
        <v>96</v>
      </c>
      <c r="B1293" s="97"/>
      <c r="C1293" s="97"/>
      <c r="D1293" s="97"/>
      <c r="E1293" s="97"/>
      <c r="F1293" s="97"/>
      <c r="G1293" s="97"/>
      <c r="H1293" s="97"/>
      <c r="I1293" s="98"/>
      <c r="J1293" s="102" t="s">
        <v>641</v>
      </c>
      <c r="K1293" s="102"/>
      <c r="L1293" s="102"/>
      <c r="M1293" s="102"/>
      <c r="N1293" s="102"/>
      <c r="O1293" s="102"/>
      <c r="P1293" s="102"/>
      <c r="Q1293" s="102"/>
      <c r="R1293" s="102"/>
      <c r="S1293" s="102"/>
      <c r="T1293" s="102"/>
      <c r="U1293" s="102"/>
      <c r="V1293" s="102"/>
      <c r="W1293" s="102"/>
      <c r="X1293" s="102"/>
      <c r="Y1293" s="102"/>
      <c r="Z1293" s="102"/>
      <c r="AA1293" s="102"/>
      <c r="AB1293" s="102"/>
      <c r="AC1293" s="102"/>
      <c r="AD1293" s="102"/>
      <c r="AE1293" s="102"/>
      <c r="AF1293" s="102"/>
      <c r="AG1293" s="102"/>
      <c r="AH1293" s="102"/>
      <c r="AI1293" s="102"/>
      <c r="AJ1293" s="102"/>
      <c r="AK1293" s="102"/>
      <c r="AL1293" s="102"/>
      <c r="AM1293" s="102"/>
      <c r="BG1293" s="13" t="s">
        <v>530</v>
      </c>
      <c r="BH1293" s="13">
        <v>86</v>
      </c>
      <c r="BI1293" s="13" t="str">
        <f>"ITEM"&amp;BH1293&amp; BG1293 &amp;"="&amp; IF(TRIM($J1293)="","",$J1293)</f>
        <v>ITEM86#KBN4_6=番号法第９条第１項</v>
      </c>
    </row>
    <row r="1294" spans="1:61" ht="9.75" customHeight="1" x14ac:dyDescent="0.15">
      <c r="A1294" s="106"/>
      <c r="B1294" s="107"/>
      <c r="C1294" s="107"/>
      <c r="D1294" s="107"/>
      <c r="E1294" s="107"/>
      <c r="F1294" s="107"/>
      <c r="G1294" s="107"/>
      <c r="H1294" s="107"/>
      <c r="I1294" s="108"/>
      <c r="J1294" s="102"/>
      <c r="K1294" s="102"/>
      <c r="L1294" s="102"/>
      <c r="M1294" s="102"/>
      <c r="N1294" s="102"/>
      <c r="O1294" s="102"/>
      <c r="P1294" s="102"/>
      <c r="Q1294" s="102"/>
      <c r="R1294" s="102"/>
      <c r="S1294" s="102"/>
      <c r="T1294" s="102"/>
      <c r="U1294" s="102"/>
      <c r="V1294" s="102"/>
      <c r="W1294" s="102"/>
      <c r="X1294" s="102"/>
      <c r="Y1294" s="102"/>
      <c r="Z1294" s="102"/>
      <c r="AA1294" s="102"/>
      <c r="AB1294" s="102"/>
      <c r="AC1294" s="102"/>
      <c r="AD1294" s="102"/>
      <c r="AE1294" s="102"/>
      <c r="AF1294" s="102"/>
      <c r="AG1294" s="102"/>
      <c r="AH1294" s="102"/>
      <c r="AI1294" s="102"/>
      <c r="AJ1294" s="102"/>
      <c r="AK1294" s="102"/>
      <c r="AL1294" s="102"/>
      <c r="AM1294" s="102"/>
      <c r="BG1294" s="13" t="s">
        <v>432</v>
      </c>
      <c r="BH1294" s="13" t="s">
        <v>432</v>
      </c>
    </row>
    <row r="1295" spans="1:61" ht="9.75" customHeight="1" x14ac:dyDescent="0.15">
      <c r="A1295" s="96" t="s">
        <v>291</v>
      </c>
      <c r="B1295" s="97"/>
      <c r="C1295" s="97"/>
      <c r="D1295" s="97"/>
      <c r="E1295" s="97"/>
      <c r="F1295" s="97"/>
      <c r="G1295" s="97"/>
      <c r="H1295" s="97"/>
      <c r="I1295" s="98"/>
      <c r="J1295" s="102" t="s">
        <v>656</v>
      </c>
      <c r="K1295" s="102"/>
      <c r="L1295" s="102"/>
      <c r="M1295" s="102"/>
      <c r="N1295" s="102"/>
      <c r="O1295" s="102"/>
      <c r="P1295" s="102"/>
      <c r="Q1295" s="102"/>
      <c r="R1295" s="102"/>
      <c r="S1295" s="102"/>
      <c r="T1295" s="102"/>
      <c r="U1295" s="102"/>
      <c r="V1295" s="102"/>
      <c r="W1295" s="102"/>
      <c r="X1295" s="102"/>
      <c r="Y1295" s="102"/>
      <c r="Z1295" s="102"/>
      <c r="AA1295" s="102"/>
      <c r="AB1295" s="102"/>
      <c r="AC1295" s="102"/>
      <c r="AD1295" s="102"/>
      <c r="AE1295" s="102"/>
      <c r="AF1295" s="102"/>
      <c r="AG1295" s="102"/>
      <c r="AH1295" s="102"/>
      <c r="AI1295" s="102"/>
      <c r="AJ1295" s="102"/>
      <c r="AK1295" s="102"/>
      <c r="AL1295" s="102"/>
      <c r="AM1295" s="102"/>
      <c r="BG1295" s="13" t="s">
        <v>530</v>
      </c>
      <c r="BH1295" s="13">
        <v>87</v>
      </c>
      <c r="BI1295" s="13" t="str">
        <f>"ITEM"&amp;BH1295&amp; BG1295 &amp;"="&amp; IF(TRIM($J1295)="","",$J1295)</f>
        <v>ITEM87#KBN4_6=戦没者等の妻に対する特別給付金および遺族に対する特別弔慰金等の支給に関する事務等</v>
      </c>
    </row>
    <row r="1296" spans="1:61" ht="9.75" customHeight="1" x14ac:dyDescent="0.15">
      <c r="A1296" s="99"/>
      <c r="B1296" s="100"/>
      <c r="C1296" s="100"/>
      <c r="D1296" s="100"/>
      <c r="E1296" s="100"/>
      <c r="F1296" s="100"/>
      <c r="G1296" s="100"/>
      <c r="H1296" s="100"/>
      <c r="I1296" s="101"/>
      <c r="J1296" s="102"/>
      <c r="K1296" s="102"/>
      <c r="L1296" s="102"/>
      <c r="M1296" s="102"/>
      <c r="N1296" s="102"/>
      <c r="O1296" s="102"/>
      <c r="P1296" s="102"/>
      <c r="Q1296" s="102"/>
      <c r="R1296" s="102"/>
      <c r="S1296" s="102"/>
      <c r="T1296" s="102"/>
      <c r="U1296" s="102"/>
      <c r="V1296" s="102"/>
      <c r="W1296" s="102"/>
      <c r="X1296" s="102"/>
      <c r="Y1296" s="102"/>
      <c r="Z1296" s="102"/>
      <c r="AA1296" s="102"/>
      <c r="AB1296" s="102"/>
      <c r="AC1296" s="102"/>
      <c r="AD1296" s="102"/>
      <c r="AE1296" s="102"/>
      <c r="AF1296" s="102"/>
      <c r="AG1296" s="102"/>
      <c r="AH1296" s="102"/>
      <c r="AI1296" s="102"/>
      <c r="AJ1296" s="102"/>
      <c r="AK1296" s="102"/>
      <c r="AL1296" s="102"/>
      <c r="AM1296" s="102"/>
      <c r="BG1296" s="13" t="s">
        <v>432</v>
      </c>
      <c r="BH1296" s="13" t="s">
        <v>432</v>
      </c>
    </row>
    <row r="1297" spans="1:61" ht="9.75" customHeight="1" x14ac:dyDescent="0.15">
      <c r="A1297" s="106"/>
      <c r="B1297" s="107"/>
      <c r="C1297" s="107"/>
      <c r="D1297" s="107"/>
      <c r="E1297" s="107"/>
      <c r="F1297" s="107"/>
      <c r="G1297" s="107"/>
      <c r="H1297" s="107"/>
      <c r="I1297" s="108"/>
      <c r="J1297" s="102"/>
      <c r="K1297" s="102"/>
      <c r="L1297" s="102"/>
      <c r="M1297" s="102"/>
      <c r="N1297" s="102"/>
      <c r="O1297" s="102"/>
      <c r="P1297" s="102"/>
      <c r="Q1297" s="102"/>
      <c r="R1297" s="102"/>
      <c r="S1297" s="102"/>
      <c r="T1297" s="102"/>
      <c r="U1297" s="102"/>
      <c r="V1297" s="102"/>
      <c r="W1297" s="102"/>
      <c r="X1297" s="102"/>
      <c r="Y1297" s="102"/>
      <c r="Z1297" s="102"/>
      <c r="AA1297" s="102"/>
      <c r="AB1297" s="102"/>
      <c r="AC1297" s="102"/>
      <c r="AD1297" s="102"/>
      <c r="AE1297" s="102"/>
      <c r="AF1297" s="102"/>
      <c r="AG1297" s="102"/>
      <c r="AH1297" s="102"/>
      <c r="AI1297" s="102"/>
      <c r="AJ1297" s="102"/>
      <c r="AK1297" s="102"/>
      <c r="AL1297" s="102"/>
      <c r="AM1297" s="102"/>
      <c r="BG1297" s="13" t="s">
        <v>432</v>
      </c>
      <c r="BH1297" s="13" t="s">
        <v>432</v>
      </c>
    </row>
    <row r="1298" spans="1:61" ht="9.75" customHeight="1" x14ac:dyDescent="0.15">
      <c r="A1298" s="96" t="s">
        <v>292</v>
      </c>
      <c r="B1298" s="97"/>
      <c r="C1298" s="97"/>
      <c r="D1298" s="97"/>
      <c r="E1298" s="97"/>
      <c r="F1298" s="97"/>
      <c r="G1298" s="97"/>
      <c r="H1298" s="97"/>
      <c r="I1298" s="98"/>
      <c r="J1298" s="102" t="s">
        <v>651</v>
      </c>
      <c r="K1298" s="102"/>
      <c r="L1298" s="102"/>
      <c r="M1298" s="102"/>
      <c r="N1298" s="102"/>
      <c r="O1298" s="102"/>
      <c r="P1298" s="102"/>
      <c r="Q1298" s="102"/>
      <c r="R1298" s="102"/>
      <c r="S1298" s="102"/>
      <c r="T1298" s="102"/>
      <c r="U1298" s="102"/>
      <c r="V1298" s="102"/>
      <c r="W1298" s="102"/>
      <c r="X1298" s="102"/>
      <c r="Y1298" s="102"/>
      <c r="Z1298" s="102"/>
      <c r="AA1298" s="102"/>
      <c r="AB1298" s="102"/>
      <c r="AC1298" s="102"/>
      <c r="AD1298" s="102"/>
      <c r="AE1298" s="102"/>
      <c r="AF1298" s="102"/>
      <c r="AG1298" s="102"/>
      <c r="AH1298" s="102"/>
      <c r="AI1298" s="102"/>
      <c r="AJ1298" s="102"/>
      <c r="AK1298" s="102"/>
      <c r="AL1298" s="102"/>
      <c r="AM1298" s="102"/>
      <c r="BG1298" s="13" t="s">
        <v>530</v>
      </c>
      <c r="BH1298" s="13">
        <v>88</v>
      </c>
      <c r="BI1298" s="13" t="str">
        <f>"ITEM"&amp;BH1298&amp; BG1298 &amp;"="&amp; IF(TRIM($J1298)="","",$J1298)</f>
        <v>ITEM88#KBN4_6=対象者の住基情報（住所・氏名等）</v>
      </c>
    </row>
    <row r="1299" spans="1:61" ht="9.75" customHeight="1" x14ac:dyDescent="0.15">
      <c r="A1299" s="106"/>
      <c r="B1299" s="107"/>
      <c r="C1299" s="107"/>
      <c r="D1299" s="107"/>
      <c r="E1299" s="107"/>
      <c r="F1299" s="107"/>
      <c r="G1299" s="107"/>
      <c r="H1299" s="107"/>
      <c r="I1299" s="108"/>
      <c r="J1299" s="102"/>
      <c r="K1299" s="102"/>
      <c r="L1299" s="102"/>
      <c r="M1299" s="102"/>
      <c r="N1299" s="102"/>
      <c r="O1299" s="102"/>
      <c r="P1299" s="102"/>
      <c r="Q1299" s="102"/>
      <c r="R1299" s="102"/>
      <c r="S1299" s="102"/>
      <c r="T1299" s="102"/>
      <c r="U1299" s="102"/>
      <c r="V1299" s="102"/>
      <c r="W1299" s="102"/>
      <c r="X1299" s="102"/>
      <c r="Y1299" s="102"/>
      <c r="Z1299" s="102"/>
      <c r="AA1299" s="102"/>
      <c r="AB1299" s="102"/>
      <c r="AC1299" s="102"/>
      <c r="AD1299" s="102"/>
      <c r="AE1299" s="102"/>
      <c r="AF1299" s="102"/>
      <c r="AG1299" s="102"/>
      <c r="AH1299" s="102"/>
      <c r="AI1299" s="102"/>
      <c r="AJ1299" s="102"/>
      <c r="AK1299" s="102"/>
      <c r="AL1299" s="102"/>
      <c r="AM1299" s="102"/>
      <c r="BG1299" s="13" t="s">
        <v>432</v>
      </c>
      <c r="BH1299" s="13" t="s">
        <v>432</v>
      </c>
    </row>
    <row r="1300" spans="1:61" ht="9.75" customHeight="1" x14ac:dyDescent="0.15">
      <c r="A1300" s="96" t="s">
        <v>326</v>
      </c>
      <c r="B1300" s="97"/>
      <c r="C1300" s="97"/>
      <c r="D1300" s="97"/>
      <c r="E1300" s="97"/>
      <c r="F1300" s="97"/>
      <c r="G1300" s="97"/>
      <c r="H1300" s="97"/>
      <c r="I1300" s="98"/>
      <c r="J1300" s="266"/>
      <c r="K1300" s="170"/>
      <c r="L1300" s="170"/>
      <c r="M1300" s="170"/>
      <c r="N1300" s="170"/>
      <c r="O1300" s="170"/>
      <c r="P1300" s="170"/>
      <c r="Q1300" s="170"/>
      <c r="R1300" s="170"/>
      <c r="S1300" s="170"/>
      <c r="T1300" s="170"/>
      <c r="U1300" s="170"/>
      <c r="V1300" s="170" t="s">
        <v>116</v>
      </c>
      <c r="W1300" s="170"/>
      <c r="X1300" s="170"/>
      <c r="Y1300" s="170"/>
      <c r="Z1300" s="170"/>
      <c r="AA1300" s="170"/>
      <c r="AB1300" s="170"/>
      <c r="AC1300" s="170"/>
      <c r="AD1300" s="170"/>
      <c r="AE1300" s="170"/>
      <c r="AF1300" s="170"/>
      <c r="AG1300" s="170"/>
      <c r="AH1300" s="170"/>
      <c r="AI1300" s="170"/>
      <c r="AJ1300" s="170"/>
      <c r="AK1300" s="170"/>
      <c r="AL1300" s="170"/>
      <c r="AM1300" s="171"/>
      <c r="BE1300" s="13" t="str">
        <f ca="1">MID(CELL("address",$CB$2),2,2)</f>
        <v>CB</v>
      </c>
      <c r="BF1300" s="13">
        <f>IF(TRIM($K1302)="","",IF(ISERROR(MATCH($K1302,$CB$3:$CB$7,0)),"INPUT_ERROR",MATCH($K1302,$CB$3:$CB$7,0)))</f>
        <v>3</v>
      </c>
      <c r="BG1300" s="13" t="s">
        <v>530</v>
      </c>
      <c r="BH1300" s="13">
        <v>89</v>
      </c>
      <c r="BI1300" s="13" t="str">
        <f>"ITEM"&amp; BH1300&amp; BG1300 &amp;"="&amp; $BF1300</f>
        <v>ITEM89#KBN4_6=3</v>
      </c>
    </row>
    <row r="1301" spans="1:61" ht="9.75" customHeight="1" x14ac:dyDescent="0.15">
      <c r="A1301" s="99"/>
      <c r="B1301" s="100"/>
      <c r="C1301" s="100"/>
      <c r="D1301" s="100"/>
      <c r="E1301" s="100"/>
      <c r="F1301" s="100"/>
      <c r="G1301" s="100"/>
      <c r="H1301" s="100"/>
      <c r="I1301" s="101"/>
      <c r="J1301" s="304"/>
      <c r="K1301" s="169"/>
      <c r="L1301" s="169"/>
      <c r="M1301" s="169"/>
      <c r="N1301" s="169"/>
      <c r="O1301" s="169"/>
      <c r="P1301" s="169"/>
      <c r="Q1301" s="169"/>
      <c r="R1301" s="169"/>
      <c r="S1301" s="169"/>
      <c r="T1301" s="169"/>
      <c r="U1301" s="169"/>
      <c r="V1301" s="169" t="s">
        <v>180</v>
      </c>
      <c r="W1301" s="169"/>
      <c r="X1301" s="169"/>
      <c r="Y1301" s="169"/>
      <c r="Z1301" s="169"/>
      <c r="AA1301" s="169"/>
      <c r="AB1301" s="169"/>
      <c r="AC1301" s="169"/>
      <c r="AD1301" s="169"/>
      <c r="AE1301" s="169"/>
      <c r="AF1301" s="169"/>
      <c r="AG1301" s="169"/>
      <c r="AH1301" s="169"/>
      <c r="AI1301" s="169"/>
      <c r="AJ1301" s="169"/>
      <c r="AK1301" s="169"/>
      <c r="AL1301" s="169"/>
      <c r="AM1301" s="172"/>
      <c r="BG1301" s="13" t="s">
        <v>432</v>
      </c>
      <c r="BH1301" s="13" t="s">
        <v>432</v>
      </c>
    </row>
    <row r="1302" spans="1:61" ht="9.75" customHeight="1" x14ac:dyDescent="0.15">
      <c r="A1302" s="99"/>
      <c r="B1302" s="100"/>
      <c r="C1302" s="100"/>
      <c r="D1302" s="100"/>
      <c r="E1302" s="100"/>
      <c r="F1302" s="100"/>
      <c r="G1302" s="100"/>
      <c r="H1302" s="100"/>
      <c r="I1302" s="101"/>
      <c r="J1302" s="130" t="s">
        <v>127</v>
      </c>
      <c r="K1302" s="131" t="s">
        <v>136</v>
      </c>
      <c r="L1302" s="131"/>
      <c r="M1302" s="131"/>
      <c r="N1302" s="131"/>
      <c r="O1302" s="131"/>
      <c r="P1302" s="131"/>
      <c r="Q1302" s="131"/>
      <c r="R1302" s="131"/>
      <c r="S1302" s="131"/>
      <c r="T1302" s="133" t="s">
        <v>129</v>
      </c>
      <c r="U1302" s="133"/>
      <c r="V1302" s="169" t="s">
        <v>236</v>
      </c>
      <c r="W1302" s="169"/>
      <c r="X1302" s="169"/>
      <c r="Y1302" s="169"/>
      <c r="Z1302" s="169"/>
      <c r="AA1302" s="169"/>
      <c r="AB1302" s="169"/>
      <c r="AC1302" s="169"/>
      <c r="AD1302" s="169"/>
      <c r="AE1302" s="169"/>
      <c r="AF1302" s="169"/>
      <c r="AG1302" s="169"/>
      <c r="AH1302" s="169"/>
      <c r="AI1302" s="169"/>
      <c r="AJ1302" s="169"/>
      <c r="AK1302" s="169"/>
      <c r="AL1302" s="169"/>
      <c r="AM1302" s="172"/>
      <c r="BG1302" s="13" t="s">
        <v>432</v>
      </c>
      <c r="BH1302" s="13" t="s">
        <v>432</v>
      </c>
    </row>
    <row r="1303" spans="1:61" ht="9.75" customHeight="1" x14ac:dyDescent="0.15">
      <c r="A1303" s="99"/>
      <c r="B1303" s="100"/>
      <c r="C1303" s="100"/>
      <c r="D1303" s="100"/>
      <c r="E1303" s="100"/>
      <c r="F1303" s="100"/>
      <c r="G1303" s="100"/>
      <c r="H1303" s="100"/>
      <c r="I1303" s="101"/>
      <c r="J1303" s="130"/>
      <c r="K1303" s="131"/>
      <c r="L1303" s="131"/>
      <c r="M1303" s="131"/>
      <c r="N1303" s="131"/>
      <c r="O1303" s="131"/>
      <c r="P1303" s="131"/>
      <c r="Q1303" s="131"/>
      <c r="R1303" s="131"/>
      <c r="S1303" s="131"/>
      <c r="T1303" s="133"/>
      <c r="U1303" s="133"/>
      <c r="V1303" s="169" t="s">
        <v>237</v>
      </c>
      <c r="W1303" s="169"/>
      <c r="X1303" s="169"/>
      <c r="Y1303" s="169"/>
      <c r="Z1303" s="169"/>
      <c r="AA1303" s="169"/>
      <c r="AB1303" s="169"/>
      <c r="AC1303" s="169"/>
      <c r="AD1303" s="169"/>
      <c r="AE1303" s="169"/>
      <c r="AF1303" s="169"/>
      <c r="AG1303" s="169"/>
      <c r="AH1303" s="169"/>
      <c r="AI1303" s="169"/>
      <c r="AJ1303" s="169"/>
      <c r="AK1303" s="169"/>
      <c r="AL1303" s="169"/>
      <c r="AM1303" s="172"/>
      <c r="BG1303" s="13" t="s">
        <v>432</v>
      </c>
      <c r="BH1303" s="13" t="s">
        <v>432</v>
      </c>
    </row>
    <row r="1304" spans="1:61" ht="9.75" customHeight="1" x14ac:dyDescent="0.15">
      <c r="A1304" s="99"/>
      <c r="B1304" s="100"/>
      <c r="C1304" s="100"/>
      <c r="D1304" s="100"/>
      <c r="E1304" s="100"/>
      <c r="F1304" s="100"/>
      <c r="G1304" s="100"/>
      <c r="H1304" s="100"/>
      <c r="I1304" s="101"/>
      <c r="J1304" s="186"/>
      <c r="K1304" s="133"/>
      <c r="L1304" s="133"/>
      <c r="M1304" s="133"/>
      <c r="N1304" s="133"/>
      <c r="O1304" s="133"/>
      <c r="P1304" s="133"/>
      <c r="Q1304" s="133"/>
      <c r="R1304" s="133"/>
      <c r="S1304" s="133"/>
      <c r="T1304" s="133"/>
      <c r="U1304" s="133"/>
      <c r="V1304" s="169" t="s">
        <v>441</v>
      </c>
      <c r="W1304" s="169"/>
      <c r="X1304" s="169"/>
      <c r="Y1304" s="169"/>
      <c r="Z1304" s="169"/>
      <c r="AA1304" s="169"/>
      <c r="AB1304" s="169"/>
      <c r="AC1304" s="169"/>
      <c r="AD1304" s="169"/>
      <c r="AE1304" s="169"/>
      <c r="AF1304" s="169"/>
      <c r="AG1304" s="169"/>
      <c r="AH1304" s="169"/>
      <c r="AI1304" s="169"/>
      <c r="AJ1304" s="169"/>
      <c r="AK1304" s="169"/>
      <c r="AL1304" s="169"/>
      <c r="AM1304" s="172"/>
      <c r="BG1304" s="13" t="s">
        <v>432</v>
      </c>
      <c r="BH1304" s="13" t="s">
        <v>432</v>
      </c>
    </row>
    <row r="1305" spans="1:61" ht="9.75" customHeight="1" x14ac:dyDescent="0.15">
      <c r="A1305" s="106"/>
      <c r="B1305" s="107"/>
      <c r="C1305" s="107"/>
      <c r="D1305" s="107"/>
      <c r="E1305" s="107"/>
      <c r="F1305" s="107"/>
      <c r="G1305" s="107"/>
      <c r="H1305" s="107"/>
      <c r="I1305" s="108"/>
      <c r="J1305" s="168"/>
      <c r="K1305" s="137"/>
      <c r="L1305" s="137"/>
      <c r="M1305" s="137"/>
      <c r="N1305" s="137"/>
      <c r="O1305" s="137"/>
      <c r="P1305" s="137"/>
      <c r="Q1305" s="137"/>
      <c r="R1305" s="137"/>
      <c r="S1305" s="137"/>
      <c r="T1305" s="137"/>
      <c r="U1305" s="137"/>
      <c r="V1305" s="174" t="s">
        <v>238</v>
      </c>
      <c r="W1305" s="174"/>
      <c r="X1305" s="174"/>
      <c r="Y1305" s="174"/>
      <c r="Z1305" s="174"/>
      <c r="AA1305" s="174"/>
      <c r="AB1305" s="174"/>
      <c r="AC1305" s="174"/>
      <c r="AD1305" s="174"/>
      <c r="AE1305" s="174"/>
      <c r="AF1305" s="174"/>
      <c r="AG1305" s="174"/>
      <c r="AH1305" s="174"/>
      <c r="AI1305" s="174"/>
      <c r="AJ1305" s="174"/>
      <c r="AK1305" s="174"/>
      <c r="AL1305" s="174"/>
      <c r="AM1305" s="175"/>
      <c r="BG1305" s="13" t="s">
        <v>432</v>
      </c>
      <c r="BH1305" s="13" t="s">
        <v>432</v>
      </c>
    </row>
    <row r="1306" spans="1:61" ht="9.75" customHeight="1" x14ac:dyDescent="0.15">
      <c r="A1306" s="96" t="s">
        <v>325</v>
      </c>
      <c r="B1306" s="97"/>
      <c r="C1306" s="97"/>
      <c r="D1306" s="97"/>
      <c r="E1306" s="97"/>
      <c r="F1306" s="97"/>
      <c r="G1306" s="97"/>
      <c r="H1306" s="97"/>
      <c r="I1306" s="98"/>
      <c r="J1306" s="115" t="s">
        <v>657</v>
      </c>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7"/>
      <c r="BG1306" s="13" t="s">
        <v>530</v>
      </c>
      <c r="BH1306" s="13">
        <v>90</v>
      </c>
      <c r="BI1306" s="13" t="str">
        <f>"ITEM"&amp;BH1306&amp; BG1306 &amp;"="&amp; IF(TRIM($J1306)="","",$J1306)</f>
        <v>ITEM90#KBN4_6=制度受給対象者となる住民</v>
      </c>
    </row>
    <row r="1307" spans="1:61" ht="9.75" customHeight="1" x14ac:dyDescent="0.15">
      <c r="A1307" s="99"/>
      <c r="B1307" s="100"/>
      <c r="C1307" s="100"/>
      <c r="D1307" s="100"/>
      <c r="E1307" s="100"/>
      <c r="F1307" s="100"/>
      <c r="G1307" s="100"/>
      <c r="H1307" s="100"/>
      <c r="I1307" s="101"/>
      <c r="J1307" s="109"/>
      <c r="K1307" s="110"/>
      <c r="L1307" s="110"/>
      <c r="M1307" s="110"/>
      <c r="N1307" s="110"/>
      <c r="O1307" s="110"/>
      <c r="P1307" s="110"/>
      <c r="Q1307" s="110"/>
      <c r="R1307" s="110"/>
      <c r="S1307" s="110"/>
      <c r="T1307" s="110"/>
      <c r="U1307" s="110"/>
      <c r="V1307" s="110"/>
      <c r="W1307" s="110"/>
      <c r="X1307" s="110"/>
      <c r="Y1307" s="110"/>
      <c r="Z1307" s="110"/>
      <c r="AA1307" s="110"/>
      <c r="AB1307" s="110"/>
      <c r="AC1307" s="110"/>
      <c r="AD1307" s="110"/>
      <c r="AE1307" s="110"/>
      <c r="AF1307" s="110"/>
      <c r="AG1307" s="110"/>
      <c r="AH1307" s="110"/>
      <c r="AI1307" s="110"/>
      <c r="AJ1307" s="110"/>
      <c r="AK1307" s="110"/>
      <c r="AL1307" s="110"/>
      <c r="AM1307" s="111"/>
      <c r="BG1307" s="13" t="s">
        <v>432</v>
      </c>
      <c r="BH1307" s="13" t="s">
        <v>432</v>
      </c>
    </row>
    <row r="1308" spans="1:61" ht="9.75" customHeight="1" x14ac:dyDescent="0.15">
      <c r="A1308" s="99"/>
      <c r="B1308" s="100"/>
      <c r="C1308" s="100"/>
      <c r="D1308" s="100"/>
      <c r="E1308" s="100"/>
      <c r="F1308" s="100"/>
      <c r="G1308" s="100"/>
      <c r="H1308" s="100"/>
      <c r="I1308" s="101"/>
      <c r="J1308" s="112"/>
      <c r="K1308" s="113"/>
      <c r="L1308" s="113"/>
      <c r="M1308" s="113"/>
      <c r="N1308" s="113"/>
      <c r="O1308" s="113"/>
      <c r="P1308" s="113"/>
      <c r="Q1308" s="113"/>
      <c r="R1308" s="113"/>
      <c r="S1308" s="113"/>
      <c r="T1308" s="113"/>
      <c r="U1308" s="113"/>
      <c r="V1308" s="113"/>
      <c r="W1308" s="113"/>
      <c r="X1308" s="113"/>
      <c r="Y1308" s="113"/>
      <c r="Z1308" s="113"/>
      <c r="AA1308" s="113"/>
      <c r="AB1308" s="113"/>
      <c r="AC1308" s="113"/>
      <c r="AD1308" s="113"/>
      <c r="AE1308" s="113"/>
      <c r="AF1308" s="113"/>
      <c r="AG1308" s="113"/>
      <c r="AH1308" s="113"/>
      <c r="AI1308" s="113"/>
      <c r="AJ1308" s="113"/>
      <c r="AK1308" s="113"/>
      <c r="AL1308" s="113"/>
      <c r="AM1308" s="114"/>
      <c r="BG1308" s="13" t="s">
        <v>432</v>
      </c>
      <c r="BH1308" s="13" t="s">
        <v>432</v>
      </c>
    </row>
    <row r="1309" spans="1:61" ht="9.75" customHeight="1" x14ac:dyDescent="0.15">
      <c r="A1309" s="96" t="s">
        <v>293</v>
      </c>
      <c r="B1309" s="97"/>
      <c r="C1309" s="97"/>
      <c r="D1309" s="97"/>
      <c r="E1309" s="97"/>
      <c r="F1309" s="97"/>
      <c r="G1309" s="97"/>
      <c r="H1309" s="97"/>
      <c r="I1309" s="98"/>
      <c r="J1309" s="224" t="s">
        <v>127</v>
      </c>
      <c r="K1309" s="225" t="s">
        <v>610</v>
      </c>
      <c r="L1309" s="162" t="s">
        <v>122</v>
      </c>
      <c r="M1309" s="162"/>
      <c r="N1309" s="162"/>
      <c r="O1309" s="162"/>
      <c r="P1309" s="162"/>
      <c r="Q1309" s="162"/>
      <c r="R1309" s="162"/>
      <c r="S1309" s="162"/>
      <c r="T1309" s="162"/>
      <c r="U1309" s="162"/>
      <c r="V1309" s="162"/>
      <c r="W1309" s="162"/>
      <c r="X1309" s="227" t="s">
        <v>127</v>
      </c>
      <c r="Y1309" s="225"/>
      <c r="Z1309" s="162" t="s">
        <v>160</v>
      </c>
      <c r="AA1309" s="162"/>
      <c r="AB1309" s="162"/>
      <c r="AC1309" s="162"/>
      <c r="AD1309" s="162"/>
      <c r="AE1309" s="162"/>
      <c r="AF1309" s="162"/>
      <c r="AG1309" s="162"/>
      <c r="AH1309" s="162"/>
      <c r="AI1309" s="162"/>
      <c r="AJ1309" s="162"/>
      <c r="AK1309" s="162"/>
      <c r="AL1309" s="162"/>
      <c r="AM1309" s="163"/>
      <c r="BF1309" s="13" t="b">
        <f>IF($K1309="○",TRUE,IF($K1309="",FALSE,"INPUT_ERROR"))</f>
        <v>1</v>
      </c>
      <c r="BG1309" s="13" t="s">
        <v>530</v>
      </c>
      <c r="BH1309" s="13">
        <v>91</v>
      </c>
      <c r="BI1309" s="13" t="str">
        <f t="shared" ref="BI1309:BI1315" si="27">"ITEM"&amp;BH1309 &amp; BG1309 &amp;"="&amp; BF1309</f>
        <v>ITEM91#KBN4_6=TRUE</v>
      </c>
    </row>
    <row r="1310" spans="1:61" ht="9.75" customHeight="1" x14ac:dyDescent="0.15">
      <c r="A1310" s="99"/>
      <c r="B1310" s="100"/>
      <c r="C1310" s="100"/>
      <c r="D1310" s="100"/>
      <c r="E1310" s="100"/>
      <c r="F1310" s="100"/>
      <c r="G1310" s="100"/>
      <c r="H1310" s="100"/>
      <c r="I1310" s="101"/>
      <c r="J1310" s="130"/>
      <c r="K1310" s="132"/>
      <c r="L1310" s="133"/>
      <c r="M1310" s="133"/>
      <c r="N1310" s="133"/>
      <c r="O1310" s="133"/>
      <c r="P1310" s="133"/>
      <c r="Q1310" s="133"/>
      <c r="R1310" s="133"/>
      <c r="S1310" s="133"/>
      <c r="T1310" s="133"/>
      <c r="U1310" s="133"/>
      <c r="V1310" s="133"/>
      <c r="W1310" s="133"/>
      <c r="X1310" s="134"/>
      <c r="Y1310" s="132"/>
      <c r="Z1310" s="133"/>
      <c r="AA1310" s="133"/>
      <c r="AB1310" s="133"/>
      <c r="AC1310" s="133"/>
      <c r="AD1310" s="133"/>
      <c r="AE1310" s="133"/>
      <c r="AF1310" s="133"/>
      <c r="AG1310" s="133"/>
      <c r="AH1310" s="133"/>
      <c r="AI1310" s="133"/>
      <c r="AJ1310" s="133"/>
      <c r="AK1310" s="133"/>
      <c r="AL1310" s="133"/>
      <c r="AM1310" s="139"/>
      <c r="BF1310" s="13" t="b">
        <f>IF($Y1309="○",TRUE,IF($Y1309="",FALSE,"INPUT_ERROR"))</f>
        <v>0</v>
      </c>
      <c r="BG1310" s="13" t="s">
        <v>530</v>
      </c>
      <c r="BH1310" s="13">
        <v>92</v>
      </c>
      <c r="BI1310" s="13" t="str">
        <f t="shared" si="27"/>
        <v>ITEM92#KBN4_6=FALSE</v>
      </c>
    </row>
    <row r="1311" spans="1:61" ht="9.75" customHeight="1" x14ac:dyDescent="0.15">
      <c r="A1311" s="99"/>
      <c r="B1311" s="100"/>
      <c r="C1311" s="100"/>
      <c r="D1311" s="100"/>
      <c r="E1311" s="100"/>
      <c r="F1311" s="100"/>
      <c r="G1311" s="100"/>
      <c r="H1311" s="100"/>
      <c r="I1311" s="101"/>
      <c r="J1311" s="130" t="s">
        <v>127</v>
      </c>
      <c r="K1311" s="132"/>
      <c r="L1311" s="133" t="s">
        <v>161</v>
      </c>
      <c r="M1311" s="133"/>
      <c r="N1311" s="133"/>
      <c r="O1311" s="133"/>
      <c r="P1311" s="133"/>
      <c r="Q1311" s="133"/>
      <c r="R1311" s="133"/>
      <c r="S1311" s="133"/>
      <c r="T1311" s="133"/>
      <c r="U1311" s="133"/>
      <c r="V1311" s="133"/>
      <c r="W1311" s="133"/>
      <c r="X1311" s="134" t="s">
        <v>127</v>
      </c>
      <c r="Y1311" s="132"/>
      <c r="Z1311" s="133" t="s">
        <v>332</v>
      </c>
      <c r="AA1311" s="133"/>
      <c r="AB1311" s="133"/>
      <c r="AC1311" s="133"/>
      <c r="AD1311" s="133"/>
      <c r="AE1311" s="133"/>
      <c r="AF1311" s="133"/>
      <c r="AG1311" s="133"/>
      <c r="AH1311" s="133"/>
      <c r="AI1311" s="133"/>
      <c r="AJ1311" s="133"/>
      <c r="AK1311" s="133"/>
      <c r="AL1311" s="133"/>
      <c r="AM1311" s="139"/>
      <c r="BF1311" s="13" t="b">
        <f>IF($K1311="○",TRUE,IF($K1311="",FALSE,"INPUT_ERROR"))</f>
        <v>0</v>
      </c>
      <c r="BG1311" s="13" t="s">
        <v>530</v>
      </c>
      <c r="BH1311" s="13">
        <v>93</v>
      </c>
      <c r="BI1311" s="13" t="str">
        <f t="shared" si="27"/>
        <v>ITEM93#KBN4_6=FALSE</v>
      </c>
    </row>
    <row r="1312" spans="1:61" ht="9.75" customHeight="1" x14ac:dyDescent="0.15">
      <c r="A1312" s="99"/>
      <c r="B1312" s="100"/>
      <c r="C1312" s="100"/>
      <c r="D1312" s="100"/>
      <c r="E1312" s="100"/>
      <c r="F1312" s="100"/>
      <c r="G1312" s="100"/>
      <c r="H1312" s="100"/>
      <c r="I1312" s="101"/>
      <c r="J1312" s="130"/>
      <c r="K1312" s="132"/>
      <c r="L1312" s="133"/>
      <c r="M1312" s="133"/>
      <c r="N1312" s="133"/>
      <c r="O1312" s="133"/>
      <c r="P1312" s="133"/>
      <c r="Q1312" s="133"/>
      <c r="R1312" s="133"/>
      <c r="S1312" s="133"/>
      <c r="T1312" s="133"/>
      <c r="U1312" s="133"/>
      <c r="V1312" s="133"/>
      <c r="W1312" s="133"/>
      <c r="X1312" s="134"/>
      <c r="Y1312" s="132"/>
      <c r="Z1312" s="133"/>
      <c r="AA1312" s="133"/>
      <c r="AB1312" s="133"/>
      <c r="AC1312" s="133"/>
      <c r="AD1312" s="133"/>
      <c r="AE1312" s="133"/>
      <c r="AF1312" s="133"/>
      <c r="AG1312" s="133"/>
      <c r="AH1312" s="133"/>
      <c r="AI1312" s="133"/>
      <c r="AJ1312" s="133"/>
      <c r="AK1312" s="133"/>
      <c r="AL1312" s="133"/>
      <c r="AM1312" s="139"/>
      <c r="BF1312" s="13" t="b">
        <f>IF($Y1311="○",TRUE,IF($Y1311="",FALSE,"INPUT_ERROR"))</f>
        <v>0</v>
      </c>
      <c r="BG1312" s="13" t="s">
        <v>530</v>
      </c>
      <c r="BH1312" s="13">
        <v>94</v>
      </c>
      <c r="BI1312" s="13" t="str">
        <f t="shared" si="27"/>
        <v>ITEM94#KBN4_6=FALSE</v>
      </c>
    </row>
    <row r="1313" spans="1:61" ht="9.75" customHeight="1" x14ac:dyDescent="0.15">
      <c r="A1313" s="99"/>
      <c r="B1313" s="100"/>
      <c r="C1313" s="100"/>
      <c r="D1313" s="100"/>
      <c r="E1313" s="100"/>
      <c r="F1313" s="100"/>
      <c r="G1313" s="100"/>
      <c r="H1313" s="100"/>
      <c r="I1313" s="101"/>
      <c r="J1313" s="130" t="s">
        <v>127</v>
      </c>
      <c r="K1313" s="132"/>
      <c r="L1313" s="133" t="s">
        <v>214</v>
      </c>
      <c r="M1313" s="133"/>
      <c r="N1313" s="133"/>
      <c r="O1313" s="133"/>
      <c r="P1313" s="133"/>
      <c r="Q1313" s="133"/>
      <c r="R1313" s="133"/>
      <c r="S1313" s="133"/>
      <c r="T1313" s="133"/>
      <c r="U1313" s="133"/>
      <c r="V1313" s="133"/>
      <c r="W1313" s="133"/>
      <c r="X1313" s="134" t="s">
        <v>127</v>
      </c>
      <c r="Y1313" s="132"/>
      <c r="Z1313" s="133" t="s">
        <v>239</v>
      </c>
      <c r="AA1313" s="133"/>
      <c r="AB1313" s="133"/>
      <c r="AC1313" s="133"/>
      <c r="AD1313" s="133"/>
      <c r="AE1313" s="133"/>
      <c r="AF1313" s="133"/>
      <c r="AG1313" s="133"/>
      <c r="AH1313" s="133"/>
      <c r="AI1313" s="133"/>
      <c r="AJ1313" s="133"/>
      <c r="AK1313" s="133"/>
      <c r="AL1313" s="133"/>
      <c r="AM1313" s="139"/>
      <c r="BF1313" s="13" t="b">
        <f>IF($K1313="○",TRUE,IF($K1313="",FALSE,"INPUT_ERROR"))</f>
        <v>0</v>
      </c>
      <c r="BG1313" s="13" t="s">
        <v>530</v>
      </c>
      <c r="BH1313" s="13">
        <v>95</v>
      </c>
      <c r="BI1313" s="13" t="str">
        <f t="shared" si="27"/>
        <v>ITEM95#KBN4_6=FALSE</v>
      </c>
    </row>
    <row r="1314" spans="1:61" ht="9.75" customHeight="1" x14ac:dyDescent="0.15">
      <c r="A1314" s="99"/>
      <c r="B1314" s="100"/>
      <c r="C1314" s="100"/>
      <c r="D1314" s="100"/>
      <c r="E1314" s="100"/>
      <c r="F1314" s="100"/>
      <c r="G1314" s="100"/>
      <c r="H1314" s="100"/>
      <c r="I1314" s="101"/>
      <c r="J1314" s="130"/>
      <c r="K1314" s="132"/>
      <c r="L1314" s="133"/>
      <c r="M1314" s="133"/>
      <c r="N1314" s="133"/>
      <c r="O1314" s="133"/>
      <c r="P1314" s="133"/>
      <c r="Q1314" s="133"/>
      <c r="R1314" s="133"/>
      <c r="S1314" s="133"/>
      <c r="T1314" s="133"/>
      <c r="U1314" s="133"/>
      <c r="V1314" s="133"/>
      <c r="W1314" s="133"/>
      <c r="X1314" s="134"/>
      <c r="Y1314" s="132"/>
      <c r="Z1314" s="133"/>
      <c r="AA1314" s="133"/>
      <c r="AB1314" s="133"/>
      <c r="AC1314" s="133"/>
      <c r="AD1314" s="133"/>
      <c r="AE1314" s="133"/>
      <c r="AF1314" s="133"/>
      <c r="AG1314" s="133"/>
      <c r="AH1314" s="133"/>
      <c r="AI1314" s="133"/>
      <c r="AJ1314" s="133"/>
      <c r="AK1314" s="133"/>
      <c r="AL1314" s="133"/>
      <c r="AM1314" s="139"/>
      <c r="BF1314" s="13" t="b">
        <f>IF($Y1313="○",TRUE,IF($Y1313="",FALSE,"INPUT_ERROR"))</f>
        <v>0</v>
      </c>
      <c r="BG1314" s="13" t="s">
        <v>530</v>
      </c>
      <c r="BH1314" s="13">
        <v>96</v>
      </c>
      <c r="BI1314" s="13" t="str">
        <f t="shared" si="27"/>
        <v>ITEM96#KBN4_6=FALSE</v>
      </c>
    </row>
    <row r="1315" spans="1:61" ht="9.75" customHeight="1" x14ac:dyDescent="0.15">
      <c r="A1315" s="99"/>
      <c r="B1315" s="100"/>
      <c r="C1315" s="100"/>
      <c r="D1315" s="100"/>
      <c r="E1315" s="100"/>
      <c r="F1315" s="100"/>
      <c r="G1315" s="100"/>
      <c r="H1315" s="100"/>
      <c r="I1315" s="101"/>
      <c r="J1315" s="130" t="s">
        <v>127</v>
      </c>
      <c r="K1315" s="132"/>
      <c r="L1315" s="133" t="s">
        <v>125</v>
      </c>
      <c r="M1315" s="133"/>
      <c r="N1315" s="133"/>
      <c r="O1315" s="134" t="s">
        <v>98</v>
      </c>
      <c r="P1315" s="128"/>
      <c r="Q1315" s="128"/>
      <c r="R1315" s="128"/>
      <c r="S1315" s="128"/>
      <c r="T1315" s="128"/>
      <c r="U1315" s="128"/>
      <c r="V1315" s="128"/>
      <c r="W1315" s="128"/>
      <c r="X1315" s="128"/>
      <c r="Y1315" s="128"/>
      <c r="Z1315" s="128"/>
      <c r="AA1315" s="128"/>
      <c r="AB1315" s="128"/>
      <c r="AC1315" s="128"/>
      <c r="AD1315" s="128"/>
      <c r="AE1315" s="128"/>
      <c r="AF1315" s="128"/>
      <c r="AG1315" s="128"/>
      <c r="AH1315" s="128"/>
      <c r="AI1315" s="128"/>
      <c r="AJ1315" s="128"/>
      <c r="AK1315" s="128"/>
      <c r="AL1315" s="133" t="s">
        <v>188</v>
      </c>
      <c r="AM1315" s="139"/>
      <c r="BF1315" s="13" t="b">
        <f>IF($K1315="○",TRUE,IF($K1315="",FALSE,"INPUT_ERROR"))</f>
        <v>0</v>
      </c>
      <c r="BG1315" s="13" t="s">
        <v>530</v>
      </c>
      <c r="BH1315" s="13">
        <v>97</v>
      </c>
      <c r="BI1315" s="13" t="str">
        <f t="shared" si="27"/>
        <v>ITEM97#KBN4_6=FALSE</v>
      </c>
    </row>
    <row r="1316" spans="1:61" ht="9.75" customHeight="1" x14ac:dyDescent="0.15">
      <c r="A1316" s="99"/>
      <c r="B1316" s="100"/>
      <c r="C1316" s="100"/>
      <c r="D1316" s="100"/>
      <c r="E1316" s="100"/>
      <c r="F1316" s="100"/>
      <c r="G1316" s="100"/>
      <c r="H1316" s="100"/>
      <c r="I1316" s="101"/>
      <c r="J1316" s="135"/>
      <c r="K1316" s="136"/>
      <c r="L1316" s="137"/>
      <c r="M1316" s="137"/>
      <c r="N1316" s="137"/>
      <c r="O1316" s="138"/>
      <c r="P1316" s="90"/>
      <c r="Q1316" s="90"/>
      <c r="R1316" s="90"/>
      <c r="S1316" s="90"/>
      <c r="T1316" s="90"/>
      <c r="U1316" s="90"/>
      <c r="V1316" s="90"/>
      <c r="W1316" s="90"/>
      <c r="X1316" s="90"/>
      <c r="Y1316" s="90"/>
      <c r="Z1316" s="90"/>
      <c r="AA1316" s="90"/>
      <c r="AB1316" s="90"/>
      <c r="AC1316" s="90"/>
      <c r="AD1316" s="90"/>
      <c r="AE1316" s="90"/>
      <c r="AF1316" s="90"/>
      <c r="AG1316" s="90"/>
      <c r="AH1316" s="90"/>
      <c r="AI1316" s="90"/>
      <c r="AJ1316" s="90"/>
      <c r="AK1316" s="90"/>
      <c r="AL1316" s="137"/>
      <c r="AM1316" s="140"/>
      <c r="BG1316" s="13" t="s">
        <v>530</v>
      </c>
      <c r="BH1316" s="13">
        <v>98</v>
      </c>
      <c r="BI1316" s="13" t="str">
        <f>"ITEM"&amp;BH1316 &amp; BG1316 &amp;"="&amp;IF(TRIM($P1315)="","",$P1315)</f>
        <v>ITEM98#KBN4_6=</v>
      </c>
    </row>
    <row r="1317" spans="1:61" ht="9.75" customHeight="1" x14ac:dyDescent="0.15">
      <c r="A1317" s="96" t="s">
        <v>290</v>
      </c>
      <c r="B1317" s="97"/>
      <c r="C1317" s="97"/>
      <c r="D1317" s="97"/>
      <c r="E1317" s="97"/>
      <c r="F1317" s="97"/>
      <c r="G1317" s="97"/>
      <c r="H1317" s="97"/>
      <c r="I1317" s="98"/>
      <c r="J1317" s="305" t="s">
        <v>639</v>
      </c>
      <c r="K1317" s="306"/>
      <c r="L1317" s="306"/>
      <c r="M1317" s="306"/>
      <c r="N1317" s="306"/>
      <c r="O1317" s="306"/>
      <c r="P1317" s="306"/>
      <c r="Q1317" s="306"/>
      <c r="R1317" s="306"/>
      <c r="S1317" s="306"/>
      <c r="T1317" s="306"/>
      <c r="U1317" s="306"/>
      <c r="V1317" s="306"/>
      <c r="W1317" s="306"/>
      <c r="X1317" s="306"/>
      <c r="Y1317" s="306"/>
      <c r="Z1317" s="306"/>
      <c r="AA1317" s="306"/>
      <c r="AB1317" s="306"/>
      <c r="AC1317" s="306"/>
      <c r="AD1317" s="306"/>
      <c r="AE1317" s="306"/>
      <c r="AF1317" s="306"/>
      <c r="AG1317" s="306"/>
      <c r="AH1317" s="306"/>
      <c r="AI1317" s="306"/>
      <c r="AJ1317" s="306"/>
      <c r="AK1317" s="306"/>
      <c r="AL1317" s="306"/>
      <c r="AM1317" s="307"/>
      <c r="BG1317" s="13" t="s">
        <v>530</v>
      </c>
      <c r="BH1317" s="13">
        <v>99</v>
      </c>
      <c r="BI1317" s="13" t="str">
        <f>"ITEM"&amp;BH1317 &amp; BG1317 &amp;"="&amp;IF(TRIM($J1317)="","",TEXT(J1317,"yyyymmdd"))</f>
        <v>ITEM99#KBN4_6=随時</v>
      </c>
    </row>
    <row r="1318" spans="1:61" ht="9.75" customHeight="1" x14ac:dyDescent="0.15">
      <c r="A1318" s="99"/>
      <c r="B1318" s="100"/>
      <c r="C1318" s="100"/>
      <c r="D1318" s="100"/>
      <c r="E1318" s="100"/>
      <c r="F1318" s="100"/>
      <c r="G1318" s="100"/>
      <c r="H1318" s="100"/>
      <c r="I1318" s="101"/>
      <c r="J1318" s="308"/>
      <c r="K1318" s="309"/>
      <c r="L1318" s="309"/>
      <c r="M1318" s="309"/>
      <c r="N1318" s="309"/>
      <c r="O1318" s="309"/>
      <c r="P1318" s="309"/>
      <c r="Q1318" s="309"/>
      <c r="R1318" s="309"/>
      <c r="S1318" s="309"/>
      <c r="T1318" s="309"/>
      <c r="U1318" s="309"/>
      <c r="V1318" s="309"/>
      <c r="W1318" s="309"/>
      <c r="X1318" s="309"/>
      <c r="Y1318" s="309"/>
      <c r="Z1318" s="309"/>
      <c r="AA1318" s="309"/>
      <c r="AB1318" s="309"/>
      <c r="AC1318" s="309"/>
      <c r="AD1318" s="309"/>
      <c r="AE1318" s="309"/>
      <c r="AF1318" s="309"/>
      <c r="AG1318" s="309"/>
      <c r="AH1318" s="309"/>
      <c r="AI1318" s="309"/>
      <c r="AJ1318" s="309"/>
      <c r="AK1318" s="309"/>
      <c r="AL1318" s="309"/>
      <c r="AM1318" s="310"/>
      <c r="BH1318" s="13" t="s">
        <v>432</v>
      </c>
    </row>
    <row r="1319" spans="1:61" ht="9.75" customHeight="1" thickBot="1" x14ac:dyDescent="0.2">
      <c r="A1319" s="106"/>
      <c r="B1319" s="107"/>
      <c r="C1319" s="107"/>
      <c r="D1319" s="107"/>
      <c r="E1319" s="107"/>
      <c r="F1319" s="107"/>
      <c r="G1319" s="107"/>
      <c r="H1319" s="107"/>
      <c r="I1319" s="108"/>
      <c r="J1319" s="311"/>
      <c r="K1319" s="312"/>
      <c r="L1319" s="312"/>
      <c r="M1319" s="312"/>
      <c r="N1319" s="312"/>
      <c r="O1319" s="312"/>
      <c r="P1319" s="312"/>
      <c r="Q1319" s="312"/>
      <c r="R1319" s="312"/>
      <c r="S1319" s="312"/>
      <c r="T1319" s="312"/>
      <c r="U1319" s="312"/>
      <c r="V1319" s="312"/>
      <c r="W1319" s="312"/>
      <c r="X1319" s="312"/>
      <c r="Y1319" s="312"/>
      <c r="Z1319" s="312"/>
      <c r="AA1319" s="312"/>
      <c r="AB1319" s="312"/>
      <c r="AC1319" s="312"/>
      <c r="AD1319" s="312"/>
      <c r="AE1319" s="312"/>
      <c r="AF1319" s="312"/>
      <c r="AG1319" s="312"/>
      <c r="AH1319" s="312"/>
      <c r="AI1319" s="312"/>
      <c r="AJ1319" s="312"/>
      <c r="AK1319" s="312"/>
      <c r="AL1319" s="312"/>
      <c r="AM1319" s="313"/>
      <c r="BH1319" s="13" t="s">
        <v>432</v>
      </c>
    </row>
    <row r="1320" spans="1:61" ht="9.75" customHeight="1" x14ac:dyDescent="0.15">
      <c r="A1320" s="295" t="s">
        <v>393</v>
      </c>
      <c r="B1320" s="296"/>
      <c r="C1320" s="296"/>
      <c r="D1320" s="296"/>
      <c r="E1320" s="296"/>
      <c r="F1320" s="296"/>
      <c r="G1320" s="296"/>
      <c r="H1320" s="296"/>
      <c r="I1320" s="297"/>
      <c r="J1320" s="273" t="s">
        <v>658</v>
      </c>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74"/>
      <c r="AE1320" s="274"/>
      <c r="AF1320" s="274"/>
      <c r="AG1320" s="274"/>
      <c r="AH1320" s="274"/>
      <c r="AI1320" s="274"/>
      <c r="AJ1320" s="274"/>
      <c r="AK1320" s="274"/>
      <c r="AL1320" s="274"/>
      <c r="AM1320" s="275"/>
      <c r="BG1320" s="13" t="s">
        <v>531</v>
      </c>
      <c r="BH1320" s="13">
        <v>85</v>
      </c>
      <c r="BI1320" s="13" t="str">
        <f>"ITEM"&amp;BH1320 &amp; BG1320 &amp;"="&amp; IF(TRIM($J1320)="","",$J1320)</f>
        <v>ITEM85#KBN4_7=生活福祉課</v>
      </c>
    </row>
    <row r="1321" spans="1:61" ht="9.75" customHeight="1" thickBot="1" x14ac:dyDescent="0.2">
      <c r="A1321" s="298"/>
      <c r="B1321" s="299"/>
      <c r="C1321" s="299"/>
      <c r="D1321" s="299"/>
      <c r="E1321" s="299"/>
      <c r="F1321" s="299"/>
      <c r="G1321" s="299"/>
      <c r="H1321" s="299"/>
      <c r="I1321" s="300"/>
      <c r="J1321" s="301"/>
      <c r="K1321" s="302"/>
      <c r="L1321" s="302"/>
      <c r="M1321" s="302"/>
      <c r="N1321" s="302"/>
      <c r="O1321" s="302"/>
      <c r="P1321" s="302"/>
      <c r="Q1321" s="302"/>
      <c r="R1321" s="302"/>
      <c r="S1321" s="302"/>
      <c r="T1321" s="302"/>
      <c r="U1321" s="302"/>
      <c r="V1321" s="302"/>
      <c r="W1321" s="302"/>
      <c r="X1321" s="302"/>
      <c r="Y1321" s="302"/>
      <c r="Z1321" s="302"/>
      <c r="AA1321" s="302"/>
      <c r="AB1321" s="302"/>
      <c r="AC1321" s="302"/>
      <c r="AD1321" s="302"/>
      <c r="AE1321" s="302"/>
      <c r="AF1321" s="302"/>
      <c r="AG1321" s="302"/>
      <c r="AH1321" s="302"/>
      <c r="AI1321" s="302"/>
      <c r="AJ1321" s="302"/>
      <c r="AK1321" s="302"/>
      <c r="AL1321" s="302"/>
      <c r="AM1321" s="303"/>
      <c r="BG1321" s="13" t="s">
        <v>432</v>
      </c>
      <c r="BH1321" s="13" t="s">
        <v>432</v>
      </c>
    </row>
    <row r="1322" spans="1:61" ht="9.75" customHeight="1" x14ac:dyDescent="0.15">
      <c r="A1322" s="96" t="s">
        <v>96</v>
      </c>
      <c r="B1322" s="97"/>
      <c r="C1322" s="97"/>
      <c r="D1322" s="97"/>
      <c r="E1322" s="97"/>
      <c r="F1322" s="97"/>
      <c r="G1322" s="97"/>
      <c r="H1322" s="97"/>
      <c r="I1322" s="98"/>
      <c r="J1322" s="102" t="s">
        <v>641</v>
      </c>
      <c r="K1322" s="102"/>
      <c r="L1322" s="102"/>
      <c r="M1322" s="102"/>
      <c r="N1322" s="102"/>
      <c r="O1322" s="102"/>
      <c r="P1322" s="102"/>
      <c r="Q1322" s="102"/>
      <c r="R1322" s="102"/>
      <c r="S1322" s="102"/>
      <c r="T1322" s="102"/>
      <c r="U1322" s="102"/>
      <c r="V1322" s="102"/>
      <c r="W1322" s="102"/>
      <c r="X1322" s="102"/>
      <c r="Y1322" s="102"/>
      <c r="Z1322" s="102"/>
      <c r="AA1322" s="102"/>
      <c r="AB1322" s="102"/>
      <c r="AC1322" s="102"/>
      <c r="AD1322" s="102"/>
      <c r="AE1322" s="102"/>
      <c r="AF1322" s="102"/>
      <c r="AG1322" s="102"/>
      <c r="AH1322" s="102"/>
      <c r="AI1322" s="102"/>
      <c r="AJ1322" s="102"/>
      <c r="AK1322" s="102"/>
      <c r="AL1322" s="102"/>
      <c r="AM1322" s="102"/>
      <c r="BG1322" s="13" t="s">
        <v>531</v>
      </c>
      <c r="BH1322" s="13">
        <v>86</v>
      </c>
      <c r="BI1322" s="13" t="str">
        <f>"ITEM"&amp;BH1322&amp; BG1322 &amp;"="&amp; IF(TRIM($J1322)="","",$J1322)</f>
        <v>ITEM86#KBN4_7=番号法第９条第１項</v>
      </c>
    </row>
    <row r="1323" spans="1:61" ht="9.75" customHeight="1" x14ac:dyDescent="0.15">
      <c r="A1323" s="106"/>
      <c r="B1323" s="107"/>
      <c r="C1323" s="107"/>
      <c r="D1323" s="107"/>
      <c r="E1323" s="107"/>
      <c r="F1323" s="107"/>
      <c r="G1323" s="107"/>
      <c r="H1323" s="107"/>
      <c r="I1323" s="108"/>
      <c r="J1323" s="102"/>
      <c r="K1323" s="102"/>
      <c r="L1323" s="102"/>
      <c r="M1323" s="102"/>
      <c r="N1323" s="102"/>
      <c r="O1323" s="102"/>
      <c r="P1323" s="102"/>
      <c r="Q1323" s="102"/>
      <c r="R1323" s="102"/>
      <c r="S1323" s="102"/>
      <c r="T1323" s="102"/>
      <c r="U1323" s="102"/>
      <c r="V1323" s="102"/>
      <c r="W1323" s="102"/>
      <c r="X1323" s="102"/>
      <c r="Y1323" s="102"/>
      <c r="Z1323" s="102"/>
      <c r="AA1323" s="102"/>
      <c r="AB1323" s="102"/>
      <c r="AC1323" s="102"/>
      <c r="AD1323" s="102"/>
      <c r="AE1323" s="102"/>
      <c r="AF1323" s="102"/>
      <c r="AG1323" s="102"/>
      <c r="AH1323" s="102"/>
      <c r="AI1323" s="102"/>
      <c r="AJ1323" s="102"/>
      <c r="AK1323" s="102"/>
      <c r="AL1323" s="102"/>
      <c r="AM1323" s="102"/>
      <c r="BG1323" s="13" t="s">
        <v>432</v>
      </c>
      <c r="BH1323" s="13" t="s">
        <v>432</v>
      </c>
    </row>
    <row r="1324" spans="1:61" ht="9.75" customHeight="1" x14ac:dyDescent="0.15">
      <c r="A1324" s="96" t="s">
        <v>291</v>
      </c>
      <c r="B1324" s="97"/>
      <c r="C1324" s="97"/>
      <c r="D1324" s="97"/>
      <c r="E1324" s="97"/>
      <c r="F1324" s="97"/>
      <c r="G1324" s="97"/>
      <c r="H1324" s="97"/>
      <c r="I1324" s="98"/>
      <c r="J1324" s="115" t="s">
        <v>659</v>
      </c>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7"/>
      <c r="BG1324" s="13" t="s">
        <v>531</v>
      </c>
      <c r="BH1324" s="13">
        <v>87</v>
      </c>
      <c r="BI1324" s="13" t="str">
        <f>"ITEM"&amp;BH1324&amp; BG1324 &amp;"="&amp; IF(TRIM($J1324)="","",$J1324)</f>
        <v>ITEM87#KBN4_7=中国残留邦人等の円滑な帰国の促進及び永住帰国後の自立の支援に関する法律による支援給付の支給に関する事務等</v>
      </c>
    </row>
    <row r="1325" spans="1:61" ht="9.75" customHeight="1" x14ac:dyDescent="0.15">
      <c r="A1325" s="99"/>
      <c r="B1325" s="100"/>
      <c r="C1325" s="100"/>
      <c r="D1325" s="100"/>
      <c r="E1325" s="100"/>
      <c r="F1325" s="100"/>
      <c r="G1325" s="100"/>
      <c r="H1325" s="100"/>
      <c r="I1325" s="101"/>
      <c r="J1325" s="109"/>
      <c r="K1325" s="110"/>
      <c r="L1325" s="110"/>
      <c r="M1325" s="110"/>
      <c r="N1325" s="110"/>
      <c r="O1325" s="110"/>
      <c r="P1325" s="110"/>
      <c r="Q1325" s="110"/>
      <c r="R1325" s="110"/>
      <c r="S1325" s="110"/>
      <c r="T1325" s="110"/>
      <c r="U1325" s="110"/>
      <c r="V1325" s="110"/>
      <c r="W1325" s="110"/>
      <c r="X1325" s="110"/>
      <c r="Y1325" s="110"/>
      <c r="Z1325" s="110"/>
      <c r="AA1325" s="110"/>
      <c r="AB1325" s="110"/>
      <c r="AC1325" s="110"/>
      <c r="AD1325" s="110"/>
      <c r="AE1325" s="110"/>
      <c r="AF1325" s="110"/>
      <c r="AG1325" s="110"/>
      <c r="AH1325" s="110"/>
      <c r="AI1325" s="110"/>
      <c r="AJ1325" s="110"/>
      <c r="AK1325" s="110"/>
      <c r="AL1325" s="110"/>
      <c r="AM1325" s="111"/>
      <c r="BG1325" s="13" t="s">
        <v>432</v>
      </c>
      <c r="BH1325" s="13" t="s">
        <v>432</v>
      </c>
    </row>
    <row r="1326" spans="1:61" ht="9.75" customHeight="1" x14ac:dyDescent="0.15">
      <c r="A1326" s="106"/>
      <c r="B1326" s="107"/>
      <c r="C1326" s="107"/>
      <c r="D1326" s="107"/>
      <c r="E1326" s="107"/>
      <c r="F1326" s="107"/>
      <c r="G1326" s="107"/>
      <c r="H1326" s="107"/>
      <c r="I1326" s="108"/>
      <c r="J1326" s="112"/>
      <c r="K1326" s="113"/>
      <c r="L1326" s="113"/>
      <c r="M1326" s="113"/>
      <c r="N1326" s="113"/>
      <c r="O1326" s="113"/>
      <c r="P1326" s="113"/>
      <c r="Q1326" s="113"/>
      <c r="R1326" s="113"/>
      <c r="S1326" s="113"/>
      <c r="T1326" s="113"/>
      <c r="U1326" s="113"/>
      <c r="V1326" s="113"/>
      <c r="W1326" s="113"/>
      <c r="X1326" s="113"/>
      <c r="Y1326" s="113"/>
      <c r="Z1326" s="113"/>
      <c r="AA1326" s="113"/>
      <c r="AB1326" s="113"/>
      <c r="AC1326" s="113"/>
      <c r="AD1326" s="113"/>
      <c r="AE1326" s="113"/>
      <c r="AF1326" s="113"/>
      <c r="AG1326" s="113"/>
      <c r="AH1326" s="113"/>
      <c r="AI1326" s="113"/>
      <c r="AJ1326" s="113"/>
      <c r="AK1326" s="113"/>
      <c r="AL1326" s="113"/>
      <c r="AM1326" s="114"/>
      <c r="BG1326" s="13" t="s">
        <v>432</v>
      </c>
      <c r="BH1326" s="13" t="s">
        <v>432</v>
      </c>
    </row>
    <row r="1327" spans="1:61" ht="9.75" customHeight="1" x14ac:dyDescent="0.15">
      <c r="A1327" s="96" t="s">
        <v>292</v>
      </c>
      <c r="B1327" s="97"/>
      <c r="C1327" s="97"/>
      <c r="D1327" s="97"/>
      <c r="E1327" s="97"/>
      <c r="F1327" s="97"/>
      <c r="G1327" s="97"/>
      <c r="H1327" s="97"/>
      <c r="I1327" s="98"/>
      <c r="J1327" s="102" t="s">
        <v>651</v>
      </c>
      <c r="K1327" s="102"/>
      <c r="L1327" s="102"/>
      <c r="M1327" s="102"/>
      <c r="N1327" s="102"/>
      <c r="O1327" s="102"/>
      <c r="P1327" s="102"/>
      <c r="Q1327" s="102"/>
      <c r="R1327" s="102"/>
      <c r="S1327" s="102"/>
      <c r="T1327" s="102"/>
      <c r="U1327" s="102"/>
      <c r="V1327" s="102"/>
      <c r="W1327" s="102"/>
      <c r="X1327" s="102"/>
      <c r="Y1327" s="102"/>
      <c r="Z1327" s="102"/>
      <c r="AA1327" s="102"/>
      <c r="AB1327" s="102"/>
      <c r="AC1327" s="102"/>
      <c r="AD1327" s="102"/>
      <c r="AE1327" s="102"/>
      <c r="AF1327" s="102"/>
      <c r="AG1327" s="102"/>
      <c r="AH1327" s="102"/>
      <c r="AI1327" s="102"/>
      <c r="AJ1327" s="102"/>
      <c r="AK1327" s="102"/>
      <c r="AL1327" s="102"/>
      <c r="AM1327" s="102"/>
      <c r="BG1327" s="13" t="s">
        <v>531</v>
      </c>
      <c r="BH1327" s="13">
        <v>88</v>
      </c>
      <c r="BI1327" s="13" t="str">
        <f>"ITEM"&amp;BH1327&amp; BG1327 &amp;"="&amp; IF(TRIM($J1327)="","",$J1327)</f>
        <v>ITEM88#KBN4_7=対象者の住基情報（住所・氏名等）</v>
      </c>
    </row>
    <row r="1328" spans="1:61" ht="9.75" customHeight="1" x14ac:dyDescent="0.15">
      <c r="A1328" s="106"/>
      <c r="B1328" s="107"/>
      <c r="C1328" s="107"/>
      <c r="D1328" s="107"/>
      <c r="E1328" s="107"/>
      <c r="F1328" s="107"/>
      <c r="G1328" s="107"/>
      <c r="H1328" s="107"/>
      <c r="I1328" s="108"/>
      <c r="J1328" s="102"/>
      <c r="K1328" s="102"/>
      <c r="L1328" s="102"/>
      <c r="M1328" s="102"/>
      <c r="N1328" s="102"/>
      <c r="O1328" s="102"/>
      <c r="P1328" s="102"/>
      <c r="Q1328" s="102"/>
      <c r="R1328" s="102"/>
      <c r="S1328" s="102"/>
      <c r="T1328" s="102"/>
      <c r="U1328" s="102"/>
      <c r="V1328" s="102"/>
      <c r="W1328" s="102"/>
      <c r="X1328" s="102"/>
      <c r="Y1328" s="102"/>
      <c r="Z1328" s="102"/>
      <c r="AA1328" s="102"/>
      <c r="AB1328" s="102"/>
      <c r="AC1328" s="102"/>
      <c r="AD1328" s="102"/>
      <c r="AE1328" s="102"/>
      <c r="AF1328" s="102"/>
      <c r="AG1328" s="102"/>
      <c r="AH1328" s="102"/>
      <c r="AI1328" s="102"/>
      <c r="AJ1328" s="102"/>
      <c r="AK1328" s="102"/>
      <c r="AL1328" s="102"/>
      <c r="AM1328" s="102"/>
      <c r="BG1328" s="13" t="s">
        <v>432</v>
      </c>
      <c r="BH1328" s="13" t="s">
        <v>432</v>
      </c>
    </row>
    <row r="1329" spans="1:61" ht="9.75" customHeight="1" x14ac:dyDescent="0.15">
      <c r="A1329" s="96" t="s">
        <v>326</v>
      </c>
      <c r="B1329" s="97"/>
      <c r="C1329" s="97"/>
      <c r="D1329" s="97"/>
      <c r="E1329" s="97"/>
      <c r="F1329" s="97"/>
      <c r="G1329" s="97"/>
      <c r="H1329" s="97"/>
      <c r="I1329" s="98"/>
      <c r="J1329" s="266"/>
      <c r="K1329" s="170"/>
      <c r="L1329" s="170"/>
      <c r="M1329" s="170"/>
      <c r="N1329" s="170"/>
      <c r="O1329" s="170"/>
      <c r="P1329" s="170"/>
      <c r="Q1329" s="170"/>
      <c r="R1329" s="170"/>
      <c r="S1329" s="170"/>
      <c r="T1329" s="170"/>
      <c r="U1329" s="170"/>
      <c r="V1329" s="170" t="s">
        <v>116</v>
      </c>
      <c r="W1329" s="170"/>
      <c r="X1329" s="170"/>
      <c r="Y1329" s="170"/>
      <c r="Z1329" s="170"/>
      <c r="AA1329" s="170"/>
      <c r="AB1329" s="170"/>
      <c r="AC1329" s="170"/>
      <c r="AD1329" s="170"/>
      <c r="AE1329" s="170"/>
      <c r="AF1329" s="170"/>
      <c r="AG1329" s="170"/>
      <c r="AH1329" s="170"/>
      <c r="AI1329" s="170"/>
      <c r="AJ1329" s="170"/>
      <c r="AK1329" s="170"/>
      <c r="AL1329" s="170"/>
      <c r="AM1329" s="171"/>
      <c r="BE1329" s="13" t="str">
        <f ca="1">MID(CELL("address",$CB$2),2,2)</f>
        <v>CB</v>
      </c>
      <c r="BF1329" s="13">
        <f>IF(TRIM($K1331)="","",IF(ISERROR(MATCH($K1331,$CB$3:$CB$7,0)),"INPUT_ERROR",MATCH($K1331,$CB$3:$CB$7,0)))</f>
        <v>3</v>
      </c>
      <c r="BG1329" s="13" t="s">
        <v>531</v>
      </c>
      <c r="BH1329" s="13">
        <v>89</v>
      </c>
      <c r="BI1329" s="13" t="str">
        <f>"ITEM"&amp; BH1329&amp; BG1329 &amp;"="&amp; $BF1329</f>
        <v>ITEM89#KBN4_7=3</v>
      </c>
    </row>
    <row r="1330" spans="1:61" ht="9.75" customHeight="1" x14ac:dyDescent="0.15">
      <c r="A1330" s="99"/>
      <c r="B1330" s="100"/>
      <c r="C1330" s="100"/>
      <c r="D1330" s="100"/>
      <c r="E1330" s="100"/>
      <c r="F1330" s="100"/>
      <c r="G1330" s="100"/>
      <c r="H1330" s="100"/>
      <c r="I1330" s="101"/>
      <c r="J1330" s="304"/>
      <c r="K1330" s="169"/>
      <c r="L1330" s="169"/>
      <c r="M1330" s="169"/>
      <c r="N1330" s="169"/>
      <c r="O1330" s="169"/>
      <c r="P1330" s="169"/>
      <c r="Q1330" s="169"/>
      <c r="R1330" s="169"/>
      <c r="S1330" s="169"/>
      <c r="T1330" s="169"/>
      <c r="U1330" s="169"/>
      <c r="V1330" s="169" t="s">
        <v>180</v>
      </c>
      <c r="W1330" s="169"/>
      <c r="X1330" s="169"/>
      <c r="Y1330" s="169"/>
      <c r="Z1330" s="169"/>
      <c r="AA1330" s="169"/>
      <c r="AB1330" s="169"/>
      <c r="AC1330" s="169"/>
      <c r="AD1330" s="169"/>
      <c r="AE1330" s="169"/>
      <c r="AF1330" s="169"/>
      <c r="AG1330" s="169"/>
      <c r="AH1330" s="169"/>
      <c r="AI1330" s="169"/>
      <c r="AJ1330" s="169"/>
      <c r="AK1330" s="169"/>
      <c r="AL1330" s="169"/>
      <c r="AM1330" s="172"/>
      <c r="BG1330" s="13" t="s">
        <v>432</v>
      </c>
      <c r="BH1330" s="13" t="s">
        <v>432</v>
      </c>
    </row>
    <row r="1331" spans="1:61" ht="9.75" customHeight="1" x14ac:dyDescent="0.15">
      <c r="A1331" s="99"/>
      <c r="B1331" s="100"/>
      <c r="C1331" s="100"/>
      <c r="D1331" s="100"/>
      <c r="E1331" s="100"/>
      <c r="F1331" s="100"/>
      <c r="G1331" s="100"/>
      <c r="H1331" s="100"/>
      <c r="I1331" s="101"/>
      <c r="J1331" s="130" t="s">
        <v>127</v>
      </c>
      <c r="K1331" s="131" t="s">
        <v>136</v>
      </c>
      <c r="L1331" s="131"/>
      <c r="M1331" s="131"/>
      <c r="N1331" s="131"/>
      <c r="O1331" s="131"/>
      <c r="P1331" s="131"/>
      <c r="Q1331" s="131"/>
      <c r="R1331" s="131"/>
      <c r="S1331" s="131"/>
      <c r="T1331" s="133" t="s">
        <v>129</v>
      </c>
      <c r="U1331" s="133"/>
      <c r="V1331" s="169" t="s">
        <v>236</v>
      </c>
      <c r="W1331" s="169"/>
      <c r="X1331" s="169"/>
      <c r="Y1331" s="169"/>
      <c r="Z1331" s="169"/>
      <c r="AA1331" s="169"/>
      <c r="AB1331" s="169"/>
      <c r="AC1331" s="169"/>
      <c r="AD1331" s="169"/>
      <c r="AE1331" s="169"/>
      <c r="AF1331" s="169"/>
      <c r="AG1331" s="169"/>
      <c r="AH1331" s="169"/>
      <c r="AI1331" s="169"/>
      <c r="AJ1331" s="169"/>
      <c r="AK1331" s="169"/>
      <c r="AL1331" s="169"/>
      <c r="AM1331" s="172"/>
      <c r="BG1331" s="13" t="s">
        <v>432</v>
      </c>
      <c r="BH1331" s="13" t="s">
        <v>432</v>
      </c>
    </row>
    <row r="1332" spans="1:61" ht="9.75" customHeight="1" x14ac:dyDescent="0.15">
      <c r="A1332" s="99"/>
      <c r="B1332" s="100"/>
      <c r="C1332" s="100"/>
      <c r="D1332" s="100"/>
      <c r="E1332" s="100"/>
      <c r="F1332" s="100"/>
      <c r="G1332" s="100"/>
      <c r="H1332" s="100"/>
      <c r="I1332" s="101"/>
      <c r="J1332" s="130"/>
      <c r="K1332" s="131"/>
      <c r="L1332" s="131"/>
      <c r="M1332" s="131"/>
      <c r="N1332" s="131"/>
      <c r="O1332" s="131"/>
      <c r="P1332" s="131"/>
      <c r="Q1332" s="131"/>
      <c r="R1332" s="131"/>
      <c r="S1332" s="131"/>
      <c r="T1332" s="133"/>
      <c r="U1332" s="133"/>
      <c r="V1332" s="169" t="s">
        <v>237</v>
      </c>
      <c r="W1332" s="169"/>
      <c r="X1332" s="169"/>
      <c r="Y1332" s="169"/>
      <c r="Z1332" s="169"/>
      <c r="AA1332" s="169"/>
      <c r="AB1332" s="169"/>
      <c r="AC1332" s="169"/>
      <c r="AD1332" s="169"/>
      <c r="AE1332" s="169"/>
      <c r="AF1332" s="169"/>
      <c r="AG1332" s="169"/>
      <c r="AH1332" s="169"/>
      <c r="AI1332" s="169"/>
      <c r="AJ1332" s="169"/>
      <c r="AK1332" s="169"/>
      <c r="AL1332" s="169"/>
      <c r="AM1332" s="172"/>
      <c r="BG1332" s="13" t="s">
        <v>432</v>
      </c>
      <c r="BH1332" s="13" t="s">
        <v>432</v>
      </c>
    </row>
    <row r="1333" spans="1:61" ht="9.75" customHeight="1" x14ac:dyDescent="0.15">
      <c r="A1333" s="99"/>
      <c r="B1333" s="100"/>
      <c r="C1333" s="100"/>
      <c r="D1333" s="100"/>
      <c r="E1333" s="100"/>
      <c r="F1333" s="100"/>
      <c r="G1333" s="100"/>
      <c r="H1333" s="100"/>
      <c r="I1333" s="101"/>
      <c r="J1333" s="186"/>
      <c r="K1333" s="133"/>
      <c r="L1333" s="133"/>
      <c r="M1333" s="133"/>
      <c r="N1333" s="133"/>
      <c r="O1333" s="133"/>
      <c r="P1333" s="133"/>
      <c r="Q1333" s="133"/>
      <c r="R1333" s="133"/>
      <c r="S1333" s="133"/>
      <c r="T1333" s="133"/>
      <c r="U1333" s="133"/>
      <c r="V1333" s="169" t="s">
        <v>441</v>
      </c>
      <c r="W1333" s="169"/>
      <c r="X1333" s="169"/>
      <c r="Y1333" s="169"/>
      <c r="Z1333" s="169"/>
      <c r="AA1333" s="169"/>
      <c r="AB1333" s="169"/>
      <c r="AC1333" s="169"/>
      <c r="AD1333" s="169"/>
      <c r="AE1333" s="169"/>
      <c r="AF1333" s="169"/>
      <c r="AG1333" s="169"/>
      <c r="AH1333" s="169"/>
      <c r="AI1333" s="169"/>
      <c r="AJ1333" s="169"/>
      <c r="AK1333" s="169"/>
      <c r="AL1333" s="169"/>
      <c r="AM1333" s="172"/>
      <c r="BG1333" s="13" t="s">
        <v>432</v>
      </c>
      <c r="BH1333" s="13" t="s">
        <v>432</v>
      </c>
    </row>
    <row r="1334" spans="1:61" ht="9.75" customHeight="1" x14ac:dyDescent="0.15">
      <c r="A1334" s="106"/>
      <c r="B1334" s="107"/>
      <c r="C1334" s="107"/>
      <c r="D1334" s="107"/>
      <c r="E1334" s="107"/>
      <c r="F1334" s="107"/>
      <c r="G1334" s="107"/>
      <c r="H1334" s="107"/>
      <c r="I1334" s="108"/>
      <c r="J1334" s="168"/>
      <c r="K1334" s="137"/>
      <c r="L1334" s="137"/>
      <c r="M1334" s="137"/>
      <c r="N1334" s="137"/>
      <c r="O1334" s="137"/>
      <c r="P1334" s="137"/>
      <c r="Q1334" s="137"/>
      <c r="R1334" s="137"/>
      <c r="S1334" s="137"/>
      <c r="T1334" s="137"/>
      <c r="U1334" s="137"/>
      <c r="V1334" s="174" t="s">
        <v>238</v>
      </c>
      <c r="W1334" s="174"/>
      <c r="X1334" s="174"/>
      <c r="Y1334" s="174"/>
      <c r="Z1334" s="174"/>
      <c r="AA1334" s="174"/>
      <c r="AB1334" s="174"/>
      <c r="AC1334" s="174"/>
      <c r="AD1334" s="174"/>
      <c r="AE1334" s="174"/>
      <c r="AF1334" s="174"/>
      <c r="AG1334" s="174"/>
      <c r="AH1334" s="174"/>
      <c r="AI1334" s="174"/>
      <c r="AJ1334" s="174"/>
      <c r="AK1334" s="174"/>
      <c r="AL1334" s="174"/>
      <c r="AM1334" s="175"/>
      <c r="BG1334" s="13" t="s">
        <v>432</v>
      </c>
      <c r="BH1334" s="13" t="s">
        <v>432</v>
      </c>
    </row>
    <row r="1335" spans="1:61" ht="9.75" customHeight="1" x14ac:dyDescent="0.15">
      <c r="A1335" s="96" t="s">
        <v>325</v>
      </c>
      <c r="B1335" s="97"/>
      <c r="C1335" s="97"/>
      <c r="D1335" s="97"/>
      <c r="E1335" s="97"/>
      <c r="F1335" s="97"/>
      <c r="G1335" s="97"/>
      <c r="H1335" s="97"/>
      <c r="I1335" s="98"/>
      <c r="J1335" s="115" t="s">
        <v>657</v>
      </c>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7"/>
      <c r="BG1335" s="13" t="s">
        <v>531</v>
      </c>
      <c r="BH1335" s="13">
        <v>90</v>
      </c>
      <c r="BI1335" s="13" t="str">
        <f>"ITEM"&amp;BH1335&amp; BG1335 &amp;"="&amp; IF(TRIM($J1335)="","",$J1335)</f>
        <v>ITEM90#KBN4_7=制度受給対象者となる住民</v>
      </c>
    </row>
    <row r="1336" spans="1:61" ht="9.75" customHeight="1" x14ac:dyDescent="0.15">
      <c r="A1336" s="99"/>
      <c r="B1336" s="100"/>
      <c r="C1336" s="100"/>
      <c r="D1336" s="100"/>
      <c r="E1336" s="100"/>
      <c r="F1336" s="100"/>
      <c r="G1336" s="100"/>
      <c r="H1336" s="100"/>
      <c r="I1336" s="101"/>
      <c r="J1336" s="109"/>
      <c r="K1336" s="110"/>
      <c r="L1336" s="110"/>
      <c r="M1336" s="110"/>
      <c r="N1336" s="110"/>
      <c r="O1336" s="110"/>
      <c r="P1336" s="110"/>
      <c r="Q1336" s="110"/>
      <c r="R1336" s="110"/>
      <c r="S1336" s="110"/>
      <c r="T1336" s="110"/>
      <c r="U1336" s="110"/>
      <c r="V1336" s="110"/>
      <c r="W1336" s="110"/>
      <c r="X1336" s="110"/>
      <c r="Y1336" s="110"/>
      <c r="Z1336" s="110"/>
      <c r="AA1336" s="110"/>
      <c r="AB1336" s="110"/>
      <c r="AC1336" s="110"/>
      <c r="AD1336" s="110"/>
      <c r="AE1336" s="110"/>
      <c r="AF1336" s="110"/>
      <c r="AG1336" s="110"/>
      <c r="AH1336" s="110"/>
      <c r="AI1336" s="110"/>
      <c r="AJ1336" s="110"/>
      <c r="AK1336" s="110"/>
      <c r="AL1336" s="110"/>
      <c r="AM1336" s="111"/>
      <c r="BG1336" s="13" t="s">
        <v>432</v>
      </c>
      <c r="BH1336" s="13" t="s">
        <v>432</v>
      </c>
    </row>
    <row r="1337" spans="1:61" ht="9.75" customHeight="1" x14ac:dyDescent="0.15">
      <c r="A1337" s="99"/>
      <c r="B1337" s="100"/>
      <c r="C1337" s="100"/>
      <c r="D1337" s="100"/>
      <c r="E1337" s="100"/>
      <c r="F1337" s="100"/>
      <c r="G1337" s="100"/>
      <c r="H1337" s="100"/>
      <c r="I1337" s="101"/>
      <c r="J1337" s="112"/>
      <c r="K1337" s="113"/>
      <c r="L1337" s="113"/>
      <c r="M1337" s="113"/>
      <c r="N1337" s="113"/>
      <c r="O1337" s="113"/>
      <c r="P1337" s="113"/>
      <c r="Q1337" s="113"/>
      <c r="R1337" s="113"/>
      <c r="S1337" s="113"/>
      <c r="T1337" s="113"/>
      <c r="U1337" s="113"/>
      <c r="V1337" s="113"/>
      <c r="W1337" s="113"/>
      <c r="X1337" s="113"/>
      <c r="Y1337" s="113"/>
      <c r="Z1337" s="113"/>
      <c r="AA1337" s="113"/>
      <c r="AB1337" s="113"/>
      <c r="AC1337" s="113"/>
      <c r="AD1337" s="113"/>
      <c r="AE1337" s="113"/>
      <c r="AF1337" s="113"/>
      <c r="AG1337" s="113"/>
      <c r="AH1337" s="113"/>
      <c r="AI1337" s="113"/>
      <c r="AJ1337" s="113"/>
      <c r="AK1337" s="113"/>
      <c r="AL1337" s="113"/>
      <c r="AM1337" s="114"/>
      <c r="BG1337" s="13" t="s">
        <v>432</v>
      </c>
      <c r="BH1337" s="13" t="s">
        <v>432</v>
      </c>
    </row>
    <row r="1338" spans="1:61" ht="9.75" customHeight="1" x14ac:dyDescent="0.15">
      <c r="A1338" s="96" t="s">
        <v>293</v>
      </c>
      <c r="B1338" s="97"/>
      <c r="C1338" s="97"/>
      <c r="D1338" s="97"/>
      <c r="E1338" s="97"/>
      <c r="F1338" s="97"/>
      <c r="G1338" s="97"/>
      <c r="H1338" s="97"/>
      <c r="I1338" s="98"/>
      <c r="J1338" s="224" t="s">
        <v>127</v>
      </c>
      <c r="K1338" s="225" t="s">
        <v>610</v>
      </c>
      <c r="L1338" s="162" t="s">
        <v>122</v>
      </c>
      <c r="M1338" s="162"/>
      <c r="N1338" s="162"/>
      <c r="O1338" s="162"/>
      <c r="P1338" s="162"/>
      <c r="Q1338" s="162"/>
      <c r="R1338" s="162"/>
      <c r="S1338" s="162"/>
      <c r="T1338" s="162"/>
      <c r="U1338" s="162"/>
      <c r="V1338" s="162"/>
      <c r="W1338" s="162"/>
      <c r="X1338" s="227" t="s">
        <v>127</v>
      </c>
      <c r="Y1338" s="225"/>
      <c r="Z1338" s="162" t="s">
        <v>160</v>
      </c>
      <c r="AA1338" s="162"/>
      <c r="AB1338" s="162"/>
      <c r="AC1338" s="162"/>
      <c r="AD1338" s="162"/>
      <c r="AE1338" s="162"/>
      <c r="AF1338" s="162"/>
      <c r="AG1338" s="162"/>
      <c r="AH1338" s="162"/>
      <c r="AI1338" s="162"/>
      <c r="AJ1338" s="162"/>
      <c r="AK1338" s="162"/>
      <c r="AL1338" s="162"/>
      <c r="AM1338" s="163"/>
      <c r="BF1338" s="13" t="b">
        <f>IF($K1338="○",TRUE,IF($K1338="",FALSE,"INPUT_ERROR"))</f>
        <v>1</v>
      </c>
      <c r="BG1338" s="13" t="s">
        <v>531</v>
      </c>
      <c r="BH1338" s="13">
        <v>91</v>
      </c>
      <c r="BI1338" s="13" t="str">
        <f t="shared" ref="BI1338:BI1344" si="28">"ITEM"&amp;BH1338 &amp; BG1338 &amp;"="&amp; BF1338</f>
        <v>ITEM91#KBN4_7=TRUE</v>
      </c>
    </row>
    <row r="1339" spans="1:61" ht="9.75" customHeight="1" x14ac:dyDescent="0.15">
      <c r="A1339" s="99"/>
      <c r="B1339" s="100"/>
      <c r="C1339" s="100"/>
      <c r="D1339" s="100"/>
      <c r="E1339" s="100"/>
      <c r="F1339" s="100"/>
      <c r="G1339" s="100"/>
      <c r="H1339" s="100"/>
      <c r="I1339" s="101"/>
      <c r="J1339" s="130"/>
      <c r="K1339" s="132"/>
      <c r="L1339" s="133"/>
      <c r="M1339" s="133"/>
      <c r="N1339" s="133"/>
      <c r="O1339" s="133"/>
      <c r="P1339" s="133"/>
      <c r="Q1339" s="133"/>
      <c r="R1339" s="133"/>
      <c r="S1339" s="133"/>
      <c r="T1339" s="133"/>
      <c r="U1339" s="133"/>
      <c r="V1339" s="133"/>
      <c r="W1339" s="133"/>
      <c r="X1339" s="134"/>
      <c r="Y1339" s="132"/>
      <c r="Z1339" s="133"/>
      <c r="AA1339" s="133"/>
      <c r="AB1339" s="133"/>
      <c r="AC1339" s="133"/>
      <c r="AD1339" s="133"/>
      <c r="AE1339" s="133"/>
      <c r="AF1339" s="133"/>
      <c r="AG1339" s="133"/>
      <c r="AH1339" s="133"/>
      <c r="AI1339" s="133"/>
      <c r="AJ1339" s="133"/>
      <c r="AK1339" s="133"/>
      <c r="AL1339" s="133"/>
      <c r="AM1339" s="139"/>
      <c r="BF1339" s="13" t="b">
        <f>IF($Y1338="○",TRUE,IF($Y1338="",FALSE,"INPUT_ERROR"))</f>
        <v>0</v>
      </c>
      <c r="BG1339" s="13" t="s">
        <v>531</v>
      </c>
      <c r="BH1339" s="13">
        <v>92</v>
      </c>
      <c r="BI1339" s="13" t="str">
        <f t="shared" si="28"/>
        <v>ITEM92#KBN4_7=FALSE</v>
      </c>
    </row>
    <row r="1340" spans="1:61" ht="9.75" customHeight="1" x14ac:dyDescent="0.15">
      <c r="A1340" s="99"/>
      <c r="B1340" s="100"/>
      <c r="C1340" s="100"/>
      <c r="D1340" s="100"/>
      <c r="E1340" s="100"/>
      <c r="F1340" s="100"/>
      <c r="G1340" s="100"/>
      <c r="H1340" s="100"/>
      <c r="I1340" s="101"/>
      <c r="J1340" s="130" t="s">
        <v>127</v>
      </c>
      <c r="K1340" s="132"/>
      <c r="L1340" s="133" t="s">
        <v>161</v>
      </c>
      <c r="M1340" s="133"/>
      <c r="N1340" s="133"/>
      <c r="O1340" s="133"/>
      <c r="P1340" s="133"/>
      <c r="Q1340" s="133"/>
      <c r="R1340" s="133"/>
      <c r="S1340" s="133"/>
      <c r="T1340" s="133"/>
      <c r="U1340" s="133"/>
      <c r="V1340" s="133"/>
      <c r="W1340" s="133"/>
      <c r="X1340" s="134" t="s">
        <v>127</v>
      </c>
      <c r="Y1340" s="132"/>
      <c r="Z1340" s="133" t="s">
        <v>332</v>
      </c>
      <c r="AA1340" s="133"/>
      <c r="AB1340" s="133"/>
      <c r="AC1340" s="133"/>
      <c r="AD1340" s="133"/>
      <c r="AE1340" s="133"/>
      <c r="AF1340" s="133"/>
      <c r="AG1340" s="133"/>
      <c r="AH1340" s="133"/>
      <c r="AI1340" s="133"/>
      <c r="AJ1340" s="133"/>
      <c r="AK1340" s="133"/>
      <c r="AL1340" s="133"/>
      <c r="AM1340" s="139"/>
      <c r="BF1340" s="13" t="b">
        <f>IF($K1340="○",TRUE,IF($K1340="",FALSE,"INPUT_ERROR"))</f>
        <v>0</v>
      </c>
      <c r="BG1340" s="13" t="s">
        <v>531</v>
      </c>
      <c r="BH1340" s="13">
        <v>93</v>
      </c>
      <c r="BI1340" s="13" t="str">
        <f t="shared" si="28"/>
        <v>ITEM93#KBN4_7=FALSE</v>
      </c>
    </row>
    <row r="1341" spans="1:61" ht="9.75" customHeight="1" x14ac:dyDescent="0.15">
      <c r="A1341" s="99"/>
      <c r="B1341" s="100"/>
      <c r="C1341" s="100"/>
      <c r="D1341" s="100"/>
      <c r="E1341" s="100"/>
      <c r="F1341" s="100"/>
      <c r="G1341" s="100"/>
      <c r="H1341" s="100"/>
      <c r="I1341" s="101"/>
      <c r="J1341" s="130"/>
      <c r="K1341" s="132"/>
      <c r="L1341" s="133"/>
      <c r="M1341" s="133"/>
      <c r="N1341" s="133"/>
      <c r="O1341" s="133"/>
      <c r="P1341" s="133"/>
      <c r="Q1341" s="133"/>
      <c r="R1341" s="133"/>
      <c r="S1341" s="133"/>
      <c r="T1341" s="133"/>
      <c r="U1341" s="133"/>
      <c r="V1341" s="133"/>
      <c r="W1341" s="133"/>
      <c r="X1341" s="134"/>
      <c r="Y1341" s="132"/>
      <c r="Z1341" s="133"/>
      <c r="AA1341" s="133"/>
      <c r="AB1341" s="133"/>
      <c r="AC1341" s="133"/>
      <c r="AD1341" s="133"/>
      <c r="AE1341" s="133"/>
      <c r="AF1341" s="133"/>
      <c r="AG1341" s="133"/>
      <c r="AH1341" s="133"/>
      <c r="AI1341" s="133"/>
      <c r="AJ1341" s="133"/>
      <c r="AK1341" s="133"/>
      <c r="AL1341" s="133"/>
      <c r="AM1341" s="139"/>
      <c r="BF1341" s="13" t="b">
        <f>IF($Y1340="○",TRUE,IF($Y1340="",FALSE,"INPUT_ERROR"))</f>
        <v>0</v>
      </c>
      <c r="BG1341" s="13" t="s">
        <v>531</v>
      </c>
      <c r="BH1341" s="13">
        <v>94</v>
      </c>
      <c r="BI1341" s="13" t="str">
        <f t="shared" si="28"/>
        <v>ITEM94#KBN4_7=FALSE</v>
      </c>
    </row>
    <row r="1342" spans="1:61" ht="9.75" customHeight="1" x14ac:dyDescent="0.15">
      <c r="A1342" s="99"/>
      <c r="B1342" s="100"/>
      <c r="C1342" s="100"/>
      <c r="D1342" s="100"/>
      <c r="E1342" s="100"/>
      <c r="F1342" s="100"/>
      <c r="G1342" s="100"/>
      <c r="H1342" s="100"/>
      <c r="I1342" s="101"/>
      <c r="J1342" s="130" t="s">
        <v>127</v>
      </c>
      <c r="K1342" s="132"/>
      <c r="L1342" s="133" t="s">
        <v>214</v>
      </c>
      <c r="M1342" s="133"/>
      <c r="N1342" s="133"/>
      <c r="O1342" s="133"/>
      <c r="P1342" s="133"/>
      <c r="Q1342" s="133"/>
      <c r="R1342" s="133"/>
      <c r="S1342" s="133"/>
      <c r="T1342" s="133"/>
      <c r="U1342" s="133"/>
      <c r="V1342" s="133"/>
      <c r="W1342" s="133"/>
      <c r="X1342" s="134" t="s">
        <v>127</v>
      </c>
      <c r="Y1342" s="132"/>
      <c r="Z1342" s="133" t="s">
        <v>239</v>
      </c>
      <c r="AA1342" s="133"/>
      <c r="AB1342" s="133"/>
      <c r="AC1342" s="133"/>
      <c r="AD1342" s="133"/>
      <c r="AE1342" s="133"/>
      <c r="AF1342" s="133"/>
      <c r="AG1342" s="133"/>
      <c r="AH1342" s="133"/>
      <c r="AI1342" s="133"/>
      <c r="AJ1342" s="133"/>
      <c r="AK1342" s="133"/>
      <c r="AL1342" s="133"/>
      <c r="AM1342" s="139"/>
      <c r="BF1342" s="13" t="b">
        <f>IF($K1342="○",TRUE,IF($K1342="",FALSE,"INPUT_ERROR"))</f>
        <v>0</v>
      </c>
      <c r="BG1342" s="13" t="s">
        <v>531</v>
      </c>
      <c r="BH1342" s="13">
        <v>95</v>
      </c>
      <c r="BI1342" s="13" t="str">
        <f t="shared" si="28"/>
        <v>ITEM95#KBN4_7=FALSE</v>
      </c>
    </row>
    <row r="1343" spans="1:61" ht="9.75" customHeight="1" x14ac:dyDescent="0.15">
      <c r="A1343" s="99"/>
      <c r="B1343" s="100"/>
      <c r="C1343" s="100"/>
      <c r="D1343" s="100"/>
      <c r="E1343" s="100"/>
      <c r="F1343" s="100"/>
      <c r="G1343" s="100"/>
      <c r="H1343" s="100"/>
      <c r="I1343" s="101"/>
      <c r="J1343" s="130"/>
      <c r="K1343" s="132"/>
      <c r="L1343" s="133"/>
      <c r="M1343" s="133"/>
      <c r="N1343" s="133"/>
      <c r="O1343" s="133"/>
      <c r="P1343" s="133"/>
      <c r="Q1343" s="133"/>
      <c r="R1343" s="133"/>
      <c r="S1343" s="133"/>
      <c r="T1343" s="133"/>
      <c r="U1343" s="133"/>
      <c r="V1343" s="133"/>
      <c r="W1343" s="133"/>
      <c r="X1343" s="134"/>
      <c r="Y1343" s="132"/>
      <c r="Z1343" s="133"/>
      <c r="AA1343" s="133"/>
      <c r="AB1343" s="133"/>
      <c r="AC1343" s="133"/>
      <c r="AD1343" s="133"/>
      <c r="AE1343" s="133"/>
      <c r="AF1343" s="133"/>
      <c r="AG1343" s="133"/>
      <c r="AH1343" s="133"/>
      <c r="AI1343" s="133"/>
      <c r="AJ1343" s="133"/>
      <c r="AK1343" s="133"/>
      <c r="AL1343" s="133"/>
      <c r="AM1343" s="139"/>
      <c r="BF1343" s="13" t="b">
        <f>IF($Y1342="○",TRUE,IF($Y1342="",FALSE,"INPUT_ERROR"))</f>
        <v>0</v>
      </c>
      <c r="BG1343" s="13" t="s">
        <v>531</v>
      </c>
      <c r="BH1343" s="13">
        <v>96</v>
      </c>
      <c r="BI1343" s="13" t="str">
        <f t="shared" si="28"/>
        <v>ITEM96#KBN4_7=FALSE</v>
      </c>
    </row>
    <row r="1344" spans="1:61" ht="9.75" customHeight="1" x14ac:dyDescent="0.15">
      <c r="A1344" s="99"/>
      <c r="B1344" s="100"/>
      <c r="C1344" s="100"/>
      <c r="D1344" s="100"/>
      <c r="E1344" s="100"/>
      <c r="F1344" s="100"/>
      <c r="G1344" s="100"/>
      <c r="H1344" s="100"/>
      <c r="I1344" s="101"/>
      <c r="J1344" s="130" t="s">
        <v>127</v>
      </c>
      <c r="K1344" s="132"/>
      <c r="L1344" s="133" t="s">
        <v>125</v>
      </c>
      <c r="M1344" s="133"/>
      <c r="N1344" s="133"/>
      <c r="O1344" s="134" t="s">
        <v>98</v>
      </c>
      <c r="P1344" s="128"/>
      <c r="Q1344" s="128"/>
      <c r="R1344" s="128"/>
      <c r="S1344" s="128"/>
      <c r="T1344" s="128"/>
      <c r="U1344" s="128"/>
      <c r="V1344" s="128"/>
      <c r="W1344" s="128"/>
      <c r="X1344" s="128"/>
      <c r="Y1344" s="128"/>
      <c r="Z1344" s="128"/>
      <c r="AA1344" s="128"/>
      <c r="AB1344" s="128"/>
      <c r="AC1344" s="128"/>
      <c r="AD1344" s="128"/>
      <c r="AE1344" s="128"/>
      <c r="AF1344" s="128"/>
      <c r="AG1344" s="128"/>
      <c r="AH1344" s="128"/>
      <c r="AI1344" s="128"/>
      <c r="AJ1344" s="128"/>
      <c r="AK1344" s="128"/>
      <c r="AL1344" s="133" t="s">
        <v>188</v>
      </c>
      <c r="AM1344" s="139"/>
      <c r="BF1344" s="13" t="b">
        <f>IF($K1344="○",TRUE,IF($K1344="",FALSE,"INPUT_ERROR"))</f>
        <v>0</v>
      </c>
      <c r="BG1344" s="13" t="s">
        <v>531</v>
      </c>
      <c r="BH1344" s="13">
        <v>97</v>
      </c>
      <c r="BI1344" s="13" t="str">
        <f t="shared" si="28"/>
        <v>ITEM97#KBN4_7=FALSE</v>
      </c>
    </row>
    <row r="1345" spans="1:61" ht="9.75" customHeight="1" x14ac:dyDescent="0.15">
      <c r="A1345" s="99"/>
      <c r="B1345" s="100"/>
      <c r="C1345" s="100"/>
      <c r="D1345" s="100"/>
      <c r="E1345" s="100"/>
      <c r="F1345" s="100"/>
      <c r="G1345" s="100"/>
      <c r="H1345" s="100"/>
      <c r="I1345" s="101"/>
      <c r="J1345" s="135"/>
      <c r="K1345" s="136"/>
      <c r="L1345" s="137"/>
      <c r="M1345" s="137"/>
      <c r="N1345" s="137"/>
      <c r="O1345" s="138"/>
      <c r="P1345" s="90"/>
      <c r="Q1345" s="90"/>
      <c r="R1345" s="90"/>
      <c r="S1345" s="90"/>
      <c r="T1345" s="90"/>
      <c r="U1345" s="90"/>
      <c r="V1345" s="90"/>
      <c r="W1345" s="90"/>
      <c r="X1345" s="90"/>
      <c r="Y1345" s="90"/>
      <c r="Z1345" s="90"/>
      <c r="AA1345" s="90"/>
      <c r="AB1345" s="90"/>
      <c r="AC1345" s="90"/>
      <c r="AD1345" s="90"/>
      <c r="AE1345" s="90"/>
      <c r="AF1345" s="90"/>
      <c r="AG1345" s="90"/>
      <c r="AH1345" s="90"/>
      <c r="AI1345" s="90"/>
      <c r="AJ1345" s="90"/>
      <c r="AK1345" s="90"/>
      <c r="AL1345" s="137"/>
      <c r="AM1345" s="140"/>
      <c r="BG1345" s="13" t="s">
        <v>531</v>
      </c>
      <c r="BH1345" s="13">
        <v>98</v>
      </c>
      <c r="BI1345" s="13" t="str">
        <f>"ITEM"&amp;BH1345 &amp; BG1345 &amp;"="&amp;IF(TRIM($P1344)="","",$P1344)</f>
        <v>ITEM98#KBN4_7=</v>
      </c>
    </row>
    <row r="1346" spans="1:61" ht="9.75" customHeight="1" x14ac:dyDescent="0.15">
      <c r="A1346" s="96" t="s">
        <v>290</v>
      </c>
      <c r="B1346" s="97"/>
      <c r="C1346" s="97"/>
      <c r="D1346" s="97"/>
      <c r="E1346" s="97"/>
      <c r="F1346" s="97"/>
      <c r="G1346" s="97"/>
      <c r="H1346" s="97"/>
      <c r="I1346" s="98"/>
      <c r="J1346" s="305" t="s">
        <v>639</v>
      </c>
      <c r="K1346" s="306"/>
      <c r="L1346" s="306"/>
      <c r="M1346" s="306"/>
      <c r="N1346" s="306"/>
      <c r="O1346" s="306"/>
      <c r="P1346" s="306"/>
      <c r="Q1346" s="306"/>
      <c r="R1346" s="306"/>
      <c r="S1346" s="306"/>
      <c r="T1346" s="306"/>
      <c r="U1346" s="306"/>
      <c r="V1346" s="306"/>
      <c r="W1346" s="306"/>
      <c r="X1346" s="306"/>
      <c r="Y1346" s="306"/>
      <c r="Z1346" s="306"/>
      <c r="AA1346" s="306"/>
      <c r="AB1346" s="306"/>
      <c r="AC1346" s="306"/>
      <c r="AD1346" s="306"/>
      <c r="AE1346" s="306"/>
      <c r="AF1346" s="306"/>
      <c r="AG1346" s="306"/>
      <c r="AH1346" s="306"/>
      <c r="AI1346" s="306"/>
      <c r="AJ1346" s="306"/>
      <c r="AK1346" s="306"/>
      <c r="AL1346" s="306"/>
      <c r="AM1346" s="307"/>
      <c r="BG1346" s="13" t="s">
        <v>531</v>
      </c>
      <c r="BH1346" s="13">
        <v>99</v>
      </c>
      <c r="BI1346" s="13" t="str">
        <f>"ITEM"&amp;BH1346 &amp; BG1346 &amp;"="&amp;IF(TRIM($J1346)="","",TEXT(J1346,"yyyymmdd"))</f>
        <v>ITEM99#KBN4_7=随時</v>
      </c>
    </row>
    <row r="1347" spans="1:61" ht="9.75" customHeight="1" x14ac:dyDescent="0.15">
      <c r="A1347" s="99"/>
      <c r="B1347" s="100"/>
      <c r="C1347" s="100"/>
      <c r="D1347" s="100"/>
      <c r="E1347" s="100"/>
      <c r="F1347" s="100"/>
      <c r="G1347" s="100"/>
      <c r="H1347" s="100"/>
      <c r="I1347" s="101"/>
      <c r="J1347" s="308"/>
      <c r="K1347" s="309"/>
      <c r="L1347" s="309"/>
      <c r="M1347" s="309"/>
      <c r="N1347" s="309"/>
      <c r="O1347" s="309"/>
      <c r="P1347" s="309"/>
      <c r="Q1347" s="309"/>
      <c r="R1347" s="309"/>
      <c r="S1347" s="309"/>
      <c r="T1347" s="309"/>
      <c r="U1347" s="309"/>
      <c r="V1347" s="309"/>
      <c r="W1347" s="309"/>
      <c r="X1347" s="309"/>
      <c r="Y1347" s="309"/>
      <c r="Z1347" s="309"/>
      <c r="AA1347" s="309"/>
      <c r="AB1347" s="309"/>
      <c r="AC1347" s="309"/>
      <c r="AD1347" s="309"/>
      <c r="AE1347" s="309"/>
      <c r="AF1347" s="309"/>
      <c r="AG1347" s="309"/>
      <c r="AH1347" s="309"/>
      <c r="AI1347" s="309"/>
      <c r="AJ1347" s="309"/>
      <c r="AK1347" s="309"/>
      <c r="AL1347" s="309"/>
      <c r="AM1347" s="310"/>
      <c r="BH1347" s="13" t="s">
        <v>432</v>
      </c>
    </row>
    <row r="1348" spans="1:61" ht="9.75" customHeight="1" thickBot="1" x14ac:dyDescent="0.2">
      <c r="A1348" s="106"/>
      <c r="B1348" s="107"/>
      <c r="C1348" s="107"/>
      <c r="D1348" s="107"/>
      <c r="E1348" s="107"/>
      <c r="F1348" s="107"/>
      <c r="G1348" s="107"/>
      <c r="H1348" s="107"/>
      <c r="I1348" s="108"/>
      <c r="J1348" s="311"/>
      <c r="K1348" s="312"/>
      <c r="L1348" s="312"/>
      <c r="M1348" s="312"/>
      <c r="N1348" s="312"/>
      <c r="O1348" s="312"/>
      <c r="P1348" s="312"/>
      <c r="Q1348" s="312"/>
      <c r="R1348" s="312"/>
      <c r="S1348" s="312"/>
      <c r="T1348" s="312"/>
      <c r="U1348" s="312"/>
      <c r="V1348" s="312"/>
      <c r="W1348" s="312"/>
      <c r="X1348" s="312"/>
      <c r="Y1348" s="312"/>
      <c r="Z1348" s="312"/>
      <c r="AA1348" s="312"/>
      <c r="AB1348" s="312"/>
      <c r="AC1348" s="312"/>
      <c r="AD1348" s="312"/>
      <c r="AE1348" s="312"/>
      <c r="AF1348" s="312"/>
      <c r="AG1348" s="312"/>
      <c r="AH1348" s="312"/>
      <c r="AI1348" s="312"/>
      <c r="AJ1348" s="312"/>
      <c r="AK1348" s="312"/>
      <c r="AL1348" s="312"/>
      <c r="AM1348" s="313"/>
      <c r="BH1348" s="13" t="s">
        <v>432</v>
      </c>
    </row>
    <row r="1349" spans="1:61" ht="9.75" customHeight="1" x14ac:dyDescent="0.15">
      <c r="A1349" s="295" t="s">
        <v>394</v>
      </c>
      <c r="B1349" s="296"/>
      <c r="C1349" s="296"/>
      <c r="D1349" s="296"/>
      <c r="E1349" s="296"/>
      <c r="F1349" s="296"/>
      <c r="G1349" s="296"/>
      <c r="H1349" s="296"/>
      <c r="I1349" s="297"/>
      <c r="J1349" s="273" t="s">
        <v>660</v>
      </c>
      <c r="K1349" s="274"/>
      <c r="L1349" s="274"/>
      <c r="M1349" s="274"/>
      <c r="N1349" s="274"/>
      <c r="O1349" s="274"/>
      <c r="P1349" s="274"/>
      <c r="Q1349" s="274"/>
      <c r="R1349" s="274"/>
      <c r="S1349" s="274"/>
      <c r="T1349" s="274"/>
      <c r="U1349" s="274"/>
      <c r="V1349" s="274"/>
      <c r="W1349" s="274"/>
      <c r="X1349" s="274"/>
      <c r="Y1349" s="274"/>
      <c r="Z1349" s="274"/>
      <c r="AA1349" s="274"/>
      <c r="AB1349" s="274"/>
      <c r="AC1349" s="274"/>
      <c r="AD1349" s="274"/>
      <c r="AE1349" s="274"/>
      <c r="AF1349" s="274"/>
      <c r="AG1349" s="274"/>
      <c r="AH1349" s="274"/>
      <c r="AI1349" s="274"/>
      <c r="AJ1349" s="274"/>
      <c r="AK1349" s="274"/>
      <c r="AL1349" s="274"/>
      <c r="AM1349" s="275"/>
      <c r="BG1349" s="13" t="s">
        <v>532</v>
      </c>
      <c r="BH1349" s="13">
        <v>85</v>
      </c>
      <c r="BI1349" s="13" t="str">
        <f>"ITEM"&amp;BH1349 &amp; BG1349 &amp;"="&amp; IF(TRIM($J1349)="","",$J1349)</f>
        <v>ITEM85#KBN4_8=地域保健課</v>
      </c>
    </row>
    <row r="1350" spans="1:61" ht="9.75" customHeight="1" thickBot="1" x14ac:dyDescent="0.2">
      <c r="A1350" s="298"/>
      <c r="B1350" s="299"/>
      <c r="C1350" s="299"/>
      <c r="D1350" s="299"/>
      <c r="E1350" s="299"/>
      <c r="F1350" s="299"/>
      <c r="G1350" s="299"/>
      <c r="H1350" s="299"/>
      <c r="I1350" s="300"/>
      <c r="J1350" s="301"/>
      <c r="K1350" s="302"/>
      <c r="L1350" s="302"/>
      <c r="M1350" s="302"/>
      <c r="N1350" s="302"/>
      <c r="O1350" s="302"/>
      <c r="P1350" s="302"/>
      <c r="Q1350" s="302"/>
      <c r="R1350" s="302"/>
      <c r="S1350" s="302"/>
      <c r="T1350" s="302"/>
      <c r="U1350" s="302"/>
      <c r="V1350" s="302"/>
      <c r="W1350" s="302"/>
      <c r="X1350" s="302"/>
      <c r="Y1350" s="302"/>
      <c r="Z1350" s="302"/>
      <c r="AA1350" s="302"/>
      <c r="AB1350" s="302"/>
      <c r="AC1350" s="302"/>
      <c r="AD1350" s="302"/>
      <c r="AE1350" s="302"/>
      <c r="AF1350" s="302"/>
      <c r="AG1350" s="302"/>
      <c r="AH1350" s="302"/>
      <c r="AI1350" s="302"/>
      <c r="AJ1350" s="302"/>
      <c r="AK1350" s="302"/>
      <c r="AL1350" s="302"/>
      <c r="AM1350" s="303"/>
      <c r="BG1350" s="13" t="s">
        <v>432</v>
      </c>
      <c r="BH1350" s="13" t="s">
        <v>432</v>
      </c>
    </row>
    <row r="1351" spans="1:61" ht="9.75" customHeight="1" x14ac:dyDescent="0.15">
      <c r="A1351" s="96" t="s">
        <v>96</v>
      </c>
      <c r="B1351" s="97"/>
      <c r="C1351" s="97"/>
      <c r="D1351" s="97"/>
      <c r="E1351" s="97"/>
      <c r="F1351" s="97"/>
      <c r="G1351" s="97"/>
      <c r="H1351" s="97"/>
      <c r="I1351" s="98"/>
      <c r="J1351" s="102" t="s">
        <v>641</v>
      </c>
      <c r="K1351" s="102"/>
      <c r="L1351" s="102"/>
      <c r="M1351" s="102"/>
      <c r="N1351" s="102"/>
      <c r="O1351" s="102"/>
      <c r="P1351" s="102"/>
      <c r="Q1351" s="102"/>
      <c r="R1351" s="102"/>
      <c r="S1351" s="102"/>
      <c r="T1351" s="102"/>
      <c r="U1351" s="102"/>
      <c r="V1351" s="102"/>
      <c r="W1351" s="102"/>
      <c r="X1351" s="102"/>
      <c r="Y1351" s="102"/>
      <c r="Z1351" s="102"/>
      <c r="AA1351" s="102"/>
      <c r="AB1351" s="102"/>
      <c r="AC1351" s="102"/>
      <c r="AD1351" s="102"/>
      <c r="AE1351" s="102"/>
      <c r="AF1351" s="102"/>
      <c r="AG1351" s="102"/>
      <c r="AH1351" s="102"/>
      <c r="AI1351" s="102"/>
      <c r="AJ1351" s="102"/>
      <c r="AK1351" s="102"/>
      <c r="AL1351" s="102"/>
      <c r="AM1351" s="102"/>
      <c r="BG1351" s="13" t="s">
        <v>532</v>
      </c>
      <c r="BH1351" s="13">
        <v>86</v>
      </c>
      <c r="BI1351" s="13" t="str">
        <f>"ITEM"&amp;BH1351&amp; BG1351 &amp;"="&amp; IF(TRIM($J1351)="","",$J1351)</f>
        <v>ITEM86#KBN4_8=番号法第９条第１項</v>
      </c>
    </row>
    <row r="1352" spans="1:61" ht="9.75" customHeight="1" x14ac:dyDescent="0.15">
      <c r="A1352" s="106"/>
      <c r="B1352" s="107"/>
      <c r="C1352" s="107"/>
      <c r="D1352" s="107"/>
      <c r="E1352" s="107"/>
      <c r="F1352" s="107"/>
      <c r="G1352" s="107"/>
      <c r="H1352" s="107"/>
      <c r="I1352" s="108"/>
      <c r="J1352" s="102"/>
      <c r="K1352" s="102"/>
      <c r="L1352" s="102"/>
      <c r="M1352" s="102"/>
      <c r="N1352" s="102"/>
      <c r="O1352" s="102"/>
      <c r="P1352" s="102"/>
      <c r="Q1352" s="102"/>
      <c r="R1352" s="102"/>
      <c r="S1352" s="102"/>
      <c r="T1352" s="102"/>
      <c r="U1352" s="102"/>
      <c r="V1352" s="102"/>
      <c r="W1352" s="102"/>
      <c r="X1352" s="102"/>
      <c r="Y1352" s="102"/>
      <c r="Z1352" s="102"/>
      <c r="AA1352" s="102"/>
      <c r="AB1352" s="102"/>
      <c r="AC1352" s="102"/>
      <c r="AD1352" s="102"/>
      <c r="AE1352" s="102"/>
      <c r="AF1352" s="102"/>
      <c r="AG1352" s="102"/>
      <c r="AH1352" s="102"/>
      <c r="AI1352" s="102"/>
      <c r="AJ1352" s="102"/>
      <c r="AK1352" s="102"/>
      <c r="AL1352" s="102"/>
      <c r="AM1352" s="102"/>
      <c r="BG1352" s="13" t="s">
        <v>432</v>
      </c>
      <c r="BH1352" s="13" t="s">
        <v>432</v>
      </c>
    </row>
    <row r="1353" spans="1:61" ht="9.75" customHeight="1" x14ac:dyDescent="0.15">
      <c r="A1353" s="96" t="s">
        <v>291</v>
      </c>
      <c r="B1353" s="97"/>
      <c r="C1353" s="97"/>
      <c r="D1353" s="97"/>
      <c r="E1353" s="97"/>
      <c r="F1353" s="97"/>
      <c r="G1353" s="97"/>
      <c r="H1353" s="97"/>
      <c r="I1353" s="98"/>
      <c r="J1353" s="102" t="s">
        <v>661</v>
      </c>
      <c r="K1353" s="102"/>
      <c r="L1353" s="102"/>
      <c r="M1353" s="102"/>
      <c r="N1353" s="102"/>
      <c r="O1353" s="102"/>
      <c r="P1353" s="102"/>
      <c r="Q1353" s="102"/>
      <c r="R1353" s="102"/>
      <c r="S1353" s="102"/>
      <c r="T1353" s="102"/>
      <c r="U1353" s="102"/>
      <c r="V1353" s="102"/>
      <c r="W1353" s="102"/>
      <c r="X1353" s="102"/>
      <c r="Y1353" s="102"/>
      <c r="Z1353" s="102"/>
      <c r="AA1353" s="102"/>
      <c r="AB1353" s="102"/>
      <c r="AC1353" s="102"/>
      <c r="AD1353" s="102"/>
      <c r="AE1353" s="102"/>
      <c r="AF1353" s="102"/>
      <c r="AG1353" s="102"/>
      <c r="AH1353" s="102"/>
      <c r="AI1353" s="102"/>
      <c r="AJ1353" s="102"/>
      <c r="AK1353" s="102"/>
      <c r="AL1353" s="102"/>
      <c r="AM1353" s="102"/>
      <c r="BG1353" s="13" t="s">
        <v>532</v>
      </c>
      <c r="BH1353" s="13">
        <v>87</v>
      </c>
      <c r="BI1353" s="13" t="str">
        <f>"ITEM"&amp;BH1353&amp; BG1353 &amp;"="&amp; IF(TRIM($J1353)="","",$J1353)</f>
        <v>ITEM87#KBN4_8=健康増進法による健康増進事業の実施に関する事務等</v>
      </c>
    </row>
    <row r="1354" spans="1:61" ht="9.75" customHeight="1" x14ac:dyDescent="0.15">
      <c r="A1354" s="99"/>
      <c r="B1354" s="100"/>
      <c r="C1354" s="100"/>
      <c r="D1354" s="100"/>
      <c r="E1354" s="100"/>
      <c r="F1354" s="100"/>
      <c r="G1354" s="100"/>
      <c r="H1354" s="100"/>
      <c r="I1354" s="101"/>
      <c r="J1354" s="102"/>
      <c r="K1354" s="102"/>
      <c r="L1354" s="102"/>
      <c r="M1354" s="102"/>
      <c r="N1354" s="102"/>
      <c r="O1354" s="102"/>
      <c r="P1354" s="102"/>
      <c r="Q1354" s="102"/>
      <c r="R1354" s="102"/>
      <c r="S1354" s="102"/>
      <c r="T1354" s="102"/>
      <c r="U1354" s="102"/>
      <c r="V1354" s="102"/>
      <c r="W1354" s="102"/>
      <c r="X1354" s="102"/>
      <c r="Y1354" s="102"/>
      <c r="Z1354" s="102"/>
      <c r="AA1354" s="102"/>
      <c r="AB1354" s="102"/>
      <c r="AC1354" s="102"/>
      <c r="AD1354" s="102"/>
      <c r="AE1354" s="102"/>
      <c r="AF1354" s="102"/>
      <c r="AG1354" s="102"/>
      <c r="AH1354" s="102"/>
      <c r="AI1354" s="102"/>
      <c r="AJ1354" s="102"/>
      <c r="AK1354" s="102"/>
      <c r="AL1354" s="102"/>
      <c r="AM1354" s="102"/>
      <c r="BG1354" s="13" t="s">
        <v>432</v>
      </c>
      <c r="BH1354" s="13" t="s">
        <v>432</v>
      </c>
    </row>
    <row r="1355" spans="1:61" ht="9.75" customHeight="1" x14ac:dyDescent="0.15">
      <c r="A1355" s="106"/>
      <c r="B1355" s="107"/>
      <c r="C1355" s="107"/>
      <c r="D1355" s="107"/>
      <c r="E1355" s="107"/>
      <c r="F1355" s="107"/>
      <c r="G1355" s="107"/>
      <c r="H1355" s="107"/>
      <c r="I1355" s="108"/>
      <c r="J1355" s="102"/>
      <c r="K1355" s="102"/>
      <c r="L1355" s="102"/>
      <c r="M1355" s="102"/>
      <c r="N1355" s="102"/>
      <c r="O1355" s="102"/>
      <c r="P1355" s="102"/>
      <c r="Q1355" s="102"/>
      <c r="R1355" s="102"/>
      <c r="S1355" s="102"/>
      <c r="T1355" s="102"/>
      <c r="U1355" s="102"/>
      <c r="V1355" s="102"/>
      <c r="W1355" s="102"/>
      <c r="X1355" s="102"/>
      <c r="Y1355" s="102"/>
      <c r="Z1355" s="102"/>
      <c r="AA1355" s="102"/>
      <c r="AB1355" s="102"/>
      <c r="AC1355" s="102"/>
      <c r="AD1355" s="102"/>
      <c r="AE1355" s="102"/>
      <c r="AF1355" s="102"/>
      <c r="AG1355" s="102"/>
      <c r="AH1355" s="102"/>
      <c r="AI1355" s="102"/>
      <c r="AJ1355" s="102"/>
      <c r="AK1355" s="102"/>
      <c r="AL1355" s="102"/>
      <c r="AM1355" s="102"/>
      <c r="BG1355" s="13" t="s">
        <v>432</v>
      </c>
      <c r="BH1355" s="13" t="s">
        <v>432</v>
      </c>
    </row>
    <row r="1356" spans="1:61" ht="9.75" customHeight="1" x14ac:dyDescent="0.15">
      <c r="A1356" s="96" t="s">
        <v>292</v>
      </c>
      <c r="B1356" s="97"/>
      <c r="C1356" s="97"/>
      <c r="D1356" s="97"/>
      <c r="E1356" s="97"/>
      <c r="F1356" s="97"/>
      <c r="G1356" s="97"/>
      <c r="H1356" s="97"/>
      <c r="I1356" s="98"/>
      <c r="J1356" s="102" t="s">
        <v>651</v>
      </c>
      <c r="K1356" s="102"/>
      <c r="L1356" s="102"/>
      <c r="M1356" s="102"/>
      <c r="N1356" s="102"/>
      <c r="O1356" s="102"/>
      <c r="P1356" s="102"/>
      <c r="Q1356" s="102"/>
      <c r="R1356" s="102"/>
      <c r="S1356" s="102"/>
      <c r="T1356" s="102"/>
      <c r="U1356" s="102"/>
      <c r="V1356" s="102"/>
      <c r="W1356" s="102"/>
      <c r="X1356" s="102"/>
      <c r="Y1356" s="102"/>
      <c r="Z1356" s="102"/>
      <c r="AA1356" s="102"/>
      <c r="AB1356" s="102"/>
      <c r="AC1356" s="102"/>
      <c r="AD1356" s="102"/>
      <c r="AE1356" s="102"/>
      <c r="AF1356" s="102"/>
      <c r="AG1356" s="102"/>
      <c r="AH1356" s="102"/>
      <c r="AI1356" s="102"/>
      <c r="AJ1356" s="102"/>
      <c r="AK1356" s="102"/>
      <c r="AL1356" s="102"/>
      <c r="AM1356" s="102"/>
      <c r="BG1356" s="13" t="s">
        <v>532</v>
      </c>
      <c r="BH1356" s="13">
        <v>88</v>
      </c>
      <c r="BI1356" s="13" t="str">
        <f>"ITEM"&amp;BH1356&amp; BG1356 &amp;"="&amp; IF(TRIM($J1356)="","",$J1356)</f>
        <v>ITEM88#KBN4_8=対象者の住基情報（住所・氏名等）</v>
      </c>
    </row>
    <row r="1357" spans="1:61" ht="9.75" customHeight="1" x14ac:dyDescent="0.15">
      <c r="A1357" s="106"/>
      <c r="B1357" s="107"/>
      <c r="C1357" s="107"/>
      <c r="D1357" s="107"/>
      <c r="E1357" s="107"/>
      <c r="F1357" s="107"/>
      <c r="G1357" s="107"/>
      <c r="H1357" s="107"/>
      <c r="I1357" s="108"/>
      <c r="J1357" s="102"/>
      <c r="K1357" s="102"/>
      <c r="L1357" s="102"/>
      <c r="M1357" s="102"/>
      <c r="N1357" s="102"/>
      <c r="O1357" s="102"/>
      <c r="P1357" s="102"/>
      <c r="Q1357" s="102"/>
      <c r="R1357" s="102"/>
      <c r="S1357" s="102"/>
      <c r="T1357" s="102"/>
      <c r="U1357" s="102"/>
      <c r="V1357" s="102"/>
      <c r="W1357" s="102"/>
      <c r="X1357" s="102"/>
      <c r="Y1357" s="102"/>
      <c r="Z1357" s="102"/>
      <c r="AA1357" s="102"/>
      <c r="AB1357" s="102"/>
      <c r="AC1357" s="102"/>
      <c r="AD1357" s="102"/>
      <c r="AE1357" s="102"/>
      <c r="AF1357" s="102"/>
      <c r="AG1357" s="102"/>
      <c r="AH1357" s="102"/>
      <c r="AI1357" s="102"/>
      <c r="AJ1357" s="102"/>
      <c r="AK1357" s="102"/>
      <c r="AL1357" s="102"/>
      <c r="AM1357" s="102"/>
      <c r="BG1357" s="13" t="s">
        <v>432</v>
      </c>
      <c r="BH1357" s="13" t="s">
        <v>432</v>
      </c>
    </row>
    <row r="1358" spans="1:61" ht="9.75" customHeight="1" x14ac:dyDescent="0.15">
      <c r="A1358" s="96" t="s">
        <v>326</v>
      </c>
      <c r="B1358" s="97"/>
      <c r="C1358" s="97"/>
      <c r="D1358" s="97"/>
      <c r="E1358" s="97"/>
      <c r="F1358" s="97"/>
      <c r="G1358" s="97"/>
      <c r="H1358" s="97"/>
      <c r="I1358" s="98"/>
      <c r="J1358" s="266"/>
      <c r="K1358" s="170"/>
      <c r="L1358" s="170"/>
      <c r="M1358" s="170"/>
      <c r="N1358" s="170"/>
      <c r="O1358" s="170"/>
      <c r="P1358" s="170"/>
      <c r="Q1358" s="170"/>
      <c r="R1358" s="170"/>
      <c r="S1358" s="170"/>
      <c r="T1358" s="170"/>
      <c r="U1358" s="170"/>
      <c r="V1358" s="170" t="s">
        <v>116</v>
      </c>
      <c r="W1358" s="170"/>
      <c r="X1358" s="170"/>
      <c r="Y1358" s="170"/>
      <c r="Z1358" s="170"/>
      <c r="AA1358" s="170"/>
      <c r="AB1358" s="170"/>
      <c r="AC1358" s="170"/>
      <c r="AD1358" s="170"/>
      <c r="AE1358" s="170"/>
      <c r="AF1358" s="170"/>
      <c r="AG1358" s="170"/>
      <c r="AH1358" s="170"/>
      <c r="AI1358" s="170"/>
      <c r="AJ1358" s="170"/>
      <c r="AK1358" s="170"/>
      <c r="AL1358" s="170"/>
      <c r="AM1358" s="171"/>
      <c r="BE1358" s="13" t="str">
        <f ca="1">MID(CELL("address",$CB$2),2,2)</f>
        <v>CB</v>
      </c>
      <c r="BF1358" s="13">
        <f>IF(TRIM($K1360)="","",IF(ISERROR(MATCH($K1360,$CB$3:$CB$7,0)),"INPUT_ERROR",MATCH($K1360,$CB$3:$CB$7,0)))</f>
        <v>3</v>
      </c>
      <c r="BG1358" s="13" t="s">
        <v>532</v>
      </c>
      <c r="BH1358" s="13">
        <v>89</v>
      </c>
      <c r="BI1358" s="13" t="str">
        <f>"ITEM"&amp; BH1358&amp; BG1358 &amp;"="&amp; $BF1358</f>
        <v>ITEM89#KBN4_8=3</v>
      </c>
    </row>
    <row r="1359" spans="1:61" ht="9.75" customHeight="1" x14ac:dyDescent="0.15">
      <c r="A1359" s="99"/>
      <c r="B1359" s="100"/>
      <c r="C1359" s="100"/>
      <c r="D1359" s="100"/>
      <c r="E1359" s="100"/>
      <c r="F1359" s="100"/>
      <c r="G1359" s="100"/>
      <c r="H1359" s="100"/>
      <c r="I1359" s="101"/>
      <c r="J1359" s="304"/>
      <c r="K1359" s="169"/>
      <c r="L1359" s="169"/>
      <c r="M1359" s="169"/>
      <c r="N1359" s="169"/>
      <c r="O1359" s="169"/>
      <c r="P1359" s="169"/>
      <c r="Q1359" s="169"/>
      <c r="R1359" s="169"/>
      <c r="S1359" s="169"/>
      <c r="T1359" s="169"/>
      <c r="U1359" s="169"/>
      <c r="V1359" s="169" t="s">
        <v>180</v>
      </c>
      <c r="W1359" s="169"/>
      <c r="X1359" s="169"/>
      <c r="Y1359" s="169"/>
      <c r="Z1359" s="169"/>
      <c r="AA1359" s="169"/>
      <c r="AB1359" s="169"/>
      <c r="AC1359" s="169"/>
      <c r="AD1359" s="169"/>
      <c r="AE1359" s="169"/>
      <c r="AF1359" s="169"/>
      <c r="AG1359" s="169"/>
      <c r="AH1359" s="169"/>
      <c r="AI1359" s="169"/>
      <c r="AJ1359" s="169"/>
      <c r="AK1359" s="169"/>
      <c r="AL1359" s="169"/>
      <c r="AM1359" s="172"/>
      <c r="BG1359" s="13" t="s">
        <v>432</v>
      </c>
      <c r="BH1359" s="13" t="s">
        <v>432</v>
      </c>
    </row>
    <row r="1360" spans="1:61" ht="9.75" customHeight="1" x14ac:dyDescent="0.15">
      <c r="A1360" s="99"/>
      <c r="B1360" s="100"/>
      <c r="C1360" s="100"/>
      <c r="D1360" s="100"/>
      <c r="E1360" s="100"/>
      <c r="F1360" s="100"/>
      <c r="G1360" s="100"/>
      <c r="H1360" s="100"/>
      <c r="I1360" s="101"/>
      <c r="J1360" s="130" t="s">
        <v>127</v>
      </c>
      <c r="K1360" s="131" t="s">
        <v>136</v>
      </c>
      <c r="L1360" s="131"/>
      <c r="M1360" s="131"/>
      <c r="N1360" s="131"/>
      <c r="O1360" s="131"/>
      <c r="P1360" s="131"/>
      <c r="Q1360" s="131"/>
      <c r="R1360" s="131"/>
      <c r="S1360" s="131"/>
      <c r="T1360" s="133" t="s">
        <v>129</v>
      </c>
      <c r="U1360" s="133"/>
      <c r="V1360" s="169" t="s">
        <v>236</v>
      </c>
      <c r="W1360" s="169"/>
      <c r="X1360" s="169"/>
      <c r="Y1360" s="169"/>
      <c r="Z1360" s="169"/>
      <c r="AA1360" s="169"/>
      <c r="AB1360" s="169"/>
      <c r="AC1360" s="169"/>
      <c r="AD1360" s="169"/>
      <c r="AE1360" s="169"/>
      <c r="AF1360" s="169"/>
      <c r="AG1360" s="169"/>
      <c r="AH1360" s="169"/>
      <c r="AI1360" s="169"/>
      <c r="AJ1360" s="169"/>
      <c r="AK1360" s="169"/>
      <c r="AL1360" s="169"/>
      <c r="AM1360" s="172"/>
      <c r="BG1360" s="13" t="s">
        <v>432</v>
      </c>
      <c r="BH1360" s="13" t="s">
        <v>432</v>
      </c>
    </row>
    <row r="1361" spans="1:61" ht="9.75" customHeight="1" x14ac:dyDescent="0.15">
      <c r="A1361" s="99"/>
      <c r="B1361" s="100"/>
      <c r="C1361" s="100"/>
      <c r="D1361" s="100"/>
      <c r="E1361" s="100"/>
      <c r="F1361" s="100"/>
      <c r="G1361" s="100"/>
      <c r="H1361" s="100"/>
      <c r="I1361" s="101"/>
      <c r="J1361" s="130"/>
      <c r="K1361" s="131"/>
      <c r="L1361" s="131"/>
      <c r="M1361" s="131"/>
      <c r="N1361" s="131"/>
      <c r="O1361" s="131"/>
      <c r="P1361" s="131"/>
      <c r="Q1361" s="131"/>
      <c r="R1361" s="131"/>
      <c r="S1361" s="131"/>
      <c r="T1361" s="133"/>
      <c r="U1361" s="133"/>
      <c r="V1361" s="169" t="s">
        <v>237</v>
      </c>
      <c r="W1361" s="169"/>
      <c r="X1361" s="169"/>
      <c r="Y1361" s="169"/>
      <c r="Z1361" s="169"/>
      <c r="AA1361" s="169"/>
      <c r="AB1361" s="169"/>
      <c r="AC1361" s="169"/>
      <c r="AD1361" s="169"/>
      <c r="AE1361" s="169"/>
      <c r="AF1361" s="169"/>
      <c r="AG1361" s="169"/>
      <c r="AH1361" s="169"/>
      <c r="AI1361" s="169"/>
      <c r="AJ1361" s="169"/>
      <c r="AK1361" s="169"/>
      <c r="AL1361" s="169"/>
      <c r="AM1361" s="172"/>
      <c r="BG1361" s="13" t="s">
        <v>432</v>
      </c>
      <c r="BH1361" s="13" t="s">
        <v>432</v>
      </c>
    </row>
    <row r="1362" spans="1:61" ht="9.75" customHeight="1" x14ac:dyDescent="0.15">
      <c r="A1362" s="99"/>
      <c r="B1362" s="100"/>
      <c r="C1362" s="100"/>
      <c r="D1362" s="100"/>
      <c r="E1362" s="100"/>
      <c r="F1362" s="100"/>
      <c r="G1362" s="100"/>
      <c r="H1362" s="100"/>
      <c r="I1362" s="101"/>
      <c r="J1362" s="186"/>
      <c r="K1362" s="133"/>
      <c r="L1362" s="133"/>
      <c r="M1362" s="133"/>
      <c r="N1362" s="133"/>
      <c r="O1362" s="133"/>
      <c r="P1362" s="133"/>
      <c r="Q1362" s="133"/>
      <c r="R1362" s="133"/>
      <c r="S1362" s="133"/>
      <c r="T1362" s="133"/>
      <c r="U1362" s="133"/>
      <c r="V1362" s="169" t="s">
        <v>441</v>
      </c>
      <c r="W1362" s="169"/>
      <c r="X1362" s="169"/>
      <c r="Y1362" s="169"/>
      <c r="Z1362" s="169"/>
      <c r="AA1362" s="169"/>
      <c r="AB1362" s="169"/>
      <c r="AC1362" s="169"/>
      <c r="AD1362" s="169"/>
      <c r="AE1362" s="169"/>
      <c r="AF1362" s="169"/>
      <c r="AG1362" s="169"/>
      <c r="AH1362" s="169"/>
      <c r="AI1362" s="169"/>
      <c r="AJ1362" s="169"/>
      <c r="AK1362" s="169"/>
      <c r="AL1362" s="169"/>
      <c r="AM1362" s="172"/>
      <c r="BG1362" s="13" t="s">
        <v>432</v>
      </c>
      <c r="BH1362" s="13" t="s">
        <v>432</v>
      </c>
    </row>
    <row r="1363" spans="1:61" ht="9.75" customHeight="1" x14ac:dyDescent="0.15">
      <c r="A1363" s="106"/>
      <c r="B1363" s="107"/>
      <c r="C1363" s="107"/>
      <c r="D1363" s="107"/>
      <c r="E1363" s="107"/>
      <c r="F1363" s="107"/>
      <c r="G1363" s="107"/>
      <c r="H1363" s="107"/>
      <c r="I1363" s="108"/>
      <c r="J1363" s="168"/>
      <c r="K1363" s="137"/>
      <c r="L1363" s="137"/>
      <c r="M1363" s="137"/>
      <c r="N1363" s="137"/>
      <c r="O1363" s="137"/>
      <c r="P1363" s="137"/>
      <c r="Q1363" s="137"/>
      <c r="R1363" s="137"/>
      <c r="S1363" s="137"/>
      <c r="T1363" s="137"/>
      <c r="U1363" s="137"/>
      <c r="V1363" s="174" t="s">
        <v>238</v>
      </c>
      <c r="W1363" s="174"/>
      <c r="X1363" s="174"/>
      <c r="Y1363" s="174"/>
      <c r="Z1363" s="174"/>
      <c r="AA1363" s="174"/>
      <c r="AB1363" s="174"/>
      <c r="AC1363" s="174"/>
      <c r="AD1363" s="174"/>
      <c r="AE1363" s="174"/>
      <c r="AF1363" s="174"/>
      <c r="AG1363" s="174"/>
      <c r="AH1363" s="174"/>
      <c r="AI1363" s="174"/>
      <c r="AJ1363" s="174"/>
      <c r="AK1363" s="174"/>
      <c r="AL1363" s="174"/>
      <c r="AM1363" s="175"/>
      <c r="BG1363" s="13" t="s">
        <v>432</v>
      </c>
      <c r="BH1363" s="13" t="s">
        <v>432</v>
      </c>
    </row>
    <row r="1364" spans="1:61" ht="9.75" customHeight="1" x14ac:dyDescent="0.15">
      <c r="A1364" s="96" t="s">
        <v>325</v>
      </c>
      <c r="B1364" s="97"/>
      <c r="C1364" s="97"/>
      <c r="D1364" s="97"/>
      <c r="E1364" s="97"/>
      <c r="F1364" s="97"/>
      <c r="G1364" s="97"/>
      <c r="H1364" s="97"/>
      <c r="I1364" s="98"/>
      <c r="J1364" s="115" t="s">
        <v>662</v>
      </c>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7"/>
      <c r="BG1364" s="13" t="s">
        <v>532</v>
      </c>
      <c r="BH1364" s="13">
        <v>90</v>
      </c>
      <c r="BI1364" s="13" t="str">
        <f>"ITEM"&amp;BH1364&amp; BG1364 &amp;"="&amp; IF(TRIM($J1364)="","",$J1364)</f>
        <v>ITEM90#KBN4_8=健康診査等の対象となる住民</v>
      </c>
    </row>
    <row r="1365" spans="1:61" ht="9.75" customHeight="1" x14ac:dyDescent="0.15">
      <c r="A1365" s="99"/>
      <c r="B1365" s="100"/>
      <c r="C1365" s="100"/>
      <c r="D1365" s="100"/>
      <c r="E1365" s="100"/>
      <c r="F1365" s="100"/>
      <c r="G1365" s="100"/>
      <c r="H1365" s="100"/>
      <c r="I1365" s="101"/>
      <c r="J1365" s="109"/>
      <c r="K1365" s="110"/>
      <c r="L1365" s="110"/>
      <c r="M1365" s="110"/>
      <c r="N1365" s="110"/>
      <c r="O1365" s="110"/>
      <c r="P1365" s="110"/>
      <c r="Q1365" s="110"/>
      <c r="R1365" s="110"/>
      <c r="S1365" s="110"/>
      <c r="T1365" s="110"/>
      <c r="U1365" s="110"/>
      <c r="V1365" s="110"/>
      <c r="W1365" s="110"/>
      <c r="X1365" s="110"/>
      <c r="Y1365" s="110"/>
      <c r="Z1365" s="110"/>
      <c r="AA1365" s="110"/>
      <c r="AB1365" s="110"/>
      <c r="AC1365" s="110"/>
      <c r="AD1365" s="110"/>
      <c r="AE1365" s="110"/>
      <c r="AF1365" s="110"/>
      <c r="AG1365" s="110"/>
      <c r="AH1365" s="110"/>
      <c r="AI1365" s="110"/>
      <c r="AJ1365" s="110"/>
      <c r="AK1365" s="110"/>
      <c r="AL1365" s="110"/>
      <c r="AM1365" s="111"/>
      <c r="BG1365" s="13" t="s">
        <v>432</v>
      </c>
      <c r="BH1365" s="13" t="s">
        <v>432</v>
      </c>
    </row>
    <row r="1366" spans="1:61" ht="9.75" customHeight="1" x14ac:dyDescent="0.15">
      <c r="A1366" s="99"/>
      <c r="B1366" s="100"/>
      <c r="C1366" s="100"/>
      <c r="D1366" s="100"/>
      <c r="E1366" s="100"/>
      <c r="F1366" s="100"/>
      <c r="G1366" s="100"/>
      <c r="H1366" s="100"/>
      <c r="I1366" s="101"/>
      <c r="J1366" s="112"/>
      <c r="K1366" s="113"/>
      <c r="L1366" s="113"/>
      <c r="M1366" s="113"/>
      <c r="N1366" s="113"/>
      <c r="O1366" s="113"/>
      <c r="P1366" s="113"/>
      <c r="Q1366" s="113"/>
      <c r="R1366" s="113"/>
      <c r="S1366" s="113"/>
      <c r="T1366" s="113"/>
      <c r="U1366" s="113"/>
      <c r="V1366" s="113"/>
      <c r="W1366" s="113"/>
      <c r="X1366" s="113"/>
      <c r="Y1366" s="113"/>
      <c r="Z1366" s="113"/>
      <c r="AA1366" s="113"/>
      <c r="AB1366" s="113"/>
      <c r="AC1366" s="113"/>
      <c r="AD1366" s="113"/>
      <c r="AE1366" s="113"/>
      <c r="AF1366" s="113"/>
      <c r="AG1366" s="113"/>
      <c r="AH1366" s="113"/>
      <c r="AI1366" s="113"/>
      <c r="AJ1366" s="113"/>
      <c r="AK1366" s="113"/>
      <c r="AL1366" s="113"/>
      <c r="AM1366" s="114"/>
      <c r="BG1366" s="13" t="s">
        <v>432</v>
      </c>
      <c r="BH1366" s="13" t="s">
        <v>432</v>
      </c>
    </row>
    <row r="1367" spans="1:61" ht="9.75" customHeight="1" x14ac:dyDescent="0.15">
      <c r="A1367" s="96" t="s">
        <v>293</v>
      </c>
      <c r="B1367" s="97"/>
      <c r="C1367" s="97"/>
      <c r="D1367" s="97"/>
      <c r="E1367" s="97"/>
      <c r="F1367" s="97"/>
      <c r="G1367" s="97"/>
      <c r="H1367" s="97"/>
      <c r="I1367" s="98"/>
      <c r="J1367" s="224" t="s">
        <v>127</v>
      </c>
      <c r="K1367" s="225" t="s">
        <v>610</v>
      </c>
      <c r="L1367" s="162" t="s">
        <v>122</v>
      </c>
      <c r="M1367" s="162"/>
      <c r="N1367" s="162"/>
      <c r="O1367" s="162"/>
      <c r="P1367" s="162"/>
      <c r="Q1367" s="162"/>
      <c r="R1367" s="162"/>
      <c r="S1367" s="162"/>
      <c r="T1367" s="162"/>
      <c r="U1367" s="162"/>
      <c r="V1367" s="162"/>
      <c r="W1367" s="162"/>
      <c r="X1367" s="227" t="s">
        <v>127</v>
      </c>
      <c r="Y1367" s="225"/>
      <c r="Z1367" s="162" t="s">
        <v>160</v>
      </c>
      <c r="AA1367" s="162"/>
      <c r="AB1367" s="162"/>
      <c r="AC1367" s="162"/>
      <c r="AD1367" s="162"/>
      <c r="AE1367" s="162"/>
      <c r="AF1367" s="162"/>
      <c r="AG1367" s="162"/>
      <c r="AH1367" s="162"/>
      <c r="AI1367" s="162"/>
      <c r="AJ1367" s="162"/>
      <c r="AK1367" s="162"/>
      <c r="AL1367" s="162"/>
      <c r="AM1367" s="163"/>
      <c r="BF1367" s="13" t="b">
        <f>IF($K1367="○",TRUE,IF($K1367="",FALSE,"INPUT_ERROR"))</f>
        <v>1</v>
      </c>
      <c r="BG1367" s="13" t="s">
        <v>532</v>
      </c>
      <c r="BH1367" s="13">
        <v>91</v>
      </c>
      <c r="BI1367" s="13" t="str">
        <f t="shared" ref="BI1367:BI1373" si="29">"ITEM"&amp;BH1367 &amp; BG1367 &amp;"="&amp; BF1367</f>
        <v>ITEM91#KBN4_8=TRUE</v>
      </c>
    </row>
    <row r="1368" spans="1:61" ht="9.75" customHeight="1" x14ac:dyDescent="0.15">
      <c r="A1368" s="99"/>
      <c r="B1368" s="100"/>
      <c r="C1368" s="100"/>
      <c r="D1368" s="100"/>
      <c r="E1368" s="100"/>
      <c r="F1368" s="100"/>
      <c r="G1368" s="100"/>
      <c r="H1368" s="100"/>
      <c r="I1368" s="101"/>
      <c r="J1368" s="130"/>
      <c r="K1368" s="132"/>
      <c r="L1368" s="133"/>
      <c r="M1368" s="133"/>
      <c r="N1368" s="133"/>
      <c r="O1368" s="133"/>
      <c r="P1368" s="133"/>
      <c r="Q1368" s="133"/>
      <c r="R1368" s="133"/>
      <c r="S1368" s="133"/>
      <c r="T1368" s="133"/>
      <c r="U1368" s="133"/>
      <c r="V1368" s="133"/>
      <c r="W1368" s="133"/>
      <c r="X1368" s="134"/>
      <c r="Y1368" s="132"/>
      <c r="Z1368" s="133"/>
      <c r="AA1368" s="133"/>
      <c r="AB1368" s="133"/>
      <c r="AC1368" s="133"/>
      <c r="AD1368" s="133"/>
      <c r="AE1368" s="133"/>
      <c r="AF1368" s="133"/>
      <c r="AG1368" s="133"/>
      <c r="AH1368" s="133"/>
      <c r="AI1368" s="133"/>
      <c r="AJ1368" s="133"/>
      <c r="AK1368" s="133"/>
      <c r="AL1368" s="133"/>
      <c r="AM1368" s="139"/>
      <c r="BF1368" s="13" t="b">
        <f>IF($Y1367="○",TRUE,IF($Y1367="",FALSE,"INPUT_ERROR"))</f>
        <v>0</v>
      </c>
      <c r="BG1368" s="13" t="s">
        <v>532</v>
      </c>
      <c r="BH1368" s="13">
        <v>92</v>
      </c>
      <c r="BI1368" s="13" t="str">
        <f t="shared" si="29"/>
        <v>ITEM92#KBN4_8=FALSE</v>
      </c>
    </row>
    <row r="1369" spans="1:61" ht="9.75" customHeight="1" x14ac:dyDescent="0.15">
      <c r="A1369" s="99"/>
      <c r="B1369" s="100"/>
      <c r="C1369" s="100"/>
      <c r="D1369" s="100"/>
      <c r="E1369" s="100"/>
      <c r="F1369" s="100"/>
      <c r="G1369" s="100"/>
      <c r="H1369" s="100"/>
      <c r="I1369" s="101"/>
      <c r="J1369" s="130" t="s">
        <v>127</v>
      </c>
      <c r="K1369" s="132"/>
      <c r="L1369" s="133" t="s">
        <v>161</v>
      </c>
      <c r="M1369" s="133"/>
      <c r="N1369" s="133"/>
      <c r="O1369" s="133"/>
      <c r="P1369" s="133"/>
      <c r="Q1369" s="133"/>
      <c r="R1369" s="133"/>
      <c r="S1369" s="133"/>
      <c r="T1369" s="133"/>
      <c r="U1369" s="133"/>
      <c r="V1369" s="133"/>
      <c r="W1369" s="133"/>
      <c r="X1369" s="134" t="s">
        <v>127</v>
      </c>
      <c r="Y1369" s="132"/>
      <c r="Z1369" s="133" t="s">
        <v>332</v>
      </c>
      <c r="AA1369" s="133"/>
      <c r="AB1369" s="133"/>
      <c r="AC1369" s="133"/>
      <c r="AD1369" s="133"/>
      <c r="AE1369" s="133"/>
      <c r="AF1369" s="133"/>
      <c r="AG1369" s="133"/>
      <c r="AH1369" s="133"/>
      <c r="AI1369" s="133"/>
      <c r="AJ1369" s="133"/>
      <c r="AK1369" s="133"/>
      <c r="AL1369" s="133"/>
      <c r="AM1369" s="139"/>
      <c r="BF1369" s="13" t="b">
        <f>IF($K1369="○",TRUE,IF($K1369="",FALSE,"INPUT_ERROR"))</f>
        <v>0</v>
      </c>
      <c r="BG1369" s="13" t="s">
        <v>532</v>
      </c>
      <c r="BH1369" s="13">
        <v>93</v>
      </c>
      <c r="BI1369" s="13" t="str">
        <f t="shared" si="29"/>
        <v>ITEM93#KBN4_8=FALSE</v>
      </c>
    </row>
    <row r="1370" spans="1:61" ht="9.75" customHeight="1" x14ac:dyDescent="0.15">
      <c r="A1370" s="99"/>
      <c r="B1370" s="100"/>
      <c r="C1370" s="100"/>
      <c r="D1370" s="100"/>
      <c r="E1370" s="100"/>
      <c r="F1370" s="100"/>
      <c r="G1370" s="100"/>
      <c r="H1370" s="100"/>
      <c r="I1370" s="101"/>
      <c r="J1370" s="130"/>
      <c r="K1370" s="132"/>
      <c r="L1370" s="133"/>
      <c r="M1370" s="133"/>
      <c r="N1370" s="133"/>
      <c r="O1370" s="133"/>
      <c r="P1370" s="133"/>
      <c r="Q1370" s="133"/>
      <c r="R1370" s="133"/>
      <c r="S1370" s="133"/>
      <c r="T1370" s="133"/>
      <c r="U1370" s="133"/>
      <c r="V1370" s="133"/>
      <c r="W1370" s="133"/>
      <c r="X1370" s="134"/>
      <c r="Y1370" s="132"/>
      <c r="Z1370" s="133"/>
      <c r="AA1370" s="133"/>
      <c r="AB1370" s="133"/>
      <c r="AC1370" s="133"/>
      <c r="AD1370" s="133"/>
      <c r="AE1370" s="133"/>
      <c r="AF1370" s="133"/>
      <c r="AG1370" s="133"/>
      <c r="AH1370" s="133"/>
      <c r="AI1370" s="133"/>
      <c r="AJ1370" s="133"/>
      <c r="AK1370" s="133"/>
      <c r="AL1370" s="133"/>
      <c r="AM1370" s="139"/>
      <c r="BF1370" s="13" t="b">
        <f>IF($Y1369="○",TRUE,IF($Y1369="",FALSE,"INPUT_ERROR"))</f>
        <v>0</v>
      </c>
      <c r="BG1370" s="13" t="s">
        <v>532</v>
      </c>
      <c r="BH1370" s="13">
        <v>94</v>
      </c>
      <c r="BI1370" s="13" t="str">
        <f t="shared" si="29"/>
        <v>ITEM94#KBN4_8=FALSE</v>
      </c>
    </row>
    <row r="1371" spans="1:61" ht="9.75" customHeight="1" x14ac:dyDescent="0.15">
      <c r="A1371" s="99"/>
      <c r="B1371" s="100"/>
      <c r="C1371" s="100"/>
      <c r="D1371" s="100"/>
      <c r="E1371" s="100"/>
      <c r="F1371" s="100"/>
      <c r="G1371" s="100"/>
      <c r="H1371" s="100"/>
      <c r="I1371" s="101"/>
      <c r="J1371" s="130" t="s">
        <v>127</v>
      </c>
      <c r="K1371" s="132"/>
      <c r="L1371" s="133" t="s">
        <v>214</v>
      </c>
      <c r="M1371" s="133"/>
      <c r="N1371" s="133"/>
      <c r="O1371" s="133"/>
      <c r="P1371" s="133"/>
      <c r="Q1371" s="133"/>
      <c r="R1371" s="133"/>
      <c r="S1371" s="133"/>
      <c r="T1371" s="133"/>
      <c r="U1371" s="133"/>
      <c r="V1371" s="133"/>
      <c r="W1371" s="133"/>
      <c r="X1371" s="134" t="s">
        <v>127</v>
      </c>
      <c r="Y1371" s="132"/>
      <c r="Z1371" s="133" t="s">
        <v>239</v>
      </c>
      <c r="AA1371" s="133"/>
      <c r="AB1371" s="133"/>
      <c r="AC1371" s="133"/>
      <c r="AD1371" s="133"/>
      <c r="AE1371" s="133"/>
      <c r="AF1371" s="133"/>
      <c r="AG1371" s="133"/>
      <c r="AH1371" s="133"/>
      <c r="AI1371" s="133"/>
      <c r="AJ1371" s="133"/>
      <c r="AK1371" s="133"/>
      <c r="AL1371" s="133"/>
      <c r="AM1371" s="139"/>
      <c r="BF1371" s="13" t="b">
        <f>IF($K1371="○",TRUE,IF($K1371="",FALSE,"INPUT_ERROR"))</f>
        <v>0</v>
      </c>
      <c r="BG1371" s="13" t="s">
        <v>532</v>
      </c>
      <c r="BH1371" s="13">
        <v>95</v>
      </c>
      <c r="BI1371" s="13" t="str">
        <f t="shared" si="29"/>
        <v>ITEM95#KBN4_8=FALSE</v>
      </c>
    </row>
    <row r="1372" spans="1:61" ht="9.75" customHeight="1" x14ac:dyDescent="0.15">
      <c r="A1372" s="99"/>
      <c r="B1372" s="100"/>
      <c r="C1372" s="100"/>
      <c r="D1372" s="100"/>
      <c r="E1372" s="100"/>
      <c r="F1372" s="100"/>
      <c r="G1372" s="100"/>
      <c r="H1372" s="100"/>
      <c r="I1372" s="101"/>
      <c r="J1372" s="130"/>
      <c r="K1372" s="132"/>
      <c r="L1372" s="133"/>
      <c r="M1372" s="133"/>
      <c r="N1372" s="133"/>
      <c r="O1372" s="133"/>
      <c r="P1372" s="133"/>
      <c r="Q1372" s="133"/>
      <c r="R1372" s="133"/>
      <c r="S1372" s="133"/>
      <c r="T1372" s="133"/>
      <c r="U1372" s="133"/>
      <c r="V1372" s="133"/>
      <c r="W1372" s="133"/>
      <c r="X1372" s="134"/>
      <c r="Y1372" s="132"/>
      <c r="Z1372" s="133"/>
      <c r="AA1372" s="133"/>
      <c r="AB1372" s="133"/>
      <c r="AC1372" s="133"/>
      <c r="AD1372" s="133"/>
      <c r="AE1372" s="133"/>
      <c r="AF1372" s="133"/>
      <c r="AG1372" s="133"/>
      <c r="AH1372" s="133"/>
      <c r="AI1372" s="133"/>
      <c r="AJ1372" s="133"/>
      <c r="AK1372" s="133"/>
      <c r="AL1372" s="133"/>
      <c r="AM1372" s="139"/>
      <c r="BF1372" s="13" t="b">
        <f>IF($Y1371="○",TRUE,IF($Y1371="",FALSE,"INPUT_ERROR"))</f>
        <v>0</v>
      </c>
      <c r="BG1372" s="13" t="s">
        <v>532</v>
      </c>
      <c r="BH1372" s="13">
        <v>96</v>
      </c>
      <c r="BI1372" s="13" t="str">
        <f t="shared" si="29"/>
        <v>ITEM96#KBN4_8=FALSE</v>
      </c>
    </row>
    <row r="1373" spans="1:61" ht="9.75" customHeight="1" x14ac:dyDescent="0.15">
      <c r="A1373" s="99"/>
      <c r="B1373" s="100"/>
      <c r="C1373" s="100"/>
      <c r="D1373" s="100"/>
      <c r="E1373" s="100"/>
      <c r="F1373" s="100"/>
      <c r="G1373" s="100"/>
      <c r="H1373" s="100"/>
      <c r="I1373" s="101"/>
      <c r="J1373" s="130" t="s">
        <v>127</v>
      </c>
      <c r="K1373" s="132"/>
      <c r="L1373" s="133" t="s">
        <v>125</v>
      </c>
      <c r="M1373" s="133"/>
      <c r="N1373" s="133"/>
      <c r="O1373" s="134" t="s">
        <v>98</v>
      </c>
      <c r="P1373" s="128"/>
      <c r="Q1373" s="128"/>
      <c r="R1373" s="128"/>
      <c r="S1373" s="128"/>
      <c r="T1373" s="128"/>
      <c r="U1373" s="128"/>
      <c r="V1373" s="128"/>
      <c r="W1373" s="128"/>
      <c r="X1373" s="128"/>
      <c r="Y1373" s="128"/>
      <c r="Z1373" s="128"/>
      <c r="AA1373" s="128"/>
      <c r="AB1373" s="128"/>
      <c r="AC1373" s="128"/>
      <c r="AD1373" s="128"/>
      <c r="AE1373" s="128"/>
      <c r="AF1373" s="128"/>
      <c r="AG1373" s="128"/>
      <c r="AH1373" s="128"/>
      <c r="AI1373" s="128"/>
      <c r="AJ1373" s="128"/>
      <c r="AK1373" s="128"/>
      <c r="AL1373" s="133" t="s">
        <v>188</v>
      </c>
      <c r="AM1373" s="139"/>
      <c r="BF1373" s="13" t="b">
        <f>IF($K1373="○",TRUE,IF($K1373="",FALSE,"INPUT_ERROR"))</f>
        <v>0</v>
      </c>
      <c r="BG1373" s="13" t="s">
        <v>532</v>
      </c>
      <c r="BH1373" s="13">
        <v>97</v>
      </c>
      <c r="BI1373" s="13" t="str">
        <f t="shared" si="29"/>
        <v>ITEM97#KBN4_8=FALSE</v>
      </c>
    </row>
    <row r="1374" spans="1:61" ht="9.75" customHeight="1" x14ac:dyDescent="0.15">
      <c r="A1374" s="99"/>
      <c r="B1374" s="100"/>
      <c r="C1374" s="100"/>
      <c r="D1374" s="100"/>
      <c r="E1374" s="100"/>
      <c r="F1374" s="100"/>
      <c r="G1374" s="100"/>
      <c r="H1374" s="100"/>
      <c r="I1374" s="101"/>
      <c r="J1374" s="135"/>
      <c r="K1374" s="136"/>
      <c r="L1374" s="137"/>
      <c r="M1374" s="137"/>
      <c r="N1374" s="137"/>
      <c r="O1374" s="138"/>
      <c r="P1374" s="90"/>
      <c r="Q1374" s="90"/>
      <c r="R1374" s="90"/>
      <c r="S1374" s="90"/>
      <c r="T1374" s="90"/>
      <c r="U1374" s="90"/>
      <c r="V1374" s="90"/>
      <c r="W1374" s="90"/>
      <c r="X1374" s="90"/>
      <c r="Y1374" s="90"/>
      <c r="Z1374" s="90"/>
      <c r="AA1374" s="90"/>
      <c r="AB1374" s="90"/>
      <c r="AC1374" s="90"/>
      <c r="AD1374" s="90"/>
      <c r="AE1374" s="90"/>
      <c r="AF1374" s="90"/>
      <c r="AG1374" s="90"/>
      <c r="AH1374" s="90"/>
      <c r="AI1374" s="90"/>
      <c r="AJ1374" s="90"/>
      <c r="AK1374" s="90"/>
      <c r="AL1374" s="137"/>
      <c r="AM1374" s="140"/>
      <c r="BG1374" s="13" t="s">
        <v>532</v>
      </c>
      <c r="BH1374" s="13">
        <v>98</v>
      </c>
      <c r="BI1374" s="13" t="str">
        <f>"ITEM"&amp;BH1374 &amp; BG1374 &amp;"="&amp;IF(TRIM($P1373)="","",$P1373)</f>
        <v>ITEM98#KBN4_8=</v>
      </c>
    </row>
    <row r="1375" spans="1:61" ht="9.75" customHeight="1" x14ac:dyDescent="0.15">
      <c r="A1375" s="96" t="s">
        <v>290</v>
      </c>
      <c r="B1375" s="97"/>
      <c r="C1375" s="97"/>
      <c r="D1375" s="97"/>
      <c r="E1375" s="97"/>
      <c r="F1375" s="97"/>
      <c r="G1375" s="97"/>
      <c r="H1375" s="97"/>
      <c r="I1375" s="98"/>
      <c r="J1375" s="305" t="s">
        <v>639</v>
      </c>
      <c r="K1375" s="306"/>
      <c r="L1375" s="306"/>
      <c r="M1375" s="306"/>
      <c r="N1375" s="306"/>
      <c r="O1375" s="306"/>
      <c r="P1375" s="306"/>
      <c r="Q1375" s="306"/>
      <c r="R1375" s="306"/>
      <c r="S1375" s="306"/>
      <c r="T1375" s="306"/>
      <c r="U1375" s="306"/>
      <c r="V1375" s="306"/>
      <c r="W1375" s="306"/>
      <c r="X1375" s="306"/>
      <c r="Y1375" s="306"/>
      <c r="Z1375" s="306"/>
      <c r="AA1375" s="306"/>
      <c r="AB1375" s="306"/>
      <c r="AC1375" s="306"/>
      <c r="AD1375" s="306"/>
      <c r="AE1375" s="306"/>
      <c r="AF1375" s="306"/>
      <c r="AG1375" s="306"/>
      <c r="AH1375" s="306"/>
      <c r="AI1375" s="306"/>
      <c r="AJ1375" s="306"/>
      <c r="AK1375" s="306"/>
      <c r="AL1375" s="306"/>
      <c r="AM1375" s="307"/>
      <c r="BG1375" s="13" t="s">
        <v>532</v>
      </c>
      <c r="BH1375" s="13">
        <v>99</v>
      </c>
      <c r="BI1375" s="13" t="str">
        <f>"ITEM"&amp;BH1375 &amp; BG1375 &amp;"="&amp;IF(TRIM($J1375)="","",TEXT(J1375,"yyyymmdd"))</f>
        <v>ITEM99#KBN4_8=随時</v>
      </c>
    </row>
    <row r="1376" spans="1:61" ht="9.75" customHeight="1" x14ac:dyDescent="0.15">
      <c r="A1376" s="99"/>
      <c r="B1376" s="100"/>
      <c r="C1376" s="100"/>
      <c r="D1376" s="100"/>
      <c r="E1376" s="100"/>
      <c r="F1376" s="100"/>
      <c r="G1376" s="100"/>
      <c r="H1376" s="100"/>
      <c r="I1376" s="101"/>
      <c r="J1376" s="308"/>
      <c r="K1376" s="309"/>
      <c r="L1376" s="309"/>
      <c r="M1376" s="309"/>
      <c r="N1376" s="309"/>
      <c r="O1376" s="309"/>
      <c r="P1376" s="309"/>
      <c r="Q1376" s="309"/>
      <c r="R1376" s="309"/>
      <c r="S1376" s="309"/>
      <c r="T1376" s="309"/>
      <c r="U1376" s="309"/>
      <c r="V1376" s="309"/>
      <c r="W1376" s="309"/>
      <c r="X1376" s="309"/>
      <c r="Y1376" s="309"/>
      <c r="Z1376" s="309"/>
      <c r="AA1376" s="309"/>
      <c r="AB1376" s="309"/>
      <c r="AC1376" s="309"/>
      <c r="AD1376" s="309"/>
      <c r="AE1376" s="309"/>
      <c r="AF1376" s="309"/>
      <c r="AG1376" s="309"/>
      <c r="AH1376" s="309"/>
      <c r="AI1376" s="309"/>
      <c r="AJ1376" s="309"/>
      <c r="AK1376" s="309"/>
      <c r="AL1376" s="309"/>
      <c r="AM1376" s="310"/>
      <c r="BH1376" s="13" t="s">
        <v>432</v>
      </c>
    </row>
    <row r="1377" spans="1:61" ht="9.75" customHeight="1" thickBot="1" x14ac:dyDescent="0.2">
      <c r="A1377" s="106"/>
      <c r="B1377" s="107"/>
      <c r="C1377" s="107"/>
      <c r="D1377" s="107"/>
      <c r="E1377" s="107"/>
      <c r="F1377" s="107"/>
      <c r="G1377" s="107"/>
      <c r="H1377" s="107"/>
      <c r="I1377" s="108"/>
      <c r="J1377" s="311"/>
      <c r="K1377" s="312"/>
      <c r="L1377" s="312"/>
      <c r="M1377" s="312"/>
      <c r="N1377" s="312"/>
      <c r="O1377" s="312"/>
      <c r="P1377" s="312"/>
      <c r="Q1377" s="312"/>
      <c r="R1377" s="312"/>
      <c r="S1377" s="312"/>
      <c r="T1377" s="312"/>
      <c r="U1377" s="312"/>
      <c r="V1377" s="312"/>
      <c r="W1377" s="312"/>
      <c r="X1377" s="312"/>
      <c r="Y1377" s="312"/>
      <c r="Z1377" s="312"/>
      <c r="AA1377" s="312"/>
      <c r="AB1377" s="312"/>
      <c r="AC1377" s="312"/>
      <c r="AD1377" s="312"/>
      <c r="AE1377" s="312"/>
      <c r="AF1377" s="312"/>
      <c r="AG1377" s="312"/>
      <c r="AH1377" s="312"/>
      <c r="AI1377" s="312"/>
      <c r="AJ1377" s="312"/>
      <c r="AK1377" s="312"/>
      <c r="AL1377" s="312"/>
      <c r="AM1377" s="313"/>
      <c r="BH1377" s="13" t="s">
        <v>432</v>
      </c>
    </row>
    <row r="1378" spans="1:61" ht="9.75" customHeight="1" x14ac:dyDescent="0.15">
      <c r="A1378" s="295" t="s">
        <v>395</v>
      </c>
      <c r="B1378" s="296"/>
      <c r="C1378" s="296"/>
      <c r="D1378" s="296"/>
      <c r="E1378" s="296"/>
      <c r="F1378" s="296"/>
      <c r="G1378" s="296"/>
      <c r="H1378" s="296"/>
      <c r="I1378" s="297"/>
      <c r="J1378" s="273" t="s">
        <v>663</v>
      </c>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274"/>
      <c r="AE1378" s="274"/>
      <c r="AF1378" s="274"/>
      <c r="AG1378" s="274"/>
      <c r="AH1378" s="274"/>
      <c r="AI1378" s="274"/>
      <c r="AJ1378" s="274"/>
      <c r="AK1378" s="274"/>
      <c r="AL1378" s="274"/>
      <c r="AM1378" s="275"/>
      <c r="BG1378" s="13" t="s">
        <v>533</v>
      </c>
      <c r="BH1378" s="13">
        <v>85</v>
      </c>
      <c r="BI1378" s="13" t="str">
        <f>"ITEM"&amp;BH1378 &amp; BG1378 &amp;"="&amp; IF(TRIM($J1378)="","",$J1378)</f>
        <v>ITEM85#KBN4_9=納税課</v>
      </c>
    </row>
    <row r="1379" spans="1:61" ht="9.75" customHeight="1" thickBot="1" x14ac:dyDescent="0.2">
      <c r="A1379" s="298"/>
      <c r="B1379" s="299"/>
      <c r="C1379" s="299"/>
      <c r="D1379" s="299"/>
      <c r="E1379" s="299"/>
      <c r="F1379" s="299"/>
      <c r="G1379" s="299"/>
      <c r="H1379" s="299"/>
      <c r="I1379" s="300"/>
      <c r="J1379" s="301"/>
      <c r="K1379" s="302"/>
      <c r="L1379" s="302"/>
      <c r="M1379" s="302"/>
      <c r="N1379" s="302"/>
      <c r="O1379" s="302"/>
      <c r="P1379" s="302"/>
      <c r="Q1379" s="302"/>
      <c r="R1379" s="302"/>
      <c r="S1379" s="302"/>
      <c r="T1379" s="302"/>
      <c r="U1379" s="302"/>
      <c r="V1379" s="302"/>
      <c r="W1379" s="302"/>
      <c r="X1379" s="302"/>
      <c r="Y1379" s="302"/>
      <c r="Z1379" s="302"/>
      <c r="AA1379" s="302"/>
      <c r="AB1379" s="302"/>
      <c r="AC1379" s="302"/>
      <c r="AD1379" s="302"/>
      <c r="AE1379" s="302"/>
      <c r="AF1379" s="302"/>
      <c r="AG1379" s="302"/>
      <c r="AH1379" s="302"/>
      <c r="AI1379" s="302"/>
      <c r="AJ1379" s="302"/>
      <c r="AK1379" s="302"/>
      <c r="AL1379" s="302"/>
      <c r="AM1379" s="303"/>
      <c r="BG1379" s="13" t="s">
        <v>432</v>
      </c>
      <c r="BH1379" s="13" t="s">
        <v>432</v>
      </c>
    </row>
    <row r="1380" spans="1:61" ht="9.75" customHeight="1" x14ac:dyDescent="0.15">
      <c r="A1380" s="96" t="s">
        <v>96</v>
      </c>
      <c r="B1380" s="97"/>
      <c r="C1380" s="97"/>
      <c r="D1380" s="97"/>
      <c r="E1380" s="97"/>
      <c r="F1380" s="97"/>
      <c r="G1380" s="97"/>
      <c r="H1380" s="97"/>
      <c r="I1380" s="98"/>
      <c r="J1380" s="102" t="s">
        <v>641</v>
      </c>
      <c r="K1380" s="102"/>
      <c r="L1380" s="102"/>
      <c r="M1380" s="102"/>
      <c r="N1380" s="102"/>
      <c r="O1380" s="102"/>
      <c r="P1380" s="102"/>
      <c r="Q1380" s="102"/>
      <c r="R1380" s="102"/>
      <c r="S1380" s="102"/>
      <c r="T1380" s="102"/>
      <c r="U1380" s="102"/>
      <c r="V1380" s="102"/>
      <c r="W1380" s="102"/>
      <c r="X1380" s="102"/>
      <c r="Y1380" s="102"/>
      <c r="Z1380" s="102"/>
      <c r="AA1380" s="102"/>
      <c r="AB1380" s="102"/>
      <c r="AC1380" s="102"/>
      <c r="AD1380" s="102"/>
      <c r="AE1380" s="102"/>
      <c r="AF1380" s="102"/>
      <c r="AG1380" s="102"/>
      <c r="AH1380" s="102"/>
      <c r="AI1380" s="102"/>
      <c r="AJ1380" s="102"/>
      <c r="AK1380" s="102"/>
      <c r="AL1380" s="102"/>
      <c r="AM1380" s="102"/>
      <c r="BG1380" s="13" t="s">
        <v>533</v>
      </c>
      <c r="BH1380" s="13">
        <v>86</v>
      </c>
      <c r="BI1380" s="13" t="str">
        <f>"ITEM"&amp;BH1380&amp; BG1380 &amp;"="&amp; IF(TRIM($J1380)="","",$J1380)</f>
        <v>ITEM86#KBN4_9=番号法第９条第１項</v>
      </c>
    </row>
    <row r="1381" spans="1:61" ht="9.75" customHeight="1" x14ac:dyDescent="0.15">
      <c r="A1381" s="106"/>
      <c r="B1381" s="107"/>
      <c r="C1381" s="107"/>
      <c r="D1381" s="107"/>
      <c r="E1381" s="107"/>
      <c r="F1381" s="107"/>
      <c r="G1381" s="107"/>
      <c r="H1381" s="107"/>
      <c r="I1381" s="108"/>
      <c r="J1381" s="102"/>
      <c r="K1381" s="102"/>
      <c r="L1381" s="102"/>
      <c r="M1381" s="102"/>
      <c r="N1381" s="102"/>
      <c r="O1381" s="102"/>
      <c r="P1381" s="102"/>
      <c r="Q1381" s="102"/>
      <c r="R1381" s="102"/>
      <c r="S1381" s="102"/>
      <c r="T1381" s="102"/>
      <c r="U1381" s="102"/>
      <c r="V1381" s="102"/>
      <c r="W1381" s="102"/>
      <c r="X1381" s="102"/>
      <c r="Y1381" s="102"/>
      <c r="Z1381" s="102"/>
      <c r="AA1381" s="102"/>
      <c r="AB1381" s="102"/>
      <c r="AC1381" s="102"/>
      <c r="AD1381" s="102"/>
      <c r="AE1381" s="102"/>
      <c r="AF1381" s="102"/>
      <c r="AG1381" s="102"/>
      <c r="AH1381" s="102"/>
      <c r="AI1381" s="102"/>
      <c r="AJ1381" s="102"/>
      <c r="AK1381" s="102"/>
      <c r="AL1381" s="102"/>
      <c r="AM1381" s="102"/>
      <c r="BG1381" s="13" t="s">
        <v>432</v>
      </c>
      <c r="BH1381" s="13" t="s">
        <v>432</v>
      </c>
    </row>
    <row r="1382" spans="1:61" ht="9.75" customHeight="1" x14ac:dyDescent="0.15">
      <c r="A1382" s="96" t="s">
        <v>291</v>
      </c>
      <c r="B1382" s="97"/>
      <c r="C1382" s="97"/>
      <c r="D1382" s="97"/>
      <c r="E1382" s="97"/>
      <c r="F1382" s="97"/>
      <c r="G1382" s="97"/>
      <c r="H1382" s="97"/>
      <c r="I1382" s="98"/>
      <c r="J1382" s="102" t="s">
        <v>664</v>
      </c>
      <c r="K1382" s="102"/>
      <c r="L1382" s="102"/>
      <c r="M1382" s="102"/>
      <c r="N1382" s="102"/>
      <c r="O1382" s="102"/>
      <c r="P1382" s="102"/>
      <c r="Q1382" s="102"/>
      <c r="R1382" s="102"/>
      <c r="S1382" s="102"/>
      <c r="T1382" s="102"/>
      <c r="U1382" s="102"/>
      <c r="V1382" s="102"/>
      <c r="W1382" s="102"/>
      <c r="X1382" s="102"/>
      <c r="Y1382" s="102"/>
      <c r="Z1382" s="102"/>
      <c r="AA1382" s="102"/>
      <c r="AB1382" s="102"/>
      <c r="AC1382" s="102"/>
      <c r="AD1382" s="102"/>
      <c r="AE1382" s="102"/>
      <c r="AF1382" s="102"/>
      <c r="AG1382" s="102"/>
      <c r="AH1382" s="102"/>
      <c r="AI1382" s="102"/>
      <c r="AJ1382" s="102"/>
      <c r="AK1382" s="102"/>
      <c r="AL1382" s="102"/>
      <c r="AM1382" s="102"/>
      <c r="BG1382" s="13" t="s">
        <v>533</v>
      </c>
      <c r="BH1382" s="13">
        <v>87</v>
      </c>
      <c r="BI1382" s="13" t="str">
        <f>"ITEM"&amp;BH1382&amp; BG1382 &amp;"="&amp; IF(TRIM($J1382)="","",$J1382)</f>
        <v>ITEM87#KBN4_9=地方税の賦課徴収又は地方税に関する調査に関する事務等</v>
      </c>
    </row>
    <row r="1383" spans="1:61" ht="9.75" customHeight="1" x14ac:dyDescent="0.15">
      <c r="A1383" s="99"/>
      <c r="B1383" s="100"/>
      <c r="C1383" s="100"/>
      <c r="D1383" s="100"/>
      <c r="E1383" s="100"/>
      <c r="F1383" s="100"/>
      <c r="G1383" s="100"/>
      <c r="H1383" s="100"/>
      <c r="I1383" s="101"/>
      <c r="J1383" s="102"/>
      <c r="K1383" s="102"/>
      <c r="L1383" s="102"/>
      <c r="M1383" s="102"/>
      <c r="N1383" s="102"/>
      <c r="O1383" s="102"/>
      <c r="P1383" s="102"/>
      <c r="Q1383" s="102"/>
      <c r="R1383" s="102"/>
      <c r="S1383" s="102"/>
      <c r="T1383" s="102"/>
      <c r="U1383" s="102"/>
      <c r="V1383" s="102"/>
      <c r="W1383" s="102"/>
      <c r="X1383" s="102"/>
      <c r="Y1383" s="102"/>
      <c r="Z1383" s="102"/>
      <c r="AA1383" s="102"/>
      <c r="AB1383" s="102"/>
      <c r="AC1383" s="102"/>
      <c r="AD1383" s="102"/>
      <c r="AE1383" s="102"/>
      <c r="AF1383" s="102"/>
      <c r="AG1383" s="102"/>
      <c r="AH1383" s="102"/>
      <c r="AI1383" s="102"/>
      <c r="AJ1383" s="102"/>
      <c r="AK1383" s="102"/>
      <c r="AL1383" s="102"/>
      <c r="AM1383" s="102"/>
      <c r="BG1383" s="13" t="s">
        <v>432</v>
      </c>
      <c r="BH1383" s="13" t="s">
        <v>432</v>
      </c>
    </row>
    <row r="1384" spans="1:61" ht="9.75" customHeight="1" x14ac:dyDescent="0.15">
      <c r="A1384" s="106"/>
      <c r="B1384" s="107"/>
      <c r="C1384" s="107"/>
      <c r="D1384" s="107"/>
      <c r="E1384" s="107"/>
      <c r="F1384" s="107"/>
      <c r="G1384" s="107"/>
      <c r="H1384" s="107"/>
      <c r="I1384" s="108"/>
      <c r="J1384" s="102"/>
      <c r="K1384" s="102"/>
      <c r="L1384" s="102"/>
      <c r="M1384" s="102"/>
      <c r="N1384" s="102"/>
      <c r="O1384" s="102"/>
      <c r="P1384" s="102"/>
      <c r="Q1384" s="102"/>
      <c r="R1384" s="102"/>
      <c r="S1384" s="102"/>
      <c r="T1384" s="102"/>
      <c r="U1384" s="102"/>
      <c r="V1384" s="102"/>
      <c r="W1384" s="102"/>
      <c r="X1384" s="102"/>
      <c r="Y1384" s="102"/>
      <c r="Z1384" s="102"/>
      <c r="AA1384" s="102"/>
      <c r="AB1384" s="102"/>
      <c r="AC1384" s="102"/>
      <c r="AD1384" s="102"/>
      <c r="AE1384" s="102"/>
      <c r="AF1384" s="102"/>
      <c r="AG1384" s="102"/>
      <c r="AH1384" s="102"/>
      <c r="AI1384" s="102"/>
      <c r="AJ1384" s="102"/>
      <c r="AK1384" s="102"/>
      <c r="AL1384" s="102"/>
      <c r="AM1384" s="102"/>
      <c r="BG1384" s="13" t="s">
        <v>432</v>
      </c>
      <c r="BH1384" s="13" t="s">
        <v>432</v>
      </c>
    </row>
    <row r="1385" spans="1:61" ht="9.75" customHeight="1" x14ac:dyDescent="0.15">
      <c r="A1385" s="96" t="s">
        <v>292</v>
      </c>
      <c r="B1385" s="97"/>
      <c r="C1385" s="97"/>
      <c r="D1385" s="97"/>
      <c r="E1385" s="97"/>
      <c r="F1385" s="97"/>
      <c r="G1385" s="97"/>
      <c r="H1385" s="97"/>
      <c r="I1385" s="98"/>
      <c r="J1385" s="102" t="s">
        <v>651</v>
      </c>
      <c r="K1385" s="102"/>
      <c r="L1385" s="102"/>
      <c r="M1385" s="102"/>
      <c r="N1385" s="102"/>
      <c r="O1385" s="102"/>
      <c r="P1385" s="102"/>
      <c r="Q1385" s="102"/>
      <c r="R1385" s="102"/>
      <c r="S1385" s="102"/>
      <c r="T1385" s="102"/>
      <c r="U1385" s="102"/>
      <c r="V1385" s="102"/>
      <c r="W1385" s="102"/>
      <c r="X1385" s="102"/>
      <c r="Y1385" s="102"/>
      <c r="Z1385" s="102"/>
      <c r="AA1385" s="102"/>
      <c r="AB1385" s="102"/>
      <c r="AC1385" s="102"/>
      <c r="AD1385" s="102"/>
      <c r="AE1385" s="102"/>
      <c r="AF1385" s="102"/>
      <c r="AG1385" s="102"/>
      <c r="AH1385" s="102"/>
      <c r="AI1385" s="102"/>
      <c r="AJ1385" s="102"/>
      <c r="AK1385" s="102"/>
      <c r="AL1385" s="102"/>
      <c r="AM1385" s="102"/>
      <c r="BG1385" s="13" t="s">
        <v>533</v>
      </c>
      <c r="BH1385" s="13">
        <v>88</v>
      </c>
      <c r="BI1385" s="13" t="str">
        <f>"ITEM"&amp;BH1385&amp; BG1385 &amp;"="&amp; IF(TRIM($J1385)="","",$J1385)</f>
        <v>ITEM88#KBN4_9=対象者の住基情報（住所・氏名等）</v>
      </c>
    </row>
    <row r="1386" spans="1:61" ht="9.75" customHeight="1" x14ac:dyDescent="0.15">
      <c r="A1386" s="106"/>
      <c r="B1386" s="107"/>
      <c r="C1386" s="107"/>
      <c r="D1386" s="107"/>
      <c r="E1386" s="107"/>
      <c r="F1386" s="107"/>
      <c r="G1386" s="107"/>
      <c r="H1386" s="107"/>
      <c r="I1386" s="108"/>
      <c r="J1386" s="102"/>
      <c r="K1386" s="102"/>
      <c r="L1386" s="102"/>
      <c r="M1386" s="102"/>
      <c r="N1386" s="102"/>
      <c r="O1386" s="102"/>
      <c r="P1386" s="102"/>
      <c r="Q1386" s="102"/>
      <c r="R1386" s="102"/>
      <c r="S1386" s="102"/>
      <c r="T1386" s="102"/>
      <c r="U1386" s="102"/>
      <c r="V1386" s="102"/>
      <c r="W1386" s="102"/>
      <c r="X1386" s="102"/>
      <c r="Y1386" s="102"/>
      <c r="Z1386" s="102"/>
      <c r="AA1386" s="102"/>
      <c r="AB1386" s="102"/>
      <c r="AC1386" s="102"/>
      <c r="AD1386" s="102"/>
      <c r="AE1386" s="102"/>
      <c r="AF1386" s="102"/>
      <c r="AG1386" s="102"/>
      <c r="AH1386" s="102"/>
      <c r="AI1386" s="102"/>
      <c r="AJ1386" s="102"/>
      <c r="AK1386" s="102"/>
      <c r="AL1386" s="102"/>
      <c r="AM1386" s="102"/>
      <c r="BG1386" s="13" t="s">
        <v>432</v>
      </c>
      <c r="BH1386" s="13" t="s">
        <v>432</v>
      </c>
    </row>
    <row r="1387" spans="1:61" ht="9.75" customHeight="1" x14ac:dyDescent="0.15">
      <c r="A1387" s="96" t="s">
        <v>326</v>
      </c>
      <c r="B1387" s="97"/>
      <c r="C1387" s="97"/>
      <c r="D1387" s="97"/>
      <c r="E1387" s="97"/>
      <c r="F1387" s="97"/>
      <c r="G1387" s="97"/>
      <c r="H1387" s="97"/>
      <c r="I1387" s="98"/>
      <c r="J1387" s="266"/>
      <c r="K1387" s="170"/>
      <c r="L1387" s="170"/>
      <c r="M1387" s="170"/>
      <c r="N1387" s="170"/>
      <c r="O1387" s="170"/>
      <c r="P1387" s="170"/>
      <c r="Q1387" s="170"/>
      <c r="R1387" s="170"/>
      <c r="S1387" s="170"/>
      <c r="T1387" s="170"/>
      <c r="U1387" s="170"/>
      <c r="V1387" s="170" t="s">
        <v>116</v>
      </c>
      <c r="W1387" s="170"/>
      <c r="X1387" s="170"/>
      <c r="Y1387" s="170"/>
      <c r="Z1387" s="170"/>
      <c r="AA1387" s="170"/>
      <c r="AB1387" s="170"/>
      <c r="AC1387" s="170"/>
      <c r="AD1387" s="170"/>
      <c r="AE1387" s="170"/>
      <c r="AF1387" s="170"/>
      <c r="AG1387" s="170"/>
      <c r="AH1387" s="170"/>
      <c r="AI1387" s="170"/>
      <c r="AJ1387" s="170"/>
      <c r="AK1387" s="170"/>
      <c r="AL1387" s="170"/>
      <c r="AM1387" s="171"/>
      <c r="BE1387" s="13" t="str">
        <f ca="1">MID(CELL("address",$CB$2),2,2)</f>
        <v>CB</v>
      </c>
      <c r="BF1387" s="13">
        <f>IF(TRIM($K1389)="","",IF(ISERROR(MATCH($K1389,$CB$3:$CB$7,0)),"INPUT_ERROR",MATCH($K1389,$CB$3:$CB$7,0)))</f>
        <v>3</v>
      </c>
      <c r="BG1387" s="13" t="s">
        <v>533</v>
      </c>
      <c r="BH1387" s="13">
        <v>89</v>
      </c>
      <c r="BI1387" s="13" t="str">
        <f>"ITEM"&amp; BH1387&amp; BG1387 &amp;"="&amp; $BF1387</f>
        <v>ITEM89#KBN4_9=3</v>
      </c>
    </row>
    <row r="1388" spans="1:61" ht="9.75" customHeight="1" x14ac:dyDescent="0.15">
      <c r="A1388" s="99"/>
      <c r="B1388" s="100"/>
      <c r="C1388" s="100"/>
      <c r="D1388" s="100"/>
      <c r="E1388" s="100"/>
      <c r="F1388" s="100"/>
      <c r="G1388" s="100"/>
      <c r="H1388" s="100"/>
      <c r="I1388" s="101"/>
      <c r="J1388" s="304"/>
      <c r="K1388" s="169"/>
      <c r="L1388" s="169"/>
      <c r="M1388" s="169"/>
      <c r="N1388" s="169"/>
      <c r="O1388" s="169"/>
      <c r="P1388" s="169"/>
      <c r="Q1388" s="169"/>
      <c r="R1388" s="169"/>
      <c r="S1388" s="169"/>
      <c r="T1388" s="169"/>
      <c r="U1388" s="169"/>
      <c r="V1388" s="169" t="s">
        <v>180</v>
      </c>
      <c r="W1388" s="169"/>
      <c r="X1388" s="169"/>
      <c r="Y1388" s="169"/>
      <c r="Z1388" s="169"/>
      <c r="AA1388" s="169"/>
      <c r="AB1388" s="169"/>
      <c r="AC1388" s="169"/>
      <c r="AD1388" s="169"/>
      <c r="AE1388" s="169"/>
      <c r="AF1388" s="169"/>
      <c r="AG1388" s="169"/>
      <c r="AH1388" s="169"/>
      <c r="AI1388" s="169"/>
      <c r="AJ1388" s="169"/>
      <c r="AK1388" s="169"/>
      <c r="AL1388" s="169"/>
      <c r="AM1388" s="172"/>
      <c r="BG1388" s="13" t="s">
        <v>432</v>
      </c>
      <c r="BH1388" s="13" t="s">
        <v>432</v>
      </c>
    </row>
    <row r="1389" spans="1:61" ht="9.75" customHeight="1" x14ac:dyDescent="0.15">
      <c r="A1389" s="99"/>
      <c r="B1389" s="100"/>
      <c r="C1389" s="100"/>
      <c r="D1389" s="100"/>
      <c r="E1389" s="100"/>
      <c r="F1389" s="100"/>
      <c r="G1389" s="100"/>
      <c r="H1389" s="100"/>
      <c r="I1389" s="101"/>
      <c r="J1389" s="130" t="s">
        <v>127</v>
      </c>
      <c r="K1389" s="131" t="s">
        <v>136</v>
      </c>
      <c r="L1389" s="131"/>
      <c r="M1389" s="131"/>
      <c r="N1389" s="131"/>
      <c r="O1389" s="131"/>
      <c r="P1389" s="131"/>
      <c r="Q1389" s="131"/>
      <c r="R1389" s="131"/>
      <c r="S1389" s="131"/>
      <c r="T1389" s="133" t="s">
        <v>129</v>
      </c>
      <c r="U1389" s="133"/>
      <c r="V1389" s="169" t="s">
        <v>236</v>
      </c>
      <c r="W1389" s="169"/>
      <c r="X1389" s="169"/>
      <c r="Y1389" s="169"/>
      <c r="Z1389" s="169"/>
      <c r="AA1389" s="169"/>
      <c r="AB1389" s="169"/>
      <c r="AC1389" s="169"/>
      <c r="AD1389" s="169"/>
      <c r="AE1389" s="169"/>
      <c r="AF1389" s="169"/>
      <c r="AG1389" s="169"/>
      <c r="AH1389" s="169"/>
      <c r="AI1389" s="169"/>
      <c r="AJ1389" s="169"/>
      <c r="AK1389" s="169"/>
      <c r="AL1389" s="169"/>
      <c r="AM1389" s="172"/>
      <c r="BG1389" s="13" t="s">
        <v>432</v>
      </c>
      <c r="BH1389" s="13" t="s">
        <v>432</v>
      </c>
    </row>
    <row r="1390" spans="1:61" ht="9.75" customHeight="1" x14ac:dyDescent="0.15">
      <c r="A1390" s="99"/>
      <c r="B1390" s="100"/>
      <c r="C1390" s="100"/>
      <c r="D1390" s="100"/>
      <c r="E1390" s="100"/>
      <c r="F1390" s="100"/>
      <c r="G1390" s="100"/>
      <c r="H1390" s="100"/>
      <c r="I1390" s="101"/>
      <c r="J1390" s="130"/>
      <c r="K1390" s="131"/>
      <c r="L1390" s="131"/>
      <c r="M1390" s="131"/>
      <c r="N1390" s="131"/>
      <c r="O1390" s="131"/>
      <c r="P1390" s="131"/>
      <c r="Q1390" s="131"/>
      <c r="R1390" s="131"/>
      <c r="S1390" s="131"/>
      <c r="T1390" s="133"/>
      <c r="U1390" s="133"/>
      <c r="V1390" s="169" t="s">
        <v>237</v>
      </c>
      <c r="W1390" s="169"/>
      <c r="X1390" s="169"/>
      <c r="Y1390" s="169"/>
      <c r="Z1390" s="169"/>
      <c r="AA1390" s="169"/>
      <c r="AB1390" s="169"/>
      <c r="AC1390" s="169"/>
      <c r="AD1390" s="169"/>
      <c r="AE1390" s="169"/>
      <c r="AF1390" s="169"/>
      <c r="AG1390" s="169"/>
      <c r="AH1390" s="169"/>
      <c r="AI1390" s="169"/>
      <c r="AJ1390" s="169"/>
      <c r="AK1390" s="169"/>
      <c r="AL1390" s="169"/>
      <c r="AM1390" s="172"/>
      <c r="BG1390" s="13" t="s">
        <v>432</v>
      </c>
      <c r="BH1390" s="13" t="s">
        <v>432</v>
      </c>
    </row>
    <row r="1391" spans="1:61" ht="9.75" customHeight="1" x14ac:dyDescent="0.15">
      <c r="A1391" s="99"/>
      <c r="B1391" s="100"/>
      <c r="C1391" s="100"/>
      <c r="D1391" s="100"/>
      <c r="E1391" s="100"/>
      <c r="F1391" s="100"/>
      <c r="G1391" s="100"/>
      <c r="H1391" s="100"/>
      <c r="I1391" s="101"/>
      <c r="J1391" s="186"/>
      <c r="K1391" s="133"/>
      <c r="L1391" s="133"/>
      <c r="M1391" s="133"/>
      <c r="N1391" s="133"/>
      <c r="O1391" s="133"/>
      <c r="P1391" s="133"/>
      <c r="Q1391" s="133"/>
      <c r="R1391" s="133"/>
      <c r="S1391" s="133"/>
      <c r="T1391" s="133"/>
      <c r="U1391" s="133"/>
      <c r="V1391" s="169" t="s">
        <v>441</v>
      </c>
      <c r="W1391" s="169"/>
      <c r="X1391" s="169"/>
      <c r="Y1391" s="169"/>
      <c r="Z1391" s="169"/>
      <c r="AA1391" s="169"/>
      <c r="AB1391" s="169"/>
      <c r="AC1391" s="169"/>
      <c r="AD1391" s="169"/>
      <c r="AE1391" s="169"/>
      <c r="AF1391" s="169"/>
      <c r="AG1391" s="169"/>
      <c r="AH1391" s="169"/>
      <c r="AI1391" s="169"/>
      <c r="AJ1391" s="169"/>
      <c r="AK1391" s="169"/>
      <c r="AL1391" s="169"/>
      <c r="AM1391" s="172"/>
      <c r="BG1391" s="13" t="s">
        <v>432</v>
      </c>
      <c r="BH1391" s="13" t="s">
        <v>432</v>
      </c>
    </row>
    <row r="1392" spans="1:61" ht="9.75" customHeight="1" x14ac:dyDescent="0.15">
      <c r="A1392" s="106"/>
      <c r="B1392" s="107"/>
      <c r="C1392" s="107"/>
      <c r="D1392" s="107"/>
      <c r="E1392" s="107"/>
      <c r="F1392" s="107"/>
      <c r="G1392" s="107"/>
      <c r="H1392" s="107"/>
      <c r="I1392" s="108"/>
      <c r="J1392" s="168"/>
      <c r="K1392" s="137"/>
      <c r="L1392" s="137"/>
      <c r="M1392" s="137"/>
      <c r="N1392" s="137"/>
      <c r="O1392" s="137"/>
      <c r="P1392" s="137"/>
      <c r="Q1392" s="137"/>
      <c r="R1392" s="137"/>
      <c r="S1392" s="137"/>
      <c r="T1392" s="137"/>
      <c r="U1392" s="137"/>
      <c r="V1392" s="174" t="s">
        <v>238</v>
      </c>
      <c r="W1392" s="174"/>
      <c r="X1392" s="174"/>
      <c r="Y1392" s="174"/>
      <c r="Z1392" s="174"/>
      <c r="AA1392" s="174"/>
      <c r="AB1392" s="174"/>
      <c r="AC1392" s="174"/>
      <c r="AD1392" s="174"/>
      <c r="AE1392" s="174"/>
      <c r="AF1392" s="174"/>
      <c r="AG1392" s="174"/>
      <c r="AH1392" s="174"/>
      <c r="AI1392" s="174"/>
      <c r="AJ1392" s="174"/>
      <c r="AK1392" s="174"/>
      <c r="AL1392" s="174"/>
      <c r="AM1392" s="175"/>
      <c r="BG1392" s="13" t="s">
        <v>432</v>
      </c>
      <c r="BH1392" s="13" t="s">
        <v>432</v>
      </c>
    </row>
    <row r="1393" spans="1:61" ht="9.75" customHeight="1" x14ac:dyDescent="0.15">
      <c r="A1393" s="96" t="s">
        <v>325</v>
      </c>
      <c r="B1393" s="97"/>
      <c r="C1393" s="97"/>
      <c r="D1393" s="97"/>
      <c r="E1393" s="97"/>
      <c r="F1393" s="97"/>
      <c r="G1393" s="97"/>
      <c r="H1393" s="97"/>
      <c r="I1393" s="98"/>
      <c r="J1393" s="115" t="s">
        <v>665</v>
      </c>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7"/>
      <c r="BG1393" s="13" t="s">
        <v>533</v>
      </c>
      <c r="BH1393" s="13">
        <v>90</v>
      </c>
      <c r="BI1393" s="13" t="str">
        <f>"ITEM"&amp;BH1393&amp; BG1393 &amp;"="&amp; IF(TRIM($J1393)="","",$J1393)</f>
        <v>ITEM90#KBN4_9=賦課や滞納等の対象となる住民</v>
      </c>
    </row>
    <row r="1394" spans="1:61" ht="9.75" customHeight="1" x14ac:dyDescent="0.15">
      <c r="A1394" s="99"/>
      <c r="B1394" s="100"/>
      <c r="C1394" s="100"/>
      <c r="D1394" s="100"/>
      <c r="E1394" s="100"/>
      <c r="F1394" s="100"/>
      <c r="G1394" s="100"/>
      <c r="H1394" s="100"/>
      <c r="I1394" s="101"/>
      <c r="J1394" s="109"/>
      <c r="K1394" s="110"/>
      <c r="L1394" s="110"/>
      <c r="M1394" s="110"/>
      <c r="N1394" s="110"/>
      <c r="O1394" s="110"/>
      <c r="P1394" s="110"/>
      <c r="Q1394" s="110"/>
      <c r="R1394" s="110"/>
      <c r="S1394" s="110"/>
      <c r="T1394" s="110"/>
      <c r="U1394" s="110"/>
      <c r="V1394" s="110"/>
      <c r="W1394" s="110"/>
      <c r="X1394" s="110"/>
      <c r="Y1394" s="110"/>
      <c r="Z1394" s="110"/>
      <c r="AA1394" s="110"/>
      <c r="AB1394" s="110"/>
      <c r="AC1394" s="110"/>
      <c r="AD1394" s="110"/>
      <c r="AE1394" s="110"/>
      <c r="AF1394" s="110"/>
      <c r="AG1394" s="110"/>
      <c r="AH1394" s="110"/>
      <c r="AI1394" s="110"/>
      <c r="AJ1394" s="110"/>
      <c r="AK1394" s="110"/>
      <c r="AL1394" s="110"/>
      <c r="AM1394" s="111"/>
      <c r="BG1394" s="13" t="s">
        <v>432</v>
      </c>
      <c r="BH1394" s="13" t="s">
        <v>432</v>
      </c>
    </row>
    <row r="1395" spans="1:61" ht="9.75" customHeight="1" x14ac:dyDescent="0.15">
      <c r="A1395" s="99"/>
      <c r="B1395" s="100"/>
      <c r="C1395" s="100"/>
      <c r="D1395" s="100"/>
      <c r="E1395" s="100"/>
      <c r="F1395" s="100"/>
      <c r="G1395" s="100"/>
      <c r="H1395" s="100"/>
      <c r="I1395" s="101"/>
      <c r="J1395" s="112"/>
      <c r="K1395" s="113"/>
      <c r="L1395" s="113"/>
      <c r="M1395" s="113"/>
      <c r="N1395" s="113"/>
      <c r="O1395" s="113"/>
      <c r="P1395" s="113"/>
      <c r="Q1395" s="113"/>
      <c r="R1395" s="113"/>
      <c r="S1395" s="113"/>
      <c r="T1395" s="113"/>
      <c r="U1395" s="113"/>
      <c r="V1395" s="113"/>
      <c r="W1395" s="113"/>
      <c r="X1395" s="113"/>
      <c r="Y1395" s="113"/>
      <c r="Z1395" s="113"/>
      <c r="AA1395" s="113"/>
      <c r="AB1395" s="113"/>
      <c r="AC1395" s="113"/>
      <c r="AD1395" s="113"/>
      <c r="AE1395" s="113"/>
      <c r="AF1395" s="113"/>
      <c r="AG1395" s="113"/>
      <c r="AH1395" s="113"/>
      <c r="AI1395" s="113"/>
      <c r="AJ1395" s="113"/>
      <c r="AK1395" s="113"/>
      <c r="AL1395" s="113"/>
      <c r="AM1395" s="114"/>
      <c r="BG1395" s="13" t="s">
        <v>432</v>
      </c>
      <c r="BH1395" s="13" t="s">
        <v>432</v>
      </c>
    </row>
    <row r="1396" spans="1:61" ht="9.75" customHeight="1" x14ac:dyDescent="0.15">
      <c r="A1396" s="96" t="s">
        <v>293</v>
      </c>
      <c r="B1396" s="97"/>
      <c r="C1396" s="97"/>
      <c r="D1396" s="97"/>
      <c r="E1396" s="97"/>
      <c r="F1396" s="97"/>
      <c r="G1396" s="97"/>
      <c r="H1396" s="97"/>
      <c r="I1396" s="98"/>
      <c r="J1396" s="224" t="s">
        <v>127</v>
      </c>
      <c r="K1396" s="225" t="s">
        <v>610</v>
      </c>
      <c r="L1396" s="162" t="s">
        <v>122</v>
      </c>
      <c r="M1396" s="162"/>
      <c r="N1396" s="162"/>
      <c r="O1396" s="162"/>
      <c r="P1396" s="162"/>
      <c r="Q1396" s="162"/>
      <c r="R1396" s="162"/>
      <c r="S1396" s="162"/>
      <c r="T1396" s="162"/>
      <c r="U1396" s="162"/>
      <c r="V1396" s="162"/>
      <c r="W1396" s="162"/>
      <c r="X1396" s="227" t="s">
        <v>127</v>
      </c>
      <c r="Y1396" s="225"/>
      <c r="Z1396" s="162" t="s">
        <v>160</v>
      </c>
      <c r="AA1396" s="162"/>
      <c r="AB1396" s="162"/>
      <c r="AC1396" s="162"/>
      <c r="AD1396" s="162"/>
      <c r="AE1396" s="162"/>
      <c r="AF1396" s="162"/>
      <c r="AG1396" s="162"/>
      <c r="AH1396" s="162"/>
      <c r="AI1396" s="162"/>
      <c r="AJ1396" s="162"/>
      <c r="AK1396" s="162"/>
      <c r="AL1396" s="162"/>
      <c r="AM1396" s="163"/>
      <c r="BF1396" s="13" t="b">
        <f>IF($K1396="○",TRUE,IF($K1396="",FALSE,"INPUT_ERROR"))</f>
        <v>1</v>
      </c>
      <c r="BG1396" s="13" t="s">
        <v>533</v>
      </c>
      <c r="BH1396" s="13">
        <v>91</v>
      </c>
      <c r="BI1396" s="13" t="str">
        <f t="shared" ref="BI1396:BI1402" si="30">"ITEM"&amp;BH1396 &amp; BG1396 &amp;"="&amp; BF1396</f>
        <v>ITEM91#KBN4_9=TRUE</v>
      </c>
    </row>
    <row r="1397" spans="1:61" ht="9.75" customHeight="1" x14ac:dyDescent="0.15">
      <c r="A1397" s="99"/>
      <c r="B1397" s="100"/>
      <c r="C1397" s="100"/>
      <c r="D1397" s="100"/>
      <c r="E1397" s="100"/>
      <c r="F1397" s="100"/>
      <c r="G1397" s="100"/>
      <c r="H1397" s="100"/>
      <c r="I1397" s="101"/>
      <c r="J1397" s="130"/>
      <c r="K1397" s="132"/>
      <c r="L1397" s="133"/>
      <c r="M1397" s="133"/>
      <c r="N1397" s="133"/>
      <c r="O1397" s="133"/>
      <c r="P1397" s="133"/>
      <c r="Q1397" s="133"/>
      <c r="R1397" s="133"/>
      <c r="S1397" s="133"/>
      <c r="T1397" s="133"/>
      <c r="U1397" s="133"/>
      <c r="V1397" s="133"/>
      <c r="W1397" s="133"/>
      <c r="X1397" s="134"/>
      <c r="Y1397" s="132"/>
      <c r="Z1397" s="133"/>
      <c r="AA1397" s="133"/>
      <c r="AB1397" s="133"/>
      <c r="AC1397" s="133"/>
      <c r="AD1397" s="133"/>
      <c r="AE1397" s="133"/>
      <c r="AF1397" s="133"/>
      <c r="AG1397" s="133"/>
      <c r="AH1397" s="133"/>
      <c r="AI1397" s="133"/>
      <c r="AJ1397" s="133"/>
      <c r="AK1397" s="133"/>
      <c r="AL1397" s="133"/>
      <c r="AM1397" s="139"/>
      <c r="BF1397" s="13" t="b">
        <f>IF($Y1396="○",TRUE,IF($Y1396="",FALSE,"INPUT_ERROR"))</f>
        <v>0</v>
      </c>
      <c r="BG1397" s="13" t="s">
        <v>533</v>
      </c>
      <c r="BH1397" s="13">
        <v>92</v>
      </c>
      <c r="BI1397" s="13" t="str">
        <f t="shared" si="30"/>
        <v>ITEM92#KBN4_9=FALSE</v>
      </c>
    </row>
    <row r="1398" spans="1:61" ht="9.75" customHeight="1" x14ac:dyDescent="0.15">
      <c r="A1398" s="99"/>
      <c r="B1398" s="100"/>
      <c r="C1398" s="100"/>
      <c r="D1398" s="100"/>
      <c r="E1398" s="100"/>
      <c r="F1398" s="100"/>
      <c r="G1398" s="100"/>
      <c r="H1398" s="100"/>
      <c r="I1398" s="101"/>
      <c r="J1398" s="130" t="s">
        <v>127</v>
      </c>
      <c r="K1398" s="132"/>
      <c r="L1398" s="133" t="s">
        <v>161</v>
      </c>
      <c r="M1398" s="133"/>
      <c r="N1398" s="133"/>
      <c r="O1398" s="133"/>
      <c r="P1398" s="133"/>
      <c r="Q1398" s="133"/>
      <c r="R1398" s="133"/>
      <c r="S1398" s="133"/>
      <c r="T1398" s="133"/>
      <c r="U1398" s="133"/>
      <c r="V1398" s="133"/>
      <c r="W1398" s="133"/>
      <c r="X1398" s="134" t="s">
        <v>127</v>
      </c>
      <c r="Y1398" s="132"/>
      <c r="Z1398" s="133" t="s">
        <v>332</v>
      </c>
      <c r="AA1398" s="133"/>
      <c r="AB1398" s="133"/>
      <c r="AC1398" s="133"/>
      <c r="AD1398" s="133"/>
      <c r="AE1398" s="133"/>
      <c r="AF1398" s="133"/>
      <c r="AG1398" s="133"/>
      <c r="AH1398" s="133"/>
      <c r="AI1398" s="133"/>
      <c r="AJ1398" s="133"/>
      <c r="AK1398" s="133"/>
      <c r="AL1398" s="133"/>
      <c r="AM1398" s="139"/>
      <c r="BF1398" s="13" t="b">
        <f>IF($K1398="○",TRUE,IF($K1398="",FALSE,"INPUT_ERROR"))</f>
        <v>0</v>
      </c>
      <c r="BG1398" s="13" t="s">
        <v>533</v>
      </c>
      <c r="BH1398" s="13">
        <v>93</v>
      </c>
      <c r="BI1398" s="13" t="str">
        <f t="shared" si="30"/>
        <v>ITEM93#KBN4_9=FALSE</v>
      </c>
    </row>
    <row r="1399" spans="1:61" ht="9.75" customHeight="1" x14ac:dyDescent="0.15">
      <c r="A1399" s="99"/>
      <c r="B1399" s="100"/>
      <c r="C1399" s="100"/>
      <c r="D1399" s="100"/>
      <c r="E1399" s="100"/>
      <c r="F1399" s="100"/>
      <c r="G1399" s="100"/>
      <c r="H1399" s="100"/>
      <c r="I1399" s="101"/>
      <c r="J1399" s="130"/>
      <c r="K1399" s="132"/>
      <c r="L1399" s="133"/>
      <c r="M1399" s="133"/>
      <c r="N1399" s="133"/>
      <c r="O1399" s="133"/>
      <c r="P1399" s="133"/>
      <c r="Q1399" s="133"/>
      <c r="R1399" s="133"/>
      <c r="S1399" s="133"/>
      <c r="T1399" s="133"/>
      <c r="U1399" s="133"/>
      <c r="V1399" s="133"/>
      <c r="W1399" s="133"/>
      <c r="X1399" s="134"/>
      <c r="Y1399" s="132"/>
      <c r="Z1399" s="133"/>
      <c r="AA1399" s="133"/>
      <c r="AB1399" s="133"/>
      <c r="AC1399" s="133"/>
      <c r="AD1399" s="133"/>
      <c r="AE1399" s="133"/>
      <c r="AF1399" s="133"/>
      <c r="AG1399" s="133"/>
      <c r="AH1399" s="133"/>
      <c r="AI1399" s="133"/>
      <c r="AJ1399" s="133"/>
      <c r="AK1399" s="133"/>
      <c r="AL1399" s="133"/>
      <c r="AM1399" s="139"/>
      <c r="BF1399" s="13" t="b">
        <f>IF($Y1398="○",TRUE,IF($Y1398="",FALSE,"INPUT_ERROR"))</f>
        <v>0</v>
      </c>
      <c r="BG1399" s="13" t="s">
        <v>533</v>
      </c>
      <c r="BH1399" s="13">
        <v>94</v>
      </c>
      <c r="BI1399" s="13" t="str">
        <f t="shared" si="30"/>
        <v>ITEM94#KBN4_9=FALSE</v>
      </c>
    </row>
    <row r="1400" spans="1:61" ht="9.75" customHeight="1" x14ac:dyDescent="0.15">
      <c r="A1400" s="99"/>
      <c r="B1400" s="100"/>
      <c r="C1400" s="100"/>
      <c r="D1400" s="100"/>
      <c r="E1400" s="100"/>
      <c r="F1400" s="100"/>
      <c r="G1400" s="100"/>
      <c r="H1400" s="100"/>
      <c r="I1400" s="101"/>
      <c r="J1400" s="130" t="s">
        <v>127</v>
      </c>
      <c r="K1400" s="132"/>
      <c r="L1400" s="133" t="s">
        <v>214</v>
      </c>
      <c r="M1400" s="133"/>
      <c r="N1400" s="133"/>
      <c r="O1400" s="133"/>
      <c r="P1400" s="133"/>
      <c r="Q1400" s="133"/>
      <c r="R1400" s="133"/>
      <c r="S1400" s="133"/>
      <c r="T1400" s="133"/>
      <c r="U1400" s="133"/>
      <c r="V1400" s="133"/>
      <c r="W1400" s="133"/>
      <c r="X1400" s="134" t="s">
        <v>127</v>
      </c>
      <c r="Y1400" s="132"/>
      <c r="Z1400" s="133" t="s">
        <v>239</v>
      </c>
      <c r="AA1400" s="133"/>
      <c r="AB1400" s="133"/>
      <c r="AC1400" s="133"/>
      <c r="AD1400" s="133"/>
      <c r="AE1400" s="133"/>
      <c r="AF1400" s="133"/>
      <c r="AG1400" s="133"/>
      <c r="AH1400" s="133"/>
      <c r="AI1400" s="133"/>
      <c r="AJ1400" s="133"/>
      <c r="AK1400" s="133"/>
      <c r="AL1400" s="133"/>
      <c r="AM1400" s="139"/>
      <c r="BF1400" s="13" t="b">
        <f>IF($K1400="○",TRUE,IF($K1400="",FALSE,"INPUT_ERROR"))</f>
        <v>0</v>
      </c>
      <c r="BG1400" s="13" t="s">
        <v>533</v>
      </c>
      <c r="BH1400" s="13">
        <v>95</v>
      </c>
      <c r="BI1400" s="13" t="str">
        <f t="shared" si="30"/>
        <v>ITEM95#KBN4_9=FALSE</v>
      </c>
    </row>
    <row r="1401" spans="1:61" ht="9.75" customHeight="1" x14ac:dyDescent="0.15">
      <c r="A1401" s="99"/>
      <c r="B1401" s="100"/>
      <c r="C1401" s="100"/>
      <c r="D1401" s="100"/>
      <c r="E1401" s="100"/>
      <c r="F1401" s="100"/>
      <c r="G1401" s="100"/>
      <c r="H1401" s="100"/>
      <c r="I1401" s="101"/>
      <c r="J1401" s="130"/>
      <c r="K1401" s="132"/>
      <c r="L1401" s="133"/>
      <c r="M1401" s="133"/>
      <c r="N1401" s="133"/>
      <c r="O1401" s="133"/>
      <c r="P1401" s="133"/>
      <c r="Q1401" s="133"/>
      <c r="R1401" s="133"/>
      <c r="S1401" s="133"/>
      <c r="T1401" s="133"/>
      <c r="U1401" s="133"/>
      <c r="V1401" s="133"/>
      <c r="W1401" s="133"/>
      <c r="X1401" s="134"/>
      <c r="Y1401" s="132"/>
      <c r="Z1401" s="133"/>
      <c r="AA1401" s="133"/>
      <c r="AB1401" s="133"/>
      <c r="AC1401" s="133"/>
      <c r="AD1401" s="133"/>
      <c r="AE1401" s="133"/>
      <c r="AF1401" s="133"/>
      <c r="AG1401" s="133"/>
      <c r="AH1401" s="133"/>
      <c r="AI1401" s="133"/>
      <c r="AJ1401" s="133"/>
      <c r="AK1401" s="133"/>
      <c r="AL1401" s="133"/>
      <c r="AM1401" s="139"/>
      <c r="BF1401" s="13" t="b">
        <f>IF($Y1400="○",TRUE,IF($Y1400="",FALSE,"INPUT_ERROR"))</f>
        <v>0</v>
      </c>
      <c r="BG1401" s="13" t="s">
        <v>533</v>
      </c>
      <c r="BH1401" s="13">
        <v>96</v>
      </c>
      <c r="BI1401" s="13" t="str">
        <f t="shared" si="30"/>
        <v>ITEM96#KBN4_9=FALSE</v>
      </c>
    </row>
    <row r="1402" spans="1:61" ht="9.75" customHeight="1" x14ac:dyDescent="0.15">
      <c r="A1402" s="99"/>
      <c r="B1402" s="100"/>
      <c r="C1402" s="100"/>
      <c r="D1402" s="100"/>
      <c r="E1402" s="100"/>
      <c r="F1402" s="100"/>
      <c r="G1402" s="100"/>
      <c r="H1402" s="100"/>
      <c r="I1402" s="101"/>
      <c r="J1402" s="130" t="s">
        <v>127</v>
      </c>
      <c r="K1402" s="132"/>
      <c r="L1402" s="133" t="s">
        <v>125</v>
      </c>
      <c r="M1402" s="133"/>
      <c r="N1402" s="133"/>
      <c r="O1402" s="134" t="s">
        <v>98</v>
      </c>
      <c r="P1402" s="128"/>
      <c r="Q1402" s="128"/>
      <c r="R1402" s="128"/>
      <c r="S1402" s="128"/>
      <c r="T1402" s="128"/>
      <c r="U1402" s="128"/>
      <c r="V1402" s="128"/>
      <c r="W1402" s="128"/>
      <c r="X1402" s="128"/>
      <c r="Y1402" s="128"/>
      <c r="Z1402" s="128"/>
      <c r="AA1402" s="128"/>
      <c r="AB1402" s="128"/>
      <c r="AC1402" s="128"/>
      <c r="AD1402" s="128"/>
      <c r="AE1402" s="128"/>
      <c r="AF1402" s="128"/>
      <c r="AG1402" s="128"/>
      <c r="AH1402" s="128"/>
      <c r="AI1402" s="128"/>
      <c r="AJ1402" s="128"/>
      <c r="AK1402" s="128"/>
      <c r="AL1402" s="133" t="s">
        <v>188</v>
      </c>
      <c r="AM1402" s="139"/>
      <c r="BF1402" s="13" t="b">
        <f>IF($K1402="○",TRUE,IF($K1402="",FALSE,"INPUT_ERROR"))</f>
        <v>0</v>
      </c>
      <c r="BG1402" s="13" t="s">
        <v>533</v>
      </c>
      <c r="BH1402" s="13">
        <v>97</v>
      </c>
      <c r="BI1402" s="13" t="str">
        <f t="shared" si="30"/>
        <v>ITEM97#KBN4_9=FALSE</v>
      </c>
    </row>
    <row r="1403" spans="1:61" ht="9.75" customHeight="1" x14ac:dyDescent="0.15">
      <c r="A1403" s="99"/>
      <c r="B1403" s="100"/>
      <c r="C1403" s="100"/>
      <c r="D1403" s="100"/>
      <c r="E1403" s="100"/>
      <c r="F1403" s="100"/>
      <c r="G1403" s="100"/>
      <c r="H1403" s="100"/>
      <c r="I1403" s="101"/>
      <c r="J1403" s="135"/>
      <c r="K1403" s="136"/>
      <c r="L1403" s="137"/>
      <c r="M1403" s="137"/>
      <c r="N1403" s="137"/>
      <c r="O1403" s="138"/>
      <c r="P1403" s="90"/>
      <c r="Q1403" s="90"/>
      <c r="R1403" s="90"/>
      <c r="S1403" s="90"/>
      <c r="T1403" s="90"/>
      <c r="U1403" s="90"/>
      <c r="V1403" s="90"/>
      <c r="W1403" s="90"/>
      <c r="X1403" s="90"/>
      <c r="Y1403" s="90"/>
      <c r="Z1403" s="90"/>
      <c r="AA1403" s="90"/>
      <c r="AB1403" s="90"/>
      <c r="AC1403" s="90"/>
      <c r="AD1403" s="90"/>
      <c r="AE1403" s="90"/>
      <c r="AF1403" s="90"/>
      <c r="AG1403" s="90"/>
      <c r="AH1403" s="90"/>
      <c r="AI1403" s="90"/>
      <c r="AJ1403" s="90"/>
      <c r="AK1403" s="90"/>
      <c r="AL1403" s="137"/>
      <c r="AM1403" s="140"/>
      <c r="BG1403" s="13" t="s">
        <v>533</v>
      </c>
      <c r="BH1403" s="13">
        <v>98</v>
      </c>
      <c r="BI1403" s="13" t="str">
        <f>"ITEM"&amp;BH1403 &amp; BG1403 &amp;"="&amp;IF(TRIM($P1402)="","",$P1402)</f>
        <v>ITEM98#KBN4_9=</v>
      </c>
    </row>
    <row r="1404" spans="1:61" ht="9.75" customHeight="1" x14ac:dyDescent="0.15">
      <c r="A1404" s="96" t="s">
        <v>290</v>
      </c>
      <c r="B1404" s="97"/>
      <c r="C1404" s="97"/>
      <c r="D1404" s="97"/>
      <c r="E1404" s="97"/>
      <c r="F1404" s="97"/>
      <c r="G1404" s="97"/>
      <c r="H1404" s="97"/>
      <c r="I1404" s="98"/>
      <c r="J1404" s="305" t="s">
        <v>639</v>
      </c>
      <c r="K1404" s="306"/>
      <c r="L1404" s="306"/>
      <c r="M1404" s="306"/>
      <c r="N1404" s="306"/>
      <c r="O1404" s="306"/>
      <c r="P1404" s="306"/>
      <c r="Q1404" s="306"/>
      <c r="R1404" s="306"/>
      <c r="S1404" s="306"/>
      <c r="T1404" s="306"/>
      <c r="U1404" s="306"/>
      <c r="V1404" s="306"/>
      <c r="W1404" s="306"/>
      <c r="X1404" s="306"/>
      <c r="Y1404" s="306"/>
      <c r="Z1404" s="306"/>
      <c r="AA1404" s="306"/>
      <c r="AB1404" s="306"/>
      <c r="AC1404" s="306"/>
      <c r="AD1404" s="306"/>
      <c r="AE1404" s="306"/>
      <c r="AF1404" s="306"/>
      <c r="AG1404" s="306"/>
      <c r="AH1404" s="306"/>
      <c r="AI1404" s="306"/>
      <c r="AJ1404" s="306"/>
      <c r="AK1404" s="306"/>
      <c r="AL1404" s="306"/>
      <c r="AM1404" s="307"/>
      <c r="BG1404" s="13" t="s">
        <v>533</v>
      </c>
      <c r="BH1404" s="13">
        <v>99</v>
      </c>
      <c r="BI1404" s="13" t="str">
        <f>"ITEM"&amp;BH1404 &amp; BG1404 &amp;"="&amp;IF(TRIM($J1404)="","",TEXT(J1404,"yyyymmdd"))</f>
        <v>ITEM99#KBN4_9=随時</v>
      </c>
    </row>
    <row r="1405" spans="1:61" ht="9.75" customHeight="1" x14ac:dyDescent="0.15">
      <c r="A1405" s="99"/>
      <c r="B1405" s="100"/>
      <c r="C1405" s="100"/>
      <c r="D1405" s="100"/>
      <c r="E1405" s="100"/>
      <c r="F1405" s="100"/>
      <c r="G1405" s="100"/>
      <c r="H1405" s="100"/>
      <c r="I1405" s="101"/>
      <c r="J1405" s="308"/>
      <c r="K1405" s="309"/>
      <c r="L1405" s="309"/>
      <c r="M1405" s="309"/>
      <c r="N1405" s="309"/>
      <c r="O1405" s="309"/>
      <c r="P1405" s="309"/>
      <c r="Q1405" s="309"/>
      <c r="R1405" s="309"/>
      <c r="S1405" s="309"/>
      <c r="T1405" s="309"/>
      <c r="U1405" s="309"/>
      <c r="V1405" s="309"/>
      <c r="W1405" s="309"/>
      <c r="X1405" s="309"/>
      <c r="Y1405" s="309"/>
      <c r="Z1405" s="309"/>
      <c r="AA1405" s="309"/>
      <c r="AB1405" s="309"/>
      <c r="AC1405" s="309"/>
      <c r="AD1405" s="309"/>
      <c r="AE1405" s="309"/>
      <c r="AF1405" s="309"/>
      <c r="AG1405" s="309"/>
      <c r="AH1405" s="309"/>
      <c r="AI1405" s="309"/>
      <c r="AJ1405" s="309"/>
      <c r="AK1405" s="309"/>
      <c r="AL1405" s="309"/>
      <c r="AM1405" s="310"/>
      <c r="BH1405" s="13" t="s">
        <v>432</v>
      </c>
    </row>
    <row r="1406" spans="1:61" ht="9.75" customHeight="1" thickBot="1" x14ac:dyDescent="0.2">
      <c r="A1406" s="106"/>
      <c r="B1406" s="107"/>
      <c r="C1406" s="107"/>
      <c r="D1406" s="107"/>
      <c r="E1406" s="107"/>
      <c r="F1406" s="107"/>
      <c r="G1406" s="107"/>
      <c r="H1406" s="107"/>
      <c r="I1406" s="108"/>
      <c r="J1406" s="311"/>
      <c r="K1406" s="312"/>
      <c r="L1406" s="312"/>
      <c r="M1406" s="312"/>
      <c r="N1406" s="312"/>
      <c r="O1406" s="312"/>
      <c r="P1406" s="312"/>
      <c r="Q1406" s="312"/>
      <c r="R1406" s="312"/>
      <c r="S1406" s="312"/>
      <c r="T1406" s="312"/>
      <c r="U1406" s="312"/>
      <c r="V1406" s="312"/>
      <c r="W1406" s="312"/>
      <c r="X1406" s="312"/>
      <c r="Y1406" s="312"/>
      <c r="Z1406" s="312"/>
      <c r="AA1406" s="312"/>
      <c r="AB1406" s="312"/>
      <c r="AC1406" s="312"/>
      <c r="AD1406" s="312"/>
      <c r="AE1406" s="312"/>
      <c r="AF1406" s="312"/>
      <c r="AG1406" s="312"/>
      <c r="AH1406" s="312"/>
      <c r="AI1406" s="312"/>
      <c r="AJ1406" s="312"/>
      <c r="AK1406" s="312"/>
      <c r="AL1406" s="312"/>
      <c r="AM1406" s="313"/>
      <c r="BH1406" s="13" t="s">
        <v>432</v>
      </c>
    </row>
    <row r="1407" spans="1:61" ht="9.75" customHeight="1" x14ac:dyDescent="0.15">
      <c r="A1407" s="295" t="s">
        <v>396</v>
      </c>
      <c r="B1407" s="296"/>
      <c r="C1407" s="296"/>
      <c r="D1407" s="296"/>
      <c r="E1407" s="296"/>
      <c r="F1407" s="296"/>
      <c r="G1407" s="296"/>
      <c r="H1407" s="296"/>
      <c r="I1407" s="297"/>
      <c r="J1407" s="273" t="s">
        <v>666</v>
      </c>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274"/>
      <c r="AE1407" s="274"/>
      <c r="AF1407" s="274"/>
      <c r="AG1407" s="274"/>
      <c r="AH1407" s="274"/>
      <c r="AI1407" s="274"/>
      <c r="AJ1407" s="274"/>
      <c r="AK1407" s="274"/>
      <c r="AL1407" s="274"/>
      <c r="AM1407" s="275"/>
      <c r="BG1407" s="13" t="s">
        <v>534</v>
      </c>
      <c r="BH1407" s="13">
        <v>85</v>
      </c>
      <c r="BI1407" s="13" t="str">
        <f>"ITEM"&amp;BH1407 &amp; BG1407 &amp;"="&amp; IF(TRIM($J1407)="","",$J1407)</f>
        <v>ITEM85#KBN4_10=福祉政策課</v>
      </c>
    </row>
    <row r="1408" spans="1:61" ht="9.75" customHeight="1" thickBot="1" x14ac:dyDescent="0.2">
      <c r="A1408" s="298"/>
      <c r="B1408" s="299"/>
      <c r="C1408" s="299"/>
      <c r="D1408" s="299"/>
      <c r="E1408" s="299"/>
      <c r="F1408" s="299"/>
      <c r="G1408" s="299"/>
      <c r="H1408" s="299"/>
      <c r="I1408" s="300"/>
      <c r="J1408" s="301"/>
      <c r="K1408" s="302"/>
      <c r="L1408" s="302"/>
      <c r="M1408" s="302"/>
      <c r="N1408" s="302"/>
      <c r="O1408" s="302"/>
      <c r="P1408" s="302"/>
      <c r="Q1408" s="302"/>
      <c r="R1408" s="302"/>
      <c r="S1408" s="302"/>
      <c r="T1408" s="302"/>
      <c r="U1408" s="302"/>
      <c r="V1408" s="302"/>
      <c r="W1408" s="302"/>
      <c r="X1408" s="302"/>
      <c r="Y1408" s="302"/>
      <c r="Z1408" s="302"/>
      <c r="AA1408" s="302"/>
      <c r="AB1408" s="302"/>
      <c r="AC1408" s="302"/>
      <c r="AD1408" s="302"/>
      <c r="AE1408" s="302"/>
      <c r="AF1408" s="302"/>
      <c r="AG1408" s="302"/>
      <c r="AH1408" s="302"/>
      <c r="AI1408" s="302"/>
      <c r="AJ1408" s="302"/>
      <c r="AK1408" s="302"/>
      <c r="AL1408" s="302"/>
      <c r="AM1408" s="303"/>
      <c r="BG1408" s="13" t="s">
        <v>432</v>
      </c>
      <c r="BH1408" s="13" t="s">
        <v>432</v>
      </c>
    </row>
    <row r="1409" spans="1:61" ht="9.75" customHeight="1" x14ac:dyDescent="0.15">
      <c r="A1409" s="96" t="s">
        <v>96</v>
      </c>
      <c r="B1409" s="97"/>
      <c r="C1409" s="97"/>
      <c r="D1409" s="97"/>
      <c r="E1409" s="97"/>
      <c r="F1409" s="97"/>
      <c r="G1409" s="97"/>
      <c r="H1409" s="97"/>
      <c r="I1409" s="98"/>
      <c r="J1409" s="102" t="s">
        <v>641</v>
      </c>
      <c r="K1409" s="102"/>
      <c r="L1409" s="102"/>
      <c r="M1409" s="102"/>
      <c r="N1409" s="102"/>
      <c r="O1409" s="102"/>
      <c r="P1409" s="102"/>
      <c r="Q1409" s="102"/>
      <c r="R1409" s="102"/>
      <c r="S1409" s="102"/>
      <c r="T1409" s="102"/>
      <c r="U1409" s="102"/>
      <c r="V1409" s="102"/>
      <c r="W1409" s="102"/>
      <c r="X1409" s="102"/>
      <c r="Y1409" s="102"/>
      <c r="Z1409" s="102"/>
      <c r="AA1409" s="102"/>
      <c r="AB1409" s="102"/>
      <c r="AC1409" s="102"/>
      <c r="AD1409" s="102"/>
      <c r="AE1409" s="102"/>
      <c r="AF1409" s="102"/>
      <c r="AG1409" s="102"/>
      <c r="AH1409" s="102"/>
      <c r="AI1409" s="102"/>
      <c r="AJ1409" s="102"/>
      <c r="AK1409" s="102"/>
      <c r="AL1409" s="102"/>
      <c r="AM1409" s="102"/>
      <c r="BG1409" s="13" t="s">
        <v>534</v>
      </c>
      <c r="BH1409" s="13">
        <v>86</v>
      </c>
      <c r="BI1409" s="13" t="str">
        <f>"ITEM"&amp;BH1409&amp; BG1409 &amp;"="&amp; IF(TRIM($J1409)="","",$J1409)</f>
        <v>ITEM86#KBN4_10=番号法第９条第１項</v>
      </c>
    </row>
    <row r="1410" spans="1:61" ht="9.75" customHeight="1" x14ac:dyDescent="0.15">
      <c r="A1410" s="106"/>
      <c r="B1410" s="107"/>
      <c r="C1410" s="107"/>
      <c r="D1410" s="107"/>
      <c r="E1410" s="107"/>
      <c r="F1410" s="107"/>
      <c r="G1410" s="107"/>
      <c r="H1410" s="107"/>
      <c r="I1410" s="108"/>
      <c r="J1410" s="102"/>
      <c r="K1410" s="102"/>
      <c r="L1410" s="102"/>
      <c r="M1410" s="102"/>
      <c r="N1410" s="102"/>
      <c r="O1410" s="102"/>
      <c r="P1410" s="102"/>
      <c r="Q1410" s="102"/>
      <c r="R1410" s="102"/>
      <c r="S1410" s="102"/>
      <c r="T1410" s="102"/>
      <c r="U1410" s="102"/>
      <c r="V1410" s="102"/>
      <c r="W1410" s="102"/>
      <c r="X1410" s="102"/>
      <c r="Y1410" s="102"/>
      <c r="Z1410" s="102"/>
      <c r="AA1410" s="102"/>
      <c r="AB1410" s="102"/>
      <c r="AC1410" s="102"/>
      <c r="AD1410" s="102"/>
      <c r="AE1410" s="102"/>
      <c r="AF1410" s="102"/>
      <c r="AG1410" s="102"/>
      <c r="AH1410" s="102"/>
      <c r="AI1410" s="102"/>
      <c r="AJ1410" s="102"/>
      <c r="AK1410" s="102"/>
      <c r="AL1410" s="102"/>
      <c r="AM1410" s="102"/>
      <c r="BG1410" s="13" t="s">
        <v>432</v>
      </c>
      <c r="BH1410" s="13" t="s">
        <v>432</v>
      </c>
    </row>
    <row r="1411" spans="1:61" ht="9.75" customHeight="1" x14ac:dyDescent="0.15">
      <c r="A1411" s="96" t="s">
        <v>291</v>
      </c>
      <c r="B1411" s="97"/>
      <c r="C1411" s="97"/>
      <c r="D1411" s="97"/>
      <c r="E1411" s="97"/>
      <c r="F1411" s="97"/>
      <c r="G1411" s="97"/>
      <c r="H1411" s="97"/>
      <c r="I1411" s="98"/>
      <c r="J1411" s="102" t="s">
        <v>667</v>
      </c>
      <c r="K1411" s="102"/>
      <c r="L1411" s="102"/>
      <c r="M1411" s="102"/>
      <c r="N1411" s="102"/>
      <c r="O1411" s="102"/>
      <c r="P1411" s="102"/>
      <c r="Q1411" s="102"/>
      <c r="R1411" s="102"/>
      <c r="S1411" s="102"/>
      <c r="T1411" s="102"/>
      <c r="U1411" s="102"/>
      <c r="V1411" s="102"/>
      <c r="W1411" s="102"/>
      <c r="X1411" s="102"/>
      <c r="Y1411" s="102"/>
      <c r="Z1411" s="102"/>
      <c r="AA1411" s="102"/>
      <c r="AB1411" s="102"/>
      <c r="AC1411" s="102"/>
      <c r="AD1411" s="102"/>
      <c r="AE1411" s="102"/>
      <c r="AF1411" s="102"/>
      <c r="AG1411" s="102"/>
      <c r="AH1411" s="102"/>
      <c r="AI1411" s="102"/>
      <c r="AJ1411" s="102"/>
      <c r="AK1411" s="102"/>
      <c r="AL1411" s="102"/>
      <c r="AM1411" s="102"/>
      <c r="BG1411" s="13" t="s">
        <v>534</v>
      </c>
      <c r="BH1411" s="13">
        <v>87</v>
      </c>
      <c r="BI1411" s="13" t="str">
        <f>"ITEM"&amp;BH1411&amp; BG1411 &amp;"="&amp; IF(TRIM($J1411)="","",$J1411)</f>
        <v>ITEM87#KBN4_10=健康診査、妊娠の届出、母子健康手帳交付、養育医療の給付等に関する事務等</v>
      </c>
    </row>
    <row r="1412" spans="1:61" ht="9.75" customHeight="1" x14ac:dyDescent="0.15">
      <c r="A1412" s="99"/>
      <c r="B1412" s="100"/>
      <c r="C1412" s="100"/>
      <c r="D1412" s="100"/>
      <c r="E1412" s="100"/>
      <c r="F1412" s="100"/>
      <c r="G1412" s="100"/>
      <c r="H1412" s="100"/>
      <c r="I1412" s="101"/>
      <c r="J1412" s="102"/>
      <c r="K1412" s="102"/>
      <c r="L1412" s="102"/>
      <c r="M1412" s="102"/>
      <c r="N1412" s="102"/>
      <c r="O1412" s="102"/>
      <c r="P1412" s="102"/>
      <c r="Q1412" s="102"/>
      <c r="R1412" s="102"/>
      <c r="S1412" s="102"/>
      <c r="T1412" s="102"/>
      <c r="U1412" s="102"/>
      <c r="V1412" s="102"/>
      <c r="W1412" s="102"/>
      <c r="X1412" s="102"/>
      <c r="Y1412" s="102"/>
      <c r="Z1412" s="102"/>
      <c r="AA1412" s="102"/>
      <c r="AB1412" s="102"/>
      <c r="AC1412" s="102"/>
      <c r="AD1412" s="102"/>
      <c r="AE1412" s="102"/>
      <c r="AF1412" s="102"/>
      <c r="AG1412" s="102"/>
      <c r="AH1412" s="102"/>
      <c r="AI1412" s="102"/>
      <c r="AJ1412" s="102"/>
      <c r="AK1412" s="102"/>
      <c r="AL1412" s="102"/>
      <c r="AM1412" s="102"/>
      <c r="BG1412" s="13" t="s">
        <v>432</v>
      </c>
      <c r="BH1412" s="13" t="s">
        <v>432</v>
      </c>
    </row>
    <row r="1413" spans="1:61" ht="9.75" customHeight="1" x14ac:dyDescent="0.15">
      <c r="A1413" s="106"/>
      <c r="B1413" s="107"/>
      <c r="C1413" s="107"/>
      <c r="D1413" s="107"/>
      <c r="E1413" s="107"/>
      <c r="F1413" s="107"/>
      <c r="G1413" s="107"/>
      <c r="H1413" s="107"/>
      <c r="I1413" s="108"/>
      <c r="J1413" s="102"/>
      <c r="K1413" s="102"/>
      <c r="L1413" s="102"/>
      <c r="M1413" s="102"/>
      <c r="N1413" s="102"/>
      <c r="O1413" s="102"/>
      <c r="P1413" s="102"/>
      <c r="Q1413" s="102"/>
      <c r="R1413" s="102"/>
      <c r="S1413" s="102"/>
      <c r="T1413" s="102"/>
      <c r="U1413" s="102"/>
      <c r="V1413" s="102"/>
      <c r="W1413" s="102"/>
      <c r="X1413" s="102"/>
      <c r="Y1413" s="102"/>
      <c r="Z1413" s="102"/>
      <c r="AA1413" s="102"/>
      <c r="AB1413" s="102"/>
      <c r="AC1413" s="102"/>
      <c r="AD1413" s="102"/>
      <c r="AE1413" s="102"/>
      <c r="AF1413" s="102"/>
      <c r="AG1413" s="102"/>
      <c r="AH1413" s="102"/>
      <c r="AI1413" s="102"/>
      <c r="AJ1413" s="102"/>
      <c r="AK1413" s="102"/>
      <c r="AL1413" s="102"/>
      <c r="AM1413" s="102"/>
      <c r="BG1413" s="13" t="s">
        <v>432</v>
      </c>
      <c r="BH1413" s="13" t="s">
        <v>432</v>
      </c>
    </row>
    <row r="1414" spans="1:61" ht="9.75" customHeight="1" x14ac:dyDescent="0.15">
      <c r="A1414" s="96" t="s">
        <v>292</v>
      </c>
      <c r="B1414" s="97"/>
      <c r="C1414" s="97"/>
      <c r="D1414" s="97"/>
      <c r="E1414" s="97"/>
      <c r="F1414" s="97"/>
      <c r="G1414" s="97"/>
      <c r="H1414" s="97"/>
      <c r="I1414" s="98"/>
      <c r="J1414" s="102" t="s">
        <v>651</v>
      </c>
      <c r="K1414" s="102"/>
      <c r="L1414" s="102"/>
      <c r="M1414" s="102"/>
      <c r="N1414" s="102"/>
      <c r="O1414" s="102"/>
      <c r="P1414" s="102"/>
      <c r="Q1414" s="102"/>
      <c r="R1414" s="102"/>
      <c r="S1414" s="102"/>
      <c r="T1414" s="102"/>
      <c r="U1414" s="102"/>
      <c r="V1414" s="102"/>
      <c r="W1414" s="102"/>
      <c r="X1414" s="102"/>
      <c r="Y1414" s="102"/>
      <c r="Z1414" s="102"/>
      <c r="AA1414" s="102"/>
      <c r="AB1414" s="102"/>
      <c r="AC1414" s="102"/>
      <c r="AD1414" s="102"/>
      <c r="AE1414" s="102"/>
      <c r="AF1414" s="102"/>
      <c r="AG1414" s="102"/>
      <c r="AH1414" s="102"/>
      <c r="AI1414" s="102"/>
      <c r="AJ1414" s="102"/>
      <c r="AK1414" s="102"/>
      <c r="AL1414" s="102"/>
      <c r="AM1414" s="102"/>
      <c r="BG1414" s="13" t="s">
        <v>534</v>
      </c>
      <c r="BH1414" s="13">
        <v>88</v>
      </c>
      <c r="BI1414" s="13" t="str">
        <f>"ITEM"&amp;BH1414&amp; BG1414 &amp;"="&amp; IF(TRIM($J1414)="","",$J1414)</f>
        <v>ITEM88#KBN4_10=対象者の住基情報（住所・氏名等）</v>
      </c>
    </row>
    <row r="1415" spans="1:61" ht="9.75" customHeight="1" x14ac:dyDescent="0.15">
      <c r="A1415" s="106"/>
      <c r="B1415" s="107"/>
      <c r="C1415" s="107"/>
      <c r="D1415" s="107"/>
      <c r="E1415" s="107"/>
      <c r="F1415" s="107"/>
      <c r="G1415" s="107"/>
      <c r="H1415" s="107"/>
      <c r="I1415" s="108"/>
      <c r="J1415" s="102"/>
      <c r="K1415" s="102"/>
      <c r="L1415" s="102"/>
      <c r="M1415" s="102"/>
      <c r="N1415" s="102"/>
      <c r="O1415" s="102"/>
      <c r="P1415" s="102"/>
      <c r="Q1415" s="102"/>
      <c r="R1415" s="102"/>
      <c r="S1415" s="102"/>
      <c r="T1415" s="102"/>
      <c r="U1415" s="102"/>
      <c r="V1415" s="102"/>
      <c r="W1415" s="102"/>
      <c r="X1415" s="102"/>
      <c r="Y1415" s="102"/>
      <c r="Z1415" s="102"/>
      <c r="AA1415" s="102"/>
      <c r="AB1415" s="102"/>
      <c r="AC1415" s="102"/>
      <c r="AD1415" s="102"/>
      <c r="AE1415" s="102"/>
      <c r="AF1415" s="102"/>
      <c r="AG1415" s="102"/>
      <c r="AH1415" s="102"/>
      <c r="AI1415" s="102"/>
      <c r="AJ1415" s="102"/>
      <c r="AK1415" s="102"/>
      <c r="AL1415" s="102"/>
      <c r="AM1415" s="102"/>
      <c r="BG1415" s="13" t="s">
        <v>432</v>
      </c>
      <c r="BH1415" s="13" t="s">
        <v>432</v>
      </c>
    </row>
    <row r="1416" spans="1:61" ht="9.75" customHeight="1" x14ac:dyDescent="0.15">
      <c r="A1416" s="96" t="s">
        <v>326</v>
      </c>
      <c r="B1416" s="97"/>
      <c r="C1416" s="97"/>
      <c r="D1416" s="97"/>
      <c r="E1416" s="97"/>
      <c r="F1416" s="97"/>
      <c r="G1416" s="97"/>
      <c r="H1416" s="97"/>
      <c r="I1416" s="98"/>
      <c r="J1416" s="266"/>
      <c r="K1416" s="170"/>
      <c r="L1416" s="170"/>
      <c r="M1416" s="170"/>
      <c r="N1416" s="170"/>
      <c r="O1416" s="170"/>
      <c r="P1416" s="170"/>
      <c r="Q1416" s="170"/>
      <c r="R1416" s="170"/>
      <c r="S1416" s="170"/>
      <c r="T1416" s="170"/>
      <c r="U1416" s="170"/>
      <c r="V1416" s="170" t="s">
        <v>116</v>
      </c>
      <c r="W1416" s="170"/>
      <c r="X1416" s="170"/>
      <c r="Y1416" s="170"/>
      <c r="Z1416" s="170"/>
      <c r="AA1416" s="170"/>
      <c r="AB1416" s="170"/>
      <c r="AC1416" s="170"/>
      <c r="AD1416" s="170"/>
      <c r="AE1416" s="170"/>
      <c r="AF1416" s="170"/>
      <c r="AG1416" s="170"/>
      <c r="AH1416" s="170"/>
      <c r="AI1416" s="170"/>
      <c r="AJ1416" s="170"/>
      <c r="AK1416" s="170"/>
      <c r="AL1416" s="170"/>
      <c r="AM1416" s="171"/>
      <c r="BE1416" s="13" t="str">
        <f ca="1">MID(CELL("address",$CB$2),2,2)</f>
        <v>CB</v>
      </c>
      <c r="BF1416" s="13">
        <f>IF(TRIM($K1418)="","",IF(ISERROR(MATCH($K1418,$CB$3:$CB$7,0)),"INPUT_ERROR",MATCH($K1418,$CB$3:$CB$7,0)))</f>
        <v>3</v>
      </c>
      <c r="BG1416" s="13" t="s">
        <v>534</v>
      </c>
      <c r="BH1416" s="13">
        <v>89</v>
      </c>
      <c r="BI1416" s="13" t="str">
        <f>"ITEM"&amp; BH1416&amp; BG1416 &amp;"="&amp; $BF1416</f>
        <v>ITEM89#KBN4_10=3</v>
      </c>
    </row>
    <row r="1417" spans="1:61" ht="9.75" customHeight="1" x14ac:dyDescent="0.15">
      <c r="A1417" s="99"/>
      <c r="B1417" s="100"/>
      <c r="C1417" s="100"/>
      <c r="D1417" s="100"/>
      <c r="E1417" s="100"/>
      <c r="F1417" s="100"/>
      <c r="G1417" s="100"/>
      <c r="H1417" s="100"/>
      <c r="I1417" s="101"/>
      <c r="J1417" s="304"/>
      <c r="K1417" s="169"/>
      <c r="L1417" s="169"/>
      <c r="M1417" s="169"/>
      <c r="N1417" s="169"/>
      <c r="O1417" s="169"/>
      <c r="P1417" s="169"/>
      <c r="Q1417" s="169"/>
      <c r="R1417" s="169"/>
      <c r="S1417" s="169"/>
      <c r="T1417" s="169"/>
      <c r="U1417" s="169"/>
      <c r="V1417" s="169" t="s">
        <v>180</v>
      </c>
      <c r="W1417" s="169"/>
      <c r="X1417" s="169"/>
      <c r="Y1417" s="169"/>
      <c r="Z1417" s="169"/>
      <c r="AA1417" s="169"/>
      <c r="AB1417" s="169"/>
      <c r="AC1417" s="169"/>
      <c r="AD1417" s="169"/>
      <c r="AE1417" s="169"/>
      <c r="AF1417" s="169"/>
      <c r="AG1417" s="169"/>
      <c r="AH1417" s="169"/>
      <c r="AI1417" s="169"/>
      <c r="AJ1417" s="169"/>
      <c r="AK1417" s="169"/>
      <c r="AL1417" s="169"/>
      <c r="AM1417" s="172"/>
      <c r="BG1417" s="13" t="s">
        <v>432</v>
      </c>
      <c r="BH1417" s="13" t="s">
        <v>432</v>
      </c>
    </row>
    <row r="1418" spans="1:61" ht="9.75" customHeight="1" x14ac:dyDescent="0.15">
      <c r="A1418" s="99"/>
      <c r="B1418" s="100"/>
      <c r="C1418" s="100"/>
      <c r="D1418" s="100"/>
      <c r="E1418" s="100"/>
      <c r="F1418" s="100"/>
      <c r="G1418" s="100"/>
      <c r="H1418" s="100"/>
      <c r="I1418" s="101"/>
      <c r="J1418" s="130" t="s">
        <v>127</v>
      </c>
      <c r="K1418" s="131" t="s">
        <v>136</v>
      </c>
      <c r="L1418" s="131"/>
      <c r="M1418" s="131"/>
      <c r="N1418" s="131"/>
      <c r="O1418" s="131"/>
      <c r="P1418" s="131"/>
      <c r="Q1418" s="131"/>
      <c r="R1418" s="131"/>
      <c r="S1418" s="131"/>
      <c r="T1418" s="133" t="s">
        <v>129</v>
      </c>
      <c r="U1418" s="133"/>
      <c r="V1418" s="169" t="s">
        <v>236</v>
      </c>
      <c r="W1418" s="169"/>
      <c r="X1418" s="169"/>
      <c r="Y1418" s="169"/>
      <c r="Z1418" s="169"/>
      <c r="AA1418" s="169"/>
      <c r="AB1418" s="169"/>
      <c r="AC1418" s="169"/>
      <c r="AD1418" s="169"/>
      <c r="AE1418" s="169"/>
      <c r="AF1418" s="169"/>
      <c r="AG1418" s="169"/>
      <c r="AH1418" s="169"/>
      <c r="AI1418" s="169"/>
      <c r="AJ1418" s="169"/>
      <c r="AK1418" s="169"/>
      <c r="AL1418" s="169"/>
      <c r="AM1418" s="172"/>
      <c r="BG1418" s="13" t="s">
        <v>432</v>
      </c>
      <c r="BH1418" s="13" t="s">
        <v>432</v>
      </c>
    </row>
    <row r="1419" spans="1:61" ht="9.75" customHeight="1" x14ac:dyDescent="0.15">
      <c r="A1419" s="99"/>
      <c r="B1419" s="100"/>
      <c r="C1419" s="100"/>
      <c r="D1419" s="100"/>
      <c r="E1419" s="100"/>
      <c r="F1419" s="100"/>
      <c r="G1419" s="100"/>
      <c r="H1419" s="100"/>
      <c r="I1419" s="101"/>
      <c r="J1419" s="130"/>
      <c r="K1419" s="131"/>
      <c r="L1419" s="131"/>
      <c r="M1419" s="131"/>
      <c r="N1419" s="131"/>
      <c r="O1419" s="131"/>
      <c r="P1419" s="131"/>
      <c r="Q1419" s="131"/>
      <c r="R1419" s="131"/>
      <c r="S1419" s="131"/>
      <c r="T1419" s="133"/>
      <c r="U1419" s="133"/>
      <c r="V1419" s="169" t="s">
        <v>237</v>
      </c>
      <c r="W1419" s="169"/>
      <c r="X1419" s="169"/>
      <c r="Y1419" s="169"/>
      <c r="Z1419" s="169"/>
      <c r="AA1419" s="169"/>
      <c r="AB1419" s="169"/>
      <c r="AC1419" s="169"/>
      <c r="AD1419" s="169"/>
      <c r="AE1419" s="169"/>
      <c r="AF1419" s="169"/>
      <c r="AG1419" s="169"/>
      <c r="AH1419" s="169"/>
      <c r="AI1419" s="169"/>
      <c r="AJ1419" s="169"/>
      <c r="AK1419" s="169"/>
      <c r="AL1419" s="169"/>
      <c r="AM1419" s="172"/>
      <c r="BG1419" s="13" t="s">
        <v>432</v>
      </c>
      <c r="BH1419" s="13" t="s">
        <v>432</v>
      </c>
    </row>
    <row r="1420" spans="1:61" ht="9.75" customHeight="1" x14ac:dyDescent="0.15">
      <c r="A1420" s="99"/>
      <c r="B1420" s="100"/>
      <c r="C1420" s="100"/>
      <c r="D1420" s="100"/>
      <c r="E1420" s="100"/>
      <c r="F1420" s="100"/>
      <c r="G1420" s="100"/>
      <c r="H1420" s="100"/>
      <c r="I1420" s="101"/>
      <c r="J1420" s="186"/>
      <c r="K1420" s="133"/>
      <c r="L1420" s="133"/>
      <c r="M1420" s="133"/>
      <c r="N1420" s="133"/>
      <c r="O1420" s="133"/>
      <c r="P1420" s="133"/>
      <c r="Q1420" s="133"/>
      <c r="R1420" s="133"/>
      <c r="S1420" s="133"/>
      <c r="T1420" s="133"/>
      <c r="U1420" s="133"/>
      <c r="V1420" s="169" t="s">
        <v>441</v>
      </c>
      <c r="W1420" s="169"/>
      <c r="X1420" s="169"/>
      <c r="Y1420" s="169"/>
      <c r="Z1420" s="169"/>
      <c r="AA1420" s="169"/>
      <c r="AB1420" s="169"/>
      <c r="AC1420" s="169"/>
      <c r="AD1420" s="169"/>
      <c r="AE1420" s="169"/>
      <c r="AF1420" s="169"/>
      <c r="AG1420" s="169"/>
      <c r="AH1420" s="169"/>
      <c r="AI1420" s="169"/>
      <c r="AJ1420" s="169"/>
      <c r="AK1420" s="169"/>
      <c r="AL1420" s="169"/>
      <c r="AM1420" s="172"/>
      <c r="BG1420" s="13" t="s">
        <v>432</v>
      </c>
      <c r="BH1420" s="13" t="s">
        <v>432</v>
      </c>
    </row>
    <row r="1421" spans="1:61" ht="9.75" customHeight="1" x14ac:dyDescent="0.15">
      <c r="A1421" s="106"/>
      <c r="B1421" s="107"/>
      <c r="C1421" s="107"/>
      <c r="D1421" s="107"/>
      <c r="E1421" s="107"/>
      <c r="F1421" s="107"/>
      <c r="G1421" s="107"/>
      <c r="H1421" s="107"/>
      <c r="I1421" s="108"/>
      <c r="J1421" s="168"/>
      <c r="K1421" s="137"/>
      <c r="L1421" s="137"/>
      <c r="M1421" s="137"/>
      <c r="N1421" s="137"/>
      <c r="O1421" s="137"/>
      <c r="P1421" s="137"/>
      <c r="Q1421" s="137"/>
      <c r="R1421" s="137"/>
      <c r="S1421" s="137"/>
      <c r="T1421" s="137"/>
      <c r="U1421" s="137"/>
      <c r="V1421" s="174" t="s">
        <v>238</v>
      </c>
      <c r="W1421" s="174"/>
      <c r="X1421" s="174"/>
      <c r="Y1421" s="174"/>
      <c r="Z1421" s="174"/>
      <c r="AA1421" s="174"/>
      <c r="AB1421" s="174"/>
      <c r="AC1421" s="174"/>
      <c r="AD1421" s="174"/>
      <c r="AE1421" s="174"/>
      <c r="AF1421" s="174"/>
      <c r="AG1421" s="174"/>
      <c r="AH1421" s="174"/>
      <c r="AI1421" s="174"/>
      <c r="AJ1421" s="174"/>
      <c r="AK1421" s="174"/>
      <c r="AL1421" s="174"/>
      <c r="AM1421" s="175"/>
      <c r="BG1421" s="13" t="s">
        <v>432</v>
      </c>
      <c r="BH1421" s="13" t="s">
        <v>432</v>
      </c>
    </row>
    <row r="1422" spans="1:61" ht="9.75" customHeight="1" x14ac:dyDescent="0.15">
      <c r="A1422" s="96" t="s">
        <v>325</v>
      </c>
      <c r="B1422" s="97"/>
      <c r="C1422" s="97"/>
      <c r="D1422" s="97"/>
      <c r="E1422" s="97"/>
      <c r="F1422" s="97"/>
      <c r="G1422" s="97"/>
      <c r="H1422" s="97"/>
      <c r="I1422" s="98"/>
      <c r="J1422" s="115" t="s">
        <v>668</v>
      </c>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7"/>
      <c r="BG1422" s="13" t="s">
        <v>534</v>
      </c>
      <c r="BH1422" s="13">
        <v>90</v>
      </c>
      <c r="BI1422" s="13" t="str">
        <f>"ITEM"&amp;BH1422&amp; BG1422 &amp;"="&amp; IF(TRIM($J1422)="","",$J1422)</f>
        <v>ITEM90#KBN4_10=各制度の対象となる住民</v>
      </c>
    </row>
    <row r="1423" spans="1:61" ht="9.75" customHeight="1" x14ac:dyDescent="0.15">
      <c r="A1423" s="99"/>
      <c r="B1423" s="100"/>
      <c r="C1423" s="100"/>
      <c r="D1423" s="100"/>
      <c r="E1423" s="100"/>
      <c r="F1423" s="100"/>
      <c r="G1423" s="100"/>
      <c r="H1423" s="100"/>
      <c r="I1423" s="101"/>
      <c r="J1423" s="109"/>
      <c r="K1423" s="110"/>
      <c r="L1423" s="110"/>
      <c r="M1423" s="110"/>
      <c r="N1423" s="110"/>
      <c r="O1423" s="110"/>
      <c r="P1423" s="110"/>
      <c r="Q1423" s="110"/>
      <c r="R1423" s="110"/>
      <c r="S1423" s="110"/>
      <c r="T1423" s="110"/>
      <c r="U1423" s="110"/>
      <c r="V1423" s="110"/>
      <c r="W1423" s="110"/>
      <c r="X1423" s="110"/>
      <c r="Y1423" s="110"/>
      <c r="Z1423" s="110"/>
      <c r="AA1423" s="110"/>
      <c r="AB1423" s="110"/>
      <c r="AC1423" s="110"/>
      <c r="AD1423" s="110"/>
      <c r="AE1423" s="110"/>
      <c r="AF1423" s="110"/>
      <c r="AG1423" s="110"/>
      <c r="AH1423" s="110"/>
      <c r="AI1423" s="110"/>
      <c r="AJ1423" s="110"/>
      <c r="AK1423" s="110"/>
      <c r="AL1423" s="110"/>
      <c r="AM1423" s="111"/>
      <c r="BG1423" s="13" t="s">
        <v>432</v>
      </c>
      <c r="BH1423" s="13" t="s">
        <v>432</v>
      </c>
    </row>
    <row r="1424" spans="1:61" ht="9.75" customHeight="1" x14ac:dyDescent="0.15">
      <c r="A1424" s="99"/>
      <c r="B1424" s="100"/>
      <c r="C1424" s="100"/>
      <c r="D1424" s="100"/>
      <c r="E1424" s="100"/>
      <c r="F1424" s="100"/>
      <c r="G1424" s="100"/>
      <c r="H1424" s="100"/>
      <c r="I1424" s="101"/>
      <c r="J1424" s="112"/>
      <c r="K1424" s="113"/>
      <c r="L1424" s="113"/>
      <c r="M1424" s="113"/>
      <c r="N1424" s="113"/>
      <c r="O1424" s="113"/>
      <c r="P1424" s="113"/>
      <c r="Q1424" s="113"/>
      <c r="R1424" s="113"/>
      <c r="S1424" s="113"/>
      <c r="T1424" s="113"/>
      <c r="U1424" s="113"/>
      <c r="V1424" s="113"/>
      <c r="W1424" s="113"/>
      <c r="X1424" s="113"/>
      <c r="Y1424" s="113"/>
      <c r="Z1424" s="113"/>
      <c r="AA1424" s="113"/>
      <c r="AB1424" s="113"/>
      <c r="AC1424" s="113"/>
      <c r="AD1424" s="113"/>
      <c r="AE1424" s="113"/>
      <c r="AF1424" s="113"/>
      <c r="AG1424" s="113"/>
      <c r="AH1424" s="113"/>
      <c r="AI1424" s="113"/>
      <c r="AJ1424" s="113"/>
      <c r="AK1424" s="113"/>
      <c r="AL1424" s="113"/>
      <c r="AM1424" s="114"/>
      <c r="BG1424" s="13" t="s">
        <v>432</v>
      </c>
      <c r="BH1424" s="13" t="s">
        <v>432</v>
      </c>
    </row>
    <row r="1425" spans="1:61" ht="9.75" customHeight="1" x14ac:dyDescent="0.15">
      <c r="A1425" s="96" t="s">
        <v>293</v>
      </c>
      <c r="B1425" s="97"/>
      <c r="C1425" s="97"/>
      <c r="D1425" s="97"/>
      <c r="E1425" s="97"/>
      <c r="F1425" s="97"/>
      <c r="G1425" s="97"/>
      <c r="H1425" s="97"/>
      <c r="I1425" s="98"/>
      <c r="J1425" s="224" t="s">
        <v>127</v>
      </c>
      <c r="K1425" s="225" t="s">
        <v>610</v>
      </c>
      <c r="L1425" s="162" t="s">
        <v>122</v>
      </c>
      <c r="M1425" s="162"/>
      <c r="N1425" s="162"/>
      <c r="O1425" s="162"/>
      <c r="P1425" s="162"/>
      <c r="Q1425" s="162"/>
      <c r="R1425" s="162"/>
      <c r="S1425" s="162"/>
      <c r="T1425" s="162"/>
      <c r="U1425" s="162"/>
      <c r="V1425" s="162"/>
      <c r="W1425" s="162"/>
      <c r="X1425" s="227" t="s">
        <v>127</v>
      </c>
      <c r="Y1425" s="225"/>
      <c r="Z1425" s="162" t="s">
        <v>160</v>
      </c>
      <c r="AA1425" s="162"/>
      <c r="AB1425" s="162"/>
      <c r="AC1425" s="162"/>
      <c r="AD1425" s="162"/>
      <c r="AE1425" s="162"/>
      <c r="AF1425" s="162"/>
      <c r="AG1425" s="162"/>
      <c r="AH1425" s="162"/>
      <c r="AI1425" s="162"/>
      <c r="AJ1425" s="162"/>
      <c r="AK1425" s="162"/>
      <c r="AL1425" s="162"/>
      <c r="AM1425" s="163"/>
      <c r="BF1425" s="13" t="b">
        <f>IF($K1425="○",TRUE,IF($K1425="",FALSE,"INPUT_ERROR"))</f>
        <v>1</v>
      </c>
      <c r="BG1425" s="13" t="s">
        <v>534</v>
      </c>
      <c r="BH1425" s="13">
        <v>91</v>
      </c>
      <c r="BI1425" s="13" t="str">
        <f t="shared" ref="BI1425:BI1431" si="31">"ITEM"&amp;BH1425 &amp; BG1425 &amp;"="&amp; BF1425</f>
        <v>ITEM91#KBN4_10=TRUE</v>
      </c>
    </row>
    <row r="1426" spans="1:61" ht="9.75" customHeight="1" x14ac:dyDescent="0.15">
      <c r="A1426" s="99"/>
      <c r="B1426" s="100"/>
      <c r="C1426" s="100"/>
      <c r="D1426" s="100"/>
      <c r="E1426" s="100"/>
      <c r="F1426" s="100"/>
      <c r="G1426" s="100"/>
      <c r="H1426" s="100"/>
      <c r="I1426" s="101"/>
      <c r="J1426" s="130"/>
      <c r="K1426" s="132"/>
      <c r="L1426" s="133"/>
      <c r="M1426" s="133"/>
      <c r="N1426" s="133"/>
      <c r="O1426" s="133"/>
      <c r="P1426" s="133"/>
      <c r="Q1426" s="133"/>
      <c r="R1426" s="133"/>
      <c r="S1426" s="133"/>
      <c r="T1426" s="133"/>
      <c r="U1426" s="133"/>
      <c r="V1426" s="133"/>
      <c r="W1426" s="133"/>
      <c r="X1426" s="134"/>
      <c r="Y1426" s="132"/>
      <c r="Z1426" s="133"/>
      <c r="AA1426" s="133"/>
      <c r="AB1426" s="133"/>
      <c r="AC1426" s="133"/>
      <c r="AD1426" s="133"/>
      <c r="AE1426" s="133"/>
      <c r="AF1426" s="133"/>
      <c r="AG1426" s="133"/>
      <c r="AH1426" s="133"/>
      <c r="AI1426" s="133"/>
      <c r="AJ1426" s="133"/>
      <c r="AK1426" s="133"/>
      <c r="AL1426" s="133"/>
      <c r="AM1426" s="139"/>
      <c r="BF1426" s="13" t="b">
        <f>IF($Y1425="○",TRUE,IF($Y1425="",FALSE,"INPUT_ERROR"))</f>
        <v>0</v>
      </c>
      <c r="BG1426" s="13" t="s">
        <v>534</v>
      </c>
      <c r="BH1426" s="13">
        <v>92</v>
      </c>
      <c r="BI1426" s="13" t="str">
        <f t="shared" si="31"/>
        <v>ITEM92#KBN4_10=FALSE</v>
      </c>
    </row>
    <row r="1427" spans="1:61" ht="9.75" customHeight="1" x14ac:dyDescent="0.15">
      <c r="A1427" s="99"/>
      <c r="B1427" s="100"/>
      <c r="C1427" s="100"/>
      <c r="D1427" s="100"/>
      <c r="E1427" s="100"/>
      <c r="F1427" s="100"/>
      <c r="G1427" s="100"/>
      <c r="H1427" s="100"/>
      <c r="I1427" s="101"/>
      <c r="J1427" s="130" t="s">
        <v>127</v>
      </c>
      <c r="K1427" s="132"/>
      <c r="L1427" s="133" t="s">
        <v>161</v>
      </c>
      <c r="M1427" s="133"/>
      <c r="N1427" s="133"/>
      <c r="O1427" s="133"/>
      <c r="P1427" s="133"/>
      <c r="Q1427" s="133"/>
      <c r="R1427" s="133"/>
      <c r="S1427" s="133"/>
      <c r="T1427" s="133"/>
      <c r="U1427" s="133"/>
      <c r="V1427" s="133"/>
      <c r="W1427" s="133"/>
      <c r="X1427" s="134" t="s">
        <v>127</v>
      </c>
      <c r="Y1427" s="132"/>
      <c r="Z1427" s="133" t="s">
        <v>332</v>
      </c>
      <c r="AA1427" s="133"/>
      <c r="AB1427" s="133"/>
      <c r="AC1427" s="133"/>
      <c r="AD1427" s="133"/>
      <c r="AE1427" s="133"/>
      <c r="AF1427" s="133"/>
      <c r="AG1427" s="133"/>
      <c r="AH1427" s="133"/>
      <c r="AI1427" s="133"/>
      <c r="AJ1427" s="133"/>
      <c r="AK1427" s="133"/>
      <c r="AL1427" s="133"/>
      <c r="AM1427" s="139"/>
      <c r="BF1427" s="13" t="b">
        <f>IF($K1427="○",TRUE,IF($K1427="",FALSE,"INPUT_ERROR"))</f>
        <v>0</v>
      </c>
      <c r="BG1427" s="13" t="s">
        <v>534</v>
      </c>
      <c r="BH1427" s="13">
        <v>93</v>
      </c>
      <c r="BI1427" s="13" t="str">
        <f t="shared" si="31"/>
        <v>ITEM93#KBN4_10=FALSE</v>
      </c>
    </row>
    <row r="1428" spans="1:61" ht="9.75" customHeight="1" x14ac:dyDescent="0.15">
      <c r="A1428" s="99"/>
      <c r="B1428" s="100"/>
      <c r="C1428" s="100"/>
      <c r="D1428" s="100"/>
      <c r="E1428" s="100"/>
      <c r="F1428" s="100"/>
      <c r="G1428" s="100"/>
      <c r="H1428" s="100"/>
      <c r="I1428" s="101"/>
      <c r="J1428" s="130"/>
      <c r="K1428" s="132"/>
      <c r="L1428" s="133"/>
      <c r="M1428" s="133"/>
      <c r="N1428" s="133"/>
      <c r="O1428" s="133"/>
      <c r="P1428" s="133"/>
      <c r="Q1428" s="133"/>
      <c r="R1428" s="133"/>
      <c r="S1428" s="133"/>
      <c r="T1428" s="133"/>
      <c r="U1428" s="133"/>
      <c r="V1428" s="133"/>
      <c r="W1428" s="133"/>
      <c r="X1428" s="134"/>
      <c r="Y1428" s="132"/>
      <c r="Z1428" s="133"/>
      <c r="AA1428" s="133"/>
      <c r="AB1428" s="133"/>
      <c r="AC1428" s="133"/>
      <c r="AD1428" s="133"/>
      <c r="AE1428" s="133"/>
      <c r="AF1428" s="133"/>
      <c r="AG1428" s="133"/>
      <c r="AH1428" s="133"/>
      <c r="AI1428" s="133"/>
      <c r="AJ1428" s="133"/>
      <c r="AK1428" s="133"/>
      <c r="AL1428" s="133"/>
      <c r="AM1428" s="139"/>
      <c r="BF1428" s="13" t="b">
        <f>IF($Y1427="○",TRUE,IF($Y1427="",FALSE,"INPUT_ERROR"))</f>
        <v>0</v>
      </c>
      <c r="BG1428" s="13" t="s">
        <v>534</v>
      </c>
      <c r="BH1428" s="13">
        <v>94</v>
      </c>
      <c r="BI1428" s="13" t="str">
        <f t="shared" si="31"/>
        <v>ITEM94#KBN4_10=FALSE</v>
      </c>
    </row>
    <row r="1429" spans="1:61" ht="9.75" customHeight="1" x14ac:dyDescent="0.15">
      <c r="A1429" s="99"/>
      <c r="B1429" s="100"/>
      <c r="C1429" s="100"/>
      <c r="D1429" s="100"/>
      <c r="E1429" s="100"/>
      <c r="F1429" s="100"/>
      <c r="G1429" s="100"/>
      <c r="H1429" s="100"/>
      <c r="I1429" s="101"/>
      <c r="J1429" s="130" t="s">
        <v>127</v>
      </c>
      <c r="K1429" s="132"/>
      <c r="L1429" s="133" t="s">
        <v>214</v>
      </c>
      <c r="M1429" s="133"/>
      <c r="N1429" s="133"/>
      <c r="O1429" s="133"/>
      <c r="P1429" s="133"/>
      <c r="Q1429" s="133"/>
      <c r="R1429" s="133"/>
      <c r="S1429" s="133"/>
      <c r="T1429" s="133"/>
      <c r="U1429" s="133"/>
      <c r="V1429" s="133"/>
      <c r="W1429" s="133"/>
      <c r="X1429" s="134" t="s">
        <v>127</v>
      </c>
      <c r="Y1429" s="132"/>
      <c r="Z1429" s="133" t="s">
        <v>239</v>
      </c>
      <c r="AA1429" s="133"/>
      <c r="AB1429" s="133"/>
      <c r="AC1429" s="133"/>
      <c r="AD1429" s="133"/>
      <c r="AE1429" s="133"/>
      <c r="AF1429" s="133"/>
      <c r="AG1429" s="133"/>
      <c r="AH1429" s="133"/>
      <c r="AI1429" s="133"/>
      <c r="AJ1429" s="133"/>
      <c r="AK1429" s="133"/>
      <c r="AL1429" s="133"/>
      <c r="AM1429" s="139"/>
      <c r="BF1429" s="13" t="b">
        <f>IF($K1429="○",TRUE,IF($K1429="",FALSE,"INPUT_ERROR"))</f>
        <v>0</v>
      </c>
      <c r="BG1429" s="13" t="s">
        <v>534</v>
      </c>
      <c r="BH1429" s="13">
        <v>95</v>
      </c>
      <c r="BI1429" s="13" t="str">
        <f t="shared" si="31"/>
        <v>ITEM95#KBN4_10=FALSE</v>
      </c>
    </row>
    <row r="1430" spans="1:61" ht="9.75" customHeight="1" x14ac:dyDescent="0.15">
      <c r="A1430" s="99"/>
      <c r="B1430" s="100"/>
      <c r="C1430" s="100"/>
      <c r="D1430" s="100"/>
      <c r="E1430" s="100"/>
      <c r="F1430" s="100"/>
      <c r="G1430" s="100"/>
      <c r="H1430" s="100"/>
      <c r="I1430" s="101"/>
      <c r="J1430" s="130"/>
      <c r="K1430" s="132"/>
      <c r="L1430" s="133"/>
      <c r="M1430" s="133"/>
      <c r="N1430" s="133"/>
      <c r="O1430" s="133"/>
      <c r="P1430" s="133"/>
      <c r="Q1430" s="133"/>
      <c r="R1430" s="133"/>
      <c r="S1430" s="133"/>
      <c r="T1430" s="133"/>
      <c r="U1430" s="133"/>
      <c r="V1430" s="133"/>
      <c r="W1430" s="133"/>
      <c r="X1430" s="134"/>
      <c r="Y1430" s="132"/>
      <c r="Z1430" s="133"/>
      <c r="AA1430" s="133"/>
      <c r="AB1430" s="133"/>
      <c r="AC1430" s="133"/>
      <c r="AD1430" s="133"/>
      <c r="AE1430" s="133"/>
      <c r="AF1430" s="133"/>
      <c r="AG1430" s="133"/>
      <c r="AH1430" s="133"/>
      <c r="AI1430" s="133"/>
      <c r="AJ1430" s="133"/>
      <c r="AK1430" s="133"/>
      <c r="AL1430" s="133"/>
      <c r="AM1430" s="139"/>
      <c r="BF1430" s="13" t="b">
        <f>IF($Y1429="○",TRUE,IF($Y1429="",FALSE,"INPUT_ERROR"))</f>
        <v>0</v>
      </c>
      <c r="BG1430" s="13" t="s">
        <v>534</v>
      </c>
      <c r="BH1430" s="13">
        <v>96</v>
      </c>
      <c r="BI1430" s="13" t="str">
        <f t="shared" si="31"/>
        <v>ITEM96#KBN4_10=FALSE</v>
      </c>
    </row>
    <row r="1431" spans="1:61" ht="9.75" customHeight="1" x14ac:dyDescent="0.15">
      <c r="A1431" s="99"/>
      <c r="B1431" s="100"/>
      <c r="C1431" s="100"/>
      <c r="D1431" s="100"/>
      <c r="E1431" s="100"/>
      <c r="F1431" s="100"/>
      <c r="G1431" s="100"/>
      <c r="H1431" s="100"/>
      <c r="I1431" s="101"/>
      <c r="J1431" s="130" t="s">
        <v>127</v>
      </c>
      <c r="K1431" s="132"/>
      <c r="L1431" s="133" t="s">
        <v>125</v>
      </c>
      <c r="M1431" s="133"/>
      <c r="N1431" s="133"/>
      <c r="O1431" s="134" t="s">
        <v>98</v>
      </c>
      <c r="P1431" s="128"/>
      <c r="Q1431" s="128"/>
      <c r="R1431" s="128"/>
      <c r="S1431" s="128"/>
      <c r="T1431" s="128"/>
      <c r="U1431" s="128"/>
      <c r="V1431" s="128"/>
      <c r="W1431" s="128"/>
      <c r="X1431" s="128"/>
      <c r="Y1431" s="128"/>
      <c r="Z1431" s="128"/>
      <c r="AA1431" s="128"/>
      <c r="AB1431" s="128"/>
      <c r="AC1431" s="128"/>
      <c r="AD1431" s="128"/>
      <c r="AE1431" s="128"/>
      <c r="AF1431" s="128"/>
      <c r="AG1431" s="128"/>
      <c r="AH1431" s="128"/>
      <c r="AI1431" s="128"/>
      <c r="AJ1431" s="128"/>
      <c r="AK1431" s="128"/>
      <c r="AL1431" s="133" t="s">
        <v>188</v>
      </c>
      <c r="AM1431" s="139"/>
      <c r="BF1431" s="13" t="b">
        <f>IF($K1431="○",TRUE,IF($K1431="",FALSE,"INPUT_ERROR"))</f>
        <v>0</v>
      </c>
      <c r="BG1431" s="13" t="s">
        <v>534</v>
      </c>
      <c r="BH1431" s="13">
        <v>97</v>
      </c>
      <c r="BI1431" s="13" t="str">
        <f t="shared" si="31"/>
        <v>ITEM97#KBN4_10=FALSE</v>
      </c>
    </row>
    <row r="1432" spans="1:61" ht="9.75" customHeight="1" x14ac:dyDescent="0.15">
      <c r="A1432" s="99"/>
      <c r="B1432" s="100"/>
      <c r="C1432" s="100"/>
      <c r="D1432" s="100"/>
      <c r="E1432" s="100"/>
      <c r="F1432" s="100"/>
      <c r="G1432" s="100"/>
      <c r="H1432" s="100"/>
      <c r="I1432" s="101"/>
      <c r="J1432" s="135"/>
      <c r="K1432" s="136"/>
      <c r="L1432" s="137"/>
      <c r="M1432" s="137"/>
      <c r="N1432" s="137"/>
      <c r="O1432" s="138"/>
      <c r="P1432" s="90"/>
      <c r="Q1432" s="90"/>
      <c r="R1432" s="90"/>
      <c r="S1432" s="90"/>
      <c r="T1432" s="90"/>
      <c r="U1432" s="90"/>
      <c r="V1432" s="90"/>
      <c r="W1432" s="90"/>
      <c r="X1432" s="90"/>
      <c r="Y1432" s="90"/>
      <c r="Z1432" s="90"/>
      <c r="AA1432" s="90"/>
      <c r="AB1432" s="90"/>
      <c r="AC1432" s="90"/>
      <c r="AD1432" s="90"/>
      <c r="AE1432" s="90"/>
      <c r="AF1432" s="90"/>
      <c r="AG1432" s="90"/>
      <c r="AH1432" s="90"/>
      <c r="AI1432" s="90"/>
      <c r="AJ1432" s="90"/>
      <c r="AK1432" s="90"/>
      <c r="AL1432" s="137"/>
      <c r="AM1432" s="140"/>
      <c r="BG1432" s="13" t="s">
        <v>534</v>
      </c>
      <c r="BH1432" s="13">
        <v>98</v>
      </c>
      <c r="BI1432" s="13" t="str">
        <f>"ITEM"&amp;BH1432 &amp; BG1432 &amp;"="&amp;IF(TRIM($P1431)="","",$P1431)</f>
        <v>ITEM98#KBN4_10=</v>
      </c>
    </row>
    <row r="1433" spans="1:61" ht="9.75" customHeight="1" x14ac:dyDescent="0.15">
      <c r="A1433" s="96" t="s">
        <v>290</v>
      </c>
      <c r="B1433" s="97"/>
      <c r="C1433" s="97"/>
      <c r="D1433" s="97"/>
      <c r="E1433" s="97"/>
      <c r="F1433" s="97"/>
      <c r="G1433" s="97"/>
      <c r="H1433" s="97"/>
      <c r="I1433" s="98"/>
      <c r="J1433" s="305" t="s">
        <v>639</v>
      </c>
      <c r="K1433" s="306"/>
      <c r="L1433" s="306"/>
      <c r="M1433" s="306"/>
      <c r="N1433" s="306"/>
      <c r="O1433" s="306"/>
      <c r="P1433" s="306"/>
      <c r="Q1433" s="306"/>
      <c r="R1433" s="306"/>
      <c r="S1433" s="306"/>
      <c r="T1433" s="306"/>
      <c r="U1433" s="306"/>
      <c r="V1433" s="306"/>
      <c r="W1433" s="306"/>
      <c r="X1433" s="306"/>
      <c r="Y1433" s="306"/>
      <c r="Z1433" s="306"/>
      <c r="AA1433" s="306"/>
      <c r="AB1433" s="306"/>
      <c r="AC1433" s="306"/>
      <c r="AD1433" s="306"/>
      <c r="AE1433" s="306"/>
      <c r="AF1433" s="306"/>
      <c r="AG1433" s="306"/>
      <c r="AH1433" s="306"/>
      <c r="AI1433" s="306"/>
      <c r="AJ1433" s="306"/>
      <c r="AK1433" s="306"/>
      <c r="AL1433" s="306"/>
      <c r="AM1433" s="307"/>
      <c r="BG1433" s="13" t="s">
        <v>534</v>
      </c>
      <c r="BH1433" s="13">
        <v>99</v>
      </c>
      <c r="BI1433" s="13" t="str">
        <f>"ITEM"&amp;BH1433 &amp; BG1433 &amp;"="&amp;IF(TRIM($J1433)="","",TEXT(J1433,"yyyymmdd"))</f>
        <v>ITEM99#KBN4_10=随時</v>
      </c>
    </row>
    <row r="1434" spans="1:61" ht="9.75" customHeight="1" x14ac:dyDescent="0.15">
      <c r="A1434" s="99"/>
      <c r="B1434" s="100"/>
      <c r="C1434" s="100"/>
      <c r="D1434" s="100"/>
      <c r="E1434" s="100"/>
      <c r="F1434" s="100"/>
      <c r="G1434" s="100"/>
      <c r="H1434" s="100"/>
      <c r="I1434" s="101"/>
      <c r="J1434" s="308"/>
      <c r="K1434" s="309"/>
      <c r="L1434" s="309"/>
      <c r="M1434" s="309"/>
      <c r="N1434" s="309"/>
      <c r="O1434" s="309"/>
      <c r="P1434" s="309"/>
      <c r="Q1434" s="309"/>
      <c r="R1434" s="309"/>
      <c r="S1434" s="309"/>
      <c r="T1434" s="309"/>
      <c r="U1434" s="309"/>
      <c r="V1434" s="309"/>
      <c r="W1434" s="309"/>
      <c r="X1434" s="309"/>
      <c r="Y1434" s="309"/>
      <c r="Z1434" s="309"/>
      <c r="AA1434" s="309"/>
      <c r="AB1434" s="309"/>
      <c r="AC1434" s="309"/>
      <c r="AD1434" s="309"/>
      <c r="AE1434" s="309"/>
      <c r="AF1434" s="309"/>
      <c r="AG1434" s="309"/>
      <c r="AH1434" s="309"/>
      <c r="AI1434" s="309"/>
      <c r="AJ1434" s="309"/>
      <c r="AK1434" s="309"/>
      <c r="AL1434" s="309"/>
      <c r="AM1434" s="310"/>
      <c r="BH1434" s="13" t="s">
        <v>432</v>
      </c>
    </row>
    <row r="1435" spans="1:61" ht="9.75" customHeight="1" x14ac:dyDescent="0.15">
      <c r="A1435" s="106"/>
      <c r="B1435" s="107"/>
      <c r="C1435" s="107"/>
      <c r="D1435" s="107"/>
      <c r="E1435" s="107"/>
      <c r="F1435" s="107"/>
      <c r="G1435" s="107"/>
      <c r="H1435" s="107"/>
      <c r="I1435" s="108"/>
      <c r="J1435" s="311"/>
      <c r="K1435" s="312"/>
      <c r="L1435" s="312"/>
      <c r="M1435" s="312"/>
      <c r="N1435" s="312"/>
      <c r="O1435" s="312"/>
      <c r="P1435" s="312"/>
      <c r="Q1435" s="312"/>
      <c r="R1435" s="312"/>
      <c r="S1435" s="312"/>
      <c r="T1435" s="312"/>
      <c r="U1435" s="312"/>
      <c r="V1435" s="312"/>
      <c r="W1435" s="312"/>
      <c r="X1435" s="312"/>
      <c r="Y1435" s="312"/>
      <c r="Z1435" s="312"/>
      <c r="AA1435" s="312"/>
      <c r="AB1435" s="312"/>
      <c r="AC1435" s="312"/>
      <c r="AD1435" s="312"/>
      <c r="AE1435" s="312"/>
      <c r="AF1435" s="312"/>
      <c r="AG1435" s="312"/>
      <c r="AH1435" s="312"/>
      <c r="AI1435" s="312"/>
      <c r="AJ1435" s="312"/>
      <c r="AK1435" s="312"/>
      <c r="AL1435" s="312"/>
      <c r="AM1435" s="313"/>
      <c r="BH1435" s="13" t="s">
        <v>432</v>
      </c>
    </row>
    <row r="1436" spans="1:61" ht="9.75" customHeight="1" x14ac:dyDescent="0.15">
      <c r="A1436" s="141" t="s">
        <v>397</v>
      </c>
      <c r="B1436" s="142"/>
      <c r="C1436" s="142"/>
      <c r="D1436" s="142"/>
      <c r="E1436" s="142"/>
      <c r="F1436" s="142"/>
      <c r="G1436" s="142"/>
      <c r="H1436" s="142"/>
      <c r="I1436" s="142"/>
      <c r="J1436" s="142"/>
      <c r="K1436" s="142"/>
      <c r="L1436" s="142"/>
      <c r="M1436" s="142"/>
      <c r="N1436" s="142"/>
      <c r="O1436" s="142"/>
      <c r="P1436" s="142"/>
      <c r="Q1436" s="142"/>
      <c r="R1436" s="142"/>
      <c r="S1436" s="142"/>
      <c r="T1436" s="142"/>
      <c r="U1436" s="142"/>
      <c r="V1436" s="142"/>
      <c r="W1436" s="142"/>
      <c r="X1436" s="142"/>
      <c r="Y1436" s="142"/>
      <c r="Z1436" s="142"/>
      <c r="AA1436" s="142"/>
      <c r="AB1436" s="142"/>
      <c r="AC1436" s="142"/>
      <c r="AD1436" s="142"/>
      <c r="AE1436" s="142"/>
      <c r="AF1436" s="142"/>
      <c r="AG1436" s="142"/>
      <c r="AH1436" s="142"/>
      <c r="AI1436" s="142"/>
      <c r="AJ1436" s="142"/>
      <c r="AK1436" s="142"/>
      <c r="AL1436" s="142"/>
      <c r="AM1436" s="143"/>
      <c r="BH1436" s="13" t="s">
        <v>432</v>
      </c>
    </row>
    <row r="1437" spans="1:61" ht="9.75" customHeight="1" thickBot="1" x14ac:dyDescent="0.2">
      <c r="A1437" s="164"/>
      <c r="B1437" s="165"/>
      <c r="C1437" s="165"/>
      <c r="D1437" s="165"/>
      <c r="E1437" s="165"/>
      <c r="F1437" s="165"/>
      <c r="G1437" s="165"/>
      <c r="H1437" s="165"/>
      <c r="I1437" s="165"/>
      <c r="J1437" s="165"/>
      <c r="K1437" s="165"/>
      <c r="L1437" s="165"/>
      <c r="M1437" s="165"/>
      <c r="N1437" s="165"/>
      <c r="O1437" s="165"/>
      <c r="P1437" s="165"/>
      <c r="Q1437" s="165"/>
      <c r="R1437" s="165"/>
      <c r="S1437" s="165"/>
      <c r="T1437" s="165"/>
      <c r="U1437" s="165"/>
      <c r="V1437" s="165"/>
      <c r="W1437" s="165"/>
      <c r="X1437" s="165"/>
      <c r="Y1437" s="165"/>
      <c r="Z1437" s="165"/>
      <c r="AA1437" s="165"/>
      <c r="AB1437" s="165"/>
      <c r="AC1437" s="165"/>
      <c r="AD1437" s="165"/>
      <c r="AE1437" s="165"/>
      <c r="AF1437" s="165"/>
      <c r="AG1437" s="165"/>
      <c r="AH1437" s="165"/>
      <c r="AI1437" s="165"/>
      <c r="AJ1437" s="165"/>
      <c r="AK1437" s="165"/>
      <c r="AL1437" s="165"/>
      <c r="AM1437" s="166"/>
      <c r="BH1437" s="13" t="s">
        <v>432</v>
      </c>
    </row>
    <row r="1438" spans="1:61" ht="9.75" customHeight="1" x14ac:dyDescent="0.15">
      <c r="A1438" s="295" t="s">
        <v>398</v>
      </c>
      <c r="B1438" s="296"/>
      <c r="C1438" s="296"/>
      <c r="D1438" s="296"/>
      <c r="E1438" s="296"/>
      <c r="F1438" s="296"/>
      <c r="G1438" s="296"/>
      <c r="H1438" s="296"/>
      <c r="I1438" s="297"/>
      <c r="J1438" s="273" t="s">
        <v>669</v>
      </c>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274"/>
      <c r="AE1438" s="274"/>
      <c r="AF1438" s="274"/>
      <c r="AG1438" s="274"/>
      <c r="AH1438" s="274"/>
      <c r="AI1438" s="274"/>
      <c r="AJ1438" s="274"/>
      <c r="AK1438" s="274"/>
      <c r="AL1438" s="274"/>
      <c r="AM1438" s="275"/>
      <c r="BG1438" s="13" t="s">
        <v>535</v>
      </c>
      <c r="BH1438" s="13">
        <v>85</v>
      </c>
      <c r="BI1438" s="13" t="str">
        <f>"ITEM"&amp;BH1438 &amp; BG1438 &amp;"="&amp; IF(TRIM($J1438)="","",$J1438)</f>
        <v>ITEM85#KBN4_11=保険年金課</v>
      </c>
    </row>
    <row r="1439" spans="1:61" ht="9.75" customHeight="1" thickBot="1" x14ac:dyDescent="0.2">
      <c r="A1439" s="298"/>
      <c r="B1439" s="299"/>
      <c r="C1439" s="299"/>
      <c r="D1439" s="299"/>
      <c r="E1439" s="299"/>
      <c r="F1439" s="299"/>
      <c r="G1439" s="299"/>
      <c r="H1439" s="299"/>
      <c r="I1439" s="300"/>
      <c r="J1439" s="301"/>
      <c r="K1439" s="302"/>
      <c r="L1439" s="302"/>
      <c r="M1439" s="302"/>
      <c r="N1439" s="302"/>
      <c r="O1439" s="302"/>
      <c r="P1439" s="302"/>
      <c r="Q1439" s="302"/>
      <c r="R1439" s="302"/>
      <c r="S1439" s="302"/>
      <c r="T1439" s="302"/>
      <c r="U1439" s="302"/>
      <c r="V1439" s="302"/>
      <c r="W1439" s="302"/>
      <c r="X1439" s="302"/>
      <c r="Y1439" s="302"/>
      <c r="Z1439" s="302"/>
      <c r="AA1439" s="302"/>
      <c r="AB1439" s="302"/>
      <c r="AC1439" s="302"/>
      <c r="AD1439" s="302"/>
      <c r="AE1439" s="302"/>
      <c r="AF1439" s="302"/>
      <c r="AG1439" s="302"/>
      <c r="AH1439" s="302"/>
      <c r="AI1439" s="302"/>
      <c r="AJ1439" s="302"/>
      <c r="AK1439" s="302"/>
      <c r="AL1439" s="302"/>
      <c r="AM1439" s="303"/>
      <c r="BG1439" s="13" t="s">
        <v>432</v>
      </c>
      <c r="BH1439" s="13" t="s">
        <v>432</v>
      </c>
    </row>
    <row r="1440" spans="1:61" ht="9.75" customHeight="1" x14ac:dyDescent="0.15">
      <c r="A1440" s="96" t="s">
        <v>96</v>
      </c>
      <c r="B1440" s="97"/>
      <c r="C1440" s="97"/>
      <c r="D1440" s="97"/>
      <c r="E1440" s="97"/>
      <c r="F1440" s="97"/>
      <c r="G1440" s="97"/>
      <c r="H1440" s="97"/>
      <c r="I1440" s="98"/>
      <c r="J1440" s="102" t="s">
        <v>641</v>
      </c>
      <c r="K1440" s="102"/>
      <c r="L1440" s="102"/>
      <c r="M1440" s="102"/>
      <c r="N1440" s="102"/>
      <c r="O1440" s="102"/>
      <c r="P1440" s="102"/>
      <c r="Q1440" s="102"/>
      <c r="R1440" s="102"/>
      <c r="S1440" s="102"/>
      <c r="T1440" s="102"/>
      <c r="U1440" s="102"/>
      <c r="V1440" s="102"/>
      <c r="W1440" s="102"/>
      <c r="X1440" s="102"/>
      <c r="Y1440" s="102"/>
      <c r="Z1440" s="102"/>
      <c r="AA1440" s="102"/>
      <c r="AB1440" s="102"/>
      <c r="AC1440" s="102"/>
      <c r="AD1440" s="102"/>
      <c r="AE1440" s="102"/>
      <c r="AF1440" s="102"/>
      <c r="AG1440" s="102"/>
      <c r="AH1440" s="102"/>
      <c r="AI1440" s="102"/>
      <c r="AJ1440" s="102"/>
      <c r="AK1440" s="102"/>
      <c r="AL1440" s="102"/>
      <c r="AM1440" s="102"/>
      <c r="BG1440" s="13" t="s">
        <v>535</v>
      </c>
      <c r="BH1440" s="13">
        <v>86</v>
      </c>
      <c r="BI1440" s="13" t="str">
        <f>"ITEM"&amp;BH1440&amp; BG1440 &amp;"="&amp; IF(TRIM($J1440)="","",$J1440)</f>
        <v>ITEM86#KBN4_11=番号法第９条第１項</v>
      </c>
    </row>
    <row r="1441" spans="1:61" ht="9.75" customHeight="1" x14ac:dyDescent="0.15">
      <c r="A1441" s="106"/>
      <c r="B1441" s="107"/>
      <c r="C1441" s="107"/>
      <c r="D1441" s="107"/>
      <c r="E1441" s="107"/>
      <c r="F1441" s="107"/>
      <c r="G1441" s="107"/>
      <c r="H1441" s="107"/>
      <c r="I1441" s="108"/>
      <c r="J1441" s="102"/>
      <c r="K1441" s="102"/>
      <c r="L1441" s="102"/>
      <c r="M1441" s="102"/>
      <c r="N1441" s="102"/>
      <c r="O1441" s="102"/>
      <c r="P1441" s="102"/>
      <c r="Q1441" s="102"/>
      <c r="R1441" s="102"/>
      <c r="S1441" s="102"/>
      <c r="T1441" s="102"/>
      <c r="U1441" s="102"/>
      <c r="V1441" s="102"/>
      <c r="W1441" s="102"/>
      <c r="X1441" s="102"/>
      <c r="Y1441" s="102"/>
      <c r="Z1441" s="102"/>
      <c r="AA1441" s="102"/>
      <c r="AB1441" s="102"/>
      <c r="AC1441" s="102"/>
      <c r="AD1441" s="102"/>
      <c r="AE1441" s="102"/>
      <c r="AF1441" s="102"/>
      <c r="AG1441" s="102"/>
      <c r="AH1441" s="102"/>
      <c r="AI1441" s="102"/>
      <c r="AJ1441" s="102"/>
      <c r="AK1441" s="102"/>
      <c r="AL1441" s="102"/>
      <c r="AM1441" s="102"/>
      <c r="BG1441" s="13" t="s">
        <v>432</v>
      </c>
      <c r="BH1441" s="13" t="s">
        <v>432</v>
      </c>
    </row>
    <row r="1442" spans="1:61" ht="9.75" customHeight="1" x14ac:dyDescent="0.15">
      <c r="A1442" s="96" t="s">
        <v>291</v>
      </c>
      <c r="B1442" s="97"/>
      <c r="C1442" s="97"/>
      <c r="D1442" s="97"/>
      <c r="E1442" s="97"/>
      <c r="F1442" s="97"/>
      <c r="G1442" s="97"/>
      <c r="H1442" s="97"/>
      <c r="I1442" s="98"/>
      <c r="J1442" s="102" t="s">
        <v>670</v>
      </c>
      <c r="K1442" s="102"/>
      <c r="L1442" s="102"/>
      <c r="M1442" s="102"/>
      <c r="N1442" s="102"/>
      <c r="O1442" s="102"/>
      <c r="P1442" s="102"/>
      <c r="Q1442" s="102"/>
      <c r="R1442" s="102"/>
      <c r="S1442" s="102"/>
      <c r="T1442" s="102"/>
      <c r="U1442" s="102"/>
      <c r="V1442" s="102"/>
      <c r="W1442" s="102"/>
      <c r="X1442" s="102"/>
      <c r="Y1442" s="102"/>
      <c r="Z1442" s="102"/>
      <c r="AA1442" s="102"/>
      <c r="AB1442" s="102"/>
      <c r="AC1442" s="102"/>
      <c r="AD1442" s="102"/>
      <c r="AE1442" s="102"/>
      <c r="AF1442" s="102"/>
      <c r="AG1442" s="102"/>
      <c r="AH1442" s="102"/>
      <c r="AI1442" s="102"/>
      <c r="AJ1442" s="102"/>
      <c r="AK1442" s="102"/>
      <c r="AL1442" s="102"/>
      <c r="AM1442" s="102"/>
      <c r="BG1442" s="13" t="s">
        <v>535</v>
      </c>
      <c r="BH1442" s="13">
        <v>87</v>
      </c>
      <c r="BI1442" s="13" t="str">
        <f>"ITEM"&amp;BH1442&amp; BG1442 &amp;"="&amp; IF(TRIM($J1442)="","",$J1442)</f>
        <v>ITEM87#KBN4_11=保険給付の支給又は保険料の徴収や、年金の給付又は一時金の支給等に関する事務等</v>
      </c>
    </row>
    <row r="1443" spans="1:61" ht="9.75" customHeight="1" x14ac:dyDescent="0.15">
      <c r="A1443" s="99"/>
      <c r="B1443" s="100"/>
      <c r="C1443" s="100"/>
      <c r="D1443" s="100"/>
      <c r="E1443" s="100"/>
      <c r="F1443" s="100"/>
      <c r="G1443" s="100"/>
      <c r="H1443" s="100"/>
      <c r="I1443" s="101"/>
      <c r="J1443" s="102"/>
      <c r="K1443" s="102"/>
      <c r="L1443" s="102"/>
      <c r="M1443" s="102"/>
      <c r="N1443" s="102"/>
      <c r="O1443" s="102"/>
      <c r="P1443" s="102"/>
      <c r="Q1443" s="102"/>
      <c r="R1443" s="102"/>
      <c r="S1443" s="102"/>
      <c r="T1443" s="102"/>
      <c r="U1443" s="102"/>
      <c r="V1443" s="102"/>
      <c r="W1443" s="102"/>
      <c r="X1443" s="102"/>
      <c r="Y1443" s="102"/>
      <c r="Z1443" s="102"/>
      <c r="AA1443" s="102"/>
      <c r="AB1443" s="102"/>
      <c r="AC1443" s="102"/>
      <c r="AD1443" s="102"/>
      <c r="AE1443" s="102"/>
      <c r="AF1443" s="102"/>
      <c r="AG1443" s="102"/>
      <c r="AH1443" s="102"/>
      <c r="AI1443" s="102"/>
      <c r="AJ1443" s="102"/>
      <c r="AK1443" s="102"/>
      <c r="AL1443" s="102"/>
      <c r="AM1443" s="102"/>
      <c r="BG1443" s="13" t="s">
        <v>432</v>
      </c>
      <c r="BH1443" s="13" t="s">
        <v>432</v>
      </c>
    </row>
    <row r="1444" spans="1:61" ht="9.75" customHeight="1" x14ac:dyDescent="0.15">
      <c r="A1444" s="106"/>
      <c r="B1444" s="107"/>
      <c r="C1444" s="107"/>
      <c r="D1444" s="107"/>
      <c r="E1444" s="107"/>
      <c r="F1444" s="107"/>
      <c r="G1444" s="107"/>
      <c r="H1444" s="107"/>
      <c r="I1444" s="108"/>
      <c r="J1444" s="102"/>
      <c r="K1444" s="102"/>
      <c r="L1444" s="102"/>
      <c r="M1444" s="102"/>
      <c r="N1444" s="102"/>
      <c r="O1444" s="102"/>
      <c r="P1444" s="102"/>
      <c r="Q1444" s="102"/>
      <c r="R1444" s="102"/>
      <c r="S1444" s="102"/>
      <c r="T1444" s="102"/>
      <c r="U1444" s="102"/>
      <c r="V1444" s="102"/>
      <c r="W1444" s="102"/>
      <c r="X1444" s="102"/>
      <c r="Y1444" s="102"/>
      <c r="Z1444" s="102"/>
      <c r="AA1444" s="102"/>
      <c r="AB1444" s="102"/>
      <c r="AC1444" s="102"/>
      <c r="AD1444" s="102"/>
      <c r="AE1444" s="102"/>
      <c r="AF1444" s="102"/>
      <c r="AG1444" s="102"/>
      <c r="AH1444" s="102"/>
      <c r="AI1444" s="102"/>
      <c r="AJ1444" s="102"/>
      <c r="AK1444" s="102"/>
      <c r="AL1444" s="102"/>
      <c r="AM1444" s="102"/>
      <c r="BG1444" s="13" t="s">
        <v>432</v>
      </c>
      <c r="BH1444" s="13" t="s">
        <v>432</v>
      </c>
    </row>
    <row r="1445" spans="1:61" ht="9.75" customHeight="1" x14ac:dyDescent="0.15">
      <c r="A1445" s="96" t="s">
        <v>292</v>
      </c>
      <c r="B1445" s="97"/>
      <c r="C1445" s="97"/>
      <c r="D1445" s="97"/>
      <c r="E1445" s="97"/>
      <c r="F1445" s="97"/>
      <c r="G1445" s="97"/>
      <c r="H1445" s="97"/>
      <c r="I1445" s="98"/>
      <c r="J1445" s="102" t="s">
        <v>651</v>
      </c>
      <c r="K1445" s="102"/>
      <c r="L1445" s="102"/>
      <c r="M1445" s="102"/>
      <c r="N1445" s="102"/>
      <c r="O1445" s="102"/>
      <c r="P1445" s="102"/>
      <c r="Q1445" s="102"/>
      <c r="R1445" s="102"/>
      <c r="S1445" s="102"/>
      <c r="T1445" s="102"/>
      <c r="U1445" s="102"/>
      <c r="V1445" s="102"/>
      <c r="W1445" s="102"/>
      <c r="X1445" s="102"/>
      <c r="Y1445" s="102"/>
      <c r="Z1445" s="102"/>
      <c r="AA1445" s="102"/>
      <c r="AB1445" s="102"/>
      <c r="AC1445" s="102"/>
      <c r="AD1445" s="102"/>
      <c r="AE1445" s="102"/>
      <c r="AF1445" s="102"/>
      <c r="AG1445" s="102"/>
      <c r="AH1445" s="102"/>
      <c r="AI1445" s="102"/>
      <c r="AJ1445" s="102"/>
      <c r="AK1445" s="102"/>
      <c r="AL1445" s="102"/>
      <c r="AM1445" s="102"/>
      <c r="BG1445" s="13" t="s">
        <v>535</v>
      </c>
      <c r="BH1445" s="13">
        <v>88</v>
      </c>
      <c r="BI1445" s="13" t="str">
        <f>"ITEM"&amp;BH1445&amp; BG1445 &amp;"="&amp; IF(TRIM($J1445)="","",$J1445)</f>
        <v>ITEM88#KBN4_11=対象者の住基情報（住所・氏名等）</v>
      </c>
    </row>
    <row r="1446" spans="1:61" ht="9.75" customHeight="1" x14ac:dyDescent="0.15">
      <c r="A1446" s="106"/>
      <c r="B1446" s="107"/>
      <c r="C1446" s="107"/>
      <c r="D1446" s="107"/>
      <c r="E1446" s="107"/>
      <c r="F1446" s="107"/>
      <c r="G1446" s="107"/>
      <c r="H1446" s="107"/>
      <c r="I1446" s="108"/>
      <c r="J1446" s="102"/>
      <c r="K1446" s="102"/>
      <c r="L1446" s="102"/>
      <c r="M1446" s="102"/>
      <c r="N1446" s="102"/>
      <c r="O1446" s="102"/>
      <c r="P1446" s="102"/>
      <c r="Q1446" s="102"/>
      <c r="R1446" s="102"/>
      <c r="S1446" s="102"/>
      <c r="T1446" s="102"/>
      <c r="U1446" s="102"/>
      <c r="V1446" s="102"/>
      <c r="W1446" s="102"/>
      <c r="X1446" s="102"/>
      <c r="Y1446" s="102"/>
      <c r="Z1446" s="102"/>
      <c r="AA1446" s="102"/>
      <c r="AB1446" s="102"/>
      <c r="AC1446" s="102"/>
      <c r="AD1446" s="102"/>
      <c r="AE1446" s="102"/>
      <c r="AF1446" s="102"/>
      <c r="AG1446" s="102"/>
      <c r="AH1446" s="102"/>
      <c r="AI1446" s="102"/>
      <c r="AJ1446" s="102"/>
      <c r="AK1446" s="102"/>
      <c r="AL1446" s="102"/>
      <c r="AM1446" s="102"/>
      <c r="BG1446" s="13" t="s">
        <v>432</v>
      </c>
      <c r="BH1446" s="13" t="s">
        <v>432</v>
      </c>
    </row>
    <row r="1447" spans="1:61" ht="9.75" customHeight="1" x14ac:dyDescent="0.15">
      <c r="A1447" s="96" t="s">
        <v>326</v>
      </c>
      <c r="B1447" s="97"/>
      <c r="C1447" s="97"/>
      <c r="D1447" s="97"/>
      <c r="E1447" s="97"/>
      <c r="F1447" s="97"/>
      <c r="G1447" s="97"/>
      <c r="H1447" s="97"/>
      <c r="I1447" s="98"/>
      <c r="J1447" s="266"/>
      <c r="K1447" s="170"/>
      <c r="L1447" s="170"/>
      <c r="M1447" s="170"/>
      <c r="N1447" s="170"/>
      <c r="O1447" s="170"/>
      <c r="P1447" s="170"/>
      <c r="Q1447" s="170"/>
      <c r="R1447" s="170"/>
      <c r="S1447" s="170"/>
      <c r="T1447" s="170"/>
      <c r="U1447" s="170"/>
      <c r="V1447" s="170" t="s">
        <v>116</v>
      </c>
      <c r="W1447" s="170"/>
      <c r="X1447" s="170"/>
      <c r="Y1447" s="170"/>
      <c r="Z1447" s="170"/>
      <c r="AA1447" s="170"/>
      <c r="AB1447" s="170"/>
      <c r="AC1447" s="170"/>
      <c r="AD1447" s="170"/>
      <c r="AE1447" s="170"/>
      <c r="AF1447" s="170"/>
      <c r="AG1447" s="170"/>
      <c r="AH1447" s="170"/>
      <c r="AI1447" s="170"/>
      <c r="AJ1447" s="170"/>
      <c r="AK1447" s="170"/>
      <c r="AL1447" s="170"/>
      <c r="AM1447" s="171"/>
      <c r="BE1447" s="13" t="str">
        <f ca="1">MID(CELL("address",$CB$2),2,2)</f>
        <v>CB</v>
      </c>
      <c r="BF1447" s="13">
        <f>IF(TRIM($K1449)="","",IF(ISERROR(MATCH($K1449,$CB$3:$CB$7,0)),"INPUT_ERROR",MATCH($K1449,$CB$3:$CB$7,0)))</f>
        <v>3</v>
      </c>
      <c r="BG1447" s="13" t="s">
        <v>535</v>
      </c>
      <c r="BH1447" s="13">
        <v>89</v>
      </c>
      <c r="BI1447" s="13" t="str">
        <f>"ITEM"&amp; BH1447&amp; BG1447 &amp;"="&amp; $BF1447</f>
        <v>ITEM89#KBN4_11=3</v>
      </c>
    </row>
    <row r="1448" spans="1:61" ht="9.75" customHeight="1" x14ac:dyDescent="0.15">
      <c r="A1448" s="99"/>
      <c r="B1448" s="100"/>
      <c r="C1448" s="100"/>
      <c r="D1448" s="100"/>
      <c r="E1448" s="100"/>
      <c r="F1448" s="100"/>
      <c r="G1448" s="100"/>
      <c r="H1448" s="100"/>
      <c r="I1448" s="101"/>
      <c r="J1448" s="304"/>
      <c r="K1448" s="169"/>
      <c r="L1448" s="169"/>
      <c r="M1448" s="169"/>
      <c r="N1448" s="169"/>
      <c r="O1448" s="169"/>
      <c r="P1448" s="169"/>
      <c r="Q1448" s="169"/>
      <c r="R1448" s="169"/>
      <c r="S1448" s="169"/>
      <c r="T1448" s="169"/>
      <c r="U1448" s="169"/>
      <c r="V1448" s="169" t="s">
        <v>180</v>
      </c>
      <c r="W1448" s="169"/>
      <c r="X1448" s="169"/>
      <c r="Y1448" s="169"/>
      <c r="Z1448" s="169"/>
      <c r="AA1448" s="169"/>
      <c r="AB1448" s="169"/>
      <c r="AC1448" s="169"/>
      <c r="AD1448" s="169"/>
      <c r="AE1448" s="169"/>
      <c r="AF1448" s="169"/>
      <c r="AG1448" s="169"/>
      <c r="AH1448" s="169"/>
      <c r="AI1448" s="169"/>
      <c r="AJ1448" s="169"/>
      <c r="AK1448" s="169"/>
      <c r="AL1448" s="169"/>
      <c r="AM1448" s="172"/>
      <c r="BG1448" s="13" t="s">
        <v>432</v>
      </c>
      <c r="BH1448" s="13" t="s">
        <v>432</v>
      </c>
    </row>
    <row r="1449" spans="1:61" ht="9.75" customHeight="1" x14ac:dyDescent="0.15">
      <c r="A1449" s="99"/>
      <c r="B1449" s="100"/>
      <c r="C1449" s="100"/>
      <c r="D1449" s="100"/>
      <c r="E1449" s="100"/>
      <c r="F1449" s="100"/>
      <c r="G1449" s="100"/>
      <c r="H1449" s="100"/>
      <c r="I1449" s="101"/>
      <c r="J1449" s="130" t="s">
        <v>127</v>
      </c>
      <c r="K1449" s="131" t="s">
        <v>136</v>
      </c>
      <c r="L1449" s="131"/>
      <c r="M1449" s="131"/>
      <c r="N1449" s="131"/>
      <c r="O1449" s="131"/>
      <c r="P1449" s="131"/>
      <c r="Q1449" s="131"/>
      <c r="R1449" s="131"/>
      <c r="S1449" s="131"/>
      <c r="T1449" s="133" t="s">
        <v>129</v>
      </c>
      <c r="U1449" s="133"/>
      <c r="V1449" s="169" t="s">
        <v>236</v>
      </c>
      <c r="W1449" s="169"/>
      <c r="X1449" s="169"/>
      <c r="Y1449" s="169"/>
      <c r="Z1449" s="169"/>
      <c r="AA1449" s="169"/>
      <c r="AB1449" s="169"/>
      <c r="AC1449" s="169"/>
      <c r="AD1449" s="169"/>
      <c r="AE1449" s="169"/>
      <c r="AF1449" s="169"/>
      <c r="AG1449" s="169"/>
      <c r="AH1449" s="169"/>
      <c r="AI1449" s="169"/>
      <c r="AJ1449" s="169"/>
      <c r="AK1449" s="169"/>
      <c r="AL1449" s="169"/>
      <c r="AM1449" s="172"/>
      <c r="BG1449" s="13" t="s">
        <v>432</v>
      </c>
      <c r="BH1449" s="13" t="s">
        <v>432</v>
      </c>
    </row>
    <row r="1450" spans="1:61" ht="9.75" customHeight="1" x14ac:dyDescent="0.15">
      <c r="A1450" s="99"/>
      <c r="B1450" s="100"/>
      <c r="C1450" s="100"/>
      <c r="D1450" s="100"/>
      <c r="E1450" s="100"/>
      <c r="F1450" s="100"/>
      <c r="G1450" s="100"/>
      <c r="H1450" s="100"/>
      <c r="I1450" s="101"/>
      <c r="J1450" s="130"/>
      <c r="K1450" s="131"/>
      <c r="L1450" s="131"/>
      <c r="M1450" s="131"/>
      <c r="N1450" s="131"/>
      <c r="O1450" s="131"/>
      <c r="P1450" s="131"/>
      <c r="Q1450" s="131"/>
      <c r="R1450" s="131"/>
      <c r="S1450" s="131"/>
      <c r="T1450" s="133"/>
      <c r="U1450" s="133"/>
      <c r="V1450" s="169" t="s">
        <v>237</v>
      </c>
      <c r="W1450" s="169"/>
      <c r="X1450" s="169"/>
      <c r="Y1450" s="169"/>
      <c r="Z1450" s="169"/>
      <c r="AA1450" s="169"/>
      <c r="AB1450" s="169"/>
      <c r="AC1450" s="169"/>
      <c r="AD1450" s="169"/>
      <c r="AE1450" s="169"/>
      <c r="AF1450" s="169"/>
      <c r="AG1450" s="169"/>
      <c r="AH1450" s="169"/>
      <c r="AI1450" s="169"/>
      <c r="AJ1450" s="169"/>
      <c r="AK1450" s="169"/>
      <c r="AL1450" s="169"/>
      <c r="AM1450" s="172"/>
      <c r="BG1450" s="13" t="s">
        <v>432</v>
      </c>
      <c r="BH1450" s="13" t="s">
        <v>432</v>
      </c>
    </row>
    <row r="1451" spans="1:61" ht="9.75" customHeight="1" x14ac:dyDescent="0.15">
      <c r="A1451" s="99"/>
      <c r="B1451" s="100"/>
      <c r="C1451" s="100"/>
      <c r="D1451" s="100"/>
      <c r="E1451" s="100"/>
      <c r="F1451" s="100"/>
      <c r="G1451" s="100"/>
      <c r="H1451" s="100"/>
      <c r="I1451" s="101"/>
      <c r="J1451" s="186"/>
      <c r="K1451" s="133"/>
      <c r="L1451" s="133"/>
      <c r="M1451" s="133"/>
      <c r="N1451" s="133"/>
      <c r="O1451" s="133"/>
      <c r="P1451" s="133"/>
      <c r="Q1451" s="133"/>
      <c r="R1451" s="133"/>
      <c r="S1451" s="133"/>
      <c r="T1451" s="133"/>
      <c r="U1451" s="133"/>
      <c r="V1451" s="169" t="s">
        <v>441</v>
      </c>
      <c r="W1451" s="169"/>
      <c r="X1451" s="169"/>
      <c r="Y1451" s="169"/>
      <c r="Z1451" s="169"/>
      <c r="AA1451" s="169"/>
      <c r="AB1451" s="169"/>
      <c r="AC1451" s="169"/>
      <c r="AD1451" s="169"/>
      <c r="AE1451" s="169"/>
      <c r="AF1451" s="169"/>
      <c r="AG1451" s="169"/>
      <c r="AH1451" s="169"/>
      <c r="AI1451" s="169"/>
      <c r="AJ1451" s="169"/>
      <c r="AK1451" s="169"/>
      <c r="AL1451" s="169"/>
      <c r="AM1451" s="172"/>
      <c r="BG1451" s="13" t="s">
        <v>432</v>
      </c>
      <c r="BH1451" s="13" t="s">
        <v>432</v>
      </c>
    </row>
    <row r="1452" spans="1:61" ht="9.75" customHeight="1" x14ac:dyDescent="0.15">
      <c r="A1452" s="106"/>
      <c r="B1452" s="107"/>
      <c r="C1452" s="107"/>
      <c r="D1452" s="107"/>
      <c r="E1452" s="107"/>
      <c r="F1452" s="107"/>
      <c r="G1452" s="107"/>
      <c r="H1452" s="107"/>
      <c r="I1452" s="108"/>
      <c r="J1452" s="168"/>
      <c r="K1452" s="137"/>
      <c r="L1452" s="137"/>
      <c r="M1452" s="137"/>
      <c r="N1452" s="137"/>
      <c r="O1452" s="137"/>
      <c r="P1452" s="137"/>
      <c r="Q1452" s="137"/>
      <c r="R1452" s="137"/>
      <c r="S1452" s="137"/>
      <c r="T1452" s="137"/>
      <c r="U1452" s="137"/>
      <c r="V1452" s="174" t="s">
        <v>238</v>
      </c>
      <c r="W1452" s="174"/>
      <c r="X1452" s="174"/>
      <c r="Y1452" s="174"/>
      <c r="Z1452" s="174"/>
      <c r="AA1452" s="174"/>
      <c r="AB1452" s="174"/>
      <c r="AC1452" s="174"/>
      <c r="AD1452" s="174"/>
      <c r="AE1452" s="174"/>
      <c r="AF1452" s="174"/>
      <c r="AG1452" s="174"/>
      <c r="AH1452" s="174"/>
      <c r="AI1452" s="174"/>
      <c r="AJ1452" s="174"/>
      <c r="AK1452" s="174"/>
      <c r="AL1452" s="174"/>
      <c r="AM1452" s="175"/>
      <c r="BG1452" s="13" t="s">
        <v>432</v>
      </c>
      <c r="BH1452" s="13" t="s">
        <v>432</v>
      </c>
    </row>
    <row r="1453" spans="1:61" ht="9.75" customHeight="1" x14ac:dyDescent="0.15">
      <c r="A1453" s="96" t="s">
        <v>325</v>
      </c>
      <c r="B1453" s="97"/>
      <c r="C1453" s="97"/>
      <c r="D1453" s="97"/>
      <c r="E1453" s="97"/>
      <c r="F1453" s="97"/>
      <c r="G1453" s="97"/>
      <c r="H1453" s="97"/>
      <c r="I1453" s="98"/>
      <c r="J1453" s="115" t="s">
        <v>668</v>
      </c>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7"/>
      <c r="BG1453" s="13" t="s">
        <v>535</v>
      </c>
      <c r="BH1453" s="13">
        <v>90</v>
      </c>
      <c r="BI1453" s="13" t="str">
        <f>"ITEM"&amp;BH1453&amp; BG1453 &amp;"="&amp; IF(TRIM($J1453)="","",$J1453)</f>
        <v>ITEM90#KBN4_11=各制度の対象となる住民</v>
      </c>
    </row>
    <row r="1454" spans="1:61" ht="9.75" customHeight="1" x14ac:dyDescent="0.15">
      <c r="A1454" s="99"/>
      <c r="B1454" s="100"/>
      <c r="C1454" s="100"/>
      <c r="D1454" s="100"/>
      <c r="E1454" s="100"/>
      <c r="F1454" s="100"/>
      <c r="G1454" s="100"/>
      <c r="H1454" s="100"/>
      <c r="I1454" s="101"/>
      <c r="J1454" s="109"/>
      <c r="K1454" s="110"/>
      <c r="L1454" s="110"/>
      <c r="M1454" s="110"/>
      <c r="N1454" s="110"/>
      <c r="O1454" s="110"/>
      <c r="P1454" s="110"/>
      <c r="Q1454" s="110"/>
      <c r="R1454" s="110"/>
      <c r="S1454" s="110"/>
      <c r="T1454" s="110"/>
      <c r="U1454" s="110"/>
      <c r="V1454" s="110"/>
      <c r="W1454" s="110"/>
      <c r="X1454" s="110"/>
      <c r="Y1454" s="110"/>
      <c r="Z1454" s="110"/>
      <c r="AA1454" s="110"/>
      <c r="AB1454" s="110"/>
      <c r="AC1454" s="110"/>
      <c r="AD1454" s="110"/>
      <c r="AE1454" s="110"/>
      <c r="AF1454" s="110"/>
      <c r="AG1454" s="110"/>
      <c r="AH1454" s="110"/>
      <c r="AI1454" s="110"/>
      <c r="AJ1454" s="110"/>
      <c r="AK1454" s="110"/>
      <c r="AL1454" s="110"/>
      <c r="AM1454" s="111"/>
      <c r="BG1454" s="13" t="s">
        <v>432</v>
      </c>
      <c r="BH1454" s="13" t="s">
        <v>432</v>
      </c>
    </row>
    <row r="1455" spans="1:61" ht="9.75" customHeight="1" x14ac:dyDescent="0.15">
      <c r="A1455" s="99"/>
      <c r="B1455" s="100"/>
      <c r="C1455" s="100"/>
      <c r="D1455" s="100"/>
      <c r="E1455" s="100"/>
      <c r="F1455" s="100"/>
      <c r="G1455" s="100"/>
      <c r="H1455" s="100"/>
      <c r="I1455" s="101"/>
      <c r="J1455" s="112"/>
      <c r="K1455" s="113"/>
      <c r="L1455" s="113"/>
      <c r="M1455" s="113"/>
      <c r="N1455" s="113"/>
      <c r="O1455" s="113"/>
      <c r="P1455" s="113"/>
      <c r="Q1455" s="113"/>
      <c r="R1455" s="113"/>
      <c r="S1455" s="113"/>
      <c r="T1455" s="113"/>
      <c r="U1455" s="113"/>
      <c r="V1455" s="113"/>
      <c r="W1455" s="113"/>
      <c r="X1455" s="113"/>
      <c r="Y1455" s="113"/>
      <c r="Z1455" s="113"/>
      <c r="AA1455" s="113"/>
      <c r="AB1455" s="113"/>
      <c r="AC1455" s="113"/>
      <c r="AD1455" s="113"/>
      <c r="AE1455" s="113"/>
      <c r="AF1455" s="113"/>
      <c r="AG1455" s="113"/>
      <c r="AH1455" s="113"/>
      <c r="AI1455" s="113"/>
      <c r="AJ1455" s="113"/>
      <c r="AK1455" s="113"/>
      <c r="AL1455" s="113"/>
      <c r="AM1455" s="114"/>
      <c r="BG1455" s="13" t="s">
        <v>432</v>
      </c>
      <c r="BH1455" s="13" t="s">
        <v>432</v>
      </c>
    </row>
    <row r="1456" spans="1:61" ht="9.75" customHeight="1" x14ac:dyDescent="0.15">
      <c r="A1456" s="96" t="s">
        <v>293</v>
      </c>
      <c r="B1456" s="97"/>
      <c r="C1456" s="97"/>
      <c r="D1456" s="97"/>
      <c r="E1456" s="97"/>
      <c r="F1456" s="97"/>
      <c r="G1456" s="97"/>
      <c r="H1456" s="97"/>
      <c r="I1456" s="98"/>
      <c r="J1456" s="224" t="s">
        <v>127</v>
      </c>
      <c r="K1456" s="225" t="s">
        <v>610</v>
      </c>
      <c r="L1456" s="162" t="s">
        <v>122</v>
      </c>
      <c r="M1456" s="162"/>
      <c r="N1456" s="162"/>
      <c r="O1456" s="162"/>
      <c r="P1456" s="162"/>
      <c r="Q1456" s="162"/>
      <c r="R1456" s="162"/>
      <c r="S1456" s="162"/>
      <c r="T1456" s="162"/>
      <c r="U1456" s="162"/>
      <c r="V1456" s="162"/>
      <c r="W1456" s="162"/>
      <c r="X1456" s="227" t="s">
        <v>127</v>
      </c>
      <c r="Y1456" s="225"/>
      <c r="Z1456" s="162" t="s">
        <v>160</v>
      </c>
      <c r="AA1456" s="162"/>
      <c r="AB1456" s="162"/>
      <c r="AC1456" s="162"/>
      <c r="AD1456" s="162"/>
      <c r="AE1456" s="162"/>
      <c r="AF1456" s="162"/>
      <c r="AG1456" s="162"/>
      <c r="AH1456" s="162"/>
      <c r="AI1456" s="162"/>
      <c r="AJ1456" s="162"/>
      <c r="AK1456" s="162"/>
      <c r="AL1456" s="162"/>
      <c r="AM1456" s="163"/>
      <c r="BF1456" s="13" t="b">
        <f>IF($K1456="○",TRUE,IF($K1456="",FALSE,"INPUT_ERROR"))</f>
        <v>1</v>
      </c>
      <c r="BG1456" s="13" t="s">
        <v>535</v>
      </c>
      <c r="BH1456" s="13">
        <v>91</v>
      </c>
      <c r="BI1456" s="13" t="str">
        <f t="shared" ref="BI1456:BI1462" si="32">"ITEM"&amp;BH1456 &amp; BG1456 &amp;"="&amp; BF1456</f>
        <v>ITEM91#KBN4_11=TRUE</v>
      </c>
    </row>
    <row r="1457" spans="1:61" ht="9.75" customHeight="1" x14ac:dyDescent="0.15">
      <c r="A1457" s="99"/>
      <c r="B1457" s="100"/>
      <c r="C1457" s="100"/>
      <c r="D1457" s="100"/>
      <c r="E1457" s="100"/>
      <c r="F1457" s="100"/>
      <c r="G1457" s="100"/>
      <c r="H1457" s="100"/>
      <c r="I1457" s="101"/>
      <c r="J1457" s="130"/>
      <c r="K1457" s="132"/>
      <c r="L1457" s="133"/>
      <c r="M1457" s="133"/>
      <c r="N1457" s="133"/>
      <c r="O1457" s="133"/>
      <c r="P1457" s="133"/>
      <c r="Q1457" s="133"/>
      <c r="R1457" s="133"/>
      <c r="S1457" s="133"/>
      <c r="T1457" s="133"/>
      <c r="U1457" s="133"/>
      <c r="V1457" s="133"/>
      <c r="W1457" s="133"/>
      <c r="X1457" s="134"/>
      <c r="Y1457" s="132"/>
      <c r="Z1457" s="133"/>
      <c r="AA1457" s="133"/>
      <c r="AB1457" s="133"/>
      <c r="AC1457" s="133"/>
      <c r="AD1457" s="133"/>
      <c r="AE1457" s="133"/>
      <c r="AF1457" s="133"/>
      <c r="AG1457" s="133"/>
      <c r="AH1457" s="133"/>
      <c r="AI1457" s="133"/>
      <c r="AJ1457" s="133"/>
      <c r="AK1457" s="133"/>
      <c r="AL1457" s="133"/>
      <c r="AM1457" s="139"/>
      <c r="BF1457" s="13" t="b">
        <f>IF($Y1456="○",TRUE,IF($Y1456="",FALSE,"INPUT_ERROR"))</f>
        <v>0</v>
      </c>
      <c r="BG1457" s="13" t="s">
        <v>535</v>
      </c>
      <c r="BH1457" s="13">
        <v>92</v>
      </c>
      <c r="BI1457" s="13" t="str">
        <f t="shared" si="32"/>
        <v>ITEM92#KBN4_11=FALSE</v>
      </c>
    </row>
    <row r="1458" spans="1:61" ht="9.75" customHeight="1" x14ac:dyDescent="0.15">
      <c r="A1458" s="99"/>
      <c r="B1458" s="100"/>
      <c r="C1458" s="100"/>
      <c r="D1458" s="100"/>
      <c r="E1458" s="100"/>
      <c r="F1458" s="100"/>
      <c r="G1458" s="100"/>
      <c r="H1458" s="100"/>
      <c r="I1458" s="101"/>
      <c r="J1458" s="130" t="s">
        <v>127</v>
      </c>
      <c r="K1458" s="132"/>
      <c r="L1458" s="133" t="s">
        <v>161</v>
      </c>
      <c r="M1458" s="133"/>
      <c r="N1458" s="133"/>
      <c r="O1458" s="133"/>
      <c r="P1458" s="133"/>
      <c r="Q1458" s="133"/>
      <c r="R1458" s="133"/>
      <c r="S1458" s="133"/>
      <c r="T1458" s="133"/>
      <c r="U1458" s="133"/>
      <c r="V1458" s="133"/>
      <c r="W1458" s="133"/>
      <c r="X1458" s="134" t="s">
        <v>127</v>
      </c>
      <c r="Y1458" s="132"/>
      <c r="Z1458" s="133" t="s">
        <v>332</v>
      </c>
      <c r="AA1458" s="133"/>
      <c r="AB1458" s="133"/>
      <c r="AC1458" s="133"/>
      <c r="AD1458" s="133"/>
      <c r="AE1458" s="133"/>
      <c r="AF1458" s="133"/>
      <c r="AG1458" s="133"/>
      <c r="AH1458" s="133"/>
      <c r="AI1458" s="133"/>
      <c r="AJ1458" s="133"/>
      <c r="AK1458" s="133"/>
      <c r="AL1458" s="133"/>
      <c r="AM1458" s="139"/>
      <c r="BF1458" s="13" t="b">
        <f>IF($K1458="○",TRUE,IF($K1458="",FALSE,"INPUT_ERROR"))</f>
        <v>0</v>
      </c>
      <c r="BG1458" s="13" t="s">
        <v>535</v>
      </c>
      <c r="BH1458" s="13">
        <v>93</v>
      </c>
      <c r="BI1458" s="13" t="str">
        <f t="shared" si="32"/>
        <v>ITEM93#KBN4_11=FALSE</v>
      </c>
    </row>
    <row r="1459" spans="1:61" ht="9.75" customHeight="1" x14ac:dyDescent="0.15">
      <c r="A1459" s="99"/>
      <c r="B1459" s="100"/>
      <c r="C1459" s="100"/>
      <c r="D1459" s="100"/>
      <c r="E1459" s="100"/>
      <c r="F1459" s="100"/>
      <c r="G1459" s="100"/>
      <c r="H1459" s="100"/>
      <c r="I1459" s="101"/>
      <c r="J1459" s="130"/>
      <c r="K1459" s="132"/>
      <c r="L1459" s="133"/>
      <c r="M1459" s="133"/>
      <c r="N1459" s="133"/>
      <c r="O1459" s="133"/>
      <c r="P1459" s="133"/>
      <c r="Q1459" s="133"/>
      <c r="R1459" s="133"/>
      <c r="S1459" s="133"/>
      <c r="T1459" s="133"/>
      <c r="U1459" s="133"/>
      <c r="V1459" s="133"/>
      <c r="W1459" s="133"/>
      <c r="X1459" s="134"/>
      <c r="Y1459" s="132"/>
      <c r="Z1459" s="133"/>
      <c r="AA1459" s="133"/>
      <c r="AB1459" s="133"/>
      <c r="AC1459" s="133"/>
      <c r="AD1459" s="133"/>
      <c r="AE1459" s="133"/>
      <c r="AF1459" s="133"/>
      <c r="AG1459" s="133"/>
      <c r="AH1459" s="133"/>
      <c r="AI1459" s="133"/>
      <c r="AJ1459" s="133"/>
      <c r="AK1459" s="133"/>
      <c r="AL1459" s="133"/>
      <c r="AM1459" s="139"/>
      <c r="BF1459" s="13" t="b">
        <f>IF($Y1458="○",TRUE,IF($Y1458="",FALSE,"INPUT_ERROR"))</f>
        <v>0</v>
      </c>
      <c r="BG1459" s="13" t="s">
        <v>535</v>
      </c>
      <c r="BH1459" s="13">
        <v>94</v>
      </c>
      <c r="BI1459" s="13" t="str">
        <f t="shared" si="32"/>
        <v>ITEM94#KBN4_11=FALSE</v>
      </c>
    </row>
    <row r="1460" spans="1:61" ht="9.75" customHeight="1" x14ac:dyDescent="0.15">
      <c r="A1460" s="99"/>
      <c r="B1460" s="100"/>
      <c r="C1460" s="100"/>
      <c r="D1460" s="100"/>
      <c r="E1460" s="100"/>
      <c r="F1460" s="100"/>
      <c r="G1460" s="100"/>
      <c r="H1460" s="100"/>
      <c r="I1460" s="101"/>
      <c r="J1460" s="130" t="s">
        <v>127</v>
      </c>
      <c r="K1460" s="132"/>
      <c r="L1460" s="133" t="s">
        <v>214</v>
      </c>
      <c r="M1460" s="133"/>
      <c r="N1460" s="133"/>
      <c r="O1460" s="133"/>
      <c r="P1460" s="133"/>
      <c r="Q1460" s="133"/>
      <c r="R1460" s="133"/>
      <c r="S1460" s="133"/>
      <c r="T1460" s="133"/>
      <c r="U1460" s="133"/>
      <c r="V1460" s="133"/>
      <c r="W1460" s="133"/>
      <c r="X1460" s="134" t="s">
        <v>127</v>
      </c>
      <c r="Y1460" s="132"/>
      <c r="Z1460" s="133" t="s">
        <v>239</v>
      </c>
      <c r="AA1460" s="133"/>
      <c r="AB1460" s="133"/>
      <c r="AC1460" s="133"/>
      <c r="AD1460" s="133"/>
      <c r="AE1460" s="133"/>
      <c r="AF1460" s="133"/>
      <c r="AG1460" s="133"/>
      <c r="AH1460" s="133"/>
      <c r="AI1460" s="133"/>
      <c r="AJ1460" s="133"/>
      <c r="AK1460" s="133"/>
      <c r="AL1460" s="133"/>
      <c r="AM1460" s="139"/>
      <c r="BF1460" s="13" t="b">
        <f>IF($K1460="○",TRUE,IF($K1460="",FALSE,"INPUT_ERROR"))</f>
        <v>0</v>
      </c>
      <c r="BG1460" s="13" t="s">
        <v>535</v>
      </c>
      <c r="BH1460" s="13">
        <v>95</v>
      </c>
      <c r="BI1460" s="13" t="str">
        <f t="shared" si="32"/>
        <v>ITEM95#KBN4_11=FALSE</v>
      </c>
    </row>
    <row r="1461" spans="1:61" ht="9.75" customHeight="1" x14ac:dyDescent="0.15">
      <c r="A1461" s="99"/>
      <c r="B1461" s="100"/>
      <c r="C1461" s="100"/>
      <c r="D1461" s="100"/>
      <c r="E1461" s="100"/>
      <c r="F1461" s="100"/>
      <c r="G1461" s="100"/>
      <c r="H1461" s="100"/>
      <c r="I1461" s="101"/>
      <c r="J1461" s="130"/>
      <c r="K1461" s="132"/>
      <c r="L1461" s="133"/>
      <c r="M1461" s="133"/>
      <c r="N1461" s="133"/>
      <c r="O1461" s="133"/>
      <c r="P1461" s="133"/>
      <c r="Q1461" s="133"/>
      <c r="R1461" s="133"/>
      <c r="S1461" s="133"/>
      <c r="T1461" s="133"/>
      <c r="U1461" s="133"/>
      <c r="V1461" s="133"/>
      <c r="W1461" s="133"/>
      <c r="X1461" s="134"/>
      <c r="Y1461" s="132"/>
      <c r="Z1461" s="133"/>
      <c r="AA1461" s="133"/>
      <c r="AB1461" s="133"/>
      <c r="AC1461" s="133"/>
      <c r="AD1461" s="133"/>
      <c r="AE1461" s="133"/>
      <c r="AF1461" s="133"/>
      <c r="AG1461" s="133"/>
      <c r="AH1461" s="133"/>
      <c r="AI1461" s="133"/>
      <c r="AJ1461" s="133"/>
      <c r="AK1461" s="133"/>
      <c r="AL1461" s="133"/>
      <c r="AM1461" s="139"/>
      <c r="BF1461" s="13" t="b">
        <f>IF($Y1460="○",TRUE,IF($Y1460="",FALSE,"INPUT_ERROR"))</f>
        <v>0</v>
      </c>
      <c r="BG1461" s="13" t="s">
        <v>535</v>
      </c>
      <c r="BH1461" s="13">
        <v>96</v>
      </c>
      <c r="BI1461" s="13" t="str">
        <f t="shared" si="32"/>
        <v>ITEM96#KBN4_11=FALSE</v>
      </c>
    </row>
    <row r="1462" spans="1:61" ht="9.75" customHeight="1" x14ac:dyDescent="0.15">
      <c r="A1462" s="99"/>
      <c r="B1462" s="100"/>
      <c r="C1462" s="100"/>
      <c r="D1462" s="100"/>
      <c r="E1462" s="100"/>
      <c r="F1462" s="100"/>
      <c r="G1462" s="100"/>
      <c r="H1462" s="100"/>
      <c r="I1462" s="101"/>
      <c r="J1462" s="130" t="s">
        <v>127</v>
      </c>
      <c r="K1462" s="132"/>
      <c r="L1462" s="133" t="s">
        <v>125</v>
      </c>
      <c r="M1462" s="133"/>
      <c r="N1462" s="133"/>
      <c r="O1462" s="134" t="s">
        <v>98</v>
      </c>
      <c r="P1462" s="128"/>
      <c r="Q1462" s="128"/>
      <c r="R1462" s="128"/>
      <c r="S1462" s="128"/>
      <c r="T1462" s="128"/>
      <c r="U1462" s="128"/>
      <c r="V1462" s="128"/>
      <c r="W1462" s="128"/>
      <c r="X1462" s="128"/>
      <c r="Y1462" s="128"/>
      <c r="Z1462" s="128"/>
      <c r="AA1462" s="128"/>
      <c r="AB1462" s="128"/>
      <c r="AC1462" s="128"/>
      <c r="AD1462" s="128"/>
      <c r="AE1462" s="128"/>
      <c r="AF1462" s="128"/>
      <c r="AG1462" s="128"/>
      <c r="AH1462" s="128"/>
      <c r="AI1462" s="128"/>
      <c r="AJ1462" s="128"/>
      <c r="AK1462" s="128"/>
      <c r="AL1462" s="133" t="s">
        <v>188</v>
      </c>
      <c r="AM1462" s="139"/>
      <c r="BF1462" s="13" t="b">
        <f>IF($K1462="○",TRUE,IF($K1462="",FALSE,"INPUT_ERROR"))</f>
        <v>0</v>
      </c>
      <c r="BG1462" s="13" t="s">
        <v>535</v>
      </c>
      <c r="BH1462" s="13">
        <v>97</v>
      </c>
      <c r="BI1462" s="13" t="str">
        <f t="shared" si="32"/>
        <v>ITEM97#KBN4_11=FALSE</v>
      </c>
    </row>
    <row r="1463" spans="1:61" ht="9.75" customHeight="1" x14ac:dyDescent="0.15">
      <c r="A1463" s="99"/>
      <c r="B1463" s="100"/>
      <c r="C1463" s="100"/>
      <c r="D1463" s="100"/>
      <c r="E1463" s="100"/>
      <c r="F1463" s="100"/>
      <c r="G1463" s="100"/>
      <c r="H1463" s="100"/>
      <c r="I1463" s="101"/>
      <c r="J1463" s="135"/>
      <c r="K1463" s="136"/>
      <c r="L1463" s="137"/>
      <c r="M1463" s="137"/>
      <c r="N1463" s="137"/>
      <c r="O1463" s="138"/>
      <c r="P1463" s="90"/>
      <c r="Q1463" s="90"/>
      <c r="R1463" s="90"/>
      <c r="S1463" s="90"/>
      <c r="T1463" s="90"/>
      <c r="U1463" s="90"/>
      <c r="V1463" s="90"/>
      <c r="W1463" s="90"/>
      <c r="X1463" s="90"/>
      <c r="Y1463" s="90"/>
      <c r="Z1463" s="90"/>
      <c r="AA1463" s="90"/>
      <c r="AB1463" s="90"/>
      <c r="AC1463" s="90"/>
      <c r="AD1463" s="90"/>
      <c r="AE1463" s="90"/>
      <c r="AF1463" s="90"/>
      <c r="AG1463" s="90"/>
      <c r="AH1463" s="90"/>
      <c r="AI1463" s="90"/>
      <c r="AJ1463" s="90"/>
      <c r="AK1463" s="90"/>
      <c r="AL1463" s="137"/>
      <c r="AM1463" s="140"/>
      <c r="BG1463" s="13" t="s">
        <v>535</v>
      </c>
      <c r="BH1463" s="13">
        <v>98</v>
      </c>
      <c r="BI1463" s="13" t="str">
        <f>"ITEM"&amp;BH1463 &amp; BG1463 &amp;"="&amp;IF(TRIM($P1462)="","",$P1462)</f>
        <v>ITEM98#KBN4_11=</v>
      </c>
    </row>
    <row r="1464" spans="1:61" ht="9.75" customHeight="1" x14ac:dyDescent="0.15">
      <c r="A1464" s="96" t="s">
        <v>290</v>
      </c>
      <c r="B1464" s="97"/>
      <c r="C1464" s="97"/>
      <c r="D1464" s="97"/>
      <c r="E1464" s="97"/>
      <c r="F1464" s="97"/>
      <c r="G1464" s="97"/>
      <c r="H1464" s="97"/>
      <c r="I1464" s="98"/>
      <c r="J1464" s="305" t="s">
        <v>639</v>
      </c>
      <c r="K1464" s="306"/>
      <c r="L1464" s="306"/>
      <c r="M1464" s="306"/>
      <c r="N1464" s="306"/>
      <c r="O1464" s="306"/>
      <c r="P1464" s="306"/>
      <c r="Q1464" s="306"/>
      <c r="R1464" s="306"/>
      <c r="S1464" s="306"/>
      <c r="T1464" s="306"/>
      <c r="U1464" s="306"/>
      <c r="V1464" s="306"/>
      <c r="W1464" s="306"/>
      <c r="X1464" s="306"/>
      <c r="Y1464" s="306"/>
      <c r="Z1464" s="306"/>
      <c r="AA1464" s="306"/>
      <c r="AB1464" s="306"/>
      <c r="AC1464" s="306"/>
      <c r="AD1464" s="306"/>
      <c r="AE1464" s="306"/>
      <c r="AF1464" s="306"/>
      <c r="AG1464" s="306"/>
      <c r="AH1464" s="306"/>
      <c r="AI1464" s="306"/>
      <c r="AJ1464" s="306"/>
      <c r="AK1464" s="306"/>
      <c r="AL1464" s="306"/>
      <c r="AM1464" s="307"/>
      <c r="BG1464" s="13" t="s">
        <v>535</v>
      </c>
      <c r="BH1464" s="13">
        <v>99</v>
      </c>
      <c r="BI1464" s="13" t="str">
        <f>"ITEM"&amp;BH1464 &amp; BG1464 &amp;"="&amp;IF(TRIM($J1464)="","",TEXT(J1464,"yyyymmdd"))</f>
        <v>ITEM99#KBN4_11=随時</v>
      </c>
    </row>
    <row r="1465" spans="1:61" ht="9.75" customHeight="1" x14ac:dyDescent="0.15">
      <c r="A1465" s="99"/>
      <c r="B1465" s="100"/>
      <c r="C1465" s="100"/>
      <c r="D1465" s="100"/>
      <c r="E1465" s="100"/>
      <c r="F1465" s="100"/>
      <c r="G1465" s="100"/>
      <c r="H1465" s="100"/>
      <c r="I1465" s="101"/>
      <c r="J1465" s="308"/>
      <c r="K1465" s="309"/>
      <c r="L1465" s="309"/>
      <c r="M1465" s="309"/>
      <c r="N1465" s="309"/>
      <c r="O1465" s="309"/>
      <c r="P1465" s="309"/>
      <c r="Q1465" s="309"/>
      <c r="R1465" s="309"/>
      <c r="S1465" s="309"/>
      <c r="T1465" s="309"/>
      <c r="U1465" s="309"/>
      <c r="V1465" s="309"/>
      <c r="W1465" s="309"/>
      <c r="X1465" s="309"/>
      <c r="Y1465" s="309"/>
      <c r="Z1465" s="309"/>
      <c r="AA1465" s="309"/>
      <c r="AB1465" s="309"/>
      <c r="AC1465" s="309"/>
      <c r="AD1465" s="309"/>
      <c r="AE1465" s="309"/>
      <c r="AF1465" s="309"/>
      <c r="AG1465" s="309"/>
      <c r="AH1465" s="309"/>
      <c r="AI1465" s="309"/>
      <c r="AJ1465" s="309"/>
      <c r="AK1465" s="309"/>
      <c r="AL1465" s="309"/>
      <c r="AM1465" s="310"/>
      <c r="BH1465" s="13" t="s">
        <v>432</v>
      </c>
    </row>
    <row r="1466" spans="1:61" ht="9.75" customHeight="1" thickBot="1" x14ac:dyDescent="0.2">
      <c r="A1466" s="106"/>
      <c r="B1466" s="107"/>
      <c r="C1466" s="107"/>
      <c r="D1466" s="107"/>
      <c r="E1466" s="107"/>
      <c r="F1466" s="107"/>
      <c r="G1466" s="107"/>
      <c r="H1466" s="107"/>
      <c r="I1466" s="108"/>
      <c r="J1466" s="311"/>
      <c r="K1466" s="312"/>
      <c r="L1466" s="312"/>
      <c r="M1466" s="312"/>
      <c r="N1466" s="312"/>
      <c r="O1466" s="312"/>
      <c r="P1466" s="312"/>
      <c r="Q1466" s="312"/>
      <c r="R1466" s="312"/>
      <c r="S1466" s="312"/>
      <c r="T1466" s="312"/>
      <c r="U1466" s="312"/>
      <c r="V1466" s="312"/>
      <c r="W1466" s="312"/>
      <c r="X1466" s="312"/>
      <c r="Y1466" s="312"/>
      <c r="Z1466" s="312"/>
      <c r="AA1466" s="312"/>
      <c r="AB1466" s="312"/>
      <c r="AC1466" s="312"/>
      <c r="AD1466" s="312"/>
      <c r="AE1466" s="312"/>
      <c r="AF1466" s="312"/>
      <c r="AG1466" s="312"/>
      <c r="AH1466" s="312"/>
      <c r="AI1466" s="312"/>
      <c r="AJ1466" s="312"/>
      <c r="AK1466" s="312"/>
      <c r="AL1466" s="312"/>
      <c r="AM1466" s="313"/>
      <c r="BH1466" s="13" t="s">
        <v>432</v>
      </c>
    </row>
    <row r="1467" spans="1:61" ht="9.75" customHeight="1" x14ac:dyDescent="0.15">
      <c r="A1467" s="295" t="s">
        <v>399</v>
      </c>
      <c r="B1467" s="296"/>
      <c r="C1467" s="296"/>
      <c r="D1467" s="296"/>
      <c r="E1467" s="296"/>
      <c r="F1467" s="296"/>
      <c r="G1467" s="296"/>
      <c r="H1467" s="296"/>
      <c r="I1467" s="297"/>
      <c r="J1467" s="273" t="s">
        <v>671</v>
      </c>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274"/>
      <c r="AE1467" s="274"/>
      <c r="AF1467" s="274"/>
      <c r="AG1467" s="274"/>
      <c r="AH1467" s="274"/>
      <c r="AI1467" s="274"/>
      <c r="AJ1467" s="274"/>
      <c r="AK1467" s="274"/>
      <c r="AL1467" s="274"/>
      <c r="AM1467" s="275"/>
      <c r="BG1467" s="13" t="s">
        <v>536</v>
      </c>
      <c r="BH1467" s="13">
        <v>85</v>
      </c>
      <c r="BI1467" s="13" t="str">
        <f>"ITEM"&amp;BH1467 &amp; BG1467 &amp;"="&amp; IF(TRIM($J1467)="","",$J1467)</f>
        <v>ITEM85#KBN4_12=課税課</v>
      </c>
    </row>
    <row r="1468" spans="1:61" ht="9.75" customHeight="1" thickBot="1" x14ac:dyDescent="0.2">
      <c r="A1468" s="298"/>
      <c r="B1468" s="299"/>
      <c r="C1468" s="299"/>
      <c r="D1468" s="299"/>
      <c r="E1468" s="299"/>
      <c r="F1468" s="299"/>
      <c r="G1468" s="299"/>
      <c r="H1468" s="299"/>
      <c r="I1468" s="300"/>
      <c r="J1468" s="301"/>
      <c r="K1468" s="302"/>
      <c r="L1468" s="302"/>
      <c r="M1468" s="302"/>
      <c r="N1468" s="302"/>
      <c r="O1468" s="302"/>
      <c r="P1468" s="302"/>
      <c r="Q1468" s="302"/>
      <c r="R1468" s="302"/>
      <c r="S1468" s="302"/>
      <c r="T1468" s="302"/>
      <c r="U1468" s="302"/>
      <c r="V1468" s="302"/>
      <c r="W1468" s="302"/>
      <c r="X1468" s="302"/>
      <c r="Y1468" s="302"/>
      <c r="Z1468" s="302"/>
      <c r="AA1468" s="302"/>
      <c r="AB1468" s="302"/>
      <c r="AC1468" s="302"/>
      <c r="AD1468" s="302"/>
      <c r="AE1468" s="302"/>
      <c r="AF1468" s="302"/>
      <c r="AG1468" s="302"/>
      <c r="AH1468" s="302"/>
      <c r="AI1468" s="302"/>
      <c r="AJ1468" s="302"/>
      <c r="AK1468" s="302"/>
      <c r="AL1468" s="302"/>
      <c r="AM1468" s="303"/>
      <c r="BG1468" s="13" t="s">
        <v>432</v>
      </c>
      <c r="BH1468" s="13" t="s">
        <v>432</v>
      </c>
    </row>
    <row r="1469" spans="1:61" ht="9.75" customHeight="1" x14ac:dyDescent="0.15">
      <c r="A1469" s="96" t="s">
        <v>96</v>
      </c>
      <c r="B1469" s="97"/>
      <c r="C1469" s="97"/>
      <c r="D1469" s="97"/>
      <c r="E1469" s="97"/>
      <c r="F1469" s="97"/>
      <c r="G1469" s="97"/>
      <c r="H1469" s="97"/>
      <c r="I1469" s="98"/>
      <c r="J1469" s="102" t="s">
        <v>641</v>
      </c>
      <c r="K1469" s="102"/>
      <c r="L1469" s="102"/>
      <c r="M1469" s="102"/>
      <c r="N1469" s="102"/>
      <c r="O1469" s="102"/>
      <c r="P1469" s="102"/>
      <c r="Q1469" s="102"/>
      <c r="R1469" s="102"/>
      <c r="S1469" s="102"/>
      <c r="T1469" s="102"/>
      <c r="U1469" s="102"/>
      <c r="V1469" s="102"/>
      <c r="W1469" s="102"/>
      <c r="X1469" s="102"/>
      <c r="Y1469" s="102"/>
      <c r="Z1469" s="102"/>
      <c r="AA1469" s="102"/>
      <c r="AB1469" s="102"/>
      <c r="AC1469" s="102"/>
      <c r="AD1469" s="102"/>
      <c r="AE1469" s="102"/>
      <c r="AF1469" s="102"/>
      <c r="AG1469" s="102"/>
      <c r="AH1469" s="102"/>
      <c r="AI1469" s="102"/>
      <c r="AJ1469" s="102"/>
      <c r="AK1469" s="102"/>
      <c r="AL1469" s="102"/>
      <c r="AM1469" s="102"/>
      <c r="BG1469" s="13" t="s">
        <v>536</v>
      </c>
      <c r="BH1469" s="13">
        <v>86</v>
      </c>
      <c r="BI1469" s="13" t="str">
        <f>"ITEM"&amp;BH1469&amp; BG1469 &amp;"="&amp; IF(TRIM($J1469)="","",$J1469)</f>
        <v>ITEM86#KBN4_12=番号法第９条第１項</v>
      </c>
    </row>
    <row r="1470" spans="1:61" ht="9.75" customHeight="1" x14ac:dyDescent="0.15">
      <c r="A1470" s="106"/>
      <c r="B1470" s="107"/>
      <c r="C1470" s="107"/>
      <c r="D1470" s="107"/>
      <c r="E1470" s="107"/>
      <c r="F1470" s="107"/>
      <c r="G1470" s="107"/>
      <c r="H1470" s="107"/>
      <c r="I1470" s="108"/>
      <c r="J1470" s="102"/>
      <c r="K1470" s="102"/>
      <c r="L1470" s="102"/>
      <c r="M1470" s="102"/>
      <c r="N1470" s="102"/>
      <c r="O1470" s="102"/>
      <c r="P1470" s="102"/>
      <c r="Q1470" s="102"/>
      <c r="R1470" s="102"/>
      <c r="S1470" s="102"/>
      <c r="T1470" s="102"/>
      <c r="U1470" s="102"/>
      <c r="V1470" s="102"/>
      <c r="W1470" s="102"/>
      <c r="X1470" s="102"/>
      <c r="Y1470" s="102"/>
      <c r="Z1470" s="102"/>
      <c r="AA1470" s="102"/>
      <c r="AB1470" s="102"/>
      <c r="AC1470" s="102"/>
      <c r="AD1470" s="102"/>
      <c r="AE1470" s="102"/>
      <c r="AF1470" s="102"/>
      <c r="AG1470" s="102"/>
      <c r="AH1470" s="102"/>
      <c r="AI1470" s="102"/>
      <c r="AJ1470" s="102"/>
      <c r="AK1470" s="102"/>
      <c r="AL1470" s="102"/>
      <c r="AM1470" s="102"/>
      <c r="BG1470" s="13" t="s">
        <v>432</v>
      </c>
      <c r="BH1470" s="13" t="s">
        <v>432</v>
      </c>
    </row>
    <row r="1471" spans="1:61" ht="9.75" customHeight="1" x14ac:dyDescent="0.15">
      <c r="A1471" s="96" t="s">
        <v>291</v>
      </c>
      <c r="B1471" s="97"/>
      <c r="C1471" s="97"/>
      <c r="D1471" s="97"/>
      <c r="E1471" s="97"/>
      <c r="F1471" s="97"/>
      <c r="G1471" s="97"/>
      <c r="H1471" s="97"/>
      <c r="I1471" s="98"/>
      <c r="J1471" s="102" t="s">
        <v>664</v>
      </c>
      <c r="K1471" s="102"/>
      <c r="L1471" s="102"/>
      <c r="M1471" s="102"/>
      <c r="N1471" s="102"/>
      <c r="O1471" s="102"/>
      <c r="P1471" s="102"/>
      <c r="Q1471" s="102"/>
      <c r="R1471" s="102"/>
      <c r="S1471" s="102"/>
      <c r="T1471" s="102"/>
      <c r="U1471" s="102"/>
      <c r="V1471" s="102"/>
      <c r="W1471" s="102"/>
      <c r="X1471" s="102"/>
      <c r="Y1471" s="102"/>
      <c r="Z1471" s="102"/>
      <c r="AA1471" s="102"/>
      <c r="AB1471" s="102"/>
      <c r="AC1471" s="102"/>
      <c r="AD1471" s="102"/>
      <c r="AE1471" s="102"/>
      <c r="AF1471" s="102"/>
      <c r="AG1471" s="102"/>
      <c r="AH1471" s="102"/>
      <c r="AI1471" s="102"/>
      <c r="AJ1471" s="102"/>
      <c r="AK1471" s="102"/>
      <c r="AL1471" s="102"/>
      <c r="AM1471" s="102"/>
      <c r="BG1471" s="13" t="s">
        <v>536</v>
      </c>
      <c r="BH1471" s="13">
        <v>87</v>
      </c>
      <c r="BI1471" s="13" t="str">
        <f>"ITEM"&amp;BH1471&amp; BG1471 &amp;"="&amp; IF(TRIM($J1471)="","",$J1471)</f>
        <v>ITEM87#KBN4_12=地方税の賦課徴収又は地方税に関する調査に関する事務等</v>
      </c>
    </row>
    <row r="1472" spans="1:61" ht="9.75" customHeight="1" x14ac:dyDescent="0.15">
      <c r="A1472" s="99"/>
      <c r="B1472" s="100"/>
      <c r="C1472" s="100"/>
      <c r="D1472" s="100"/>
      <c r="E1472" s="100"/>
      <c r="F1472" s="100"/>
      <c r="G1472" s="100"/>
      <c r="H1472" s="100"/>
      <c r="I1472" s="101"/>
      <c r="J1472" s="102"/>
      <c r="K1472" s="102"/>
      <c r="L1472" s="102"/>
      <c r="M1472" s="102"/>
      <c r="N1472" s="102"/>
      <c r="O1472" s="102"/>
      <c r="P1472" s="102"/>
      <c r="Q1472" s="102"/>
      <c r="R1472" s="102"/>
      <c r="S1472" s="102"/>
      <c r="T1472" s="102"/>
      <c r="U1472" s="102"/>
      <c r="V1472" s="102"/>
      <c r="W1472" s="102"/>
      <c r="X1472" s="102"/>
      <c r="Y1472" s="102"/>
      <c r="Z1472" s="102"/>
      <c r="AA1472" s="102"/>
      <c r="AB1472" s="102"/>
      <c r="AC1472" s="102"/>
      <c r="AD1472" s="102"/>
      <c r="AE1472" s="102"/>
      <c r="AF1472" s="102"/>
      <c r="AG1472" s="102"/>
      <c r="AH1472" s="102"/>
      <c r="AI1472" s="102"/>
      <c r="AJ1472" s="102"/>
      <c r="AK1472" s="102"/>
      <c r="AL1472" s="102"/>
      <c r="AM1472" s="102"/>
      <c r="BG1472" s="13" t="s">
        <v>432</v>
      </c>
      <c r="BH1472" s="13" t="s">
        <v>432</v>
      </c>
    </row>
    <row r="1473" spans="1:61" ht="9.75" customHeight="1" x14ac:dyDescent="0.15">
      <c r="A1473" s="106"/>
      <c r="B1473" s="107"/>
      <c r="C1473" s="107"/>
      <c r="D1473" s="107"/>
      <c r="E1473" s="107"/>
      <c r="F1473" s="107"/>
      <c r="G1473" s="107"/>
      <c r="H1473" s="107"/>
      <c r="I1473" s="108"/>
      <c r="J1473" s="102"/>
      <c r="K1473" s="102"/>
      <c r="L1473" s="102"/>
      <c r="M1473" s="102"/>
      <c r="N1473" s="102"/>
      <c r="O1473" s="102"/>
      <c r="P1473" s="102"/>
      <c r="Q1473" s="102"/>
      <c r="R1473" s="102"/>
      <c r="S1473" s="102"/>
      <c r="T1473" s="102"/>
      <c r="U1473" s="102"/>
      <c r="V1473" s="102"/>
      <c r="W1473" s="102"/>
      <c r="X1473" s="102"/>
      <c r="Y1473" s="102"/>
      <c r="Z1473" s="102"/>
      <c r="AA1473" s="102"/>
      <c r="AB1473" s="102"/>
      <c r="AC1473" s="102"/>
      <c r="AD1473" s="102"/>
      <c r="AE1473" s="102"/>
      <c r="AF1473" s="102"/>
      <c r="AG1473" s="102"/>
      <c r="AH1473" s="102"/>
      <c r="AI1473" s="102"/>
      <c r="AJ1473" s="102"/>
      <c r="AK1473" s="102"/>
      <c r="AL1473" s="102"/>
      <c r="AM1473" s="102"/>
      <c r="BG1473" s="13" t="s">
        <v>432</v>
      </c>
      <c r="BH1473" s="13" t="s">
        <v>432</v>
      </c>
    </row>
    <row r="1474" spans="1:61" ht="9.75" customHeight="1" x14ac:dyDescent="0.15">
      <c r="A1474" s="96" t="s">
        <v>292</v>
      </c>
      <c r="B1474" s="97"/>
      <c r="C1474" s="97"/>
      <c r="D1474" s="97"/>
      <c r="E1474" s="97"/>
      <c r="F1474" s="97"/>
      <c r="G1474" s="97"/>
      <c r="H1474" s="97"/>
      <c r="I1474" s="98"/>
      <c r="J1474" s="102" t="s">
        <v>651</v>
      </c>
      <c r="K1474" s="102"/>
      <c r="L1474" s="102"/>
      <c r="M1474" s="102"/>
      <c r="N1474" s="102"/>
      <c r="O1474" s="102"/>
      <c r="P1474" s="102"/>
      <c r="Q1474" s="102"/>
      <c r="R1474" s="102"/>
      <c r="S1474" s="102"/>
      <c r="T1474" s="102"/>
      <c r="U1474" s="102"/>
      <c r="V1474" s="102"/>
      <c r="W1474" s="102"/>
      <c r="X1474" s="102"/>
      <c r="Y1474" s="102"/>
      <c r="Z1474" s="102"/>
      <c r="AA1474" s="102"/>
      <c r="AB1474" s="102"/>
      <c r="AC1474" s="102"/>
      <c r="AD1474" s="102"/>
      <c r="AE1474" s="102"/>
      <c r="AF1474" s="102"/>
      <c r="AG1474" s="102"/>
      <c r="AH1474" s="102"/>
      <c r="AI1474" s="102"/>
      <c r="AJ1474" s="102"/>
      <c r="AK1474" s="102"/>
      <c r="AL1474" s="102"/>
      <c r="AM1474" s="102"/>
      <c r="BG1474" s="13" t="s">
        <v>536</v>
      </c>
      <c r="BH1474" s="13">
        <v>88</v>
      </c>
      <c r="BI1474" s="13" t="str">
        <f>"ITEM"&amp;BH1474&amp; BG1474 &amp;"="&amp; IF(TRIM($J1474)="","",$J1474)</f>
        <v>ITEM88#KBN4_12=対象者の住基情報（住所・氏名等）</v>
      </c>
    </row>
    <row r="1475" spans="1:61" ht="9.75" customHeight="1" x14ac:dyDescent="0.15">
      <c r="A1475" s="106"/>
      <c r="B1475" s="107"/>
      <c r="C1475" s="107"/>
      <c r="D1475" s="107"/>
      <c r="E1475" s="107"/>
      <c r="F1475" s="107"/>
      <c r="G1475" s="107"/>
      <c r="H1475" s="107"/>
      <c r="I1475" s="108"/>
      <c r="J1475" s="102"/>
      <c r="K1475" s="102"/>
      <c r="L1475" s="102"/>
      <c r="M1475" s="102"/>
      <c r="N1475" s="102"/>
      <c r="O1475" s="102"/>
      <c r="P1475" s="102"/>
      <c r="Q1475" s="102"/>
      <c r="R1475" s="102"/>
      <c r="S1475" s="102"/>
      <c r="T1475" s="102"/>
      <c r="U1475" s="102"/>
      <c r="V1475" s="102"/>
      <c r="W1475" s="102"/>
      <c r="X1475" s="102"/>
      <c r="Y1475" s="102"/>
      <c r="Z1475" s="102"/>
      <c r="AA1475" s="102"/>
      <c r="AB1475" s="102"/>
      <c r="AC1475" s="102"/>
      <c r="AD1475" s="102"/>
      <c r="AE1475" s="102"/>
      <c r="AF1475" s="102"/>
      <c r="AG1475" s="102"/>
      <c r="AH1475" s="102"/>
      <c r="AI1475" s="102"/>
      <c r="AJ1475" s="102"/>
      <c r="AK1475" s="102"/>
      <c r="AL1475" s="102"/>
      <c r="AM1475" s="102"/>
      <c r="BG1475" s="13" t="s">
        <v>432</v>
      </c>
      <c r="BH1475" s="13" t="s">
        <v>432</v>
      </c>
    </row>
    <row r="1476" spans="1:61" ht="9.75" customHeight="1" x14ac:dyDescent="0.15">
      <c r="A1476" s="96" t="s">
        <v>326</v>
      </c>
      <c r="B1476" s="97"/>
      <c r="C1476" s="97"/>
      <c r="D1476" s="97"/>
      <c r="E1476" s="97"/>
      <c r="F1476" s="97"/>
      <c r="G1476" s="97"/>
      <c r="H1476" s="97"/>
      <c r="I1476" s="98"/>
      <c r="J1476" s="266"/>
      <c r="K1476" s="170"/>
      <c r="L1476" s="170"/>
      <c r="M1476" s="170"/>
      <c r="N1476" s="170"/>
      <c r="O1476" s="170"/>
      <c r="P1476" s="170"/>
      <c r="Q1476" s="170"/>
      <c r="R1476" s="170"/>
      <c r="S1476" s="170"/>
      <c r="T1476" s="170"/>
      <c r="U1476" s="170"/>
      <c r="V1476" s="170" t="s">
        <v>116</v>
      </c>
      <c r="W1476" s="170"/>
      <c r="X1476" s="170"/>
      <c r="Y1476" s="170"/>
      <c r="Z1476" s="170"/>
      <c r="AA1476" s="170"/>
      <c r="AB1476" s="170"/>
      <c r="AC1476" s="170"/>
      <c r="AD1476" s="170"/>
      <c r="AE1476" s="170"/>
      <c r="AF1476" s="170"/>
      <c r="AG1476" s="170"/>
      <c r="AH1476" s="170"/>
      <c r="AI1476" s="170"/>
      <c r="AJ1476" s="170"/>
      <c r="AK1476" s="170"/>
      <c r="AL1476" s="170"/>
      <c r="AM1476" s="171"/>
      <c r="BE1476" s="13" t="str">
        <f ca="1">MID(CELL("address",$CB$2),2,2)</f>
        <v>CB</v>
      </c>
      <c r="BF1476" s="13">
        <f>IF(TRIM($K1478)="","",IF(ISERROR(MATCH($K1478,$CB$3:$CB$7,0)),"INPUT_ERROR",MATCH($K1478,$CB$3:$CB$7,0)))</f>
        <v>3</v>
      </c>
      <c r="BG1476" s="13" t="s">
        <v>536</v>
      </c>
      <c r="BH1476" s="13">
        <v>89</v>
      </c>
      <c r="BI1476" s="13" t="str">
        <f>"ITEM"&amp; BH1476&amp; BG1476 &amp;"="&amp; $BF1476</f>
        <v>ITEM89#KBN4_12=3</v>
      </c>
    </row>
    <row r="1477" spans="1:61" ht="9.75" customHeight="1" x14ac:dyDescent="0.15">
      <c r="A1477" s="99"/>
      <c r="B1477" s="100"/>
      <c r="C1477" s="100"/>
      <c r="D1477" s="100"/>
      <c r="E1477" s="100"/>
      <c r="F1477" s="100"/>
      <c r="G1477" s="100"/>
      <c r="H1477" s="100"/>
      <c r="I1477" s="101"/>
      <c r="J1477" s="304"/>
      <c r="K1477" s="169"/>
      <c r="L1477" s="169"/>
      <c r="M1477" s="169"/>
      <c r="N1477" s="169"/>
      <c r="O1477" s="169"/>
      <c r="P1477" s="169"/>
      <c r="Q1477" s="169"/>
      <c r="R1477" s="169"/>
      <c r="S1477" s="169"/>
      <c r="T1477" s="169"/>
      <c r="U1477" s="169"/>
      <c r="V1477" s="169" t="s">
        <v>180</v>
      </c>
      <c r="W1477" s="169"/>
      <c r="X1477" s="169"/>
      <c r="Y1477" s="169"/>
      <c r="Z1477" s="169"/>
      <c r="AA1477" s="169"/>
      <c r="AB1477" s="169"/>
      <c r="AC1477" s="169"/>
      <c r="AD1477" s="169"/>
      <c r="AE1477" s="169"/>
      <c r="AF1477" s="169"/>
      <c r="AG1477" s="169"/>
      <c r="AH1477" s="169"/>
      <c r="AI1477" s="169"/>
      <c r="AJ1477" s="169"/>
      <c r="AK1477" s="169"/>
      <c r="AL1477" s="169"/>
      <c r="AM1477" s="172"/>
      <c r="BG1477" s="13" t="s">
        <v>432</v>
      </c>
      <c r="BH1477" s="13" t="s">
        <v>432</v>
      </c>
    </row>
    <row r="1478" spans="1:61" ht="9.75" customHeight="1" x14ac:dyDescent="0.15">
      <c r="A1478" s="99"/>
      <c r="B1478" s="100"/>
      <c r="C1478" s="100"/>
      <c r="D1478" s="100"/>
      <c r="E1478" s="100"/>
      <c r="F1478" s="100"/>
      <c r="G1478" s="100"/>
      <c r="H1478" s="100"/>
      <c r="I1478" s="101"/>
      <c r="J1478" s="130" t="s">
        <v>127</v>
      </c>
      <c r="K1478" s="131" t="s">
        <v>136</v>
      </c>
      <c r="L1478" s="131"/>
      <c r="M1478" s="131"/>
      <c r="N1478" s="131"/>
      <c r="O1478" s="131"/>
      <c r="P1478" s="131"/>
      <c r="Q1478" s="131"/>
      <c r="R1478" s="131"/>
      <c r="S1478" s="131"/>
      <c r="T1478" s="133" t="s">
        <v>129</v>
      </c>
      <c r="U1478" s="133"/>
      <c r="V1478" s="169" t="s">
        <v>236</v>
      </c>
      <c r="W1478" s="169"/>
      <c r="X1478" s="169"/>
      <c r="Y1478" s="169"/>
      <c r="Z1478" s="169"/>
      <c r="AA1478" s="169"/>
      <c r="AB1478" s="169"/>
      <c r="AC1478" s="169"/>
      <c r="AD1478" s="169"/>
      <c r="AE1478" s="169"/>
      <c r="AF1478" s="169"/>
      <c r="AG1478" s="169"/>
      <c r="AH1478" s="169"/>
      <c r="AI1478" s="169"/>
      <c r="AJ1478" s="169"/>
      <c r="AK1478" s="169"/>
      <c r="AL1478" s="169"/>
      <c r="AM1478" s="172"/>
      <c r="BG1478" s="13" t="s">
        <v>432</v>
      </c>
      <c r="BH1478" s="13" t="s">
        <v>432</v>
      </c>
    </row>
    <row r="1479" spans="1:61" ht="9.75" customHeight="1" x14ac:dyDescent="0.15">
      <c r="A1479" s="99"/>
      <c r="B1479" s="100"/>
      <c r="C1479" s="100"/>
      <c r="D1479" s="100"/>
      <c r="E1479" s="100"/>
      <c r="F1479" s="100"/>
      <c r="G1479" s="100"/>
      <c r="H1479" s="100"/>
      <c r="I1479" s="101"/>
      <c r="J1479" s="130"/>
      <c r="K1479" s="131"/>
      <c r="L1479" s="131"/>
      <c r="M1479" s="131"/>
      <c r="N1479" s="131"/>
      <c r="O1479" s="131"/>
      <c r="P1479" s="131"/>
      <c r="Q1479" s="131"/>
      <c r="R1479" s="131"/>
      <c r="S1479" s="131"/>
      <c r="T1479" s="133"/>
      <c r="U1479" s="133"/>
      <c r="V1479" s="169" t="s">
        <v>237</v>
      </c>
      <c r="W1479" s="169"/>
      <c r="X1479" s="169"/>
      <c r="Y1479" s="169"/>
      <c r="Z1479" s="169"/>
      <c r="AA1479" s="169"/>
      <c r="AB1479" s="169"/>
      <c r="AC1479" s="169"/>
      <c r="AD1479" s="169"/>
      <c r="AE1479" s="169"/>
      <c r="AF1479" s="169"/>
      <c r="AG1479" s="169"/>
      <c r="AH1479" s="169"/>
      <c r="AI1479" s="169"/>
      <c r="AJ1479" s="169"/>
      <c r="AK1479" s="169"/>
      <c r="AL1479" s="169"/>
      <c r="AM1479" s="172"/>
      <c r="BG1479" s="13" t="s">
        <v>432</v>
      </c>
      <c r="BH1479" s="13" t="s">
        <v>432</v>
      </c>
    </row>
    <row r="1480" spans="1:61" ht="9.75" customHeight="1" x14ac:dyDescent="0.15">
      <c r="A1480" s="99"/>
      <c r="B1480" s="100"/>
      <c r="C1480" s="100"/>
      <c r="D1480" s="100"/>
      <c r="E1480" s="100"/>
      <c r="F1480" s="100"/>
      <c r="G1480" s="100"/>
      <c r="H1480" s="100"/>
      <c r="I1480" s="101"/>
      <c r="J1480" s="186"/>
      <c r="K1480" s="133"/>
      <c r="L1480" s="133"/>
      <c r="M1480" s="133"/>
      <c r="N1480" s="133"/>
      <c r="O1480" s="133"/>
      <c r="P1480" s="133"/>
      <c r="Q1480" s="133"/>
      <c r="R1480" s="133"/>
      <c r="S1480" s="133"/>
      <c r="T1480" s="133"/>
      <c r="U1480" s="133"/>
      <c r="V1480" s="169" t="s">
        <v>441</v>
      </c>
      <c r="W1480" s="169"/>
      <c r="X1480" s="169"/>
      <c r="Y1480" s="169"/>
      <c r="Z1480" s="169"/>
      <c r="AA1480" s="169"/>
      <c r="AB1480" s="169"/>
      <c r="AC1480" s="169"/>
      <c r="AD1480" s="169"/>
      <c r="AE1480" s="169"/>
      <c r="AF1480" s="169"/>
      <c r="AG1480" s="169"/>
      <c r="AH1480" s="169"/>
      <c r="AI1480" s="169"/>
      <c r="AJ1480" s="169"/>
      <c r="AK1480" s="169"/>
      <c r="AL1480" s="169"/>
      <c r="AM1480" s="172"/>
      <c r="BG1480" s="13" t="s">
        <v>432</v>
      </c>
      <c r="BH1480" s="13" t="s">
        <v>432</v>
      </c>
    </row>
    <row r="1481" spans="1:61" ht="9.75" customHeight="1" x14ac:dyDescent="0.15">
      <c r="A1481" s="106"/>
      <c r="B1481" s="107"/>
      <c r="C1481" s="107"/>
      <c r="D1481" s="107"/>
      <c r="E1481" s="107"/>
      <c r="F1481" s="107"/>
      <c r="G1481" s="107"/>
      <c r="H1481" s="107"/>
      <c r="I1481" s="108"/>
      <c r="J1481" s="168"/>
      <c r="K1481" s="137"/>
      <c r="L1481" s="137"/>
      <c r="M1481" s="137"/>
      <c r="N1481" s="137"/>
      <c r="O1481" s="137"/>
      <c r="P1481" s="137"/>
      <c r="Q1481" s="137"/>
      <c r="R1481" s="137"/>
      <c r="S1481" s="137"/>
      <c r="T1481" s="137"/>
      <c r="U1481" s="137"/>
      <c r="V1481" s="174" t="s">
        <v>238</v>
      </c>
      <c r="W1481" s="174"/>
      <c r="X1481" s="174"/>
      <c r="Y1481" s="174"/>
      <c r="Z1481" s="174"/>
      <c r="AA1481" s="174"/>
      <c r="AB1481" s="174"/>
      <c r="AC1481" s="174"/>
      <c r="AD1481" s="174"/>
      <c r="AE1481" s="174"/>
      <c r="AF1481" s="174"/>
      <c r="AG1481" s="174"/>
      <c r="AH1481" s="174"/>
      <c r="AI1481" s="174"/>
      <c r="AJ1481" s="174"/>
      <c r="AK1481" s="174"/>
      <c r="AL1481" s="174"/>
      <c r="AM1481" s="175"/>
      <c r="BG1481" s="13" t="s">
        <v>432</v>
      </c>
      <c r="BH1481" s="13" t="s">
        <v>432</v>
      </c>
    </row>
    <row r="1482" spans="1:61" ht="9.75" customHeight="1" x14ac:dyDescent="0.15">
      <c r="A1482" s="96" t="s">
        <v>325</v>
      </c>
      <c r="B1482" s="97"/>
      <c r="C1482" s="97"/>
      <c r="D1482" s="97"/>
      <c r="E1482" s="97"/>
      <c r="F1482" s="97"/>
      <c r="G1482" s="97"/>
      <c r="H1482" s="97"/>
      <c r="I1482" s="98"/>
      <c r="J1482" s="115" t="s">
        <v>672</v>
      </c>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7"/>
      <c r="BG1482" s="13" t="s">
        <v>536</v>
      </c>
      <c r="BH1482" s="13">
        <v>90</v>
      </c>
      <c r="BI1482" s="13" t="str">
        <f>"ITEM"&amp;BH1482&amp; BG1482 &amp;"="&amp; IF(TRIM($J1482)="","",$J1482)</f>
        <v>ITEM90#KBN4_12=賦課等の対象となる住民</v>
      </c>
    </row>
    <row r="1483" spans="1:61" ht="9.75" customHeight="1" x14ac:dyDescent="0.15">
      <c r="A1483" s="99"/>
      <c r="B1483" s="100"/>
      <c r="C1483" s="100"/>
      <c r="D1483" s="100"/>
      <c r="E1483" s="100"/>
      <c r="F1483" s="100"/>
      <c r="G1483" s="100"/>
      <c r="H1483" s="100"/>
      <c r="I1483" s="101"/>
      <c r="J1483" s="109"/>
      <c r="K1483" s="110"/>
      <c r="L1483" s="110"/>
      <c r="M1483" s="110"/>
      <c r="N1483" s="110"/>
      <c r="O1483" s="110"/>
      <c r="P1483" s="110"/>
      <c r="Q1483" s="110"/>
      <c r="R1483" s="110"/>
      <c r="S1483" s="110"/>
      <c r="T1483" s="110"/>
      <c r="U1483" s="110"/>
      <c r="V1483" s="110"/>
      <c r="W1483" s="110"/>
      <c r="X1483" s="110"/>
      <c r="Y1483" s="110"/>
      <c r="Z1483" s="110"/>
      <c r="AA1483" s="110"/>
      <c r="AB1483" s="110"/>
      <c r="AC1483" s="110"/>
      <c r="AD1483" s="110"/>
      <c r="AE1483" s="110"/>
      <c r="AF1483" s="110"/>
      <c r="AG1483" s="110"/>
      <c r="AH1483" s="110"/>
      <c r="AI1483" s="110"/>
      <c r="AJ1483" s="110"/>
      <c r="AK1483" s="110"/>
      <c r="AL1483" s="110"/>
      <c r="AM1483" s="111"/>
      <c r="BG1483" s="13" t="s">
        <v>432</v>
      </c>
      <c r="BH1483" s="13" t="s">
        <v>432</v>
      </c>
    </row>
    <row r="1484" spans="1:61" ht="9.75" customHeight="1" x14ac:dyDescent="0.15">
      <c r="A1484" s="99"/>
      <c r="B1484" s="100"/>
      <c r="C1484" s="100"/>
      <c r="D1484" s="100"/>
      <c r="E1484" s="100"/>
      <c r="F1484" s="100"/>
      <c r="G1484" s="100"/>
      <c r="H1484" s="100"/>
      <c r="I1484" s="101"/>
      <c r="J1484" s="112"/>
      <c r="K1484" s="113"/>
      <c r="L1484" s="113"/>
      <c r="M1484" s="113"/>
      <c r="N1484" s="113"/>
      <c r="O1484" s="113"/>
      <c r="P1484" s="113"/>
      <c r="Q1484" s="113"/>
      <c r="R1484" s="113"/>
      <c r="S1484" s="113"/>
      <c r="T1484" s="113"/>
      <c r="U1484" s="113"/>
      <c r="V1484" s="113"/>
      <c r="W1484" s="113"/>
      <c r="X1484" s="113"/>
      <c r="Y1484" s="113"/>
      <c r="Z1484" s="113"/>
      <c r="AA1484" s="113"/>
      <c r="AB1484" s="113"/>
      <c r="AC1484" s="113"/>
      <c r="AD1484" s="113"/>
      <c r="AE1484" s="113"/>
      <c r="AF1484" s="113"/>
      <c r="AG1484" s="113"/>
      <c r="AH1484" s="113"/>
      <c r="AI1484" s="113"/>
      <c r="AJ1484" s="113"/>
      <c r="AK1484" s="113"/>
      <c r="AL1484" s="113"/>
      <c r="AM1484" s="114"/>
      <c r="BG1484" s="13" t="s">
        <v>432</v>
      </c>
      <c r="BH1484" s="13" t="s">
        <v>432</v>
      </c>
    </row>
    <row r="1485" spans="1:61" ht="9.75" customHeight="1" x14ac:dyDescent="0.15">
      <c r="A1485" s="96" t="s">
        <v>293</v>
      </c>
      <c r="B1485" s="97"/>
      <c r="C1485" s="97"/>
      <c r="D1485" s="97"/>
      <c r="E1485" s="97"/>
      <c r="F1485" s="97"/>
      <c r="G1485" s="97"/>
      <c r="H1485" s="97"/>
      <c r="I1485" s="98"/>
      <c r="J1485" s="224" t="s">
        <v>127</v>
      </c>
      <c r="K1485" s="225" t="s">
        <v>610</v>
      </c>
      <c r="L1485" s="162" t="s">
        <v>122</v>
      </c>
      <c r="M1485" s="162"/>
      <c r="N1485" s="162"/>
      <c r="O1485" s="162"/>
      <c r="P1485" s="162"/>
      <c r="Q1485" s="162"/>
      <c r="R1485" s="162"/>
      <c r="S1485" s="162"/>
      <c r="T1485" s="162"/>
      <c r="U1485" s="162"/>
      <c r="V1485" s="162"/>
      <c r="W1485" s="162"/>
      <c r="X1485" s="227" t="s">
        <v>127</v>
      </c>
      <c r="Y1485" s="225"/>
      <c r="Z1485" s="162" t="s">
        <v>160</v>
      </c>
      <c r="AA1485" s="162"/>
      <c r="AB1485" s="162"/>
      <c r="AC1485" s="162"/>
      <c r="AD1485" s="162"/>
      <c r="AE1485" s="162"/>
      <c r="AF1485" s="162"/>
      <c r="AG1485" s="162"/>
      <c r="AH1485" s="162"/>
      <c r="AI1485" s="162"/>
      <c r="AJ1485" s="162"/>
      <c r="AK1485" s="162"/>
      <c r="AL1485" s="162"/>
      <c r="AM1485" s="163"/>
      <c r="BF1485" s="13" t="b">
        <f>IF($K1485="○",TRUE,IF($K1485="",FALSE,"INPUT_ERROR"))</f>
        <v>1</v>
      </c>
      <c r="BG1485" s="13" t="s">
        <v>536</v>
      </c>
      <c r="BH1485" s="13">
        <v>91</v>
      </c>
      <c r="BI1485" s="13" t="str">
        <f t="shared" ref="BI1485:BI1491" si="33">"ITEM"&amp;BH1485 &amp; BG1485 &amp;"="&amp; BF1485</f>
        <v>ITEM91#KBN4_12=TRUE</v>
      </c>
    </row>
    <row r="1486" spans="1:61" ht="9.75" customHeight="1" x14ac:dyDescent="0.15">
      <c r="A1486" s="99"/>
      <c r="B1486" s="100"/>
      <c r="C1486" s="100"/>
      <c r="D1486" s="100"/>
      <c r="E1486" s="100"/>
      <c r="F1486" s="100"/>
      <c r="G1486" s="100"/>
      <c r="H1486" s="100"/>
      <c r="I1486" s="101"/>
      <c r="J1486" s="130"/>
      <c r="K1486" s="132"/>
      <c r="L1486" s="133"/>
      <c r="M1486" s="133"/>
      <c r="N1486" s="133"/>
      <c r="O1486" s="133"/>
      <c r="P1486" s="133"/>
      <c r="Q1486" s="133"/>
      <c r="R1486" s="133"/>
      <c r="S1486" s="133"/>
      <c r="T1486" s="133"/>
      <c r="U1486" s="133"/>
      <c r="V1486" s="133"/>
      <c r="W1486" s="133"/>
      <c r="X1486" s="134"/>
      <c r="Y1486" s="132"/>
      <c r="Z1486" s="133"/>
      <c r="AA1486" s="133"/>
      <c r="AB1486" s="133"/>
      <c r="AC1486" s="133"/>
      <c r="AD1486" s="133"/>
      <c r="AE1486" s="133"/>
      <c r="AF1486" s="133"/>
      <c r="AG1486" s="133"/>
      <c r="AH1486" s="133"/>
      <c r="AI1486" s="133"/>
      <c r="AJ1486" s="133"/>
      <c r="AK1486" s="133"/>
      <c r="AL1486" s="133"/>
      <c r="AM1486" s="139"/>
      <c r="BF1486" s="13" t="b">
        <f>IF($Y1485="○",TRUE,IF($Y1485="",FALSE,"INPUT_ERROR"))</f>
        <v>0</v>
      </c>
      <c r="BG1486" s="13" t="s">
        <v>536</v>
      </c>
      <c r="BH1486" s="13">
        <v>92</v>
      </c>
      <c r="BI1486" s="13" t="str">
        <f t="shared" si="33"/>
        <v>ITEM92#KBN4_12=FALSE</v>
      </c>
    </row>
    <row r="1487" spans="1:61" ht="9.75" customHeight="1" x14ac:dyDescent="0.15">
      <c r="A1487" s="99"/>
      <c r="B1487" s="100"/>
      <c r="C1487" s="100"/>
      <c r="D1487" s="100"/>
      <c r="E1487" s="100"/>
      <c r="F1487" s="100"/>
      <c r="G1487" s="100"/>
      <c r="H1487" s="100"/>
      <c r="I1487" s="101"/>
      <c r="J1487" s="130" t="s">
        <v>127</v>
      </c>
      <c r="K1487" s="132"/>
      <c r="L1487" s="133" t="s">
        <v>161</v>
      </c>
      <c r="M1487" s="133"/>
      <c r="N1487" s="133"/>
      <c r="O1487" s="133"/>
      <c r="P1487" s="133"/>
      <c r="Q1487" s="133"/>
      <c r="R1487" s="133"/>
      <c r="S1487" s="133"/>
      <c r="T1487" s="133"/>
      <c r="U1487" s="133"/>
      <c r="V1487" s="133"/>
      <c r="W1487" s="133"/>
      <c r="X1487" s="134" t="s">
        <v>127</v>
      </c>
      <c r="Y1487" s="132"/>
      <c r="Z1487" s="133" t="s">
        <v>332</v>
      </c>
      <c r="AA1487" s="133"/>
      <c r="AB1487" s="133"/>
      <c r="AC1487" s="133"/>
      <c r="AD1487" s="133"/>
      <c r="AE1487" s="133"/>
      <c r="AF1487" s="133"/>
      <c r="AG1487" s="133"/>
      <c r="AH1487" s="133"/>
      <c r="AI1487" s="133"/>
      <c r="AJ1487" s="133"/>
      <c r="AK1487" s="133"/>
      <c r="AL1487" s="133"/>
      <c r="AM1487" s="139"/>
      <c r="BF1487" s="13" t="b">
        <f>IF($K1487="○",TRUE,IF($K1487="",FALSE,"INPUT_ERROR"))</f>
        <v>0</v>
      </c>
      <c r="BG1487" s="13" t="s">
        <v>536</v>
      </c>
      <c r="BH1487" s="13">
        <v>93</v>
      </c>
      <c r="BI1487" s="13" t="str">
        <f t="shared" si="33"/>
        <v>ITEM93#KBN4_12=FALSE</v>
      </c>
    </row>
    <row r="1488" spans="1:61" ht="9.75" customHeight="1" x14ac:dyDescent="0.15">
      <c r="A1488" s="99"/>
      <c r="B1488" s="100"/>
      <c r="C1488" s="100"/>
      <c r="D1488" s="100"/>
      <c r="E1488" s="100"/>
      <c r="F1488" s="100"/>
      <c r="G1488" s="100"/>
      <c r="H1488" s="100"/>
      <c r="I1488" s="101"/>
      <c r="J1488" s="130"/>
      <c r="K1488" s="132"/>
      <c r="L1488" s="133"/>
      <c r="M1488" s="133"/>
      <c r="N1488" s="133"/>
      <c r="O1488" s="133"/>
      <c r="P1488" s="133"/>
      <c r="Q1488" s="133"/>
      <c r="R1488" s="133"/>
      <c r="S1488" s="133"/>
      <c r="T1488" s="133"/>
      <c r="U1488" s="133"/>
      <c r="V1488" s="133"/>
      <c r="W1488" s="133"/>
      <c r="X1488" s="134"/>
      <c r="Y1488" s="132"/>
      <c r="Z1488" s="133"/>
      <c r="AA1488" s="133"/>
      <c r="AB1488" s="133"/>
      <c r="AC1488" s="133"/>
      <c r="AD1488" s="133"/>
      <c r="AE1488" s="133"/>
      <c r="AF1488" s="133"/>
      <c r="AG1488" s="133"/>
      <c r="AH1488" s="133"/>
      <c r="AI1488" s="133"/>
      <c r="AJ1488" s="133"/>
      <c r="AK1488" s="133"/>
      <c r="AL1488" s="133"/>
      <c r="AM1488" s="139"/>
      <c r="BF1488" s="13" t="b">
        <f>IF($Y1487="○",TRUE,IF($Y1487="",FALSE,"INPUT_ERROR"))</f>
        <v>0</v>
      </c>
      <c r="BG1488" s="13" t="s">
        <v>536</v>
      </c>
      <c r="BH1488" s="13">
        <v>94</v>
      </c>
      <c r="BI1488" s="13" t="str">
        <f t="shared" si="33"/>
        <v>ITEM94#KBN4_12=FALSE</v>
      </c>
    </row>
    <row r="1489" spans="1:61" ht="9.75" customHeight="1" x14ac:dyDescent="0.15">
      <c r="A1489" s="99"/>
      <c r="B1489" s="100"/>
      <c r="C1489" s="100"/>
      <c r="D1489" s="100"/>
      <c r="E1489" s="100"/>
      <c r="F1489" s="100"/>
      <c r="G1489" s="100"/>
      <c r="H1489" s="100"/>
      <c r="I1489" s="101"/>
      <c r="J1489" s="130" t="s">
        <v>127</v>
      </c>
      <c r="K1489" s="132"/>
      <c r="L1489" s="133" t="s">
        <v>214</v>
      </c>
      <c r="M1489" s="133"/>
      <c r="N1489" s="133"/>
      <c r="O1489" s="133"/>
      <c r="P1489" s="133"/>
      <c r="Q1489" s="133"/>
      <c r="R1489" s="133"/>
      <c r="S1489" s="133"/>
      <c r="T1489" s="133"/>
      <c r="U1489" s="133"/>
      <c r="V1489" s="133"/>
      <c r="W1489" s="133"/>
      <c r="X1489" s="134" t="s">
        <v>127</v>
      </c>
      <c r="Y1489" s="132"/>
      <c r="Z1489" s="133" t="s">
        <v>239</v>
      </c>
      <c r="AA1489" s="133"/>
      <c r="AB1489" s="133"/>
      <c r="AC1489" s="133"/>
      <c r="AD1489" s="133"/>
      <c r="AE1489" s="133"/>
      <c r="AF1489" s="133"/>
      <c r="AG1489" s="133"/>
      <c r="AH1489" s="133"/>
      <c r="AI1489" s="133"/>
      <c r="AJ1489" s="133"/>
      <c r="AK1489" s="133"/>
      <c r="AL1489" s="133"/>
      <c r="AM1489" s="139"/>
      <c r="BF1489" s="13" t="b">
        <f>IF($K1489="○",TRUE,IF($K1489="",FALSE,"INPUT_ERROR"))</f>
        <v>0</v>
      </c>
      <c r="BG1489" s="13" t="s">
        <v>536</v>
      </c>
      <c r="BH1489" s="13">
        <v>95</v>
      </c>
      <c r="BI1489" s="13" t="str">
        <f t="shared" si="33"/>
        <v>ITEM95#KBN4_12=FALSE</v>
      </c>
    </row>
    <row r="1490" spans="1:61" ht="9.75" customHeight="1" x14ac:dyDescent="0.15">
      <c r="A1490" s="99"/>
      <c r="B1490" s="100"/>
      <c r="C1490" s="100"/>
      <c r="D1490" s="100"/>
      <c r="E1490" s="100"/>
      <c r="F1490" s="100"/>
      <c r="G1490" s="100"/>
      <c r="H1490" s="100"/>
      <c r="I1490" s="101"/>
      <c r="J1490" s="130"/>
      <c r="K1490" s="132"/>
      <c r="L1490" s="133"/>
      <c r="M1490" s="133"/>
      <c r="N1490" s="133"/>
      <c r="O1490" s="133"/>
      <c r="P1490" s="133"/>
      <c r="Q1490" s="133"/>
      <c r="R1490" s="133"/>
      <c r="S1490" s="133"/>
      <c r="T1490" s="133"/>
      <c r="U1490" s="133"/>
      <c r="V1490" s="133"/>
      <c r="W1490" s="133"/>
      <c r="X1490" s="134"/>
      <c r="Y1490" s="132"/>
      <c r="Z1490" s="133"/>
      <c r="AA1490" s="133"/>
      <c r="AB1490" s="133"/>
      <c r="AC1490" s="133"/>
      <c r="AD1490" s="133"/>
      <c r="AE1490" s="133"/>
      <c r="AF1490" s="133"/>
      <c r="AG1490" s="133"/>
      <c r="AH1490" s="133"/>
      <c r="AI1490" s="133"/>
      <c r="AJ1490" s="133"/>
      <c r="AK1490" s="133"/>
      <c r="AL1490" s="133"/>
      <c r="AM1490" s="139"/>
      <c r="BF1490" s="13" t="b">
        <f>IF($Y1489="○",TRUE,IF($Y1489="",FALSE,"INPUT_ERROR"))</f>
        <v>0</v>
      </c>
      <c r="BG1490" s="13" t="s">
        <v>536</v>
      </c>
      <c r="BH1490" s="13">
        <v>96</v>
      </c>
      <c r="BI1490" s="13" t="str">
        <f t="shared" si="33"/>
        <v>ITEM96#KBN4_12=FALSE</v>
      </c>
    </row>
    <row r="1491" spans="1:61" ht="9.75" customHeight="1" x14ac:dyDescent="0.15">
      <c r="A1491" s="99"/>
      <c r="B1491" s="100"/>
      <c r="C1491" s="100"/>
      <c r="D1491" s="100"/>
      <c r="E1491" s="100"/>
      <c r="F1491" s="100"/>
      <c r="G1491" s="100"/>
      <c r="H1491" s="100"/>
      <c r="I1491" s="101"/>
      <c r="J1491" s="130" t="s">
        <v>127</v>
      </c>
      <c r="K1491" s="132"/>
      <c r="L1491" s="133" t="s">
        <v>125</v>
      </c>
      <c r="M1491" s="133"/>
      <c r="N1491" s="133"/>
      <c r="O1491" s="134" t="s">
        <v>98</v>
      </c>
      <c r="P1491" s="128"/>
      <c r="Q1491" s="128"/>
      <c r="R1491" s="128"/>
      <c r="S1491" s="128"/>
      <c r="T1491" s="128"/>
      <c r="U1491" s="128"/>
      <c r="V1491" s="128"/>
      <c r="W1491" s="128"/>
      <c r="X1491" s="128"/>
      <c r="Y1491" s="128"/>
      <c r="Z1491" s="128"/>
      <c r="AA1491" s="128"/>
      <c r="AB1491" s="128"/>
      <c r="AC1491" s="128"/>
      <c r="AD1491" s="128"/>
      <c r="AE1491" s="128"/>
      <c r="AF1491" s="128"/>
      <c r="AG1491" s="128"/>
      <c r="AH1491" s="128"/>
      <c r="AI1491" s="128"/>
      <c r="AJ1491" s="128"/>
      <c r="AK1491" s="128"/>
      <c r="AL1491" s="133" t="s">
        <v>188</v>
      </c>
      <c r="AM1491" s="139"/>
      <c r="BF1491" s="13" t="b">
        <f>IF($K1491="○",TRUE,IF($K1491="",FALSE,"INPUT_ERROR"))</f>
        <v>0</v>
      </c>
      <c r="BG1491" s="13" t="s">
        <v>536</v>
      </c>
      <c r="BH1491" s="13">
        <v>97</v>
      </c>
      <c r="BI1491" s="13" t="str">
        <f t="shared" si="33"/>
        <v>ITEM97#KBN4_12=FALSE</v>
      </c>
    </row>
    <row r="1492" spans="1:61" ht="9.75" customHeight="1" x14ac:dyDescent="0.15">
      <c r="A1492" s="99"/>
      <c r="B1492" s="100"/>
      <c r="C1492" s="100"/>
      <c r="D1492" s="100"/>
      <c r="E1492" s="100"/>
      <c r="F1492" s="100"/>
      <c r="G1492" s="100"/>
      <c r="H1492" s="100"/>
      <c r="I1492" s="101"/>
      <c r="J1492" s="135"/>
      <c r="K1492" s="136"/>
      <c r="L1492" s="137"/>
      <c r="M1492" s="137"/>
      <c r="N1492" s="137"/>
      <c r="O1492" s="138"/>
      <c r="P1492" s="90"/>
      <c r="Q1492" s="90"/>
      <c r="R1492" s="90"/>
      <c r="S1492" s="90"/>
      <c r="T1492" s="90"/>
      <c r="U1492" s="90"/>
      <c r="V1492" s="90"/>
      <c r="W1492" s="90"/>
      <c r="X1492" s="90"/>
      <c r="Y1492" s="90"/>
      <c r="Z1492" s="90"/>
      <c r="AA1492" s="90"/>
      <c r="AB1492" s="90"/>
      <c r="AC1492" s="90"/>
      <c r="AD1492" s="90"/>
      <c r="AE1492" s="90"/>
      <c r="AF1492" s="90"/>
      <c r="AG1492" s="90"/>
      <c r="AH1492" s="90"/>
      <c r="AI1492" s="90"/>
      <c r="AJ1492" s="90"/>
      <c r="AK1492" s="90"/>
      <c r="AL1492" s="137"/>
      <c r="AM1492" s="140"/>
      <c r="BG1492" s="13" t="s">
        <v>536</v>
      </c>
      <c r="BH1492" s="13">
        <v>98</v>
      </c>
      <c r="BI1492" s="13" t="str">
        <f>"ITEM"&amp;BH1492 &amp; BG1492 &amp;"="&amp;IF(TRIM($P1491)="","",$P1491)</f>
        <v>ITEM98#KBN4_12=</v>
      </c>
    </row>
    <row r="1493" spans="1:61" ht="9.75" customHeight="1" x14ac:dyDescent="0.15">
      <c r="A1493" s="96" t="s">
        <v>290</v>
      </c>
      <c r="B1493" s="97"/>
      <c r="C1493" s="97"/>
      <c r="D1493" s="97"/>
      <c r="E1493" s="97"/>
      <c r="F1493" s="97"/>
      <c r="G1493" s="97"/>
      <c r="H1493" s="97"/>
      <c r="I1493" s="98"/>
      <c r="J1493" s="305" t="s">
        <v>639</v>
      </c>
      <c r="K1493" s="306"/>
      <c r="L1493" s="306"/>
      <c r="M1493" s="306"/>
      <c r="N1493" s="306"/>
      <c r="O1493" s="306"/>
      <c r="P1493" s="306"/>
      <c r="Q1493" s="306"/>
      <c r="R1493" s="306"/>
      <c r="S1493" s="306"/>
      <c r="T1493" s="306"/>
      <c r="U1493" s="306"/>
      <c r="V1493" s="306"/>
      <c r="W1493" s="306"/>
      <c r="X1493" s="306"/>
      <c r="Y1493" s="306"/>
      <c r="Z1493" s="306"/>
      <c r="AA1493" s="306"/>
      <c r="AB1493" s="306"/>
      <c r="AC1493" s="306"/>
      <c r="AD1493" s="306"/>
      <c r="AE1493" s="306"/>
      <c r="AF1493" s="306"/>
      <c r="AG1493" s="306"/>
      <c r="AH1493" s="306"/>
      <c r="AI1493" s="306"/>
      <c r="AJ1493" s="306"/>
      <c r="AK1493" s="306"/>
      <c r="AL1493" s="306"/>
      <c r="AM1493" s="307"/>
      <c r="BG1493" s="13" t="s">
        <v>536</v>
      </c>
      <c r="BH1493" s="13">
        <v>99</v>
      </c>
      <c r="BI1493" s="13" t="str">
        <f>"ITEM"&amp;BH1493 &amp; BG1493 &amp;"="&amp;IF(TRIM($J1493)="","",TEXT(J1493,"yyyymmdd"))</f>
        <v>ITEM99#KBN4_12=随時</v>
      </c>
    </row>
    <row r="1494" spans="1:61" ht="9.75" customHeight="1" x14ac:dyDescent="0.15">
      <c r="A1494" s="99"/>
      <c r="B1494" s="100"/>
      <c r="C1494" s="100"/>
      <c r="D1494" s="100"/>
      <c r="E1494" s="100"/>
      <c r="F1494" s="100"/>
      <c r="G1494" s="100"/>
      <c r="H1494" s="100"/>
      <c r="I1494" s="101"/>
      <c r="J1494" s="308"/>
      <c r="K1494" s="309"/>
      <c r="L1494" s="309"/>
      <c r="M1494" s="309"/>
      <c r="N1494" s="309"/>
      <c r="O1494" s="309"/>
      <c r="P1494" s="309"/>
      <c r="Q1494" s="309"/>
      <c r="R1494" s="309"/>
      <c r="S1494" s="309"/>
      <c r="T1494" s="309"/>
      <c r="U1494" s="309"/>
      <c r="V1494" s="309"/>
      <c r="W1494" s="309"/>
      <c r="X1494" s="309"/>
      <c r="Y1494" s="309"/>
      <c r="Z1494" s="309"/>
      <c r="AA1494" s="309"/>
      <c r="AB1494" s="309"/>
      <c r="AC1494" s="309"/>
      <c r="AD1494" s="309"/>
      <c r="AE1494" s="309"/>
      <c r="AF1494" s="309"/>
      <c r="AG1494" s="309"/>
      <c r="AH1494" s="309"/>
      <c r="AI1494" s="309"/>
      <c r="AJ1494" s="309"/>
      <c r="AK1494" s="309"/>
      <c r="AL1494" s="309"/>
      <c r="AM1494" s="310"/>
      <c r="BH1494" s="13" t="s">
        <v>432</v>
      </c>
    </row>
    <row r="1495" spans="1:61" ht="9.75" customHeight="1" thickBot="1" x14ac:dyDescent="0.2">
      <c r="A1495" s="106"/>
      <c r="B1495" s="107"/>
      <c r="C1495" s="107"/>
      <c r="D1495" s="107"/>
      <c r="E1495" s="107"/>
      <c r="F1495" s="107"/>
      <c r="G1495" s="107"/>
      <c r="H1495" s="107"/>
      <c r="I1495" s="108"/>
      <c r="J1495" s="311"/>
      <c r="K1495" s="312"/>
      <c r="L1495" s="312"/>
      <c r="M1495" s="312"/>
      <c r="N1495" s="312"/>
      <c r="O1495" s="312"/>
      <c r="P1495" s="312"/>
      <c r="Q1495" s="312"/>
      <c r="R1495" s="312"/>
      <c r="S1495" s="312"/>
      <c r="T1495" s="312"/>
      <c r="U1495" s="312"/>
      <c r="V1495" s="312"/>
      <c r="W1495" s="312"/>
      <c r="X1495" s="312"/>
      <c r="Y1495" s="312"/>
      <c r="Z1495" s="312"/>
      <c r="AA1495" s="312"/>
      <c r="AB1495" s="312"/>
      <c r="AC1495" s="312"/>
      <c r="AD1495" s="312"/>
      <c r="AE1495" s="312"/>
      <c r="AF1495" s="312"/>
      <c r="AG1495" s="312"/>
      <c r="AH1495" s="312"/>
      <c r="AI1495" s="312"/>
      <c r="AJ1495" s="312"/>
      <c r="AK1495" s="312"/>
      <c r="AL1495" s="312"/>
      <c r="AM1495" s="313"/>
      <c r="BH1495" s="13" t="s">
        <v>432</v>
      </c>
    </row>
    <row r="1496" spans="1:61" ht="9.75" customHeight="1" x14ac:dyDescent="0.15">
      <c r="A1496" s="295" t="s">
        <v>400</v>
      </c>
      <c r="B1496" s="296"/>
      <c r="C1496" s="296"/>
      <c r="D1496" s="296"/>
      <c r="E1496" s="296"/>
      <c r="F1496" s="296"/>
      <c r="G1496" s="296"/>
      <c r="H1496" s="296"/>
      <c r="I1496" s="297"/>
      <c r="J1496" s="273" t="s">
        <v>673</v>
      </c>
      <c r="K1496" s="274"/>
      <c r="L1496" s="274"/>
      <c r="M1496" s="274"/>
      <c r="N1496" s="274"/>
      <c r="O1496" s="274"/>
      <c r="P1496" s="274"/>
      <c r="Q1496" s="274"/>
      <c r="R1496" s="274"/>
      <c r="S1496" s="274"/>
      <c r="T1496" s="274"/>
      <c r="U1496" s="274"/>
      <c r="V1496" s="274"/>
      <c r="W1496" s="274"/>
      <c r="X1496" s="274"/>
      <c r="Y1496" s="274"/>
      <c r="Z1496" s="274"/>
      <c r="AA1496" s="274"/>
      <c r="AB1496" s="274"/>
      <c r="AC1496" s="274"/>
      <c r="AD1496" s="274"/>
      <c r="AE1496" s="274"/>
      <c r="AF1496" s="274"/>
      <c r="AG1496" s="274"/>
      <c r="AH1496" s="274"/>
      <c r="AI1496" s="274"/>
      <c r="AJ1496" s="274"/>
      <c r="AK1496" s="274"/>
      <c r="AL1496" s="274"/>
      <c r="AM1496" s="275"/>
      <c r="BG1496" s="13" t="s">
        <v>537</v>
      </c>
      <c r="BH1496" s="13">
        <v>85</v>
      </c>
      <c r="BI1496" s="13" t="str">
        <f>"ITEM"&amp;BH1496 &amp; BG1496 &amp;"="&amp; IF(TRIM($J1496)="","",$J1496)</f>
        <v>ITEM85#KBN4_13=保険収納課</v>
      </c>
    </row>
    <row r="1497" spans="1:61" ht="9.75" customHeight="1" thickBot="1" x14ac:dyDescent="0.2">
      <c r="A1497" s="298"/>
      <c r="B1497" s="299"/>
      <c r="C1497" s="299"/>
      <c r="D1497" s="299"/>
      <c r="E1497" s="299"/>
      <c r="F1497" s="299"/>
      <c r="G1497" s="299"/>
      <c r="H1497" s="299"/>
      <c r="I1497" s="300"/>
      <c r="J1497" s="301"/>
      <c r="K1497" s="302"/>
      <c r="L1497" s="302"/>
      <c r="M1497" s="302"/>
      <c r="N1497" s="302"/>
      <c r="O1497" s="302"/>
      <c r="P1497" s="302"/>
      <c r="Q1497" s="302"/>
      <c r="R1497" s="302"/>
      <c r="S1497" s="302"/>
      <c r="T1497" s="302"/>
      <c r="U1497" s="302"/>
      <c r="V1497" s="302"/>
      <c r="W1497" s="302"/>
      <c r="X1497" s="302"/>
      <c r="Y1497" s="302"/>
      <c r="Z1497" s="302"/>
      <c r="AA1497" s="302"/>
      <c r="AB1497" s="302"/>
      <c r="AC1497" s="302"/>
      <c r="AD1497" s="302"/>
      <c r="AE1497" s="302"/>
      <c r="AF1497" s="302"/>
      <c r="AG1497" s="302"/>
      <c r="AH1497" s="302"/>
      <c r="AI1497" s="302"/>
      <c r="AJ1497" s="302"/>
      <c r="AK1497" s="302"/>
      <c r="AL1497" s="302"/>
      <c r="AM1497" s="303"/>
      <c r="BG1497" s="13" t="s">
        <v>432</v>
      </c>
      <c r="BH1497" s="13" t="s">
        <v>432</v>
      </c>
    </row>
    <row r="1498" spans="1:61" ht="9.75" customHeight="1" x14ac:dyDescent="0.15">
      <c r="A1498" s="96" t="s">
        <v>96</v>
      </c>
      <c r="B1498" s="97"/>
      <c r="C1498" s="97"/>
      <c r="D1498" s="97"/>
      <c r="E1498" s="97"/>
      <c r="F1498" s="97"/>
      <c r="G1498" s="97"/>
      <c r="H1498" s="97"/>
      <c r="I1498" s="98"/>
      <c r="J1498" s="102" t="s">
        <v>641</v>
      </c>
      <c r="K1498" s="102"/>
      <c r="L1498" s="102"/>
      <c r="M1498" s="102"/>
      <c r="N1498" s="102"/>
      <c r="O1498" s="102"/>
      <c r="P1498" s="102"/>
      <c r="Q1498" s="102"/>
      <c r="R1498" s="102"/>
      <c r="S1498" s="102"/>
      <c r="T1498" s="102"/>
      <c r="U1498" s="102"/>
      <c r="V1498" s="102"/>
      <c r="W1498" s="102"/>
      <c r="X1498" s="102"/>
      <c r="Y1498" s="102"/>
      <c r="Z1498" s="102"/>
      <c r="AA1498" s="102"/>
      <c r="AB1498" s="102"/>
      <c r="AC1498" s="102"/>
      <c r="AD1498" s="102"/>
      <c r="AE1498" s="102"/>
      <c r="AF1498" s="102"/>
      <c r="AG1498" s="102"/>
      <c r="AH1498" s="102"/>
      <c r="AI1498" s="102"/>
      <c r="AJ1498" s="102"/>
      <c r="AK1498" s="102"/>
      <c r="AL1498" s="102"/>
      <c r="AM1498" s="102"/>
      <c r="BG1498" s="13" t="s">
        <v>537</v>
      </c>
      <c r="BH1498" s="13">
        <v>86</v>
      </c>
      <c r="BI1498" s="13" t="str">
        <f>"ITEM"&amp;BH1498&amp; BG1498 &amp;"="&amp; IF(TRIM($J1498)="","",$J1498)</f>
        <v>ITEM86#KBN4_13=番号法第９条第１項</v>
      </c>
    </row>
    <row r="1499" spans="1:61" ht="9.75" customHeight="1" x14ac:dyDescent="0.15">
      <c r="A1499" s="106"/>
      <c r="B1499" s="107"/>
      <c r="C1499" s="107"/>
      <c r="D1499" s="107"/>
      <c r="E1499" s="107"/>
      <c r="F1499" s="107"/>
      <c r="G1499" s="107"/>
      <c r="H1499" s="107"/>
      <c r="I1499" s="108"/>
      <c r="J1499" s="102"/>
      <c r="K1499" s="102"/>
      <c r="L1499" s="102"/>
      <c r="M1499" s="102"/>
      <c r="N1499" s="102"/>
      <c r="O1499" s="102"/>
      <c r="P1499" s="102"/>
      <c r="Q1499" s="102"/>
      <c r="R1499" s="102"/>
      <c r="S1499" s="102"/>
      <c r="T1499" s="102"/>
      <c r="U1499" s="102"/>
      <c r="V1499" s="102"/>
      <c r="W1499" s="102"/>
      <c r="X1499" s="102"/>
      <c r="Y1499" s="102"/>
      <c r="Z1499" s="102"/>
      <c r="AA1499" s="102"/>
      <c r="AB1499" s="102"/>
      <c r="AC1499" s="102"/>
      <c r="AD1499" s="102"/>
      <c r="AE1499" s="102"/>
      <c r="AF1499" s="102"/>
      <c r="AG1499" s="102"/>
      <c r="AH1499" s="102"/>
      <c r="AI1499" s="102"/>
      <c r="AJ1499" s="102"/>
      <c r="AK1499" s="102"/>
      <c r="AL1499" s="102"/>
      <c r="AM1499" s="102"/>
      <c r="BG1499" s="13" t="s">
        <v>432</v>
      </c>
      <c r="BH1499" s="13" t="s">
        <v>432</v>
      </c>
    </row>
    <row r="1500" spans="1:61" ht="9.75" customHeight="1" x14ac:dyDescent="0.15">
      <c r="A1500" s="96" t="s">
        <v>291</v>
      </c>
      <c r="B1500" s="97"/>
      <c r="C1500" s="97"/>
      <c r="D1500" s="97"/>
      <c r="E1500" s="97"/>
      <c r="F1500" s="97"/>
      <c r="G1500" s="97"/>
      <c r="H1500" s="97"/>
      <c r="I1500" s="98"/>
      <c r="J1500" s="102" t="s">
        <v>642</v>
      </c>
      <c r="K1500" s="102"/>
      <c r="L1500" s="102"/>
      <c r="M1500" s="102"/>
      <c r="N1500" s="102"/>
      <c r="O1500" s="102"/>
      <c r="P1500" s="102"/>
      <c r="Q1500" s="102"/>
      <c r="R1500" s="102"/>
      <c r="S1500" s="102"/>
      <c r="T1500" s="102"/>
      <c r="U1500" s="102"/>
      <c r="V1500" s="102"/>
      <c r="W1500" s="102"/>
      <c r="X1500" s="102"/>
      <c r="Y1500" s="102"/>
      <c r="Z1500" s="102"/>
      <c r="AA1500" s="102"/>
      <c r="AB1500" s="102"/>
      <c r="AC1500" s="102"/>
      <c r="AD1500" s="102"/>
      <c r="AE1500" s="102"/>
      <c r="AF1500" s="102"/>
      <c r="AG1500" s="102"/>
      <c r="AH1500" s="102"/>
      <c r="AI1500" s="102"/>
      <c r="AJ1500" s="102"/>
      <c r="AK1500" s="102"/>
      <c r="AL1500" s="102"/>
      <c r="AM1500" s="102"/>
      <c r="BG1500" s="13" t="s">
        <v>537</v>
      </c>
      <c r="BH1500" s="13">
        <v>87</v>
      </c>
      <c r="BI1500" s="13" t="str">
        <f>"ITEM"&amp;BH1500&amp; BG1500 &amp;"="&amp; IF(TRIM($J1500)="","",$J1500)</f>
        <v>ITEM87#KBN4_13=保険給付の支給又は保険料の徴収に関する事務等</v>
      </c>
    </row>
    <row r="1501" spans="1:61" ht="9.75" customHeight="1" x14ac:dyDescent="0.15">
      <c r="A1501" s="99"/>
      <c r="B1501" s="100"/>
      <c r="C1501" s="100"/>
      <c r="D1501" s="100"/>
      <c r="E1501" s="100"/>
      <c r="F1501" s="100"/>
      <c r="G1501" s="100"/>
      <c r="H1501" s="100"/>
      <c r="I1501" s="101"/>
      <c r="J1501" s="102"/>
      <c r="K1501" s="102"/>
      <c r="L1501" s="102"/>
      <c r="M1501" s="102"/>
      <c r="N1501" s="102"/>
      <c r="O1501" s="102"/>
      <c r="P1501" s="102"/>
      <c r="Q1501" s="102"/>
      <c r="R1501" s="102"/>
      <c r="S1501" s="102"/>
      <c r="T1501" s="102"/>
      <c r="U1501" s="102"/>
      <c r="V1501" s="102"/>
      <c r="W1501" s="102"/>
      <c r="X1501" s="102"/>
      <c r="Y1501" s="102"/>
      <c r="Z1501" s="102"/>
      <c r="AA1501" s="102"/>
      <c r="AB1501" s="102"/>
      <c r="AC1501" s="102"/>
      <c r="AD1501" s="102"/>
      <c r="AE1501" s="102"/>
      <c r="AF1501" s="102"/>
      <c r="AG1501" s="102"/>
      <c r="AH1501" s="102"/>
      <c r="AI1501" s="102"/>
      <c r="AJ1501" s="102"/>
      <c r="AK1501" s="102"/>
      <c r="AL1501" s="102"/>
      <c r="AM1501" s="102"/>
      <c r="BG1501" s="13" t="s">
        <v>432</v>
      </c>
      <c r="BH1501" s="13" t="s">
        <v>432</v>
      </c>
    </row>
    <row r="1502" spans="1:61" ht="9.75" customHeight="1" x14ac:dyDescent="0.15">
      <c r="A1502" s="106"/>
      <c r="B1502" s="107"/>
      <c r="C1502" s="107"/>
      <c r="D1502" s="107"/>
      <c r="E1502" s="107"/>
      <c r="F1502" s="107"/>
      <c r="G1502" s="107"/>
      <c r="H1502" s="107"/>
      <c r="I1502" s="108"/>
      <c r="J1502" s="102"/>
      <c r="K1502" s="102"/>
      <c r="L1502" s="102"/>
      <c r="M1502" s="102"/>
      <c r="N1502" s="102"/>
      <c r="O1502" s="102"/>
      <c r="P1502" s="102"/>
      <c r="Q1502" s="102"/>
      <c r="R1502" s="102"/>
      <c r="S1502" s="102"/>
      <c r="T1502" s="102"/>
      <c r="U1502" s="102"/>
      <c r="V1502" s="102"/>
      <c r="W1502" s="102"/>
      <c r="X1502" s="102"/>
      <c r="Y1502" s="102"/>
      <c r="Z1502" s="102"/>
      <c r="AA1502" s="102"/>
      <c r="AB1502" s="102"/>
      <c r="AC1502" s="102"/>
      <c r="AD1502" s="102"/>
      <c r="AE1502" s="102"/>
      <c r="AF1502" s="102"/>
      <c r="AG1502" s="102"/>
      <c r="AH1502" s="102"/>
      <c r="AI1502" s="102"/>
      <c r="AJ1502" s="102"/>
      <c r="AK1502" s="102"/>
      <c r="AL1502" s="102"/>
      <c r="AM1502" s="102"/>
      <c r="BG1502" s="13" t="s">
        <v>432</v>
      </c>
      <c r="BH1502" s="13" t="s">
        <v>432</v>
      </c>
    </row>
    <row r="1503" spans="1:61" ht="9.75" customHeight="1" x14ac:dyDescent="0.15">
      <c r="A1503" s="96" t="s">
        <v>292</v>
      </c>
      <c r="B1503" s="97"/>
      <c r="C1503" s="97"/>
      <c r="D1503" s="97"/>
      <c r="E1503" s="97"/>
      <c r="F1503" s="97"/>
      <c r="G1503" s="97"/>
      <c r="H1503" s="97"/>
      <c r="I1503" s="98"/>
      <c r="J1503" s="102" t="s">
        <v>651</v>
      </c>
      <c r="K1503" s="102"/>
      <c r="L1503" s="102"/>
      <c r="M1503" s="102"/>
      <c r="N1503" s="102"/>
      <c r="O1503" s="102"/>
      <c r="P1503" s="102"/>
      <c r="Q1503" s="102"/>
      <c r="R1503" s="102"/>
      <c r="S1503" s="102"/>
      <c r="T1503" s="102"/>
      <c r="U1503" s="102"/>
      <c r="V1503" s="102"/>
      <c r="W1503" s="102"/>
      <c r="X1503" s="102"/>
      <c r="Y1503" s="102"/>
      <c r="Z1503" s="102"/>
      <c r="AA1503" s="102"/>
      <c r="AB1503" s="102"/>
      <c r="AC1503" s="102"/>
      <c r="AD1503" s="102"/>
      <c r="AE1503" s="102"/>
      <c r="AF1503" s="102"/>
      <c r="AG1503" s="102"/>
      <c r="AH1503" s="102"/>
      <c r="AI1503" s="102"/>
      <c r="AJ1503" s="102"/>
      <c r="AK1503" s="102"/>
      <c r="AL1503" s="102"/>
      <c r="AM1503" s="102"/>
      <c r="BG1503" s="13" t="s">
        <v>537</v>
      </c>
      <c r="BH1503" s="13">
        <v>88</v>
      </c>
      <c r="BI1503" s="13" t="str">
        <f>"ITEM"&amp;BH1503&amp; BG1503 &amp;"="&amp; IF(TRIM($J1503)="","",$J1503)</f>
        <v>ITEM88#KBN4_13=対象者の住基情報（住所・氏名等）</v>
      </c>
    </row>
    <row r="1504" spans="1:61" ht="9.75" customHeight="1" x14ac:dyDescent="0.15">
      <c r="A1504" s="106"/>
      <c r="B1504" s="107"/>
      <c r="C1504" s="107"/>
      <c r="D1504" s="107"/>
      <c r="E1504" s="107"/>
      <c r="F1504" s="107"/>
      <c r="G1504" s="107"/>
      <c r="H1504" s="107"/>
      <c r="I1504" s="108"/>
      <c r="J1504" s="102"/>
      <c r="K1504" s="102"/>
      <c r="L1504" s="102"/>
      <c r="M1504" s="102"/>
      <c r="N1504" s="102"/>
      <c r="O1504" s="102"/>
      <c r="P1504" s="102"/>
      <c r="Q1504" s="102"/>
      <c r="R1504" s="102"/>
      <c r="S1504" s="102"/>
      <c r="T1504" s="102"/>
      <c r="U1504" s="102"/>
      <c r="V1504" s="102"/>
      <c r="W1504" s="102"/>
      <c r="X1504" s="102"/>
      <c r="Y1504" s="102"/>
      <c r="Z1504" s="102"/>
      <c r="AA1504" s="102"/>
      <c r="AB1504" s="102"/>
      <c r="AC1504" s="102"/>
      <c r="AD1504" s="102"/>
      <c r="AE1504" s="102"/>
      <c r="AF1504" s="102"/>
      <c r="AG1504" s="102"/>
      <c r="AH1504" s="102"/>
      <c r="AI1504" s="102"/>
      <c r="AJ1504" s="102"/>
      <c r="AK1504" s="102"/>
      <c r="AL1504" s="102"/>
      <c r="AM1504" s="102"/>
      <c r="BG1504" s="13" t="s">
        <v>432</v>
      </c>
      <c r="BH1504" s="13" t="s">
        <v>432</v>
      </c>
    </row>
    <row r="1505" spans="1:61" ht="9.75" customHeight="1" x14ac:dyDescent="0.15">
      <c r="A1505" s="96" t="s">
        <v>326</v>
      </c>
      <c r="B1505" s="97"/>
      <c r="C1505" s="97"/>
      <c r="D1505" s="97"/>
      <c r="E1505" s="97"/>
      <c r="F1505" s="97"/>
      <c r="G1505" s="97"/>
      <c r="H1505" s="97"/>
      <c r="I1505" s="98"/>
      <c r="J1505" s="266"/>
      <c r="K1505" s="170"/>
      <c r="L1505" s="170"/>
      <c r="M1505" s="170"/>
      <c r="N1505" s="170"/>
      <c r="O1505" s="170"/>
      <c r="P1505" s="170"/>
      <c r="Q1505" s="170"/>
      <c r="R1505" s="170"/>
      <c r="S1505" s="170"/>
      <c r="T1505" s="170"/>
      <c r="U1505" s="170"/>
      <c r="V1505" s="170" t="s">
        <v>116</v>
      </c>
      <c r="W1505" s="170"/>
      <c r="X1505" s="170"/>
      <c r="Y1505" s="170"/>
      <c r="Z1505" s="170"/>
      <c r="AA1505" s="170"/>
      <c r="AB1505" s="170"/>
      <c r="AC1505" s="170"/>
      <c r="AD1505" s="170"/>
      <c r="AE1505" s="170"/>
      <c r="AF1505" s="170"/>
      <c r="AG1505" s="170"/>
      <c r="AH1505" s="170"/>
      <c r="AI1505" s="170"/>
      <c r="AJ1505" s="170"/>
      <c r="AK1505" s="170"/>
      <c r="AL1505" s="170"/>
      <c r="AM1505" s="171"/>
      <c r="BE1505" s="13" t="str">
        <f ca="1">MID(CELL("address",$CB$2),2,2)</f>
        <v>CB</v>
      </c>
      <c r="BF1505" s="13">
        <f>IF(TRIM($K1507)="","",IF(ISERROR(MATCH($K1507,$CB$3:$CB$7,0)),"INPUT_ERROR",MATCH($K1507,$CB$3:$CB$7,0)))</f>
        <v>3</v>
      </c>
      <c r="BG1505" s="13" t="s">
        <v>537</v>
      </c>
      <c r="BH1505" s="13">
        <v>89</v>
      </c>
      <c r="BI1505" s="13" t="str">
        <f>"ITEM"&amp; BH1505&amp; BG1505 &amp;"="&amp; $BF1505</f>
        <v>ITEM89#KBN4_13=3</v>
      </c>
    </row>
    <row r="1506" spans="1:61" ht="9.75" customHeight="1" x14ac:dyDescent="0.15">
      <c r="A1506" s="99"/>
      <c r="B1506" s="100"/>
      <c r="C1506" s="100"/>
      <c r="D1506" s="100"/>
      <c r="E1506" s="100"/>
      <c r="F1506" s="100"/>
      <c r="G1506" s="100"/>
      <c r="H1506" s="100"/>
      <c r="I1506" s="101"/>
      <c r="J1506" s="304"/>
      <c r="K1506" s="169"/>
      <c r="L1506" s="169"/>
      <c r="M1506" s="169"/>
      <c r="N1506" s="169"/>
      <c r="O1506" s="169"/>
      <c r="P1506" s="169"/>
      <c r="Q1506" s="169"/>
      <c r="R1506" s="169"/>
      <c r="S1506" s="169"/>
      <c r="T1506" s="169"/>
      <c r="U1506" s="169"/>
      <c r="V1506" s="169" t="s">
        <v>180</v>
      </c>
      <c r="W1506" s="169"/>
      <c r="X1506" s="169"/>
      <c r="Y1506" s="169"/>
      <c r="Z1506" s="169"/>
      <c r="AA1506" s="169"/>
      <c r="AB1506" s="169"/>
      <c r="AC1506" s="169"/>
      <c r="AD1506" s="169"/>
      <c r="AE1506" s="169"/>
      <c r="AF1506" s="169"/>
      <c r="AG1506" s="169"/>
      <c r="AH1506" s="169"/>
      <c r="AI1506" s="169"/>
      <c r="AJ1506" s="169"/>
      <c r="AK1506" s="169"/>
      <c r="AL1506" s="169"/>
      <c r="AM1506" s="172"/>
      <c r="BG1506" s="13" t="s">
        <v>432</v>
      </c>
      <c r="BH1506" s="13" t="s">
        <v>432</v>
      </c>
    </row>
    <row r="1507" spans="1:61" ht="9.75" customHeight="1" x14ac:dyDescent="0.15">
      <c r="A1507" s="99"/>
      <c r="B1507" s="100"/>
      <c r="C1507" s="100"/>
      <c r="D1507" s="100"/>
      <c r="E1507" s="100"/>
      <c r="F1507" s="100"/>
      <c r="G1507" s="100"/>
      <c r="H1507" s="100"/>
      <c r="I1507" s="101"/>
      <c r="J1507" s="130" t="s">
        <v>127</v>
      </c>
      <c r="K1507" s="131" t="s">
        <v>136</v>
      </c>
      <c r="L1507" s="131"/>
      <c r="M1507" s="131"/>
      <c r="N1507" s="131"/>
      <c r="O1507" s="131"/>
      <c r="P1507" s="131"/>
      <c r="Q1507" s="131"/>
      <c r="R1507" s="131"/>
      <c r="S1507" s="131"/>
      <c r="T1507" s="133" t="s">
        <v>129</v>
      </c>
      <c r="U1507" s="133"/>
      <c r="V1507" s="169" t="s">
        <v>236</v>
      </c>
      <c r="W1507" s="169"/>
      <c r="X1507" s="169"/>
      <c r="Y1507" s="169"/>
      <c r="Z1507" s="169"/>
      <c r="AA1507" s="169"/>
      <c r="AB1507" s="169"/>
      <c r="AC1507" s="169"/>
      <c r="AD1507" s="169"/>
      <c r="AE1507" s="169"/>
      <c r="AF1507" s="169"/>
      <c r="AG1507" s="169"/>
      <c r="AH1507" s="169"/>
      <c r="AI1507" s="169"/>
      <c r="AJ1507" s="169"/>
      <c r="AK1507" s="169"/>
      <c r="AL1507" s="169"/>
      <c r="AM1507" s="172"/>
      <c r="BG1507" s="13" t="s">
        <v>432</v>
      </c>
      <c r="BH1507" s="13" t="s">
        <v>432</v>
      </c>
    </row>
    <row r="1508" spans="1:61" ht="9.75" customHeight="1" x14ac:dyDescent="0.15">
      <c r="A1508" s="99"/>
      <c r="B1508" s="100"/>
      <c r="C1508" s="100"/>
      <c r="D1508" s="100"/>
      <c r="E1508" s="100"/>
      <c r="F1508" s="100"/>
      <c r="G1508" s="100"/>
      <c r="H1508" s="100"/>
      <c r="I1508" s="101"/>
      <c r="J1508" s="130"/>
      <c r="K1508" s="131"/>
      <c r="L1508" s="131"/>
      <c r="M1508" s="131"/>
      <c r="N1508" s="131"/>
      <c r="O1508" s="131"/>
      <c r="P1508" s="131"/>
      <c r="Q1508" s="131"/>
      <c r="R1508" s="131"/>
      <c r="S1508" s="131"/>
      <c r="T1508" s="133"/>
      <c r="U1508" s="133"/>
      <c r="V1508" s="169" t="s">
        <v>237</v>
      </c>
      <c r="W1508" s="169"/>
      <c r="X1508" s="169"/>
      <c r="Y1508" s="169"/>
      <c r="Z1508" s="169"/>
      <c r="AA1508" s="169"/>
      <c r="AB1508" s="169"/>
      <c r="AC1508" s="169"/>
      <c r="AD1508" s="169"/>
      <c r="AE1508" s="169"/>
      <c r="AF1508" s="169"/>
      <c r="AG1508" s="169"/>
      <c r="AH1508" s="169"/>
      <c r="AI1508" s="169"/>
      <c r="AJ1508" s="169"/>
      <c r="AK1508" s="169"/>
      <c r="AL1508" s="169"/>
      <c r="AM1508" s="172"/>
      <c r="BG1508" s="13" t="s">
        <v>432</v>
      </c>
      <c r="BH1508" s="13" t="s">
        <v>432</v>
      </c>
    </row>
    <row r="1509" spans="1:61" ht="9.75" customHeight="1" x14ac:dyDescent="0.15">
      <c r="A1509" s="99"/>
      <c r="B1509" s="100"/>
      <c r="C1509" s="100"/>
      <c r="D1509" s="100"/>
      <c r="E1509" s="100"/>
      <c r="F1509" s="100"/>
      <c r="G1509" s="100"/>
      <c r="H1509" s="100"/>
      <c r="I1509" s="101"/>
      <c r="J1509" s="186"/>
      <c r="K1509" s="133"/>
      <c r="L1509" s="133"/>
      <c r="M1509" s="133"/>
      <c r="N1509" s="133"/>
      <c r="O1509" s="133"/>
      <c r="P1509" s="133"/>
      <c r="Q1509" s="133"/>
      <c r="R1509" s="133"/>
      <c r="S1509" s="133"/>
      <c r="T1509" s="133"/>
      <c r="U1509" s="133"/>
      <c r="V1509" s="169" t="s">
        <v>441</v>
      </c>
      <c r="W1509" s="169"/>
      <c r="X1509" s="169"/>
      <c r="Y1509" s="169"/>
      <c r="Z1509" s="169"/>
      <c r="AA1509" s="169"/>
      <c r="AB1509" s="169"/>
      <c r="AC1509" s="169"/>
      <c r="AD1509" s="169"/>
      <c r="AE1509" s="169"/>
      <c r="AF1509" s="169"/>
      <c r="AG1509" s="169"/>
      <c r="AH1509" s="169"/>
      <c r="AI1509" s="169"/>
      <c r="AJ1509" s="169"/>
      <c r="AK1509" s="169"/>
      <c r="AL1509" s="169"/>
      <c r="AM1509" s="172"/>
      <c r="BG1509" s="13" t="s">
        <v>432</v>
      </c>
      <c r="BH1509" s="13" t="s">
        <v>432</v>
      </c>
    </row>
    <row r="1510" spans="1:61" ht="9.75" customHeight="1" x14ac:dyDescent="0.15">
      <c r="A1510" s="106"/>
      <c r="B1510" s="107"/>
      <c r="C1510" s="107"/>
      <c r="D1510" s="107"/>
      <c r="E1510" s="107"/>
      <c r="F1510" s="107"/>
      <c r="G1510" s="107"/>
      <c r="H1510" s="107"/>
      <c r="I1510" s="108"/>
      <c r="J1510" s="168"/>
      <c r="K1510" s="137"/>
      <c r="L1510" s="137"/>
      <c r="M1510" s="137"/>
      <c r="N1510" s="137"/>
      <c r="O1510" s="137"/>
      <c r="P1510" s="137"/>
      <c r="Q1510" s="137"/>
      <c r="R1510" s="137"/>
      <c r="S1510" s="137"/>
      <c r="T1510" s="137"/>
      <c r="U1510" s="137"/>
      <c r="V1510" s="174" t="s">
        <v>238</v>
      </c>
      <c r="W1510" s="174"/>
      <c r="X1510" s="174"/>
      <c r="Y1510" s="174"/>
      <c r="Z1510" s="174"/>
      <c r="AA1510" s="174"/>
      <c r="AB1510" s="174"/>
      <c r="AC1510" s="174"/>
      <c r="AD1510" s="174"/>
      <c r="AE1510" s="174"/>
      <c r="AF1510" s="174"/>
      <c r="AG1510" s="174"/>
      <c r="AH1510" s="174"/>
      <c r="AI1510" s="174"/>
      <c r="AJ1510" s="174"/>
      <c r="AK1510" s="174"/>
      <c r="AL1510" s="174"/>
      <c r="AM1510" s="175"/>
      <c r="BG1510" s="13" t="s">
        <v>432</v>
      </c>
      <c r="BH1510" s="13" t="s">
        <v>432</v>
      </c>
    </row>
    <row r="1511" spans="1:61" ht="9.75" customHeight="1" x14ac:dyDescent="0.15">
      <c r="A1511" s="96" t="s">
        <v>325</v>
      </c>
      <c r="B1511" s="97"/>
      <c r="C1511" s="97"/>
      <c r="D1511" s="97"/>
      <c r="E1511" s="97"/>
      <c r="F1511" s="97"/>
      <c r="G1511" s="97"/>
      <c r="H1511" s="97"/>
      <c r="I1511" s="98"/>
      <c r="J1511" s="115" t="s">
        <v>668</v>
      </c>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7"/>
      <c r="BG1511" s="13" t="s">
        <v>537</v>
      </c>
      <c r="BH1511" s="13">
        <v>90</v>
      </c>
      <c r="BI1511" s="13" t="str">
        <f>"ITEM"&amp;BH1511&amp; BG1511 &amp;"="&amp; IF(TRIM($J1511)="","",$J1511)</f>
        <v>ITEM90#KBN4_13=各制度の対象となる住民</v>
      </c>
    </row>
    <row r="1512" spans="1:61" ht="9.75" customHeight="1" x14ac:dyDescent="0.15">
      <c r="A1512" s="99"/>
      <c r="B1512" s="100"/>
      <c r="C1512" s="100"/>
      <c r="D1512" s="100"/>
      <c r="E1512" s="100"/>
      <c r="F1512" s="100"/>
      <c r="G1512" s="100"/>
      <c r="H1512" s="100"/>
      <c r="I1512" s="101"/>
      <c r="J1512" s="109"/>
      <c r="K1512" s="110"/>
      <c r="L1512" s="110"/>
      <c r="M1512" s="110"/>
      <c r="N1512" s="110"/>
      <c r="O1512" s="110"/>
      <c r="P1512" s="110"/>
      <c r="Q1512" s="110"/>
      <c r="R1512" s="110"/>
      <c r="S1512" s="110"/>
      <c r="T1512" s="110"/>
      <c r="U1512" s="110"/>
      <c r="V1512" s="110"/>
      <c r="W1512" s="110"/>
      <c r="X1512" s="110"/>
      <c r="Y1512" s="110"/>
      <c r="Z1512" s="110"/>
      <c r="AA1512" s="110"/>
      <c r="AB1512" s="110"/>
      <c r="AC1512" s="110"/>
      <c r="AD1512" s="110"/>
      <c r="AE1512" s="110"/>
      <c r="AF1512" s="110"/>
      <c r="AG1512" s="110"/>
      <c r="AH1512" s="110"/>
      <c r="AI1512" s="110"/>
      <c r="AJ1512" s="110"/>
      <c r="AK1512" s="110"/>
      <c r="AL1512" s="110"/>
      <c r="AM1512" s="111"/>
      <c r="BG1512" s="13" t="s">
        <v>432</v>
      </c>
      <c r="BH1512" s="13" t="s">
        <v>432</v>
      </c>
    </row>
    <row r="1513" spans="1:61" ht="9.75" customHeight="1" x14ac:dyDescent="0.15">
      <c r="A1513" s="99"/>
      <c r="B1513" s="100"/>
      <c r="C1513" s="100"/>
      <c r="D1513" s="100"/>
      <c r="E1513" s="100"/>
      <c r="F1513" s="100"/>
      <c r="G1513" s="100"/>
      <c r="H1513" s="100"/>
      <c r="I1513" s="101"/>
      <c r="J1513" s="112"/>
      <c r="K1513" s="113"/>
      <c r="L1513" s="113"/>
      <c r="M1513" s="113"/>
      <c r="N1513" s="113"/>
      <c r="O1513" s="113"/>
      <c r="P1513" s="113"/>
      <c r="Q1513" s="113"/>
      <c r="R1513" s="113"/>
      <c r="S1513" s="113"/>
      <c r="T1513" s="113"/>
      <c r="U1513" s="113"/>
      <c r="V1513" s="113"/>
      <c r="W1513" s="113"/>
      <c r="X1513" s="113"/>
      <c r="Y1513" s="113"/>
      <c r="Z1513" s="113"/>
      <c r="AA1513" s="113"/>
      <c r="AB1513" s="113"/>
      <c r="AC1513" s="113"/>
      <c r="AD1513" s="113"/>
      <c r="AE1513" s="113"/>
      <c r="AF1513" s="113"/>
      <c r="AG1513" s="113"/>
      <c r="AH1513" s="113"/>
      <c r="AI1513" s="113"/>
      <c r="AJ1513" s="113"/>
      <c r="AK1513" s="113"/>
      <c r="AL1513" s="113"/>
      <c r="AM1513" s="114"/>
      <c r="BG1513" s="13" t="s">
        <v>432</v>
      </c>
      <c r="BH1513" s="13" t="s">
        <v>432</v>
      </c>
    </row>
    <row r="1514" spans="1:61" ht="9.75" customHeight="1" x14ac:dyDescent="0.15">
      <c r="A1514" s="96" t="s">
        <v>293</v>
      </c>
      <c r="B1514" s="97"/>
      <c r="C1514" s="97"/>
      <c r="D1514" s="97"/>
      <c r="E1514" s="97"/>
      <c r="F1514" s="97"/>
      <c r="G1514" s="97"/>
      <c r="H1514" s="97"/>
      <c r="I1514" s="98"/>
      <c r="J1514" s="224" t="s">
        <v>127</v>
      </c>
      <c r="K1514" s="225" t="s">
        <v>610</v>
      </c>
      <c r="L1514" s="162" t="s">
        <v>122</v>
      </c>
      <c r="M1514" s="162"/>
      <c r="N1514" s="162"/>
      <c r="O1514" s="162"/>
      <c r="P1514" s="162"/>
      <c r="Q1514" s="162"/>
      <c r="R1514" s="162"/>
      <c r="S1514" s="162"/>
      <c r="T1514" s="162"/>
      <c r="U1514" s="162"/>
      <c r="V1514" s="162"/>
      <c r="W1514" s="162"/>
      <c r="X1514" s="227" t="s">
        <v>127</v>
      </c>
      <c r="Y1514" s="225"/>
      <c r="Z1514" s="162" t="s">
        <v>160</v>
      </c>
      <c r="AA1514" s="162"/>
      <c r="AB1514" s="162"/>
      <c r="AC1514" s="162"/>
      <c r="AD1514" s="162"/>
      <c r="AE1514" s="162"/>
      <c r="AF1514" s="162"/>
      <c r="AG1514" s="162"/>
      <c r="AH1514" s="162"/>
      <c r="AI1514" s="162"/>
      <c r="AJ1514" s="162"/>
      <c r="AK1514" s="162"/>
      <c r="AL1514" s="162"/>
      <c r="AM1514" s="163"/>
      <c r="BF1514" s="13" t="b">
        <f>IF($K1514="○",TRUE,IF($K1514="",FALSE,"INPUT_ERROR"))</f>
        <v>1</v>
      </c>
      <c r="BG1514" s="13" t="s">
        <v>537</v>
      </c>
      <c r="BH1514" s="13">
        <v>91</v>
      </c>
      <c r="BI1514" s="13" t="str">
        <f t="shared" ref="BI1514:BI1520" si="34">"ITEM"&amp;BH1514 &amp; BG1514 &amp;"="&amp; BF1514</f>
        <v>ITEM91#KBN4_13=TRUE</v>
      </c>
    </row>
    <row r="1515" spans="1:61" ht="9.75" customHeight="1" x14ac:dyDescent="0.15">
      <c r="A1515" s="99"/>
      <c r="B1515" s="100"/>
      <c r="C1515" s="100"/>
      <c r="D1515" s="100"/>
      <c r="E1515" s="100"/>
      <c r="F1515" s="100"/>
      <c r="G1515" s="100"/>
      <c r="H1515" s="100"/>
      <c r="I1515" s="101"/>
      <c r="J1515" s="130"/>
      <c r="K1515" s="132"/>
      <c r="L1515" s="133"/>
      <c r="M1515" s="133"/>
      <c r="N1515" s="133"/>
      <c r="O1515" s="133"/>
      <c r="P1515" s="133"/>
      <c r="Q1515" s="133"/>
      <c r="R1515" s="133"/>
      <c r="S1515" s="133"/>
      <c r="T1515" s="133"/>
      <c r="U1515" s="133"/>
      <c r="V1515" s="133"/>
      <c r="W1515" s="133"/>
      <c r="X1515" s="134"/>
      <c r="Y1515" s="132"/>
      <c r="Z1515" s="133"/>
      <c r="AA1515" s="133"/>
      <c r="AB1515" s="133"/>
      <c r="AC1515" s="133"/>
      <c r="AD1515" s="133"/>
      <c r="AE1515" s="133"/>
      <c r="AF1515" s="133"/>
      <c r="AG1515" s="133"/>
      <c r="AH1515" s="133"/>
      <c r="AI1515" s="133"/>
      <c r="AJ1515" s="133"/>
      <c r="AK1515" s="133"/>
      <c r="AL1515" s="133"/>
      <c r="AM1515" s="139"/>
      <c r="BF1515" s="13" t="b">
        <f>IF($Y1514="○",TRUE,IF($Y1514="",FALSE,"INPUT_ERROR"))</f>
        <v>0</v>
      </c>
      <c r="BG1515" s="13" t="s">
        <v>537</v>
      </c>
      <c r="BH1515" s="13">
        <v>92</v>
      </c>
      <c r="BI1515" s="13" t="str">
        <f t="shared" si="34"/>
        <v>ITEM92#KBN4_13=FALSE</v>
      </c>
    </row>
    <row r="1516" spans="1:61" ht="9.75" customHeight="1" x14ac:dyDescent="0.15">
      <c r="A1516" s="99"/>
      <c r="B1516" s="100"/>
      <c r="C1516" s="100"/>
      <c r="D1516" s="100"/>
      <c r="E1516" s="100"/>
      <c r="F1516" s="100"/>
      <c r="G1516" s="100"/>
      <c r="H1516" s="100"/>
      <c r="I1516" s="101"/>
      <c r="J1516" s="130" t="s">
        <v>127</v>
      </c>
      <c r="K1516" s="132"/>
      <c r="L1516" s="133" t="s">
        <v>161</v>
      </c>
      <c r="M1516" s="133"/>
      <c r="N1516" s="133"/>
      <c r="O1516" s="133"/>
      <c r="P1516" s="133"/>
      <c r="Q1516" s="133"/>
      <c r="R1516" s="133"/>
      <c r="S1516" s="133"/>
      <c r="T1516" s="133"/>
      <c r="U1516" s="133"/>
      <c r="V1516" s="133"/>
      <c r="W1516" s="133"/>
      <c r="X1516" s="134" t="s">
        <v>127</v>
      </c>
      <c r="Y1516" s="132"/>
      <c r="Z1516" s="133" t="s">
        <v>332</v>
      </c>
      <c r="AA1516" s="133"/>
      <c r="AB1516" s="133"/>
      <c r="AC1516" s="133"/>
      <c r="AD1516" s="133"/>
      <c r="AE1516" s="133"/>
      <c r="AF1516" s="133"/>
      <c r="AG1516" s="133"/>
      <c r="AH1516" s="133"/>
      <c r="AI1516" s="133"/>
      <c r="AJ1516" s="133"/>
      <c r="AK1516" s="133"/>
      <c r="AL1516" s="133"/>
      <c r="AM1516" s="139"/>
      <c r="BF1516" s="13" t="b">
        <f>IF($K1516="○",TRUE,IF($K1516="",FALSE,"INPUT_ERROR"))</f>
        <v>0</v>
      </c>
      <c r="BG1516" s="13" t="s">
        <v>537</v>
      </c>
      <c r="BH1516" s="13">
        <v>93</v>
      </c>
      <c r="BI1516" s="13" t="str">
        <f t="shared" si="34"/>
        <v>ITEM93#KBN4_13=FALSE</v>
      </c>
    </row>
    <row r="1517" spans="1:61" ht="9.75" customHeight="1" x14ac:dyDescent="0.15">
      <c r="A1517" s="99"/>
      <c r="B1517" s="100"/>
      <c r="C1517" s="100"/>
      <c r="D1517" s="100"/>
      <c r="E1517" s="100"/>
      <c r="F1517" s="100"/>
      <c r="G1517" s="100"/>
      <c r="H1517" s="100"/>
      <c r="I1517" s="101"/>
      <c r="J1517" s="130"/>
      <c r="K1517" s="132"/>
      <c r="L1517" s="133"/>
      <c r="M1517" s="133"/>
      <c r="N1517" s="133"/>
      <c r="O1517" s="133"/>
      <c r="P1517" s="133"/>
      <c r="Q1517" s="133"/>
      <c r="R1517" s="133"/>
      <c r="S1517" s="133"/>
      <c r="T1517" s="133"/>
      <c r="U1517" s="133"/>
      <c r="V1517" s="133"/>
      <c r="W1517" s="133"/>
      <c r="X1517" s="134"/>
      <c r="Y1517" s="132"/>
      <c r="Z1517" s="133"/>
      <c r="AA1517" s="133"/>
      <c r="AB1517" s="133"/>
      <c r="AC1517" s="133"/>
      <c r="AD1517" s="133"/>
      <c r="AE1517" s="133"/>
      <c r="AF1517" s="133"/>
      <c r="AG1517" s="133"/>
      <c r="AH1517" s="133"/>
      <c r="AI1517" s="133"/>
      <c r="AJ1517" s="133"/>
      <c r="AK1517" s="133"/>
      <c r="AL1517" s="133"/>
      <c r="AM1517" s="139"/>
      <c r="BF1517" s="13" t="b">
        <f>IF($Y1516="○",TRUE,IF($Y1516="",FALSE,"INPUT_ERROR"))</f>
        <v>0</v>
      </c>
      <c r="BG1517" s="13" t="s">
        <v>537</v>
      </c>
      <c r="BH1517" s="13">
        <v>94</v>
      </c>
      <c r="BI1517" s="13" t="str">
        <f t="shared" si="34"/>
        <v>ITEM94#KBN4_13=FALSE</v>
      </c>
    </row>
    <row r="1518" spans="1:61" ht="9.75" customHeight="1" x14ac:dyDescent="0.15">
      <c r="A1518" s="99"/>
      <c r="B1518" s="100"/>
      <c r="C1518" s="100"/>
      <c r="D1518" s="100"/>
      <c r="E1518" s="100"/>
      <c r="F1518" s="100"/>
      <c r="G1518" s="100"/>
      <c r="H1518" s="100"/>
      <c r="I1518" s="101"/>
      <c r="J1518" s="130" t="s">
        <v>127</v>
      </c>
      <c r="K1518" s="132"/>
      <c r="L1518" s="133" t="s">
        <v>214</v>
      </c>
      <c r="M1518" s="133"/>
      <c r="N1518" s="133"/>
      <c r="O1518" s="133"/>
      <c r="P1518" s="133"/>
      <c r="Q1518" s="133"/>
      <c r="R1518" s="133"/>
      <c r="S1518" s="133"/>
      <c r="T1518" s="133"/>
      <c r="U1518" s="133"/>
      <c r="V1518" s="133"/>
      <c r="W1518" s="133"/>
      <c r="X1518" s="134" t="s">
        <v>127</v>
      </c>
      <c r="Y1518" s="132"/>
      <c r="Z1518" s="133" t="s">
        <v>239</v>
      </c>
      <c r="AA1518" s="133"/>
      <c r="AB1518" s="133"/>
      <c r="AC1518" s="133"/>
      <c r="AD1518" s="133"/>
      <c r="AE1518" s="133"/>
      <c r="AF1518" s="133"/>
      <c r="AG1518" s="133"/>
      <c r="AH1518" s="133"/>
      <c r="AI1518" s="133"/>
      <c r="AJ1518" s="133"/>
      <c r="AK1518" s="133"/>
      <c r="AL1518" s="133"/>
      <c r="AM1518" s="139"/>
      <c r="BF1518" s="13" t="b">
        <f>IF($K1518="○",TRUE,IF($K1518="",FALSE,"INPUT_ERROR"))</f>
        <v>0</v>
      </c>
      <c r="BG1518" s="13" t="s">
        <v>537</v>
      </c>
      <c r="BH1518" s="13">
        <v>95</v>
      </c>
      <c r="BI1518" s="13" t="str">
        <f t="shared" si="34"/>
        <v>ITEM95#KBN4_13=FALSE</v>
      </c>
    </row>
    <row r="1519" spans="1:61" ht="9.75" customHeight="1" x14ac:dyDescent="0.15">
      <c r="A1519" s="99"/>
      <c r="B1519" s="100"/>
      <c r="C1519" s="100"/>
      <c r="D1519" s="100"/>
      <c r="E1519" s="100"/>
      <c r="F1519" s="100"/>
      <c r="G1519" s="100"/>
      <c r="H1519" s="100"/>
      <c r="I1519" s="101"/>
      <c r="J1519" s="130"/>
      <c r="K1519" s="132"/>
      <c r="L1519" s="133"/>
      <c r="M1519" s="133"/>
      <c r="N1519" s="133"/>
      <c r="O1519" s="133"/>
      <c r="P1519" s="133"/>
      <c r="Q1519" s="133"/>
      <c r="R1519" s="133"/>
      <c r="S1519" s="133"/>
      <c r="T1519" s="133"/>
      <c r="U1519" s="133"/>
      <c r="V1519" s="133"/>
      <c r="W1519" s="133"/>
      <c r="X1519" s="134"/>
      <c r="Y1519" s="132"/>
      <c r="Z1519" s="133"/>
      <c r="AA1519" s="133"/>
      <c r="AB1519" s="133"/>
      <c r="AC1519" s="133"/>
      <c r="AD1519" s="133"/>
      <c r="AE1519" s="133"/>
      <c r="AF1519" s="133"/>
      <c r="AG1519" s="133"/>
      <c r="AH1519" s="133"/>
      <c r="AI1519" s="133"/>
      <c r="AJ1519" s="133"/>
      <c r="AK1519" s="133"/>
      <c r="AL1519" s="133"/>
      <c r="AM1519" s="139"/>
      <c r="BF1519" s="13" t="b">
        <f>IF($Y1518="○",TRUE,IF($Y1518="",FALSE,"INPUT_ERROR"))</f>
        <v>0</v>
      </c>
      <c r="BG1519" s="13" t="s">
        <v>537</v>
      </c>
      <c r="BH1519" s="13">
        <v>96</v>
      </c>
      <c r="BI1519" s="13" t="str">
        <f t="shared" si="34"/>
        <v>ITEM96#KBN4_13=FALSE</v>
      </c>
    </row>
    <row r="1520" spans="1:61" ht="9.75" customHeight="1" x14ac:dyDescent="0.15">
      <c r="A1520" s="99"/>
      <c r="B1520" s="100"/>
      <c r="C1520" s="100"/>
      <c r="D1520" s="100"/>
      <c r="E1520" s="100"/>
      <c r="F1520" s="100"/>
      <c r="G1520" s="100"/>
      <c r="H1520" s="100"/>
      <c r="I1520" s="101"/>
      <c r="J1520" s="130" t="s">
        <v>127</v>
      </c>
      <c r="K1520" s="132"/>
      <c r="L1520" s="133" t="s">
        <v>125</v>
      </c>
      <c r="M1520" s="133"/>
      <c r="N1520" s="133"/>
      <c r="O1520" s="134" t="s">
        <v>98</v>
      </c>
      <c r="P1520" s="128"/>
      <c r="Q1520" s="128"/>
      <c r="R1520" s="128"/>
      <c r="S1520" s="128"/>
      <c r="T1520" s="128"/>
      <c r="U1520" s="128"/>
      <c r="V1520" s="128"/>
      <c r="W1520" s="128"/>
      <c r="X1520" s="128"/>
      <c r="Y1520" s="128"/>
      <c r="Z1520" s="128"/>
      <c r="AA1520" s="128"/>
      <c r="AB1520" s="128"/>
      <c r="AC1520" s="128"/>
      <c r="AD1520" s="128"/>
      <c r="AE1520" s="128"/>
      <c r="AF1520" s="128"/>
      <c r="AG1520" s="128"/>
      <c r="AH1520" s="128"/>
      <c r="AI1520" s="128"/>
      <c r="AJ1520" s="128"/>
      <c r="AK1520" s="128"/>
      <c r="AL1520" s="133" t="s">
        <v>188</v>
      </c>
      <c r="AM1520" s="139"/>
      <c r="BF1520" s="13" t="b">
        <f>IF($K1520="○",TRUE,IF($K1520="",FALSE,"INPUT_ERROR"))</f>
        <v>0</v>
      </c>
      <c r="BG1520" s="13" t="s">
        <v>537</v>
      </c>
      <c r="BH1520" s="13">
        <v>97</v>
      </c>
      <c r="BI1520" s="13" t="str">
        <f t="shared" si="34"/>
        <v>ITEM97#KBN4_13=FALSE</v>
      </c>
    </row>
    <row r="1521" spans="1:61" ht="9.75" customHeight="1" x14ac:dyDescent="0.15">
      <c r="A1521" s="99"/>
      <c r="B1521" s="100"/>
      <c r="C1521" s="100"/>
      <c r="D1521" s="100"/>
      <c r="E1521" s="100"/>
      <c r="F1521" s="100"/>
      <c r="G1521" s="100"/>
      <c r="H1521" s="100"/>
      <c r="I1521" s="101"/>
      <c r="J1521" s="135"/>
      <c r="K1521" s="136"/>
      <c r="L1521" s="137"/>
      <c r="M1521" s="137"/>
      <c r="N1521" s="137"/>
      <c r="O1521" s="138"/>
      <c r="P1521" s="90"/>
      <c r="Q1521" s="90"/>
      <c r="R1521" s="90"/>
      <c r="S1521" s="90"/>
      <c r="T1521" s="90"/>
      <c r="U1521" s="90"/>
      <c r="V1521" s="90"/>
      <c r="W1521" s="90"/>
      <c r="X1521" s="90"/>
      <c r="Y1521" s="90"/>
      <c r="Z1521" s="90"/>
      <c r="AA1521" s="90"/>
      <c r="AB1521" s="90"/>
      <c r="AC1521" s="90"/>
      <c r="AD1521" s="90"/>
      <c r="AE1521" s="90"/>
      <c r="AF1521" s="90"/>
      <c r="AG1521" s="90"/>
      <c r="AH1521" s="90"/>
      <c r="AI1521" s="90"/>
      <c r="AJ1521" s="90"/>
      <c r="AK1521" s="90"/>
      <c r="AL1521" s="137"/>
      <c r="AM1521" s="140"/>
      <c r="BG1521" s="13" t="s">
        <v>537</v>
      </c>
      <c r="BH1521" s="13">
        <v>98</v>
      </c>
      <c r="BI1521" s="13" t="str">
        <f>"ITEM"&amp;BH1521 &amp; BG1521 &amp;"="&amp;IF(TRIM($P1520)="","",$P1520)</f>
        <v>ITEM98#KBN4_13=</v>
      </c>
    </row>
    <row r="1522" spans="1:61" ht="9.75" customHeight="1" x14ac:dyDescent="0.15">
      <c r="A1522" s="96" t="s">
        <v>290</v>
      </c>
      <c r="B1522" s="97"/>
      <c r="C1522" s="97"/>
      <c r="D1522" s="97"/>
      <c r="E1522" s="97"/>
      <c r="F1522" s="97"/>
      <c r="G1522" s="97"/>
      <c r="H1522" s="97"/>
      <c r="I1522" s="98"/>
      <c r="J1522" s="305" t="s">
        <v>639</v>
      </c>
      <c r="K1522" s="306"/>
      <c r="L1522" s="306"/>
      <c r="M1522" s="306"/>
      <c r="N1522" s="306"/>
      <c r="O1522" s="306"/>
      <c r="P1522" s="306"/>
      <c r="Q1522" s="306"/>
      <c r="R1522" s="306"/>
      <c r="S1522" s="306"/>
      <c r="T1522" s="306"/>
      <c r="U1522" s="306"/>
      <c r="V1522" s="306"/>
      <c r="W1522" s="306"/>
      <c r="X1522" s="306"/>
      <c r="Y1522" s="306"/>
      <c r="Z1522" s="306"/>
      <c r="AA1522" s="306"/>
      <c r="AB1522" s="306"/>
      <c r="AC1522" s="306"/>
      <c r="AD1522" s="306"/>
      <c r="AE1522" s="306"/>
      <c r="AF1522" s="306"/>
      <c r="AG1522" s="306"/>
      <c r="AH1522" s="306"/>
      <c r="AI1522" s="306"/>
      <c r="AJ1522" s="306"/>
      <c r="AK1522" s="306"/>
      <c r="AL1522" s="306"/>
      <c r="AM1522" s="307"/>
      <c r="BG1522" s="13" t="s">
        <v>537</v>
      </c>
      <c r="BH1522" s="13">
        <v>99</v>
      </c>
      <c r="BI1522" s="13" t="str">
        <f>"ITEM"&amp;BH1522 &amp; BG1522 &amp;"="&amp;IF(TRIM($J1522)="","",TEXT(J1522,"yyyymmdd"))</f>
        <v>ITEM99#KBN4_13=随時</v>
      </c>
    </row>
    <row r="1523" spans="1:61" ht="9.75" customHeight="1" x14ac:dyDescent="0.15">
      <c r="A1523" s="99"/>
      <c r="B1523" s="100"/>
      <c r="C1523" s="100"/>
      <c r="D1523" s="100"/>
      <c r="E1523" s="100"/>
      <c r="F1523" s="100"/>
      <c r="G1523" s="100"/>
      <c r="H1523" s="100"/>
      <c r="I1523" s="101"/>
      <c r="J1523" s="308"/>
      <c r="K1523" s="309"/>
      <c r="L1523" s="309"/>
      <c r="M1523" s="309"/>
      <c r="N1523" s="309"/>
      <c r="O1523" s="309"/>
      <c r="P1523" s="309"/>
      <c r="Q1523" s="309"/>
      <c r="R1523" s="309"/>
      <c r="S1523" s="309"/>
      <c r="T1523" s="309"/>
      <c r="U1523" s="309"/>
      <c r="V1523" s="309"/>
      <c r="W1523" s="309"/>
      <c r="X1523" s="309"/>
      <c r="Y1523" s="309"/>
      <c r="Z1523" s="309"/>
      <c r="AA1523" s="309"/>
      <c r="AB1523" s="309"/>
      <c r="AC1523" s="309"/>
      <c r="AD1523" s="309"/>
      <c r="AE1523" s="309"/>
      <c r="AF1523" s="309"/>
      <c r="AG1523" s="309"/>
      <c r="AH1523" s="309"/>
      <c r="AI1523" s="309"/>
      <c r="AJ1523" s="309"/>
      <c r="AK1523" s="309"/>
      <c r="AL1523" s="309"/>
      <c r="AM1523" s="310"/>
      <c r="BH1523" s="13" t="s">
        <v>432</v>
      </c>
    </row>
    <row r="1524" spans="1:61" ht="9.75" customHeight="1" thickBot="1" x14ac:dyDescent="0.2">
      <c r="A1524" s="106"/>
      <c r="B1524" s="107"/>
      <c r="C1524" s="107"/>
      <c r="D1524" s="107"/>
      <c r="E1524" s="107"/>
      <c r="F1524" s="107"/>
      <c r="G1524" s="107"/>
      <c r="H1524" s="107"/>
      <c r="I1524" s="108"/>
      <c r="J1524" s="311"/>
      <c r="K1524" s="312"/>
      <c r="L1524" s="312"/>
      <c r="M1524" s="312"/>
      <c r="N1524" s="312"/>
      <c r="O1524" s="312"/>
      <c r="P1524" s="312"/>
      <c r="Q1524" s="312"/>
      <c r="R1524" s="312"/>
      <c r="S1524" s="312"/>
      <c r="T1524" s="312"/>
      <c r="U1524" s="312"/>
      <c r="V1524" s="312"/>
      <c r="W1524" s="312"/>
      <c r="X1524" s="312"/>
      <c r="Y1524" s="312"/>
      <c r="Z1524" s="312"/>
      <c r="AA1524" s="312"/>
      <c r="AB1524" s="312"/>
      <c r="AC1524" s="312"/>
      <c r="AD1524" s="312"/>
      <c r="AE1524" s="312"/>
      <c r="AF1524" s="312"/>
      <c r="AG1524" s="312"/>
      <c r="AH1524" s="312"/>
      <c r="AI1524" s="312"/>
      <c r="AJ1524" s="312"/>
      <c r="AK1524" s="312"/>
      <c r="AL1524" s="312"/>
      <c r="AM1524" s="313"/>
      <c r="BH1524" s="13" t="s">
        <v>432</v>
      </c>
    </row>
    <row r="1525" spans="1:61" ht="9.75" customHeight="1" x14ac:dyDescent="0.15">
      <c r="A1525" s="295" t="s">
        <v>401</v>
      </c>
      <c r="B1525" s="296"/>
      <c r="C1525" s="296"/>
      <c r="D1525" s="296"/>
      <c r="E1525" s="296"/>
      <c r="F1525" s="296"/>
      <c r="G1525" s="296"/>
      <c r="H1525" s="296"/>
      <c r="I1525" s="297"/>
      <c r="J1525" s="273" t="s">
        <v>674</v>
      </c>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274"/>
      <c r="AE1525" s="274"/>
      <c r="AF1525" s="274"/>
      <c r="AG1525" s="274"/>
      <c r="AH1525" s="274"/>
      <c r="AI1525" s="274"/>
      <c r="AJ1525" s="274"/>
      <c r="AK1525" s="274"/>
      <c r="AL1525" s="274"/>
      <c r="AM1525" s="275"/>
      <c r="BG1525" s="13" t="s">
        <v>538</v>
      </c>
      <c r="BH1525" s="13">
        <v>85</v>
      </c>
      <c r="BI1525" s="13" t="str">
        <f>"ITEM"&amp;BH1525 &amp; BG1525 &amp;"="&amp; IF(TRIM($J1525)="","",$J1525)</f>
        <v>ITEM85#KBN4_14=学校管理課</v>
      </c>
    </row>
    <row r="1526" spans="1:61" ht="9.75" customHeight="1" thickBot="1" x14ac:dyDescent="0.2">
      <c r="A1526" s="298"/>
      <c r="B1526" s="299"/>
      <c r="C1526" s="299"/>
      <c r="D1526" s="299"/>
      <c r="E1526" s="299"/>
      <c r="F1526" s="299"/>
      <c r="G1526" s="299"/>
      <c r="H1526" s="299"/>
      <c r="I1526" s="300"/>
      <c r="J1526" s="301"/>
      <c r="K1526" s="302"/>
      <c r="L1526" s="302"/>
      <c r="M1526" s="302"/>
      <c r="N1526" s="302"/>
      <c r="O1526" s="302"/>
      <c r="P1526" s="302"/>
      <c r="Q1526" s="302"/>
      <c r="R1526" s="302"/>
      <c r="S1526" s="302"/>
      <c r="T1526" s="302"/>
      <c r="U1526" s="302"/>
      <c r="V1526" s="302"/>
      <c r="W1526" s="302"/>
      <c r="X1526" s="302"/>
      <c r="Y1526" s="302"/>
      <c r="Z1526" s="302"/>
      <c r="AA1526" s="302"/>
      <c r="AB1526" s="302"/>
      <c r="AC1526" s="302"/>
      <c r="AD1526" s="302"/>
      <c r="AE1526" s="302"/>
      <c r="AF1526" s="302"/>
      <c r="AG1526" s="302"/>
      <c r="AH1526" s="302"/>
      <c r="AI1526" s="302"/>
      <c r="AJ1526" s="302"/>
      <c r="AK1526" s="302"/>
      <c r="AL1526" s="302"/>
      <c r="AM1526" s="303"/>
      <c r="BG1526" s="13" t="s">
        <v>432</v>
      </c>
      <c r="BH1526" s="13" t="s">
        <v>432</v>
      </c>
    </row>
    <row r="1527" spans="1:61" ht="9.75" customHeight="1" x14ac:dyDescent="0.15">
      <c r="A1527" s="96" t="s">
        <v>96</v>
      </c>
      <c r="B1527" s="97"/>
      <c r="C1527" s="97"/>
      <c r="D1527" s="97"/>
      <c r="E1527" s="97"/>
      <c r="F1527" s="97"/>
      <c r="G1527" s="97"/>
      <c r="H1527" s="97"/>
      <c r="I1527" s="98"/>
      <c r="J1527" s="102" t="s">
        <v>641</v>
      </c>
      <c r="K1527" s="102"/>
      <c r="L1527" s="102"/>
      <c r="M1527" s="102"/>
      <c r="N1527" s="102"/>
      <c r="O1527" s="102"/>
      <c r="P1527" s="102"/>
      <c r="Q1527" s="102"/>
      <c r="R1527" s="102"/>
      <c r="S1527" s="102"/>
      <c r="T1527" s="102"/>
      <c r="U1527" s="102"/>
      <c r="V1527" s="102"/>
      <c r="W1527" s="102"/>
      <c r="X1527" s="102"/>
      <c r="Y1527" s="102"/>
      <c r="Z1527" s="102"/>
      <c r="AA1527" s="102"/>
      <c r="AB1527" s="102"/>
      <c r="AC1527" s="102"/>
      <c r="AD1527" s="102"/>
      <c r="AE1527" s="102"/>
      <c r="AF1527" s="102"/>
      <c r="AG1527" s="102"/>
      <c r="AH1527" s="102"/>
      <c r="AI1527" s="102"/>
      <c r="AJ1527" s="102"/>
      <c r="AK1527" s="102"/>
      <c r="AL1527" s="102"/>
      <c r="AM1527" s="102"/>
      <c r="BG1527" s="13" t="s">
        <v>538</v>
      </c>
      <c r="BH1527" s="13">
        <v>86</v>
      </c>
      <c r="BI1527" s="13" t="str">
        <f>"ITEM"&amp;BH1527&amp; BG1527 &amp;"="&amp; IF(TRIM($J1527)="","",$J1527)</f>
        <v>ITEM86#KBN4_14=番号法第９条第１項</v>
      </c>
    </row>
    <row r="1528" spans="1:61" ht="9.75" customHeight="1" x14ac:dyDescent="0.15">
      <c r="A1528" s="106"/>
      <c r="B1528" s="107"/>
      <c r="C1528" s="107"/>
      <c r="D1528" s="107"/>
      <c r="E1528" s="107"/>
      <c r="F1528" s="107"/>
      <c r="G1528" s="107"/>
      <c r="H1528" s="107"/>
      <c r="I1528" s="108"/>
      <c r="J1528" s="102"/>
      <c r="K1528" s="102"/>
      <c r="L1528" s="102"/>
      <c r="M1528" s="102"/>
      <c r="N1528" s="102"/>
      <c r="O1528" s="102"/>
      <c r="P1528" s="102"/>
      <c r="Q1528" s="102"/>
      <c r="R1528" s="102"/>
      <c r="S1528" s="102"/>
      <c r="T1528" s="102"/>
      <c r="U1528" s="102"/>
      <c r="V1528" s="102"/>
      <c r="W1528" s="102"/>
      <c r="X1528" s="102"/>
      <c r="Y1528" s="102"/>
      <c r="Z1528" s="102"/>
      <c r="AA1528" s="102"/>
      <c r="AB1528" s="102"/>
      <c r="AC1528" s="102"/>
      <c r="AD1528" s="102"/>
      <c r="AE1528" s="102"/>
      <c r="AF1528" s="102"/>
      <c r="AG1528" s="102"/>
      <c r="AH1528" s="102"/>
      <c r="AI1528" s="102"/>
      <c r="AJ1528" s="102"/>
      <c r="AK1528" s="102"/>
      <c r="AL1528" s="102"/>
      <c r="AM1528" s="102"/>
      <c r="BG1528" s="13" t="s">
        <v>432</v>
      </c>
      <c r="BH1528" s="13" t="s">
        <v>432</v>
      </c>
    </row>
    <row r="1529" spans="1:61" ht="9.75" customHeight="1" x14ac:dyDescent="0.15">
      <c r="A1529" s="96" t="s">
        <v>291</v>
      </c>
      <c r="B1529" s="97"/>
      <c r="C1529" s="97"/>
      <c r="D1529" s="97"/>
      <c r="E1529" s="97"/>
      <c r="F1529" s="97"/>
      <c r="G1529" s="97"/>
      <c r="H1529" s="97"/>
      <c r="I1529" s="98"/>
      <c r="J1529" s="102" t="s">
        <v>675</v>
      </c>
      <c r="K1529" s="102"/>
      <c r="L1529" s="102"/>
      <c r="M1529" s="102"/>
      <c r="N1529" s="102"/>
      <c r="O1529" s="102"/>
      <c r="P1529" s="102"/>
      <c r="Q1529" s="102"/>
      <c r="R1529" s="102"/>
      <c r="S1529" s="102"/>
      <c r="T1529" s="102"/>
      <c r="U1529" s="102"/>
      <c r="V1529" s="102"/>
      <c r="W1529" s="102"/>
      <c r="X1529" s="102"/>
      <c r="Y1529" s="102"/>
      <c r="Z1529" s="102"/>
      <c r="AA1529" s="102"/>
      <c r="AB1529" s="102"/>
      <c r="AC1529" s="102"/>
      <c r="AD1529" s="102"/>
      <c r="AE1529" s="102"/>
      <c r="AF1529" s="102"/>
      <c r="AG1529" s="102"/>
      <c r="AH1529" s="102"/>
      <c r="AI1529" s="102"/>
      <c r="AJ1529" s="102"/>
      <c r="AK1529" s="102"/>
      <c r="AL1529" s="102"/>
      <c r="AM1529" s="102"/>
      <c r="BG1529" s="13" t="s">
        <v>538</v>
      </c>
      <c r="BH1529" s="13">
        <v>87</v>
      </c>
      <c r="BI1529" s="13" t="str">
        <f>"ITEM"&amp;BH1529&amp; BG1529 &amp;"="&amp; IF(TRIM($J1529)="","",$J1529)</f>
        <v>ITEM87#KBN4_14=学校保健安全法による医療に要する費用についての援助に関する事務等</v>
      </c>
    </row>
    <row r="1530" spans="1:61" ht="9.75" customHeight="1" x14ac:dyDescent="0.15">
      <c r="A1530" s="99"/>
      <c r="B1530" s="100"/>
      <c r="C1530" s="100"/>
      <c r="D1530" s="100"/>
      <c r="E1530" s="100"/>
      <c r="F1530" s="100"/>
      <c r="G1530" s="100"/>
      <c r="H1530" s="100"/>
      <c r="I1530" s="101"/>
      <c r="J1530" s="102"/>
      <c r="K1530" s="102"/>
      <c r="L1530" s="102"/>
      <c r="M1530" s="102"/>
      <c r="N1530" s="102"/>
      <c r="O1530" s="102"/>
      <c r="P1530" s="102"/>
      <c r="Q1530" s="102"/>
      <c r="R1530" s="102"/>
      <c r="S1530" s="102"/>
      <c r="T1530" s="102"/>
      <c r="U1530" s="102"/>
      <c r="V1530" s="102"/>
      <c r="W1530" s="102"/>
      <c r="X1530" s="102"/>
      <c r="Y1530" s="102"/>
      <c r="Z1530" s="102"/>
      <c r="AA1530" s="102"/>
      <c r="AB1530" s="102"/>
      <c r="AC1530" s="102"/>
      <c r="AD1530" s="102"/>
      <c r="AE1530" s="102"/>
      <c r="AF1530" s="102"/>
      <c r="AG1530" s="102"/>
      <c r="AH1530" s="102"/>
      <c r="AI1530" s="102"/>
      <c r="AJ1530" s="102"/>
      <c r="AK1530" s="102"/>
      <c r="AL1530" s="102"/>
      <c r="AM1530" s="102"/>
      <c r="BG1530" s="13" t="s">
        <v>432</v>
      </c>
      <c r="BH1530" s="13" t="s">
        <v>432</v>
      </c>
    </row>
    <row r="1531" spans="1:61" ht="9.75" customHeight="1" x14ac:dyDescent="0.15">
      <c r="A1531" s="106"/>
      <c r="B1531" s="107"/>
      <c r="C1531" s="107"/>
      <c r="D1531" s="107"/>
      <c r="E1531" s="107"/>
      <c r="F1531" s="107"/>
      <c r="G1531" s="107"/>
      <c r="H1531" s="107"/>
      <c r="I1531" s="108"/>
      <c r="J1531" s="102"/>
      <c r="K1531" s="102"/>
      <c r="L1531" s="102"/>
      <c r="M1531" s="102"/>
      <c r="N1531" s="102"/>
      <c r="O1531" s="102"/>
      <c r="P1531" s="102"/>
      <c r="Q1531" s="102"/>
      <c r="R1531" s="102"/>
      <c r="S1531" s="102"/>
      <c r="T1531" s="102"/>
      <c r="U1531" s="102"/>
      <c r="V1531" s="102"/>
      <c r="W1531" s="102"/>
      <c r="X1531" s="102"/>
      <c r="Y1531" s="102"/>
      <c r="Z1531" s="102"/>
      <c r="AA1531" s="102"/>
      <c r="AB1531" s="102"/>
      <c r="AC1531" s="102"/>
      <c r="AD1531" s="102"/>
      <c r="AE1531" s="102"/>
      <c r="AF1531" s="102"/>
      <c r="AG1531" s="102"/>
      <c r="AH1531" s="102"/>
      <c r="AI1531" s="102"/>
      <c r="AJ1531" s="102"/>
      <c r="AK1531" s="102"/>
      <c r="AL1531" s="102"/>
      <c r="AM1531" s="102"/>
      <c r="BG1531" s="13" t="s">
        <v>432</v>
      </c>
      <c r="BH1531" s="13" t="s">
        <v>432</v>
      </c>
    </row>
    <row r="1532" spans="1:61" ht="9.75" customHeight="1" x14ac:dyDescent="0.15">
      <c r="A1532" s="96" t="s">
        <v>292</v>
      </c>
      <c r="B1532" s="97"/>
      <c r="C1532" s="97"/>
      <c r="D1532" s="97"/>
      <c r="E1532" s="97"/>
      <c r="F1532" s="97"/>
      <c r="G1532" s="97"/>
      <c r="H1532" s="97"/>
      <c r="I1532" s="98"/>
      <c r="J1532" s="102" t="s">
        <v>651</v>
      </c>
      <c r="K1532" s="102"/>
      <c r="L1532" s="102"/>
      <c r="M1532" s="102"/>
      <c r="N1532" s="102"/>
      <c r="O1532" s="102"/>
      <c r="P1532" s="102"/>
      <c r="Q1532" s="102"/>
      <c r="R1532" s="102"/>
      <c r="S1532" s="102"/>
      <c r="T1532" s="102"/>
      <c r="U1532" s="102"/>
      <c r="V1532" s="102"/>
      <c r="W1532" s="102"/>
      <c r="X1532" s="102"/>
      <c r="Y1532" s="102"/>
      <c r="Z1532" s="102"/>
      <c r="AA1532" s="102"/>
      <c r="AB1532" s="102"/>
      <c r="AC1532" s="102"/>
      <c r="AD1532" s="102"/>
      <c r="AE1532" s="102"/>
      <c r="AF1532" s="102"/>
      <c r="AG1532" s="102"/>
      <c r="AH1532" s="102"/>
      <c r="AI1532" s="102"/>
      <c r="AJ1532" s="102"/>
      <c r="AK1532" s="102"/>
      <c r="AL1532" s="102"/>
      <c r="AM1532" s="102"/>
      <c r="BG1532" s="13" t="s">
        <v>538</v>
      </c>
      <c r="BH1532" s="13">
        <v>88</v>
      </c>
      <c r="BI1532" s="13" t="str">
        <f>"ITEM"&amp;BH1532&amp; BG1532 &amp;"="&amp; IF(TRIM($J1532)="","",$J1532)</f>
        <v>ITEM88#KBN4_14=対象者の住基情報（住所・氏名等）</v>
      </c>
    </row>
    <row r="1533" spans="1:61" ht="9.75" customHeight="1" x14ac:dyDescent="0.15">
      <c r="A1533" s="106"/>
      <c r="B1533" s="107"/>
      <c r="C1533" s="107"/>
      <c r="D1533" s="107"/>
      <c r="E1533" s="107"/>
      <c r="F1533" s="107"/>
      <c r="G1533" s="107"/>
      <c r="H1533" s="107"/>
      <c r="I1533" s="108"/>
      <c r="J1533" s="102"/>
      <c r="K1533" s="102"/>
      <c r="L1533" s="102"/>
      <c r="M1533" s="102"/>
      <c r="N1533" s="102"/>
      <c r="O1533" s="102"/>
      <c r="P1533" s="102"/>
      <c r="Q1533" s="102"/>
      <c r="R1533" s="102"/>
      <c r="S1533" s="102"/>
      <c r="T1533" s="102"/>
      <c r="U1533" s="102"/>
      <c r="V1533" s="102"/>
      <c r="W1533" s="102"/>
      <c r="X1533" s="102"/>
      <c r="Y1533" s="102"/>
      <c r="Z1533" s="102"/>
      <c r="AA1533" s="102"/>
      <c r="AB1533" s="102"/>
      <c r="AC1533" s="102"/>
      <c r="AD1533" s="102"/>
      <c r="AE1533" s="102"/>
      <c r="AF1533" s="102"/>
      <c r="AG1533" s="102"/>
      <c r="AH1533" s="102"/>
      <c r="AI1533" s="102"/>
      <c r="AJ1533" s="102"/>
      <c r="AK1533" s="102"/>
      <c r="AL1533" s="102"/>
      <c r="AM1533" s="102"/>
      <c r="BG1533" s="13" t="s">
        <v>432</v>
      </c>
      <c r="BH1533" s="13" t="s">
        <v>432</v>
      </c>
    </row>
    <row r="1534" spans="1:61" ht="9.75" customHeight="1" x14ac:dyDescent="0.15">
      <c r="A1534" s="96" t="s">
        <v>326</v>
      </c>
      <c r="B1534" s="97"/>
      <c r="C1534" s="97"/>
      <c r="D1534" s="97"/>
      <c r="E1534" s="97"/>
      <c r="F1534" s="97"/>
      <c r="G1534" s="97"/>
      <c r="H1534" s="97"/>
      <c r="I1534" s="98"/>
      <c r="J1534" s="266"/>
      <c r="K1534" s="170"/>
      <c r="L1534" s="170"/>
      <c r="M1534" s="170"/>
      <c r="N1534" s="170"/>
      <c r="O1534" s="170"/>
      <c r="P1534" s="170"/>
      <c r="Q1534" s="170"/>
      <c r="R1534" s="170"/>
      <c r="S1534" s="170"/>
      <c r="T1534" s="170"/>
      <c r="U1534" s="170"/>
      <c r="V1534" s="170" t="s">
        <v>116</v>
      </c>
      <c r="W1534" s="170"/>
      <c r="X1534" s="170"/>
      <c r="Y1534" s="170"/>
      <c r="Z1534" s="170"/>
      <c r="AA1534" s="170"/>
      <c r="AB1534" s="170"/>
      <c r="AC1534" s="170"/>
      <c r="AD1534" s="170"/>
      <c r="AE1534" s="170"/>
      <c r="AF1534" s="170"/>
      <c r="AG1534" s="170"/>
      <c r="AH1534" s="170"/>
      <c r="AI1534" s="170"/>
      <c r="AJ1534" s="170"/>
      <c r="AK1534" s="170"/>
      <c r="AL1534" s="170"/>
      <c r="AM1534" s="171"/>
      <c r="BE1534" s="13" t="str">
        <f ca="1">MID(CELL("address",$CB$2),2,2)</f>
        <v>CB</v>
      </c>
      <c r="BF1534" s="13">
        <f>IF(TRIM($K1536)="","",IF(ISERROR(MATCH($K1536,$CB$3:$CB$7,0)),"INPUT_ERROR",MATCH($K1536,$CB$3:$CB$7,0)))</f>
        <v>3</v>
      </c>
      <c r="BG1534" s="13" t="s">
        <v>538</v>
      </c>
      <c r="BH1534" s="13">
        <v>89</v>
      </c>
      <c r="BI1534" s="13" t="str">
        <f>"ITEM"&amp; BH1534&amp; BG1534 &amp;"="&amp; $BF1534</f>
        <v>ITEM89#KBN4_14=3</v>
      </c>
    </row>
    <row r="1535" spans="1:61" ht="9.75" customHeight="1" x14ac:dyDescent="0.15">
      <c r="A1535" s="99"/>
      <c r="B1535" s="100"/>
      <c r="C1535" s="100"/>
      <c r="D1535" s="100"/>
      <c r="E1535" s="100"/>
      <c r="F1535" s="100"/>
      <c r="G1535" s="100"/>
      <c r="H1535" s="100"/>
      <c r="I1535" s="101"/>
      <c r="J1535" s="304"/>
      <c r="K1535" s="169"/>
      <c r="L1535" s="169"/>
      <c r="M1535" s="169"/>
      <c r="N1535" s="169"/>
      <c r="O1535" s="169"/>
      <c r="P1535" s="169"/>
      <c r="Q1535" s="169"/>
      <c r="R1535" s="169"/>
      <c r="S1535" s="169"/>
      <c r="T1535" s="169"/>
      <c r="U1535" s="169"/>
      <c r="V1535" s="169" t="s">
        <v>180</v>
      </c>
      <c r="W1535" s="169"/>
      <c r="X1535" s="169"/>
      <c r="Y1535" s="169"/>
      <c r="Z1535" s="169"/>
      <c r="AA1535" s="169"/>
      <c r="AB1535" s="169"/>
      <c r="AC1535" s="169"/>
      <c r="AD1535" s="169"/>
      <c r="AE1535" s="169"/>
      <c r="AF1535" s="169"/>
      <c r="AG1535" s="169"/>
      <c r="AH1535" s="169"/>
      <c r="AI1535" s="169"/>
      <c r="AJ1535" s="169"/>
      <c r="AK1535" s="169"/>
      <c r="AL1535" s="169"/>
      <c r="AM1535" s="172"/>
      <c r="BG1535" s="13" t="s">
        <v>432</v>
      </c>
      <c r="BH1535" s="13" t="s">
        <v>432</v>
      </c>
    </row>
    <row r="1536" spans="1:61" ht="9.75" customHeight="1" x14ac:dyDescent="0.15">
      <c r="A1536" s="99"/>
      <c r="B1536" s="100"/>
      <c r="C1536" s="100"/>
      <c r="D1536" s="100"/>
      <c r="E1536" s="100"/>
      <c r="F1536" s="100"/>
      <c r="G1536" s="100"/>
      <c r="H1536" s="100"/>
      <c r="I1536" s="101"/>
      <c r="J1536" s="130" t="s">
        <v>127</v>
      </c>
      <c r="K1536" s="131" t="s">
        <v>136</v>
      </c>
      <c r="L1536" s="131"/>
      <c r="M1536" s="131"/>
      <c r="N1536" s="131"/>
      <c r="O1536" s="131"/>
      <c r="P1536" s="131"/>
      <c r="Q1536" s="131"/>
      <c r="R1536" s="131"/>
      <c r="S1536" s="131"/>
      <c r="T1536" s="133" t="s">
        <v>129</v>
      </c>
      <c r="U1536" s="133"/>
      <c r="V1536" s="169" t="s">
        <v>236</v>
      </c>
      <c r="W1536" s="169"/>
      <c r="X1536" s="169"/>
      <c r="Y1536" s="169"/>
      <c r="Z1536" s="169"/>
      <c r="AA1536" s="169"/>
      <c r="AB1536" s="169"/>
      <c r="AC1536" s="169"/>
      <c r="AD1536" s="169"/>
      <c r="AE1536" s="169"/>
      <c r="AF1536" s="169"/>
      <c r="AG1536" s="169"/>
      <c r="AH1536" s="169"/>
      <c r="AI1536" s="169"/>
      <c r="AJ1536" s="169"/>
      <c r="AK1536" s="169"/>
      <c r="AL1536" s="169"/>
      <c r="AM1536" s="172"/>
      <c r="BG1536" s="13" t="s">
        <v>432</v>
      </c>
      <c r="BH1536" s="13" t="s">
        <v>432</v>
      </c>
    </row>
    <row r="1537" spans="1:61" ht="9.75" customHeight="1" x14ac:dyDescent="0.15">
      <c r="A1537" s="99"/>
      <c r="B1537" s="100"/>
      <c r="C1537" s="100"/>
      <c r="D1537" s="100"/>
      <c r="E1537" s="100"/>
      <c r="F1537" s="100"/>
      <c r="G1537" s="100"/>
      <c r="H1537" s="100"/>
      <c r="I1537" s="101"/>
      <c r="J1537" s="130"/>
      <c r="K1537" s="131"/>
      <c r="L1537" s="131"/>
      <c r="M1537" s="131"/>
      <c r="N1537" s="131"/>
      <c r="O1537" s="131"/>
      <c r="P1537" s="131"/>
      <c r="Q1537" s="131"/>
      <c r="R1537" s="131"/>
      <c r="S1537" s="131"/>
      <c r="T1537" s="133"/>
      <c r="U1537" s="133"/>
      <c r="V1537" s="169" t="s">
        <v>237</v>
      </c>
      <c r="W1537" s="169"/>
      <c r="X1537" s="169"/>
      <c r="Y1537" s="169"/>
      <c r="Z1537" s="169"/>
      <c r="AA1537" s="169"/>
      <c r="AB1537" s="169"/>
      <c r="AC1537" s="169"/>
      <c r="AD1537" s="169"/>
      <c r="AE1537" s="169"/>
      <c r="AF1537" s="169"/>
      <c r="AG1537" s="169"/>
      <c r="AH1537" s="169"/>
      <c r="AI1537" s="169"/>
      <c r="AJ1537" s="169"/>
      <c r="AK1537" s="169"/>
      <c r="AL1537" s="169"/>
      <c r="AM1537" s="172"/>
      <c r="BG1537" s="13" t="s">
        <v>432</v>
      </c>
      <c r="BH1537" s="13" t="s">
        <v>432</v>
      </c>
    </row>
    <row r="1538" spans="1:61" ht="9.75" customHeight="1" x14ac:dyDescent="0.15">
      <c r="A1538" s="99"/>
      <c r="B1538" s="100"/>
      <c r="C1538" s="100"/>
      <c r="D1538" s="100"/>
      <c r="E1538" s="100"/>
      <c r="F1538" s="100"/>
      <c r="G1538" s="100"/>
      <c r="H1538" s="100"/>
      <c r="I1538" s="101"/>
      <c r="J1538" s="186"/>
      <c r="K1538" s="133"/>
      <c r="L1538" s="133"/>
      <c r="M1538" s="133"/>
      <c r="N1538" s="133"/>
      <c r="O1538" s="133"/>
      <c r="P1538" s="133"/>
      <c r="Q1538" s="133"/>
      <c r="R1538" s="133"/>
      <c r="S1538" s="133"/>
      <c r="T1538" s="133"/>
      <c r="U1538" s="133"/>
      <c r="V1538" s="169" t="s">
        <v>441</v>
      </c>
      <c r="W1538" s="169"/>
      <c r="X1538" s="169"/>
      <c r="Y1538" s="169"/>
      <c r="Z1538" s="169"/>
      <c r="AA1538" s="169"/>
      <c r="AB1538" s="169"/>
      <c r="AC1538" s="169"/>
      <c r="AD1538" s="169"/>
      <c r="AE1538" s="169"/>
      <c r="AF1538" s="169"/>
      <c r="AG1538" s="169"/>
      <c r="AH1538" s="169"/>
      <c r="AI1538" s="169"/>
      <c r="AJ1538" s="169"/>
      <c r="AK1538" s="169"/>
      <c r="AL1538" s="169"/>
      <c r="AM1538" s="172"/>
      <c r="BG1538" s="13" t="s">
        <v>432</v>
      </c>
      <c r="BH1538" s="13" t="s">
        <v>432</v>
      </c>
    </row>
    <row r="1539" spans="1:61" ht="9.75" customHeight="1" x14ac:dyDescent="0.15">
      <c r="A1539" s="106"/>
      <c r="B1539" s="107"/>
      <c r="C1539" s="107"/>
      <c r="D1539" s="107"/>
      <c r="E1539" s="107"/>
      <c r="F1539" s="107"/>
      <c r="G1539" s="107"/>
      <c r="H1539" s="107"/>
      <c r="I1539" s="108"/>
      <c r="J1539" s="168"/>
      <c r="K1539" s="137"/>
      <c r="L1539" s="137"/>
      <c r="M1539" s="137"/>
      <c r="N1539" s="137"/>
      <c r="O1539" s="137"/>
      <c r="P1539" s="137"/>
      <c r="Q1539" s="137"/>
      <c r="R1539" s="137"/>
      <c r="S1539" s="137"/>
      <c r="T1539" s="137"/>
      <c r="U1539" s="137"/>
      <c r="V1539" s="174" t="s">
        <v>238</v>
      </c>
      <c r="W1539" s="174"/>
      <c r="X1539" s="174"/>
      <c r="Y1539" s="174"/>
      <c r="Z1539" s="174"/>
      <c r="AA1539" s="174"/>
      <c r="AB1539" s="174"/>
      <c r="AC1539" s="174"/>
      <c r="AD1539" s="174"/>
      <c r="AE1539" s="174"/>
      <c r="AF1539" s="174"/>
      <c r="AG1539" s="174"/>
      <c r="AH1539" s="174"/>
      <c r="AI1539" s="174"/>
      <c r="AJ1539" s="174"/>
      <c r="AK1539" s="174"/>
      <c r="AL1539" s="174"/>
      <c r="AM1539" s="175"/>
      <c r="BG1539" s="13" t="s">
        <v>432</v>
      </c>
      <c r="BH1539" s="13" t="s">
        <v>432</v>
      </c>
    </row>
    <row r="1540" spans="1:61" ht="9.75" customHeight="1" x14ac:dyDescent="0.15">
      <c r="A1540" s="96" t="s">
        <v>325</v>
      </c>
      <c r="B1540" s="97"/>
      <c r="C1540" s="97"/>
      <c r="D1540" s="97"/>
      <c r="E1540" s="97"/>
      <c r="F1540" s="97"/>
      <c r="G1540" s="97"/>
      <c r="H1540" s="97"/>
      <c r="I1540" s="98"/>
      <c r="J1540" s="115" t="s">
        <v>668</v>
      </c>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7"/>
      <c r="BG1540" s="13" t="s">
        <v>538</v>
      </c>
      <c r="BH1540" s="13">
        <v>90</v>
      </c>
      <c r="BI1540" s="13" t="str">
        <f>"ITEM"&amp;BH1540&amp; BG1540 &amp;"="&amp; IF(TRIM($J1540)="","",$J1540)</f>
        <v>ITEM90#KBN4_14=各制度の対象となる住民</v>
      </c>
    </row>
    <row r="1541" spans="1:61" ht="9.75" customHeight="1" x14ac:dyDescent="0.15">
      <c r="A1541" s="99"/>
      <c r="B1541" s="100"/>
      <c r="C1541" s="100"/>
      <c r="D1541" s="100"/>
      <c r="E1541" s="100"/>
      <c r="F1541" s="100"/>
      <c r="G1541" s="100"/>
      <c r="H1541" s="100"/>
      <c r="I1541" s="101"/>
      <c r="J1541" s="109"/>
      <c r="K1541" s="110"/>
      <c r="L1541" s="110"/>
      <c r="M1541" s="110"/>
      <c r="N1541" s="110"/>
      <c r="O1541" s="110"/>
      <c r="P1541" s="110"/>
      <c r="Q1541" s="110"/>
      <c r="R1541" s="110"/>
      <c r="S1541" s="110"/>
      <c r="T1541" s="110"/>
      <c r="U1541" s="110"/>
      <c r="V1541" s="110"/>
      <c r="W1541" s="110"/>
      <c r="X1541" s="110"/>
      <c r="Y1541" s="110"/>
      <c r="Z1541" s="110"/>
      <c r="AA1541" s="110"/>
      <c r="AB1541" s="110"/>
      <c r="AC1541" s="110"/>
      <c r="AD1541" s="110"/>
      <c r="AE1541" s="110"/>
      <c r="AF1541" s="110"/>
      <c r="AG1541" s="110"/>
      <c r="AH1541" s="110"/>
      <c r="AI1541" s="110"/>
      <c r="AJ1541" s="110"/>
      <c r="AK1541" s="110"/>
      <c r="AL1541" s="110"/>
      <c r="AM1541" s="111"/>
      <c r="BG1541" s="13" t="s">
        <v>432</v>
      </c>
      <c r="BH1541" s="13" t="s">
        <v>432</v>
      </c>
    </row>
    <row r="1542" spans="1:61" ht="9.75" customHeight="1" x14ac:dyDescent="0.15">
      <c r="A1542" s="99"/>
      <c r="B1542" s="100"/>
      <c r="C1542" s="100"/>
      <c r="D1542" s="100"/>
      <c r="E1542" s="100"/>
      <c r="F1542" s="100"/>
      <c r="G1542" s="100"/>
      <c r="H1542" s="100"/>
      <c r="I1542" s="101"/>
      <c r="J1542" s="112"/>
      <c r="K1542" s="113"/>
      <c r="L1542" s="113"/>
      <c r="M1542" s="113"/>
      <c r="N1542" s="113"/>
      <c r="O1542" s="113"/>
      <c r="P1542" s="113"/>
      <c r="Q1542" s="113"/>
      <c r="R1542" s="113"/>
      <c r="S1542" s="113"/>
      <c r="T1542" s="113"/>
      <c r="U1542" s="113"/>
      <c r="V1542" s="113"/>
      <c r="W1542" s="113"/>
      <c r="X1542" s="113"/>
      <c r="Y1542" s="113"/>
      <c r="Z1542" s="113"/>
      <c r="AA1542" s="113"/>
      <c r="AB1542" s="113"/>
      <c r="AC1542" s="113"/>
      <c r="AD1542" s="113"/>
      <c r="AE1542" s="113"/>
      <c r="AF1542" s="113"/>
      <c r="AG1542" s="113"/>
      <c r="AH1542" s="113"/>
      <c r="AI1542" s="113"/>
      <c r="AJ1542" s="113"/>
      <c r="AK1542" s="113"/>
      <c r="AL1542" s="113"/>
      <c r="AM1542" s="114"/>
      <c r="BG1542" s="13" t="s">
        <v>432</v>
      </c>
      <c r="BH1542" s="13" t="s">
        <v>432</v>
      </c>
    </row>
    <row r="1543" spans="1:61" ht="9.75" customHeight="1" x14ac:dyDescent="0.15">
      <c r="A1543" s="96" t="s">
        <v>293</v>
      </c>
      <c r="B1543" s="97"/>
      <c r="C1543" s="97"/>
      <c r="D1543" s="97"/>
      <c r="E1543" s="97"/>
      <c r="F1543" s="97"/>
      <c r="G1543" s="97"/>
      <c r="H1543" s="97"/>
      <c r="I1543" s="98"/>
      <c r="J1543" s="224" t="s">
        <v>127</v>
      </c>
      <c r="K1543" s="225" t="s">
        <v>610</v>
      </c>
      <c r="L1543" s="162" t="s">
        <v>122</v>
      </c>
      <c r="M1543" s="162"/>
      <c r="N1543" s="162"/>
      <c r="O1543" s="162"/>
      <c r="P1543" s="162"/>
      <c r="Q1543" s="162"/>
      <c r="R1543" s="162"/>
      <c r="S1543" s="162"/>
      <c r="T1543" s="162"/>
      <c r="U1543" s="162"/>
      <c r="V1543" s="162"/>
      <c r="W1543" s="162"/>
      <c r="X1543" s="227" t="s">
        <v>127</v>
      </c>
      <c r="Y1543" s="225"/>
      <c r="Z1543" s="162" t="s">
        <v>160</v>
      </c>
      <c r="AA1543" s="162"/>
      <c r="AB1543" s="162"/>
      <c r="AC1543" s="162"/>
      <c r="AD1543" s="162"/>
      <c r="AE1543" s="162"/>
      <c r="AF1543" s="162"/>
      <c r="AG1543" s="162"/>
      <c r="AH1543" s="162"/>
      <c r="AI1543" s="162"/>
      <c r="AJ1543" s="162"/>
      <c r="AK1543" s="162"/>
      <c r="AL1543" s="162"/>
      <c r="AM1543" s="163"/>
      <c r="BF1543" s="13" t="b">
        <f>IF($K1543="○",TRUE,IF($K1543="",FALSE,"INPUT_ERROR"))</f>
        <v>1</v>
      </c>
      <c r="BG1543" s="13" t="s">
        <v>538</v>
      </c>
      <c r="BH1543" s="13">
        <v>91</v>
      </c>
      <c r="BI1543" s="13" t="str">
        <f t="shared" ref="BI1543:BI1549" si="35">"ITEM"&amp;BH1543 &amp; BG1543 &amp;"="&amp; BF1543</f>
        <v>ITEM91#KBN4_14=TRUE</v>
      </c>
    </row>
    <row r="1544" spans="1:61" ht="9.75" customHeight="1" x14ac:dyDescent="0.15">
      <c r="A1544" s="99"/>
      <c r="B1544" s="100"/>
      <c r="C1544" s="100"/>
      <c r="D1544" s="100"/>
      <c r="E1544" s="100"/>
      <c r="F1544" s="100"/>
      <c r="G1544" s="100"/>
      <c r="H1544" s="100"/>
      <c r="I1544" s="101"/>
      <c r="J1544" s="130"/>
      <c r="K1544" s="132"/>
      <c r="L1544" s="133"/>
      <c r="M1544" s="133"/>
      <c r="N1544" s="133"/>
      <c r="O1544" s="133"/>
      <c r="P1544" s="133"/>
      <c r="Q1544" s="133"/>
      <c r="R1544" s="133"/>
      <c r="S1544" s="133"/>
      <c r="T1544" s="133"/>
      <c r="U1544" s="133"/>
      <c r="V1544" s="133"/>
      <c r="W1544" s="133"/>
      <c r="X1544" s="134"/>
      <c r="Y1544" s="132"/>
      <c r="Z1544" s="133"/>
      <c r="AA1544" s="133"/>
      <c r="AB1544" s="133"/>
      <c r="AC1544" s="133"/>
      <c r="AD1544" s="133"/>
      <c r="AE1544" s="133"/>
      <c r="AF1544" s="133"/>
      <c r="AG1544" s="133"/>
      <c r="AH1544" s="133"/>
      <c r="AI1544" s="133"/>
      <c r="AJ1544" s="133"/>
      <c r="AK1544" s="133"/>
      <c r="AL1544" s="133"/>
      <c r="AM1544" s="139"/>
      <c r="BF1544" s="13" t="b">
        <f>IF($Y1543="○",TRUE,IF($Y1543="",FALSE,"INPUT_ERROR"))</f>
        <v>0</v>
      </c>
      <c r="BG1544" s="13" t="s">
        <v>538</v>
      </c>
      <c r="BH1544" s="13">
        <v>92</v>
      </c>
      <c r="BI1544" s="13" t="str">
        <f t="shared" si="35"/>
        <v>ITEM92#KBN4_14=FALSE</v>
      </c>
    </row>
    <row r="1545" spans="1:61" ht="9.75" customHeight="1" x14ac:dyDescent="0.15">
      <c r="A1545" s="99"/>
      <c r="B1545" s="100"/>
      <c r="C1545" s="100"/>
      <c r="D1545" s="100"/>
      <c r="E1545" s="100"/>
      <c r="F1545" s="100"/>
      <c r="G1545" s="100"/>
      <c r="H1545" s="100"/>
      <c r="I1545" s="101"/>
      <c r="J1545" s="130" t="s">
        <v>127</v>
      </c>
      <c r="K1545" s="132"/>
      <c r="L1545" s="133" t="s">
        <v>161</v>
      </c>
      <c r="M1545" s="133"/>
      <c r="N1545" s="133"/>
      <c r="O1545" s="133"/>
      <c r="P1545" s="133"/>
      <c r="Q1545" s="133"/>
      <c r="R1545" s="133"/>
      <c r="S1545" s="133"/>
      <c r="T1545" s="133"/>
      <c r="U1545" s="133"/>
      <c r="V1545" s="133"/>
      <c r="W1545" s="133"/>
      <c r="X1545" s="134" t="s">
        <v>127</v>
      </c>
      <c r="Y1545" s="132"/>
      <c r="Z1545" s="133" t="s">
        <v>332</v>
      </c>
      <c r="AA1545" s="133"/>
      <c r="AB1545" s="133"/>
      <c r="AC1545" s="133"/>
      <c r="AD1545" s="133"/>
      <c r="AE1545" s="133"/>
      <c r="AF1545" s="133"/>
      <c r="AG1545" s="133"/>
      <c r="AH1545" s="133"/>
      <c r="AI1545" s="133"/>
      <c r="AJ1545" s="133"/>
      <c r="AK1545" s="133"/>
      <c r="AL1545" s="133"/>
      <c r="AM1545" s="139"/>
      <c r="BF1545" s="13" t="b">
        <f>IF($K1545="○",TRUE,IF($K1545="",FALSE,"INPUT_ERROR"))</f>
        <v>0</v>
      </c>
      <c r="BG1545" s="13" t="s">
        <v>538</v>
      </c>
      <c r="BH1545" s="13">
        <v>93</v>
      </c>
      <c r="BI1545" s="13" t="str">
        <f t="shared" si="35"/>
        <v>ITEM93#KBN4_14=FALSE</v>
      </c>
    </row>
    <row r="1546" spans="1:61" ht="9.75" customHeight="1" x14ac:dyDescent="0.15">
      <c r="A1546" s="99"/>
      <c r="B1546" s="100"/>
      <c r="C1546" s="100"/>
      <c r="D1546" s="100"/>
      <c r="E1546" s="100"/>
      <c r="F1546" s="100"/>
      <c r="G1546" s="100"/>
      <c r="H1546" s="100"/>
      <c r="I1546" s="101"/>
      <c r="J1546" s="130"/>
      <c r="K1546" s="132"/>
      <c r="L1546" s="133"/>
      <c r="M1546" s="133"/>
      <c r="N1546" s="133"/>
      <c r="O1546" s="133"/>
      <c r="P1546" s="133"/>
      <c r="Q1546" s="133"/>
      <c r="R1546" s="133"/>
      <c r="S1546" s="133"/>
      <c r="T1546" s="133"/>
      <c r="U1546" s="133"/>
      <c r="V1546" s="133"/>
      <c r="W1546" s="133"/>
      <c r="X1546" s="134"/>
      <c r="Y1546" s="132"/>
      <c r="Z1546" s="133"/>
      <c r="AA1546" s="133"/>
      <c r="AB1546" s="133"/>
      <c r="AC1546" s="133"/>
      <c r="AD1546" s="133"/>
      <c r="AE1546" s="133"/>
      <c r="AF1546" s="133"/>
      <c r="AG1546" s="133"/>
      <c r="AH1546" s="133"/>
      <c r="AI1546" s="133"/>
      <c r="AJ1546" s="133"/>
      <c r="AK1546" s="133"/>
      <c r="AL1546" s="133"/>
      <c r="AM1546" s="139"/>
      <c r="BF1546" s="13" t="b">
        <f>IF($Y1545="○",TRUE,IF($Y1545="",FALSE,"INPUT_ERROR"))</f>
        <v>0</v>
      </c>
      <c r="BG1546" s="13" t="s">
        <v>538</v>
      </c>
      <c r="BH1546" s="13">
        <v>94</v>
      </c>
      <c r="BI1546" s="13" t="str">
        <f t="shared" si="35"/>
        <v>ITEM94#KBN4_14=FALSE</v>
      </c>
    </row>
    <row r="1547" spans="1:61" ht="9.75" customHeight="1" x14ac:dyDescent="0.15">
      <c r="A1547" s="99"/>
      <c r="B1547" s="100"/>
      <c r="C1547" s="100"/>
      <c r="D1547" s="100"/>
      <c r="E1547" s="100"/>
      <c r="F1547" s="100"/>
      <c r="G1547" s="100"/>
      <c r="H1547" s="100"/>
      <c r="I1547" s="101"/>
      <c r="J1547" s="130" t="s">
        <v>127</v>
      </c>
      <c r="K1547" s="132"/>
      <c r="L1547" s="133" t="s">
        <v>214</v>
      </c>
      <c r="M1547" s="133"/>
      <c r="N1547" s="133"/>
      <c r="O1547" s="133"/>
      <c r="P1547" s="133"/>
      <c r="Q1547" s="133"/>
      <c r="R1547" s="133"/>
      <c r="S1547" s="133"/>
      <c r="T1547" s="133"/>
      <c r="U1547" s="133"/>
      <c r="V1547" s="133"/>
      <c r="W1547" s="133"/>
      <c r="X1547" s="134" t="s">
        <v>127</v>
      </c>
      <c r="Y1547" s="132"/>
      <c r="Z1547" s="133" t="s">
        <v>239</v>
      </c>
      <c r="AA1547" s="133"/>
      <c r="AB1547" s="133"/>
      <c r="AC1547" s="133"/>
      <c r="AD1547" s="133"/>
      <c r="AE1547" s="133"/>
      <c r="AF1547" s="133"/>
      <c r="AG1547" s="133"/>
      <c r="AH1547" s="133"/>
      <c r="AI1547" s="133"/>
      <c r="AJ1547" s="133"/>
      <c r="AK1547" s="133"/>
      <c r="AL1547" s="133"/>
      <c r="AM1547" s="139"/>
      <c r="BF1547" s="13" t="b">
        <f>IF($K1547="○",TRUE,IF($K1547="",FALSE,"INPUT_ERROR"))</f>
        <v>0</v>
      </c>
      <c r="BG1547" s="13" t="s">
        <v>538</v>
      </c>
      <c r="BH1547" s="13">
        <v>95</v>
      </c>
      <c r="BI1547" s="13" t="str">
        <f t="shared" si="35"/>
        <v>ITEM95#KBN4_14=FALSE</v>
      </c>
    </row>
    <row r="1548" spans="1:61" ht="9.75" customHeight="1" x14ac:dyDescent="0.15">
      <c r="A1548" s="99"/>
      <c r="B1548" s="100"/>
      <c r="C1548" s="100"/>
      <c r="D1548" s="100"/>
      <c r="E1548" s="100"/>
      <c r="F1548" s="100"/>
      <c r="G1548" s="100"/>
      <c r="H1548" s="100"/>
      <c r="I1548" s="101"/>
      <c r="J1548" s="130"/>
      <c r="K1548" s="132"/>
      <c r="L1548" s="133"/>
      <c r="M1548" s="133"/>
      <c r="N1548" s="133"/>
      <c r="O1548" s="133"/>
      <c r="P1548" s="133"/>
      <c r="Q1548" s="133"/>
      <c r="R1548" s="133"/>
      <c r="S1548" s="133"/>
      <c r="T1548" s="133"/>
      <c r="U1548" s="133"/>
      <c r="V1548" s="133"/>
      <c r="W1548" s="133"/>
      <c r="X1548" s="134"/>
      <c r="Y1548" s="132"/>
      <c r="Z1548" s="133"/>
      <c r="AA1548" s="133"/>
      <c r="AB1548" s="133"/>
      <c r="AC1548" s="133"/>
      <c r="AD1548" s="133"/>
      <c r="AE1548" s="133"/>
      <c r="AF1548" s="133"/>
      <c r="AG1548" s="133"/>
      <c r="AH1548" s="133"/>
      <c r="AI1548" s="133"/>
      <c r="AJ1548" s="133"/>
      <c r="AK1548" s="133"/>
      <c r="AL1548" s="133"/>
      <c r="AM1548" s="139"/>
      <c r="BF1548" s="13" t="b">
        <f>IF($Y1547="○",TRUE,IF($Y1547="",FALSE,"INPUT_ERROR"))</f>
        <v>0</v>
      </c>
      <c r="BG1548" s="13" t="s">
        <v>538</v>
      </c>
      <c r="BH1548" s="13">
        <v>96</v>
      </c>
      <c r="BI1548" s="13" t="str">
        <f t="shared" si="35"/>
        <v>ITEM96#KBN4_14=FALSE</v>
      </c>
    </row>
    <row r="1549" spans="1:61" ht="9.75" customHeight="1" x14ac:dyDescent="0.15">
      <c r="A1549" s="99"/>
      <c r="B1549" s="100"/>
      <c r="C1549" s="100"/>
      <c r="D1549" s="100"/>
      <c r="E1549" s="100"/>
      <c r="F1549" s="100"/>
      <c r="G1549" s="100"/>
      <c r="H1549" s="100"/>
      <c r="I1549" s="101"/>
      <c r="J1549" s="130" t="s">
        <v>127</v>
      </c>
      <c r="K1549" s="132"/>
      <c r="L1549" s="133" t="s">
        <v>125</v>
      </c>
      <c r="M1549" s="133"/>
      <c r="N1549" s="133"/>
      <c r="O1549" s="134" t="s">
        <v>98</v>
      </c>
      <c r="P1549" s="128"/>
      <c r="Q1549" s="128"/>
      <c r="R1549" s="128"/>
      <c r="S1549" s="128"/>
      <c r="T1549" s="128"/>
      <c r="U1549" s="128"/>
      <c r="V1549" s="128"/>
      <c r="W1549" s="128"/>
      <c r="X1549" s="128"/>
      <c r="Y1549" s="128"/>
      <c r="Z1549" s="128"/>
      <c r="AA1549" s="128"/>
      <c r="AB1549" s="128"/>
      <c r="AC1549" s="128"/>
      <c r="AD1549" s="128"/>
      <c r="AE1549" s="128"/>
      <c r="AF1549" s="128"/>
      <c r="AG1549" s="128"/>
      <c r="AH1549" s="128"/>
      <c r="AI1549" s="128"/>
      <c r="AJ1549" s="128"/>
      <c r="AK1549" s="128"/>
      <c r="AL1549" s="133" t="s">
        <v>188</v>
      </c>
      <c r="AM1549" s="139"/>
      <c r="BF1549" s="13" t="b">
        <f>IF($K1549="○",TRUE,IF($K1549="",FALSE,"INPUT_ERROR"))</f>
        <v>0</v>
      </c>
      <c r="BG1549" s="13" t="s">
        <v>538</v>
      </c>
      <c r="BH1549" s="13">
        <v>97</v>
      </c>
      <c r="BI1549" s="13" t="str">
        <f t="shared" si="35"/>
        <v>ITEM97#KBN4_14=FALSE</v>
      </c>
    </row>
    <row r="1550" spans="1:61" ht="9.75" customHeight="1" x14ac:dyDescent="0.15">
      <c r="A1550" s="99"/>
      <c r="B1550" s="100"/>
      <c r="C1550" s="100"/>
      <c r="D1550" s="100"/>
      <c r="E1550" s="100"/>
      <c r="F1550" s="100"/>
      <c r="G1550" s="100"/>
      <c r="H1550" s="100"/>
      <c r="I1550" s="101"/>
      <c r="J1550" s="135"/>
      <c r="K1550" s="136"/>
      <c r="L1550" s="137"/>
      <c r="M1550" s="137"/>
      <c r="N1550" s="137"/>
      <c r="O1550" s="138"/>
      <c r="P1550" s="90"/>
      <c r="Q1550" s="90"/>
      <c r="R1550" s="90"/>
      <c r="S1550" s="90"/>
      <c r="T1550" s="90"/>
      <c r="U1550" s="90"/>
      <c r="V1550" s="90"/>
      <c r="W1550" s="90"/>
      <c r="X1550" s="90"/>
      <c r="Y1550" s="90"/>
      <c r="Z1550" s="90"/>
      <c r="AA1550" s="90"/>
      <c r="AB1550" s="90"/>
      <c r="AC1550" s="90"/>
      <c r="AD1550" s="90"/>
      <c r="AE1550" s="90"/>
      <c r="AF1550" s="90"/>
      <c r="AG1550" s="90"/>
      <c r="AH1550" s="90"/>
      <c r="AI1550" s="90"/>
      <c r="AJ1550" s="90"/>
      <c r="AK1550" s="90"/>
      <c r="AL1550" s="137"/>
      <c r="AM1550" s="140"/>
      <c r="BG1550" s="13" t="s">
        <v>538</v>
      </c>
      <c r="BH1550" s="13">
        <v>98</v>
      </c>
      <c r="BI1550" s="13" t="str">
        <f>"ITEM"&amp;BH1550 &amp; BG1550 &amp;"="&amp;IF(TRIM($P1549)="","",$P1549)</f>
        <v>ITEM98#KBN4_14=</v>
      </c>
    </row>
    <row r="1551" spans="1:61" ht="9.75" customHeight="1" x14ac:dyDescent="0.15">
      <c r="A1551" s="96" t="s">
        <v>290</v>
      </c>
      <c r="B1551" s="97"/>
      <c r="C1551" s="97"/>
      <c r="D1551" s="97"/>
      <c r="E1551" s="97"/>
      <c r="F1551" s="97"/>
      <c r="G1551" s="97"/>
      <c r="H1551" s="97"/>
      <c r="I1551" s="98"/>
      <c r="J1551" s="305" t="s">
        <v>639</v>
      </c>
      <c r="K1551" s="306"/>
      <c r="L1551" s="306"/>
      <c r="M1551" s="306"/>
      <c r="N1551" s="306"/>
      <c r="O1551" s="306"/>
      <c r="P1551" s="306"/>
      <c r="Q1551" s="306"/>
      <c r="R1551" s="306"/>
      <c r="S1551" s="306"/>
      <c r="T1551" s="306"/>
      <c r="U1551" s="306"/>
      <c r="V1551" s="306"/>
      <c r="W1551" s="306"/>
      <c r="X1551" s="306"/>
      <c r="Y1551" s="306"/>
      <c r="Z1551" s="306"/>
      <c r="AA1551" s="306"/>
      <c r="AB1551" s="306"/>
      <c r="AC1551" s="306"/>
      <c r="AD1551" s="306"/>
      <c r="AE1551" s="306"/>
      <c r="AF1551" s="306"/>
      <c r="AG1551" s="306"/>
      <c r="AH1551" s="306"/>
      <c r="AI1551" s="306"/>
      <c r="AJ1551" s="306"/>
      <c r="AK1551" s="306"/>
      <c r="AL1551" s="306"/>
      <c r="AM1551" s="307"/>
      <c r="BG1551" s="13" t="s">
        <v>538</v>
      </c>
      <c r="BH1551" s="13">
        <v>99</v>
      </c>
      <c r="BI1551" s="13" t="str">
        <f>"ITEM"&amp;BH1551 &amp; BG1551 &amp;"="&amp;IF(TRIM($J1551)="","",TEXT(J1551,"yyyymmdd"))</f>
        <v>ITEM99#KBN4_14=随時</v>
      </c>
    </row>
    <row r="1552" spans="1:61" ht="9.75" customHeight="1" x14ac:dyDescent="0.15">
      <c r="A1552" s="99"/>
      <c r="B1552" s="100"/>
      <c r="C1552" s="100"/>
      <c r="D1552" s="100"/>
      <c r="E1552" s="100"/>
      <c r="F1552" s="100"/>
      <c r="G1552" s="100"/>
      <c r="H1552" s="100"/>
      <c r="I1552" s="101"/>
      <c r="J1552" s="308"/>
      <c r="K1552" s="309"/>
      <c r="L1552" s="309"/>
      <c r="M1552" s="309"/>
      <c r="N1552" s="309"/>
      <c r="O1552" s="309"/>
      <c r="P1552" s="309"/>
      <c r="Q1552" s="309"/>
      <c r="R1552" s="309"/>
      <c r="S1552" s="309"/>
      <c r="T1552" s="309"/>
      <c r="U1552" s="309"/>
      <c r="V1552" s="309"/>
      <c r="W1552" s="309"/>
      <c r="X1552" s="309"/>
      <c r="Y1552" s="309"/>
      <c r="Z1552" s="309"/>
      <c r="AA1552" s="309"/>
      <c r="AB1552" s="309"/>
      <c r="AC1552" s="309"/>
      <c r="AD1552" s="309"/>
      <c r="AE1552" s="309"/>
      <c r="AF1552" s="309"/>
      <c r="AG1552" s="309"/>
      <c r="AH1552" s="309"/>
      <c r="AI1552" s="309"/>
      <c r="AJ1552" s="309"/>
      <c r="AK1552" s="309"/>
      <c r="AL1552" s="309"/>
      <c r="AM1552" s="310"/>
      <c r="BH1552" s="13" t="s">
        <v>432</v>
      </c>
    </row>
    <row r="1553" spans="1:61" ht="9.75" customHeight="1" thickBot="1" x14ac:dyDescent="0.2">
      <c r="A1553" s="106"/>
      <c r="B1553" s="107"/>
      <c r="C1553" s="107"/>
      <c r="D1553" s="107"/>
      <c r="E1553" s="107"/>
      <c r="F1553" s="107"/>
      <c r="G1553" s="107"/>
      <c r="H1553" s="107"/>
      <c r="I1553" s="108"/>
      <c r="J1553" s="311"/>
      <c r="K1553" s="312"/>
      <c r="L1553" s="312"/>
      <c r="M1553" s="312"/>
      <c r="N1553" s="312"/>
      <c r="O1553" s="312"/>
      <c r="P1553" s="312"/>
      <c r="Q1553" s="312"/>
      <c r="R1553" s="312"/>
      <c r="S1553" s="312"/>
      <c r="T1553" s="312"/>
      <c r="U1553" s="312"/>
      <c r="V1553" s="312"/>
      <c r="W1553" s="312"/>
      <c r="X1553" s="312"/>
      <c r="Y1553" s="312"/>
      <c r="Z1553" s="312"/>
      <c r="AA1553" s="312"/>
      <c r="AB1553" s="312"/>
      <c r="AC1553" s="312"/>
      <c r="AD1553" s="312"/>
      <c r="AE1553" s="312"/>
      <c r="AF1553" s="312"/>
      <c r="AG1553" s="312"/>
      <c r="AH1553" s="312"/>
      <c r="AI1553" s="312"/>
      <c r="AJ1553" s="312"/>
      <c r="AK1553" s="312"/>
      <c r="AL1553" s="312"/>
      <c r="AM1553" s="313"/>
      <c r="BH1553" s="13" t="s">
        <v>432</v>
      </c>
    </row>
    <row r="1554" spans="1:61" ht="9.75" customHeight="1" x14ac:dyDescent="0.15">
      <c r="A1554" s="295" t="s">
        <v>402</v>
      </c>
      <c r="B1554" s="296"/>
      <c r="C1554" s="296"/>
      <c r="D1554" s="296"/>
      <c r="E1554" s="296"/>
      <c r="F1554" s="296"/>
      <c r="G1554" s="296"/>
      <c r="H1554" s="296"/>
      <c r="I1554" s="297"/>
      <c r="J1554" s="273" t="s">
        <v>676</v>
      </c>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274"/>
      <c r="AE1554" s="274"/>
      <c r="AF1554" s="274"/>
      <c r="AG1554" s="274"/>
      <c r="AH1554" s="274"/>
      <c r="AI1554" s="274"/>
      <c r="AJ1554" s="274"/>
      <c r="AK1554" s="274"/>
      <c r="AL1554" s="274"/>
      <c r="AM1554" s="275"/>
      <c r="BG1554" s="13" t="s">
        <v>539</v>
      </c>
      <c r="BH1554" s="13">
        <v>85</v>
      </c>
      <c r="BI1554" s="13" t="str">
        <f>"ITEM"&amp;BH1554 &amp; BG1554 &amp;"="&amp; IF(TRIM($J1554)="","",$J1554)</f>
        <v>ITEM85#KBN4_15=住宅管理課</v>
      </c>
    </row>
    <row r="1555" spans="1:61" ht="9.75" customHeight="1" thickBot="1" x14ac:dyDescent="0.2">
      <c r="A1555" s="298"/>
      <c r="B1555" s="299"/>
      <c r="C1555" s="299"/>
      <c r="D1555" s="299"/>
      <c r="E1555" s="299"/>
      <c r="F1555" s="299"/>
      <c r="G1555" s="299"/>
      <c r="H1555" s="299"/>
      <c r="I1555" s="300"/>
      <c r="J1555" s="301"/>
      <c r="K1555" s="302"/>
      <c r="L1555" s="302"/>
      <c r="M1555" s="302"/>
      <c r="N1555" s="302"/>
      <c r="O1555" s="302"/>
      <c r="P1555" s="302"/>
      <c r="Q1555" s="302"/>
      <c r="R1555" s="302"/>
      <c r="S1555" s="302"/>
      <c r="T1555" s="302"/>
      <c r="U1555" s="302"/>
      <c r="V1555" s="302"/>
      <c r="W1555" s="302"/>
      <c r="X1555" s="302"/>
      <c r="Y1555" s="302"/>
      <c r="Z1555" s="302"/>
      <c r="AA1555" s="302"/>
      <c r="AB1555" s="302"/>
      <c r="AC1555" s="302"/>
      <c r="AD1555" s="302"/>
      <c r="AE1555" s="302"/>
      <c r="AF1555" s="302"/>
      <c r="AG1555" s="302"/>
      <c r="AH1555" s="302"/>
      <c r="AI1555" s="302"/>
      <c r="AJ1555" s="302"/>
      <c r="AK1555" s="302"/>
      <c r="AL1555" s="302"/>
      <c r="AM1555" s="303"/>
      <c r="BG1555" s="13" t="s">
        <v>432</v>
      </c>
      <c r="BH1555" s="13" t="s">
        <v>432</v>
      </c>
    </row>
    <row r="1556" spans="1:61" ht="9.75" customHeight="1" x14ac:dyDescent="0.15">
      <c r="A1556" s="96" t="s">
        <v>96</v>
      </c>
      <c r="B1556" s="97"/>
      <c r="C1556" s="97"/>
      <c r="D1556" s="97"/>
      <c r="E1556" s="97"/>
      <c r="F1556" s="97"/>
      <c r="G1556" s="97"/>
      <c r="H1556" s="97"/>
      <c r="I1556" s="98"/>
      <c r="J1556" s="102" t="s">
        <v>641</v>
      </c>
      <c r="K1556" s="102"/>
      <c r="L1556" s="102"/>
      <c r="M1556" s="102"/>
      <c r="N1556" s="102"/>
      <c r="O1556" s="102"/>
      <c r="P1556" s="102"/>
      <c r="Q1556" s="102"/>
      <c r="R1556" s="102"/>
      <c r="S1556" s="102"/>
      <c r="T1556" s="102"/>
      <c r="U1556" s="102"/>
      <c r="V1556" s="102"/>
      <c r="W1556" s="102"/>
      <c r="X1556" s="102"/>
      <c r="Y1556" s="102"/>
      <c r="Z1556" s="102"/>
      <c r="AA1556" s="102"/>
      <c r="AB1556" s="102"/>
      <c r="AC1556" s="102"/>
      <c r="AD1556" s="102"/>
      <c r="AE1556" s="102"/>
      <c r="AF1556" s="102"/>
      <c r="AG1556" s="102"/>
      <c r="AH1556" s="102"/>
      <c r="AI1556" s="102"/>
      <c r="AJ1556" s="102"/>
      <c r="AK1556" s="102"/>
      <c r="AL1556" s="102"/>
      <c r="AM1556" s="102"/>
      <c r="BG1556" s="13" t="s">
        <v>539</v>
      </c>
      <c r="BH1556" s="13">
        <v>86</v>
      </c>
      <c r="BI1556" s="13" t="str">
        <f>"ITEM"&amp;BH1556&amp; BG1556 &amp;"="&amp; IF(TRIM($J1556)="","",$J1556)</f>
        <v>ITEM86#KBN4_15=番号法第９条第１項</v>
      </c>
    </row>
    <row r="1557" spans="1:61" ht="9.75" customHeight="1" x14ac:dyDescent="0.15">
      <c r="A1557" s="106"/>
      <c r="B1557" s="107"/>
      <c r="C1557" s="107"/>
      <c r="D1557" s="107"/>
      <c r="E1557" s="107"/>
      <c r="F1557" s="107"/>
      <c r="G1557" s="107"/>
      <c r="H1557" s="107"/>
      <c r="I1557" s="108"/>
      <c r="J1557" s="102"/>
      <c r="K1557" s="102"/>
      <c r="L1557" s="102"/>
      <c r="M1557" s="102"/>
      <c r="N1557" s="102"/>
      <c r="O1557" s="102"/>
      <c r="P1557" s="102"/>
      <c r="Q1557" s="102"/>
      <c r="R1557" s="102"/>
      <c r="S1557" s="102"/>
      <c r="T1557" s="102"/>
      <c r="U1557" s="102"/>
      <c r="V1557" s="102"/>
      <c r="W1557" s="102"/>
      <c r="X1557" s="102"/>
      <c r="Y1557" s="102"/>
      <c r="Z1557" s="102"/>
      <c r="AA1557" s="102"/>
      <c r="AB1557" s="102"/>
      <c r="AC1557" s="102"/>
      <c r="AD1557" s="102"/>
      <c r="AE1557" s="102"/>
      <c r="AF1557" s="102"/>
      <c r="AG1557" s="102"/>
      <c r="AH1557" s="102"/>
      <c r="AI1557" s="102"/>
      <c r="AJ1557" s="102"/>
      <c r="AK1557" s="102"/>
      <c r="AL1557" s="102"/>
      <c r="AM1557" s="102"/>
      <c r="BG1557" s="13" t="s">
        <v>432</v>
      </c>
      <c r="BH1557" s="13" t="s">
        <v>432</v>
      </c>
    </row>
    <row r="1558" spans="1:61" ht="9.75" customHeight="1" x14ac:dyDescent="0.15">
      <c r="A1558" s="96" t="s">
        <v>291</v>
      </c>
      <c r="B1558" s="97"/>
      <c r="C1558" s="97"/>
      <c r="D1558" s="97"/>
      <c r="E1558" s="97"/>
      <c r="F1558" s="97"/>
      <c r="G1558" s="97"/>
      <c r="H1558" s="97"/>
      <c r="I1558" s="98"/>
      <c r="J1558" s="102" t="s">
        <v>677</v>
      </c>
      <c r="K1558" s="102"/>
      <c r="L1558" s="102"/>
      <c r="M1558" s="102"/>
      <c r="N1558" s="102"/>
      <c r="O1558" s="102"/>
      <c r="P1558" s="102"/>
      <c r="Q1558" s="102"/>
      <c r="R1558" s="102"/>
      <c r="S1558" s="102"/>
      <c r="T1558" s="102"/>
      <c r="U1558" s="102"/>
      <c r="V1558" s="102"/>
      <c r="W1558" s="102"/>
      <c r="X1558" s="102"/>
      <c r="Y1558" s="102"/>
      <c r="Z1558" s="102"/>
      <c r="AA1558" s="102"/>
      <c r="AB1558" s="102"/>
      <c r="AC1558" s="102"/>
      <c r="AD1558" s="102"/>
      <c r="AE1558" s="102"/>
      <c r="AF1558" s="102"/>
      <c r="AG1558" s="102"/>
      <c r="AH1558" s="102"/>
      <c r="AI1558" s="102"/>
      <c r="AJ1558" s="102"/>
      <c r="AK1558" s="102"/>
      <c r="AL1558" s="102"/>
      <c r="AM1558" s="102"/>
      <c r="BG1558" s="13" t="s">
        <v>539</v>
      </c>
      <c r="BH1558" s="13">
        <v>87</v>
      </c>
      <c r="BI1558" s="13" t="str">
        <f>"ITEM"&amp;BH1558&amp; BG1558 &amp;"="&amp; IF(TRIM($J1558)="","",$J1558)</f>
        <v>ITEM87#KBN4_15=公営住宅の管理に関する事務等</v>
      </c>
    </row>
    <row r="1559" spans="1:61" ht="9.75" customHeight="1" x14ac:dyDescent="0.15">
      <c r="A1559" s="99"/>
      <c r="B1559" s="100"/>
      <c r="C1559" s="100"/>
      <c r="D1559" s="100"/>
      <c r="E1559" s="100"/>
      <c r="F1559" s="100"/>
      <c r="G1559" s="100"/>
      <c r="H1559" s="100"/>
      <c r="I1559" s="101"/>
      <c r="J1559" s="102"/>
      <c r="K1559" s="102"/>
      <c r="L1559" s="102"/>
      <c r="M1559" s="102"/>
      <c r="N1559" s="102"/>
      <c r="O1559" s="102"/>
      <c r="P1559" s="102"/>
      <c r="Q1559" s="102"/>
      <c r="R1559" s="102"/>
      <c r="S1559" s="102"/>
      <c r="T1559" s="102"/>
      <c r="U1559" s="102"/>
      <c r="V1559" s="102"/>
      <c r="W1559" s="102"/>
      <c r="X1559" s="102"/>
      <c r="Y1559" s="102"/>
      <c r="Z1559" s="102"/>
      <c r="AA1559" s="102"/>
      <c r="AB1559" s="102"/>
      <c r="AC1559" s="102"/>
      <c r="AD1559" s="102"/>
      <c r="AE1559" s="102"/>
      <c r="AF1559" s="102"/>
      <c r="AG1559" s="102"/>
      <c r="AH1559" s="102"/>
      <c r="AI1559" s="102"/>
      <c r="AJ1559" s="102"/>
      <c r="AK1559" s="102"/>
      <c r="AL1559" s="102"/>
      <c r="AM1559" s="102"/>
      <c r="BG1559" s="13" t="s">
        <v>432</v>
      </c>
      <c r="BH1559" s="13" t="s">
        <v>432</v>
      </c>
    </row>
    <row r="1560" spans="1:61" ht="9.75" customHeight="1" x14ac:dyDescent="0.15">
      <c r="A1560" s="106"/>
      <c r="B1560" s="107"/>
      <c r="C1560" s="107"/>
      <c r="D1560" s="107"/>
      <c r="E1560" s="107"/>
      <c r="F1560" s="107"/>
      <c r="G1560" s="107"/>
      <c r="H1560" s="107"/>
      <c r="I1560" s="108"/>
      <c r="J1560" s="102"/>
      <c r="K1560" s="102"/>
      <c r="L1560" s="102"/>
      <c r="M1560" s="102"/>
      <c r="N1560" s="102"/>
      <c r="O1560" s="102"/>
      <c r="P1560" s="102"/>
      <c r="Q1560" s="102"/>
      <c r="R1560" s="102"/>
      <c r="S1560" s="102"/>
      <c r="T1560" s="102"/>
      <c r="U1560" s="102"/>
      <c r="V1560" s="102"/>
      <c r="W1560" s="102"/>
      <c r="X1560" s="102"/>
      <c r="Y1560" s="102"/>
      <c r="Z1560" s="102"/>
      <c r="AA1560" s="102"/>
      <c r="AB1560" s="102"/>
      <c r="AC1560" s="102"/>
      <c r="AD1560" s="102"/>
      <c r="AE1560" s="102"/>
      <c r="AF1560" s="102"/>
      <c r="AG1560" s="102"/>
      <c r="AH1560" s="102"/>
      <c r="AI1560" s="102"/>
      <c r="AJ1560" s="102"/>
      <c r="AK1560" s="102"/>
      <c r="AL1560" s="102"/>
      <c r="AM1560" s="102"/>
      <c r="BG1560" s="13" t="s">
        <v>432</v>
      </c>
      <c r="BH1560" s="13" t="s">
        <v>432</v>
      </c>
    </row>
    <row r="1561" spans="1:61" ht="9.75" customHeight="1" x14ac:dyDescent="0.15">
      <c r="A1561" s="96" t="s">
        <v>292</v>
      </c>
      <c r="B1561" s="97"/>
      <c r="C1561" s="97"/>
      <c r="D1561" s="97"/>
      <c r="E1561" s="97"/>
      <c r="F1561" s="97"/>
      <c r="G1561" s="97"/>
      <c r="H1561" s="97"/>
      <c r="I1561" s="98"/>
      <c r="J1561" s="102" t="s">
        <v>651</v>
      </c>
      <c r="K1561" s="102"/>
      <c r="L1561" s="102"/>
      <c r="M1561" s="102"/>
      <c r="N1561" s="102"/>
      <c r="O1561" s="102"/>
      <c r="P1561" s="102"/>
      <c r="Q1561" s="102"/>
      <c r="R1561" s="102"/>
      <c r="S1561" s="102"/>
      <c r="T1561" s="102"/>
      <c r="U1561" s="102"/>
      <c r="V1561" s="102"/>
      <c r="W1561" s="102"/>
      <c r="X1561" s="102"/>
      <c r="Y1561" s="102"/>
      <c r="Z1561" s="102"/>
      <c r="AA1561" s="102"/>
      <c r="AB1561" s="102"/>
      <c r="AC1561" s="102"/>
      <c r="AD1561" s="102"/>
      <c r="AE1561" s="102"/>
      <c r="AF1561" s="102"/>
      <c r="AG1561" s="102"/>
      <c r="AH1561" s="102"/>
      <c r="AI1561" s="102"/>
      <c r="AJ1561" s="102"/>
      <c r="AK1561" s="102"/>
      <c r="AL1561" s="102"/>
      <c r="AM1561" s="102"/>
      <c r="BG1561" s="13" t="s">
        <v>539</v>
      </c>
      <c r="BH1561" s="13">
        <v>88</v>
      </c>
      <c r="BI1561" s="13" t="str">
        <f>"ITEM"&amp;BH1561&amp; BG1561 &amp;"="&amp; IF(TRIM($J1561)="","",$J1561)</f>
        <v>ITEM88#KBN4_15=対象者の住基情報（住所・氏名等）</v>
      </c>
    </row>
    <row r="1562" spans="1:61" ht="9.75" customHeight="1" x14ac:dyDescent="0.15">
      <c r="A1562" s="106"/>
      <c r="B1562" s="107"/>
      <c r="C1562" s="107"/>
      <c r="D1562" s="107"/>
      <c r="E1562" s="107"/>
      <c r="F1562" s="107"/>
      <c r="G1562" s="107"/>
      <c r="H1562" s="107"/>
      <c r="I1562" s="108"/>
      <c r="J1562" s="102"/>
      <c r="K1562" s="102"/>
      <c r="L1562" s="102"/>
      <c r="M1562" s="102"/>
      <c r="N1562" s="102"/>
      <c r="O1562" s="102"/>
      <c r="P1562" s="102"/>
      <c r="Q1562" s="102"/>
      <c r="R1562" s="102"/>
      <c r="S1562" s="102"/>
      <c r="T1562" s="102"/>
      <c r="U1562" s="102"/>
      <c r="V1562" s="102"/>
      <c r="W1562" s="102"/>
      <c r="X1562" s="102"/>
      <c r="Y1562" s="102"/>
      <c r="Z1562" s="102"/>
      <c r="AA1562" s="102"/>
      <c r="AB1562" s="102"/>
      <c r="AC1562" s="102"/>
      <c r="AD1562" s="102"/>
      <c r="AE1562" s="102"/>
      <c r="AF1562" s="102"/>
      <c r="AG1562" s="102"/>
      <c r="AH1562" s="102"/>
      <c r="AI1562" s="102"/>
      <c r="AJ1562" s="102"/>
      <c r="AK1562" s="102"/>
      <c r="AL1562" s="102"/>
      <c r="AM1562" s="102"/>
      <c r="BG1562" s="13" t="s">
        <v>432</v>
      </c>
      <c r="BH1562" s="13" t="s">
        <v>432</v>
      </c>
    </row>
    <row r="1563" spans="1:61" ht="9.75" customHeight="1" x14ac:dyDescent="0.15">
      <c r="A1563" s="96" t="s">
        <v>326</v>
      </c>
      <c r="B1563" s="97"/>
      <c r="C1563" s="97"/>
      <c r="D1563" s="97"/>
      <c r="E1563" s="97"/>
      <c r="F1563" s="97"/>
      <c r="G1563" s="97"/>
      <c r="H1563" s="97"/>
      <c r="I1563" s="98"/>
      <c r="J1563" s="266"/>
      <c r="K1563" s="170"/>
      <c r="L1563" s="170"/>
      <c r="M1563" s="170"/>
      <c r="N1563" s="170"/>
      <c r="O1563" s="170"/>
      <c r="P1563" s="170"/>
      <c r="Q1563" s="170"/>
      <c r="R1563" s="170"/>
      <c r="S1563" s="170"/>
      <c r="T1563" s="170"/>
      <c r="U1563" s="170"/>
      <c r="V1563" s="170" t="s">
        <v>116</v>
      </c>
      <c r="W1563" s="170"/>
      <c r="X1563" s="170"/>
      <c r="Y1563" s="170"/>
      <c r="Z1563" s="170"/>
      <c r="AA1563" s="170"/>
      <c r="AB1563" s="170"/>
      <c r="AC1563" s="170"/>
      <c r="AD1563" s="170"/>
      <c r="AE1563" s="170"/>
      <c r="AF1563" s="170"/>
      <c r="AG1563" s="170"/>
      <c r="AH1563" s="170"/>
      <c r="AI1563" s="170"/>
      <c r="AJ1563" s="170"/>
      <c r="AK1563" s="170"/>
      <c r="AL1563" s="170"/>
      <c r="AM1563" s="171"/>
      <c r="BE1563" s="13" t="str">
        <f ca="1">MID(CELL("address",$CB$2),2,2)</f>
        <v>CB</v>
      </c>
      <c r="BF1563" s="13">
        <f>IF(TRIM($K1565)="","",IF(ISERROR(MATCH($K1565,$CB$3:$CB$7,0)),"INPUT_ERROR",MATCH($K1565,$CB$3:$CB$7,0)))</f>
        <v>3</v>
      </c>
      <c r="BG1563" s="13" t="s">
        <v>539</v>
      </c>
      <c r="BH1563" s="13">
        <v>89</v>
      </c>
      <c r="BI1563" s="13" t="str">
        <f>"ITEM"&amp; BH1563&amp; BG1563 &amp;"="&amp; $BF1563</f>
        <v>ITEM89#KBN4_15=3</v>
      </c>
    </row>
    <row r="1564" spans="1:61" ht="9.75" customHeight="1" x14ac:dyDescent="0.15">
      <c r="A1564" s="99"/>
      <c r="B1564" s="100"/>
      <c r="C1564" s="100"/>
      <c r="D1564" s="100"/>
      <c r="E1564" s="100"/>
      <c r="F1564" s="100"/>
      <c r="G1564" s="100"/>
      <c r="H1564" s="100"/>
      <c r="I1564" s="101"/>
      <c r="J1564" s="304"/>
      <c r="K1564" s="169"/>
      <c r="L1564" s="169"/>
      <c r="M1564" s="169"/>
      <c r="N1564" s="169"/>
      <c r="O1564" s="169"/>
      <c r="P1564" s="169"/>
      <c r="Q1564" s="169"/>
      <c r="R1564" s="169"/>
      <c r="S1564" s="169"/>
      <c r="T1564" s="169"/>
      <c r="U1564" s="169"/>
      <c r="V1564" s="169" t="s">
        <v>180</v>
      </c>
      <c r="W1564" s="169"/>
      <c r="X1564" s="169"/>
      <c r="Y1564" s="169"/>
      <c r="Z1564" s="169"/>
      <c r="AA1564" s="169"/>
      <c r="AB1564" s="169"/>
      <c r="AC1564" s="169"/>
      <c r="AD1564" s="169"/>
      <c r="AE1564" s="169"/>
      <c r="AF1564" s="169"/>
      <c r="AG1564" s="169"/>
      <c r="AH1564" s="169"/>
      <c r="AI1564" s="169"/>
      <c r="AJ1564" s="169"/>
      <c r="AK1564" s="169"/>
      <c r="AL1564" s="169"/>
      <c r="AM1564" s="172"/>
      <c r="BG1564" s="13" t="s">
        <v>432</v>
      </c>
      <c r="BH1564" s="13" t="s">
        <v>432</v>
      </c>
    </row>
    <row r="1565" spans="1:61" ht="9.75" customHeight="1" x14ac:dyDescent="0.15">
      <c r="A1565" s="99"/>
      <c r="B1565" s="100"/>
      <c r="C1565" s="100"/>
      <c r="D1565" s="100"/>
      <c r="E1565" s="100"/>
      <c r="F1565" s="100"/>
      <c r="G1565" s="100"/>
      <c r="H1565" s="100"/>
      <c r="I1565" s="101"/>
      <c r="J1565" s="130" t="s">
        <v>127</v>
      </c>
      <c r="K1565" s="131" t="s">
        <v>136</v>
      </c>
      <c r="L1565" s="131"/>
      <c r="M1565" s="131"/>
      <c r="N1565" s="131"/>
      <c r="O1565" s="131"/>
      <c r="P1565" s="131"/>
      <c r="Q1565" s="131"/>
      <c r="R1565" s="131"/>
      <c r="S1565" s="131"/>
      <c r="T1565" s="133" t="s">
        <v>129</v>
      </c>
      <c r="U1565" s="133"/>
      <c r="V1565" s="169" t="s">
        <v>236</v>
      </c>
      <c r="W1565" s="169"/>
      <c r="X1565" s="169"/>
      <c r="Y1565" s="169"/>
      <c r="Z1565" s="169"/>
      <c r="AA1565" s="169"/>
      <c r="AB1565" s="169"/>
      <c r="AC1565" s="169"/>
      <c r="AD1565" s="169"/>
      <c r="AE1565" s="169"/>
      <c r="AF1565" s="169"/>
      <c r="AG1565" s="169"/>
      <c r="AH1565" s="169"/>
      <c r="AI1565" s="169"/>
      <c r="AJ1565" s="169"/>
      <c r="AK1565" s="169"/>
      <c r="AL1565" s="169"/>
      <c r="AM1565" s="172"/>
      <c r="BG1565" s="13" t="s">
        <v>432</v>
      </c>
      <c r="BH1565" s="13" t="s">
        <v>432</v>
      </c>
    </row>
    <row r="1566" spans="1:61" ht="9.75" customHeight="1" x14ac:dyDescent="0.15">
      <c r="A1566" s="99"/>
      <c r="B1566" s="100"/>
      <c r="C1566" s="100"/>
      <c r="D1566" s="100"/>
      <c r="E1566" s="100"/>
      <c r="F1566" s="100"/>
      <c r="G1566" s="100"/>
      <c r="H1566" s="100"/>
      <c r="I1566" s="101"/>
      <c r="J1566" s="130"/>
      <c r="K1566" s="131"/>
      <c r="L1566" s="131"/>
      <c r="M1566" s="131"/>
      <c r="N1566" s="131"/>
      <c r="O1566" s="131"/>
      <c r="P1566" s="131"/>
      <c r="Q1566" s="131"/>
      <c r="R1566" s="131"/>
      <c r="S1566" s="131"/>
      <c r="T1566" s="133"/>
      <c r="U1566" s="133"/>
      <c r="V1566" s="169" t="s">
        <v>237</v>
      </c>
      <c r="W1566" s="169"/>
      <c r="X1566" s="169"/>
      <c r="Y1566" s="169"/>
      <c r="Z1566" s="169"/>
      <c r="AA1566" s="169"/>
      <c r="AB1566" s="169"/>
      <c r="AC1566" s="169"/>
      <c r="AD1566" s="169"/>
      <c r="AE1566" s="169"/>
      <c r="AF1566" s="169"/>
      <c r="AG1566" s="169"/>
      <c r="AH1566" s="169"/>
      <c r="AI1566" s="169"/>
      <c r="AJ1566" s="169"/>
      <c r="AK1566" s="169"/>
      <c r="AL1566" s="169"/>
      <c r="AM1566" s="172"/>
      <c r="BG1566" s="13" t="s">
        <v>432</v>
      </c>
      <c r="BH1566" s="13" t="s">
        <v>432</v>
      </c>
    </row>
    <row r="1567" spans="1:61" ht="9.75" customHeight="1" x14ac:dyDescent="0.15">
      <c r="A1567" s="99"/>
      <c r="B1567" s="100"/>
      <c r="C1567" s="100"/>
      <c r="D1567" s="100"/>
      <c r="E1567" s="100"/>
      <c r="F1567" s="100"/>
      <c r="G1567" s="100"/>
      <c r="H1567" s="100"/>
      <c r="I1567" s="101"/>
      <c r="J1567" s="186"/>
      <c r="K1567" s="133"/>
      <c r="L1567" s="133"/>
      <c r="M1567" s="133"/>
      <c r="N1567" s="133"/>
      <c r="O1567" s="133"/>
      <c r="P1567" s="133"/>
      <c r="Q1567" s="133"/>
      <c r="R1567" s="133"/>
      <c r="S1567" s="133"/>
      <c r="T1567" s="133"/>
      <c r="U1567" s="133"/>
      <c r="V1567" s="169" t="s">
        <v>441</v>
      </c>
      <c r="W1567" s="169"/>
      <c r="X1567" s="169"/>
      <c r="Y1567" s="169"/>
      <c r="Z1567" s="169"/>
      <c r="AA1567" s="169"/>
      <c r="AB1567" s="169"/>
      <c r="AC1567" s="169"/>
      <c r="AD1567" s="169"/>
      <c r="AE1567" s="169"/>
      <c r="AF1567" s="169"/>
      <c r="AG1567" s="169"/>
      <c r="AH1567" s="169"/>
      <c r="AI1567" s="169"/>
      <c r="AJ1567" s="169"/>
      <c r="AK1567" s="169"/>
      <c r="AL1567" s="169"/>
      <c r="AM1567" s="172"/>
      <c r="BG1567" s="13" t="s">
        <v>432</v>
      </c>
      <c r="BH1567" s="13" t="s">
        <v>432</v>
      </c>
    </row>
    <row r="1568" spans="1:61" ht="9.75" customHeight="1" x14ac:dyDescent="0.15">
      <c r="A1568" s="106"/>
      <c r="B1568" s="107"/>
      <c r="C1568" s="107"/>
      <c r="D1568" s="107"/>
      <c r="E1568" s="107"/>
      <c r="F1568" s="107"/>
      <c r="G1568" s="107"/>
      <c r="H1568" s="107"/>
      <c r="I1568" s="108"/>
      <c r="J1568" s="168"/>
      <c r="K1568" s="137"/>
      <c r="L1568" s="137"/>
      <c r="M1568" s="137"/>
      <c r="N1568" s="137"/>
      <c r="O1568" s="137"/>
      <c r="P1568" s="137"/>
      <c r="Q1568" s="137"/>
      <c r="R1568" s="137"/>
      <c r="S1568" s="137"/>
      <c r="T1568" s="137"/>
      <c r="U1568" s="137"/>
      <c r="V1568" s="174" t="s">
        <v>238</v>
      </c>
      <c r="W1568" s="174"/>
      <c r="X1568" s="174"/>
      <c r="Y1568" s="174"/>
      <c r="Z1568" s="174"/>
      <c r="AA1568" s="174"/>
      <c r="AB1568" s="174"/>
      <c r="AC1568" s="174"/>
      <c r="AD1568" s="174"/>
      <c r="AE1568" s="174"/>
      <c r="AF1568" s="174"/>
      <c r="AG1568" s="174"/>
      <c r="AH1568" s="174"/>
      <c r="AI1568" s="174"/>
      <c r="AJ1568" s="174"/>
      <c r="AK1568" s="174"/>
      <c r="AL1568" s="174"/>
      <c r="AM1568" s="175"/>
      <c r="BG1568" s="13" t="s">
        <v>432</v>
      </c>
      <c r="BH1568" s="13" t="s">
        <v>432</v>
      </c>
    </row>
    <row r="1569" spans="1:61" ht="9.75" customHeight="1" x14ac:dyDescent="0.15">
      <c r="A1569" s="96" t="s">
        <v>325</v>
      </c>
      <c r="B1569" s="97"/>
      <c r="C1569" s="97"/>
      <c r="D1569" s="97"/>
      <c r="E1569" s="97"/>
      <c r="F1569" s="97"/>
      <c r="G1569" s="97"/>
      <c r="H1569" s="97"/>
      <c r="I1569" s="98"/>
      <c r="J1569" s="115" t="s">
        <v>668</v>
      </c>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7"/>
      <c r="BG1569" s="13" t="s">
        <v>539</v>
      </c>
      <c r="BH1569" s="13">
        <v>90</v>
      </c>
      <c r="BI1569" s="13" t="str">
        <f>"ITEM"&amp;BH1569&amp; BG1569 &amp;"="&amp; IF(TRIM($J1569)="","",$J1569)</f>
        <v>ITEM90#KBN4_15=各制度の対象となる住民</v>
      </c>
    </row>
    <row r="1570" spans="1:61" ht="9.75" customHeight="1" x14ac:dyDescent="0.15">
      <c r="A1570" s="99"/>
      <c r="B1570" s="100"/>
      <c r="C1570" s="100"/>
      <c r="D1570" s="100"/>
      <c r="E1570" s="100"/>
      <c r="F1570" s="100"/>
      <c r="G1570" s="100"/>
      <c r="H1570" s="100"/>
      <c r="I1570" s="101"/>
      <c r="J1570" s="109"/>
      <c r="K1570" s="110"/>
      <c r="L1570" s="110"/>
      <c r="M1570" s="110"/>
      <c r="N1570" s="110"/>
      <c r="O1570" s="110"/>
      <c r="P1570" s="110"/>
      <c r="Q1570" s="110"/>
      <c r="R1570" s="110"/>
      <c r="S1570" s="110"/>
      <c r="T1570" s="110"/>
      <c r="U1570" s="110"/>
      <c r="V1570" s="110"/>
      <c r="W1570" s="110"/>
      <c r="X1570" s="110"/>
      <c r="Y1570" s="110"/>
      <c r="Z1570" s="110"/>
      <c r="AA1570" s="110"/>
      <c r="AB1570" s="110"/>
      <c r="AC1570" s="110"/>
      <c r="AD1570" s="110"/>
      <c r="AE1570" s="110"/>
      <c r="AF1570" s="110"/>
      <c r="AG1570" s="110"/>
      <c r="AH1570" s="110"/>
      <c r="AI1570" s="110"/>
      <c r="AJ1570" s="110"/>
      <c r="AK1570" s="110"/>
      <c r="AL1570" s="110"/>
      <c r="AM1570" s="111"/>
      <c r="BG1570" s="13" t="s">
        <v>432</v>
      </c>
      <c r="BH1570" s="13" t="s">
        <v>432</v>
      </c>
    </row>
    <row r="1571" spans="1:61" ht="9.75" customHeight="1" x14ac:dyDescent="0.15">
      <c r="A1571" s="99"/>
      <c r="B1571" s="100"/>
      <c r="C1571" s="100"/>
      <c r="D1571" s="100"/>
      <c r="E1571" s="100"/>
      <c r="F1571" s="100"/>
      <c r="G1571" s="100"/>
      <c r="H1571" s="100"/>
      <c r="I1571" s="101"/>
      <c r="J1571" s="112"/>
      <c r="K1571" s="113"/>
      <c r="L1571" s="113"/>
      <c r="M1571" s="113"/>
      <c r="N1571" s="113"/>
      <c r="O1571" s="113"/>
      <c r="P1571" s="113"/>
      <c r="Q1571" s="113"/>
      <c r="R1571" s="113"/>
      <c r="S1571" s="113"/>
      <c r="T1571" s="113"/>
      <c r="U1571" s="113"/>
      <c r="V1571" s="113"/>
      <c r="W1571" s="113"/>
      <c r="X1571" s="113"/>
      <c r="Y1571" s="113"/>
      <c r="Z1571" s="113"/>
      <c r="AA1571" s="113"/>
      <c r="AB1571" s="113"/>
      <c r="AC1571" s="113"/>
      <c r="AD1571" s="113"/>
      <c r="AE1571" s="113"/>
      <c r="AF1571" s="113"/>
      <c r="AG1571" s="113"/>
      <c r="AH1571" s="113"/>
      <c r="AI1571" s="113"/>
      <c r="AJ1571" s="113"/>
      <c r="AK1571" s="113"/>
      <c r="AL1571" s="113"/>
      <c r="AM1571" s="114"/>
      <c r="BG1571" s="13" t="s">
        <v>432</v>
      </c>
      <c r="BH1571" s="13" t="s">
        <v>432</v>
      </c>
    </row>
    <row r="1572" spans="1:61" ht="9.75" customHeight="1" x14ac:dyDescent="0.15">
      <c r="A1572" s="96" t="s">
        <v>293</v>
      </c>
      <c r="B1572" s="97"/>
      <c r="C1572" s="97"/>
      <c r="D1572" s="97"/>
      <c r="E1572" s="97"/>
      <c r="F1572" s="97"/>
      <c r="G1572" s="97"/>
      <c r="H1572" s="97"/>
      <c r="I1572" s="98"/>
      <c r="J1572" s="224" t="s">
        <v>127</v>
      </c>
      <c r="K1572" s="225" t="s">
        <v>610</v>
      </c>
      <c r="L1572" s="162" t="s">
        <v>122</v>
      </c>
      <c r="M1572" s="162"/>
      <c r="N1572" s="162"/>
      <c r="O1572" s="162"/>
      <c r="P1572" s="162"/>
      <c r="Q1572" s="162"/>
      <c r="R1572" s="162"/>
      <c r="S1572" s="162"/>
      <c r="T1572" s="162"/>
      <c r="U1572" s="162"/>
      <c r="V1572" s="162"/>
      <c r="W1572" s="162"/>
      <c r="X1572" s="227" t="s">
        <v>127</v>
      </c>
      <c r="Y1572" s="225"/>
      <c r="Z1572" s="162" t="s">
        <v>160</v>
      </c>
      <c r="AA1572" s="162"/>
      <c r="AB1572" s="162"/>
      <c r="AC1572" s="162"/>
      <c r="AD1572" s="162"/>
      <c r="AE1572" s="162"/>
      <c r="AF1572" s="162"/>
      <c r="AG1572" s="162"/>
      <c r="AH1572" s="162"/>
      <c r="AI1572" s="162"/>
      <c r="AJ1572" s="162"/>
      <c r="AK1572" s="162"/>
      <c r="AL1572" s="162"/>
      <c r="AM1572" s="163"/>
      <c r="BF1572" s="13" t="b">
        <f>IF($K1572="○",TRUE,IF($K1572="",FALSE,"INPUT_ERROR"))</f>
        <v>1</v>
      </c>
      <c r="BG1572" s="13" t="s">
        <v>539</v>
      </c>
      <c r="BH1572" s="13">
        <v>91</v>
      </c>
      <c r="BI1572" s="13" t="str">
        <f t="shared" ref="BI1572:BI1578" si="36">"ITEM"&amp;BH1572 &amp; BG1572 &amp;"="&amp; BF1572</f>
        <v>ITEM91#KBN4_15=TRUE</v>
      </c>
    </row>
    <row r="1573" spans="1:61" ht="9.75" customHeight="1" x14ac:dyDescent="0.15">
      <c r="A1573" s="99"/>
      <c r="B1573" s="100"/>
      <c r="C1573" s="100"/>
      <c r="D1573" s="100"/>
      <c r="E1573" s="100"/>
      <c r="F1573" s="100"/>
      <c r="G1573" s="100"/>
      <c r="H1573" s="100"/>
      <c r="I1573" s="101"/>
      <c r="J1573" s="130"/>
      <c r="K1573" s="132"/>
      <c r="L1573" s="133"/>
      <c r="M1573" s="133"/>
      <c r="N1573" s="133"/>
      <c r="O1573" s="133"/>
      <c r="P1573" s="133"/>
      <c r="Q1573" s="133"/>
      <c r="R1573" s="133"/>
      <c r="S1573" s="133"/>
      <c r="T1573" s="133"/>
      <c r="U1573" s="133"/>
      <c r="V1573" s="133"/>
      <c r="W1573" s="133"/>
      <c r="X1573" s="134"/>
      <c r="Y1573" s="132"/>
      <c r="Z1573" s="133"/>
      <c r="AA1573" s="133"/>
      <c r="AB1573" s="133"/>
      <c r="AC1573" s="133"/>
      <c r="AD1573" s="133"/>
      <c r="AE1573" s="133"/>
      <c r="AF1573" s="133"/>
      <c r="AG1573" s="133"/>
      <c r="AH1573" s="133"/>
      <c r="AI1573" s="133"/>
      <c r="AJ1573" s="133"/>
      <c r="AK1573" s="133"/>
      <c r="AL1573" s="133"/>
      <c r="AM1573" s="139"/>
      <c r="BF1573" s="13" t="b">
        <f>IF($Y1572="○",TRUE,IF($Y1572="",FALSE,"INPUT_ERROR"))</f>
        <v>0</v>
      </c>
      <c r="BG1573" s="13" t="s">
        <v>539</v>
      </c>
      <c r="BH1573" s="13">
        <v>92</v>
      </c>
      <c r="BI1573" s="13" t="str">
        <f t="shared" si="36"/>
        <v>ITEM92#KBN4_15=FALSE</v>
      </c>
    </row>
    <row r="1574" spans="1:61" ht="9.75" customHeight="1" x14ac:dyDescent="0.15">
      <c r="A1574" s="99"/>
      <c r="B1574" s="100"/>
      <c r="C1574" s="100"/>
      <c r="D1574" s="100"/>
      <c r="E1574" s="100"/>
      <c r="F1574" s="100"/>
      <c r="G1574" s="100"/>
      <c r="H1574" s="100"/>
      <c r="I1574" s="101"/>
      <c r="J1574" s="130" t="s">
        <v>127</v>
      </c>
      <c r="K1574" s="132"/>
      <c r="L1574" s="133" t="s">
        <v>161</v>
      </c>
      <c r="M1574" s="133"/>
      <c r="N1574" s="133"/>
      <c r="O1574" s="133"/>
      <c r="P1574" s="133"/>
      <c r="Q1574" s="133"/>
      <c r="R1574" s="133"/>
      <c r="S1574" s="133"/>
      <c r="T1574" s="133"/>
      <c r="U1574" s="133"/>
      <c r="V1574" s="133"/>
      <c r="W1574" s="133"/>
      <c r="X1574" s="134" t="s">
        <v>127</v>
      </c>
      <c r="Y1574" s="132"/>
      <c r="Z1574" s="133" t="s">
        <v>332</v>
      </c>
      <c r="AA1574" s="133"/>
      <c r="AB1574" s="133"/>
      <c r="AC1574" s="133"/>
      <c r="AD1574" s="133"/>
      <c r="AE1574" s="133"/>
      <c r="AF1574" s="133"/>
      <c r="AG1574" s="133"/>
      <c r="AH1574" s="133"/>
      <c r="AI1574" s="133"/>
      <c r="AJ1574" s="133"/>
      <c r="AK1574" s="133"/>
      <c r="AL1574" s="133"/>
      <c r="AM1574" s="139"/>
      <c r="BF1574" s="13" t="b">
        <f>IF($K1574="○",TRUE,IF($K1574="",FALSE,"INPUT_ERROR"))</f>
        <v>0</v>
      </c>
      <c r="BG1574" s="13" t="s">
        <v>539</v>
      </c>
      <c r="BH1574" s="13">
        <v>93</v>
      </c>
      <c r="BI1574" s="13" t="str">
        <f t="shared" si="36"/>
        <v>ITEM93#KBN4_15=FALSE</v>
      </c>
    </row>
    <row r="1575" spans="1:61" ht="9.75" customHeight="1" x14ac:dyDescent="0.15">
      <c r="A1575" s="99"/>
      <c r="B1575" s="100"/>
      <c r="C1575" s="100"/>
      <c r="D1575" s="100"/>
      <c r="E1575" s="100"/>
      <c r="F1575" s="100"/>
      <c r="G1575" s="100"/>
      <c r="H1575" s="100"/>
      <c r="I1575" s="101"/>
      <c r="J1575" s="130"/>
      <c r="K1575" s="132"/>
      <c r="L1575" s="133"/>
      <c r="M1575" s="133"/>
      <c r="N1575" s="133"/>
      <c r="O1575" s="133"/>
      <c r="P1575" s="133"/>
      <c r="Q1575" s="133"/>
      <c r="R1575" s="133"/>
      <c r="S1575" s="133"/>
      <c r="T1575" s="133"/>
      <c r="U1575" s="133"/>
      <c r="V1575" s="133"/>
      <c r="W1575" s="133"/>
      <c r="X1575" s="134"/>
      <c r="Y1575" s="132"/>
      <c r="Z1575" s="133"/>
      <c r="AA1575" s="133"/>
      <c r="AB1575" s="133"/>
      <c r="AC1575" s="133"/>
      <c r="AD1575" s="133"/>
      <c r="AE1575" s="133"/>
      <c r="AF1575" s="133"/>
      <c r="AG1575" s="133"/>
      <c r="AH1575" s="133"/>
      <c r="AI1575" s="133"/>
      <c r="AJ1575" s="133"/>
      <c r="AK1575" s="133"/>
      <c r="AL1575" s="133"/>
      <c r="AM1575" s="139"/>
      <c r="BF1575" s="13" t="b">
        <f>IF($Y1574="○",TRUE,IF($Y1574="",FALSE,"INPUT_ERROR"))</f>
        <v>0</v>
      </c>
      <c r="BG1575" s="13" t="s">
        <v>539</v>
      </c>
      <c r="BH1575" s="13">
        <v>94</v>
      </c>
      <c r="BI1575" s="13" t="str">
        <f t="shared" si="36"/>
        <v>ITEM94#KBN4_15=FALSE</v>
      </c>
    </row>
    <row r="1576" spans="1:61" ht="9.75" customHeight="1" x14ac:dyDescent="0.15">
      <c r="A1576" s="99"/>
      <c r="B1576" s="100"/>
      <c r="C1576" s="100"/>
      <c r="D1576" s="100"/>
      <c r="E1576" s="100"/>
      <c r="F1576" s="100"/>
      <c r="G1576" s="100"/>
      <c r="H1576" s="100"/>
      <c r="I1576" s="101"/>
      <c r="J1576" s="130" t="s">
        <v>127</v>
      </c>
      <c r="K1576" s="132"/>
      <c r="L1576" s="133" t="s">
        <v>214</v>
      </c>
      <c r="M1576" s="133"/>
      <c r="N1576" s="133"/>
      <c r="O1576" s="133"/>
      <c r="P1576" s="133"/>
      <c r="Q1576" s="133"/>
      <c r="R1576" s="133"/>
      <c r="S1576" s="133"/>
      <c r="T1576" s="133"/>
      <c r="U1576" s="133"/>
      <c r="V1576" s="133"/>
      <c r="W1576" s="133"/>
      <c r="X1576" s="134" t="s">
        <v>127</v>
      </c>
      <c r="Y1576" s="132"/>
      <c r="Z1576" s="133" t="s">
        <v>239</v>
      </c>
      <c r="AA1576" s="133"/>
      <c r="AB1576" s="133"/>
      <c r="AC1576" s="133"/>
      <c r="AD1576" s="133"/>
      <c r="AE1576" s="133"/>
      <c r="AF1576" s="133"/>
      <c r="AG1576" s="133"/>
      <c r="AH1576" s="133"/>
      <c r="AI1576" s="133"/>
      <c r="AJ1576" s="133"/>
      <c r="AK1576" s="133"/>
      <c r="AL1576" s="133"/>
      <c r="AM1576" s="139"/>
      <c r="BF1576" s="13" t="b">
        <f>IF($K1576="○",TRUE,IF($K1576="",FALSE,"INPUT_ERROR"))</f>
        <v>0</v>
      </c>
      <c r="BG1576" s="13" t="s">
        <v>539</v>
      </c>
      <c r="BH1576" s="13">
        <v>95</v>
      </c>
      <c r="BI1576" s="13" t="str">
        <f t="shared" si="36"/>
        <v>ITEM95#KBN4_15=FALSE</v>
      </c>
    </row>
    <row r="1577" spans="1:61" ht="9.75" customHeight="1" x14ac:dyDescent="0.15">
      <c r="A1577" s="99"/>
      <c r="B1577" s="100"/>
      <c r="C1577" s="100"/>
      <c r="D1577" s="100"/>
      <c r="E1577" s="100"/>
      <c r="F1577" s="100"/>
      <c r="G1577" s="100"/>
      <c r="H1577" s="100"/>
      <c r="I1577" s="101"/>
      <c r="J1577" s="130"/>
      <c r="K1577" s="132"/>
      <c r="L1577" s="133"/>
      <c r="M1577" s="133"/>
      <c r="N1577" s="133"/>
      <c r="O1577" s="133"/>
      <c r="P1577" s="133"/>
      <c r="Q1577" s="133"/>
      <c r="R1577" s="133"/>
      <c r="S1577" s="133"/>
      <c r="T1577" s="133"/>
      <c r="U1577" s="133"/>
      <c r="V1577" s="133"/>
      <c r="W1577" s="133"/>
      <c r="X1577" s="134"/>
      <c r="Y1577" s="132"/>
      <c r="Z1577" s="133"/>
      <c r="AA1577" s="133"/>
      <c r="AB1577" s="133"/>
      <c r="AC1577" s="133"/>
      <c r="AD1577" s="133"/>
      <c r="AE1577" s="133"/>
      <c r="AF1577" s="133"/>
      <c r="AG1577" s="133"/>
      <c r="AH1577" s="133"/>
      <c r="AI1577" s="133"/>
      <c r="AJ1577" s="133"/>
      <c r="AK1577" s="133"/>
      <c r="AL1577" s="133"/>
      <c r="AM1577" s="139"/>
      <c r="BF1577" s="13" t="b">
        <f>IF($Y1576="○",TRUE,IF($Y1576="",FALSE,"INPUT_ERROR"))</f>
        <v>0</v>
      </c>
      <c r="BG1577" s="13" t="s">
        <v>539</v>
      </c>
      <c r="BH1577" s="13">
        <v>96</v>
      </c>
      <c r="BI1577" s="13" t="str">
        <f t="shared" si="36"/>
        <v>ITEM96#KBN4_15=FALSE</v>
      </c>
    </row>
    <row r="1578" spans="1:61" ht="9.75" customHeight="1" x14ac:dyDescent="0.15">
      <c r="A1578" s="99"/>
      <c r="B1578" s="100"/>
      <c r="C1578" s="100"/>
      <c r="D1578" s="100"/>
      <c r="E1578" s="100"/>
      <c r="F1578" s="100"/>
      <c r="G1578" s="100"/>
      <c r="H1578" s="100"/>
      <c r="I1578" s="101"/>
      <c r="J1578" s="130" t="s">
        <v>127</v>
      </c>
      <c r="K1578" s="132"/>
      <c r="L1578" s="133" t="s">
        <v>125</v>
      </c>
      <c r="M1578" s="133"/>
      <c r="N1578" s="133"/>
      <c r="O1578" s="134" t="s">
        <v>98</v>
      </c>
      <c r="P1578" s="128"/>
      <c r="Q1578" s="128"/>
      <c r="R1578" s="128"/>
      <c r="S1578" s="128"/>
      <c r="T1578" s="128"/>
      <c r="U1578" s="128"/>
      <c r="V1578" s="128"/>
      <c r="W1578" s="128"/>
      <c r="X1578" s="128"/>
      <c r="Y1578" s="128"/>
      <c r="Z1578" s="128"/>
      <c r="AA1578" s="128"/>
      <c r="AB1578" s="128"/>
      <c r="AC1578" s="128"/>
      <c r="AD1578" s="128"/>
      <c r="AE1578" s="128"/>
      <c r="AF1578" s="128"/>
      <c r="AG1578" s="128"/>
      <c r="AH1578" s="128"/>
      <c r="AI1578" s="128"/>
      <c r="AJ1578" s="128"/>
      <c r="AK1578" s="128"/>
      <c r="AL1578" s="133" t="s">
        <v>188</v>
      </c>
      <c r="AM1578" s="139"/>
      <c r="BF1578" s="13" t="b">
        <f>IF($K1578="○",TRUE,IF($K1578="",FALSE,"INPUT_ERROR"))</f>
        <v>0</v>
      </c>
      <c r="BG1578" s="13" t="s">
        <v>539</v>
      </c>
      <c r="BH1578" s="13">
        <v>97</v>
      </c>
      <c r="BI1578" s="13" t="str">
        <f t="shared" si="36"/>
        <v>ITEM97#KBN4_15=FALSE</v>
      </c>
    </row>
    <row r="1579" spans="1:61" ht="9.75" customHeight="1" x14ac:dyDescent="0.15">
      <c r="A1579" s="99"/>
      <c r="B1579" s="100"/>
      <c r="C1579" s="100"/>
      <c r="D1579" s="100"/>
      <c r="E1579" s="100"/>
      <c r="F1579" s="100"/>
      <c r="G1579" s="100"/>
      <c r="H1579" s="100"/>
      <c r="I1579" s="101"/>
      <c r="J1579" s="135"/>
      <c r="K1579" s="136"/>
      <c r="L1579" s="137"/>
      <c r="M1579" s="137"/>
      <c r="N1579" s="137"/>
      <c r="O1579" s="138"/>
      <c r="P1579" s="90"/>
      <c r="Q1579" s="90"/>
      <c r="R1579" s="90"/>
      <c r="S1579" s="90"/>
      <c r="T1579" s="90"/>
      <c r="U1579" s="90"/>
      <c r="V1579" s="90"/>
      <c r="W1579" s="90"/>
      <c r="X1579" s="90"/>
      <c r="Y1579" s="90"/>
      <c r="Z1579" s="90"/>
      <c r="AA1579" s="90"/>
      <c r="AB1579" s="90"/>
      <c r="AC1579" s="90"/>
      <c r="AD1579" s="90"/>
      <c r="AE1579" s="90"/>
      <c r="AF1579" s="90"/>
      <c r="AG1579" s="90"/>
      <c r="AH1579" s="90"/>
      <c r="AI1579" s="90"/>
      <c r="AJ1579" s="90"/>
      <c r="AK1579" s="90"/>
      <c r="AL1579" s="137"/>
      <c r="AM1579" s="140"/>
      <c r="BG1579" s="13" t="s">
        <v>539</v>
      </c>
      <c r="BH1579" s="13">
        <v>98</v>
      </c>
      <c r="BI1579" s="13" t="str">
        <f>"ITEM"&amp;BH1579 &amp; BG1579 &amp;"="&amp;IF(TRIM($P1578)="","",$P1578)</f>
        <v>ITEM98#KBN4_15=</v>
      </c>
    </row>
    <row r="1580" spans="1:61" ht="9.75" customHeight="1" x14ac:dyDescent="0.15">
      <c r="A1580" s="96" t="s">
        <v>290</v>
      </c>
      <c r="B1580" s="97"/>
      <c r="C1580" s="97"/>
      <c r="D1580" s="97"/>
      <c r="E1580" s="97"/>
      <c r="F1580" s="97"/>
      <c r="G1580" s="97"/>
      <c r="H1580" s="97"/>
      <c r="I1580" s="98"/>
      <c r="J1580" s="305" t="s">
        <v>639</v>
      </c>
      <c r="K1580" s="306"/>
      <c r="L1580" s="306"/>
      <c r="M1580" s="306"/>
      <c r="N1580" s="306"/>
      <c r="O1580" s="306"/>
      <c r="P1580" s="306"/>
      <c r="Q1580" s="306"/>
      <c r="R1580" s="306"/>
      <c r="S1580" s="306"/>
      <c r="T1580" s="306"/>
      <c r="U1580" s="306"/>
      <c r="V1580" s="306"/>
      <c r="W1580" s="306"/>
      <c r="X1580" s="306"/>
      <c r="Y1580" s="306"/>
      <c r="Z1580" s="306"/>
      <c r="AA1580" s="306"/>
      <c r="AB1580" s="306"/>
      <c r="AC1580" s="306"/>
      <c r="AD1580" s="306"/>
      <c r="AE1580" s="306"/>
      <c r="AF1580" s="306"/>
      <c r="AG1580" s="306"/>
      <c r="AH1580" s="306"/>
      <c r="AI1580" s="306"/>
      <c r="AJ1580" s="306"/>
      <c r="AK1580" s="306"/>
      <c r="AL1580" s="306"/>
      <c r="AM1580" s="307"/>
      <c r="BG1580" s="13" t="s">
        <v>539</v>
      </c>
      <c r="BH1580" s="13">
        <v>99</v>
      </c>
      <c r="BI1580" s="13" t="str">
        <f>"ITEM"&amp;BH1580 &amp; BG1580 &amp;"="&amp;IF(TRIM($J1580)="","",TEXT(J1580,"yyyymmdd"))</f>
        <v>ITEM99#KBN4_15=随時</v>
      </c>
    </row>
    <row r="1581" spans="1:61" ht="9.75" customHeight="1" x14ac:dyDescent="0.15">
      <c r="A1581" s="99"/>
      <c r="B1581" s="100"/>
      <c r="C1581" s="100"/>
      <c r="D1581" s="100"/>
      <c r="E1581" s="100"/>
      <c r="F1581" s="100"/>
      <c r="G1581" s="100"/>
      <c r="H1581" s="100"/>
      <c r="I1581" s="101"/>
      <c r="J1581" s="308"/>
      <c r="K1581" s="309"/>
      <c r="L1581" s="309"/>
      <c r="M1581" s="309"/>
      <c r="N1581" s="309"/>
      <c r="O1581" s="309"/>
      <c r="P1581" s="309"/>
      <c r="Q1581" s="309"/>
      <c r="R1581" s="309"/>
      <c r="S1581" s="309"/>
      <c r="T1581" s="309"/>
      <c r="U1581" s="309"/>
      <c r="V1581" s="309"/>
      <c r="W1581" s="309"/>
      <c r="X1581" s="309"/>
      <c r="Y1581" s="309"/>
      <c r="Z1581" s="309"/>
      <c r="AA1581" s="309"/>
      <c r="AB1581" s="309"/>
      <c r="AC1581" s="309"/>
      <c r="AD1581" s="309"/>
      <c r="AE1581" s="309"/>
      <c r="AF1581" s="309"/>
      <c r="AG1581" s="309"/>
      <c r="AH1581" s="309"/>
      <c r="AI1581" s="309"/>
      <c r="AJ1581" s="309"/>
      <c r="AK1581" s="309"/>
      <c r="AL1581" s="309"/>
      <c r="AM1581" s="310"/>
      <c r="BH1581" s="13" t="s">
        <v>432</v>
      </c>
    </row>
    <row r="1582" spans="1:61" ht="9.75" customHeight="1" x14ac:dyDescent="0.15">
      <c r="A1582" s="106"/>
      <c r="B1582" s="107"/>
      <c r="C1582" s="107"/>
      <c r="D1582" s="107"/>
      <c r="E1582" s="107"/>
      <c r="F1582" s="107"/>
      <c r="G1582" s="107"/>
      <c r="H1582" s="107"/>
      <c r="I1582" s="108"/>
      <c r="J1582" s="311"/>
      <c r="K1582" s="312"/>
      <c r="L1582" s="312"/>
      <c r="M1582" s="312"/>
      <c r="N1582" s="312"/>
      <c r="O1582" s="312"/>
      <c r="P1582" s="312"/>
      <c r="Q1582" s="312"/>
      <c r="R1582" s="312"/>
      <c r="S1582" s="312"/>
      <c r="T1582" s="312"/>
      <c r="U1582" s="312"/>
      <c r="V1582" s="312"/>
      <c r="W1582" s="312"/>
      <c r="X1582" s="312"/>
      <c r="Y1582" s="312"/>
      <c r="Z1582" s="312"/>
      <c r="AA1582" s="312"/>
      <c r="AB1582" s="312"/>
      <c r="AC1582" s="312"/>
      <c r="AD1582" s="312"/>
      <c r="AE1582" s="312"/>
      <c r="AF1582" s="312"/>
      <c r="AG1582" s="312"/>
      <c r="AH1582" s="312"/>
      <c r="AI1582" s="312"/>
      <c r="AJ1582" s="312"/>
      <c r="AK1582" s="312"/>
      <c r="AL1582" s="312"/>
      <c r="AM1582" s="313"/>
      <c r="BH1582" s="13" t="s">
        <v>432</v>
      </c>
    </row>
    <row r="1583" spans="1:61" ht="9.75" customHeight="1" x14ac:dyDescent="0.15">
      <c r="A1583" s="141" t="s">
        <v>403</v>
      </c>
      <c r="B1583" s="142"/>
      <c r="C1583" s="142"/>
      <c r="D1583" s="142"/>
      <c r="E1583" s="142"/>
      <c r="F1583" s="142"/>
      <c r="G1583" s="142"/>
      <c r="H1583" s="142"/>
      <c r="I1583" s="142"/>
      <c r="J1583" s="142"/>
      <c r="K1583" s="142"/>
      <c r="L1583" s="142"/>
      <c r="M1583" s="142"/>
      <c r="N1583" s="142"/>
      <c r="O1583" s="142"/>
      <c r="P1583" s="142"/>
      <c r="Q1583" s="142"/>
      <c r="R1583" s="142"/>
      <c r="S1583" s="142"/>
      <c r="T1583" s="142"/>
      <c r="U1583" s="142"/>
      <c r="V1583" s="142"/>
      <c r="W1583" s="142"/>
      <c r="X1583" s="142"/>
      <c r="Y1583" s="142"/>
      <c r="Z1583" s="142"/>
      <c r="AA1583" s="142"/>
      <c r="AB1583" s="142"/>
      <c r="AC1583" s="142"/>
      <c r="AD1583" s="142"/>
      <c r="AE1583" s="142"/>
      <c r="AF1583" s="142"/>
      <c r="AG1583" s="142"/>
      <c r="AH1583" s="142"/>
      <c r="AI1583" s="142"/>
      <c r="AJ1583" s="142"/>
      <c r="AK1583" s="142"/>
      <c r="AL1583" s="142"/>
      <c r="AM1583" s="143"/>
      <c r="BH1583" s="13" t="s">
        <v>432</v>
      </c>
    </row>
    <row r="1584" spans="1:61" ht="9.75" customHeight="1" thickBot="1" x14ac:dyDescent="0.2">
      <c r="A1584" s="164"/>
      <c r="B1584" s="165"/>
      <c r="C1584" s="165"/>
      <c r="D1584" s="165"/>
      <c r="E1584" s="165"/>
      <c r="F1584" s="165"/>
      <c r="G1584" s="165"/>
      <c r="H1584" s="165"/>
      <c r="I1584" s="165"/>
      <c r="J1584" s="165"/>
      <c r="K1584" s="165"/>
      <c r="L1584" s="165"/>
      <c r="M1584" s="165"/>
      <c r="N1584" s="165"/>
      <c r="O1584" s="165"/>
      <c r="P1584" s="165"/>
      <c r="Q1584" s="165"/>
      <c r="R1584" s="165"/>
      <c r="S1584" s="165"/>
      <c r="T1584" s="165"/>
      <c r="U1584" s="165"/>
      <c r="V1584" s="165"/>
      <c r="W1584" s="165"/>
      <c r="X1584" s="165"/>
      <c r="Y1584" s="165"/>
      <c r="Z1584" s="165"/>
      <c r="AA1584" s="165"/>
      <c r="AB1584" s="165"/>
      <c r="AC1584" s="165"/>
      <c r="AD1584" s="165"/>
      <c r="AE1584" s="165"/>
      <c r="AF1584" s="165"/>
      <c r="AG1584" s="165"/>
      <c r="AH1584" s="165"/>
      <c r="AI1584" s="165"/>
      <c r="AJ1584" s="165"/>
      <c r="AK1584" s="165"/>
      <c r="AL1584" s="165"/>
      <c r="AM1584" s="166"/>
      <c r="BH1584" s="13" t="s">
        <v>432</v>
      </c>
    </row>
    <row r="1585" spans="1:61" ht="9.75" customHeight="1" x14ac:dyDescent="0.15">
      <c r="A1585" s="295" t="s">
        <v>404</v>
      </c>
      <c r="B1585" s="296"/>
      <c r="C1585" s="296"/>
      <c r="D1585" s="296"/>
      <c r="E1585" s="296"/>
      <c r="F1585" s="296"/>
      <c r="G1585" s="296"/>
      <c r="H1585" s="296"/>
      <c r="I1585" s="297"/>
      <c r="J1585" s="273" t="s">
        <v>678</v>
      </c>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274"/>
      <c r="AE1585" s="274"/>
      <c r="AF1585" s="274"/>
      <c r="AG1585" s="274"/>
      <c r="AH1585" s="274"/>
      <c r="AI1585" s="274"/>
      <c r="AJ1585" s="274"/>
      <c r="AK1585" s="274"/>
      <c r="AL1585" s="274"/>
      <c r="AM1585" s="275"/>
      <c r="BG1585" s="13" t="s">
        <v>540</v>
      </c>
      <c r="BH1585" s="13">
        <v>85</v>
      </c>
      <c r="BI1585" s="13" t="str">
        <f>"ITEM"&amp;BH1585 &amp; BG1585 &amp;"="&amp; IF(TRIM($J1585)="","",$J1585)</f>
        <v>ITEM85#KBN4_16=人事課</v>
      </c>
    </row>
    <row r="1586" spans="1:61" ht="9.75" customHeight="1" thickBot="1" x14ac:dyDescent="0.2">
      <c r="A1586" s="298"/>
      <c r="B1586" s="299"/>
      <c r="C1586" s="299"/>
      <c r="D1586" s="299"/>
      <c r="E1586" s="299"/>
      <c r="F1586" s="299"/>
      <c r="G1586" s="299"/>
      <c r="H1586" s="299"/>
      <c r="I1586" s="300"/>
      <c r="J1586" s="301"/>
      <c r="K1586" s="302"/>
      <c r="L1586" s="302"/>
      <c r="M1586" s="302"/>
      <c r="N1586" s="302"/>
      <c r="O1586" s="302"/>
      <c r="P1586" s="302"/>
      <c r="Q1586" s="302"/>
      <c r="R1586" s="302"/>
      <c r="S1586" s="302"/>
      <c r="T1586" s="302"/>
      <c r="U1586" s="302"/>
      <c r="V1586" s="302"/>
      <c r="W1586" s="302"/>
      <c r="X1586" s="302"/>
      <c r="Y1586" s="302"/>
      <c r="Z1586" s="302"/>
      <c r="AA1586" s="302"/>
      <c r="AB1586" s="302"/>
      <c r="AC1586" s="302"/>
      <c r="AD1586" s="302"/>
      <c r="AE1586" s="302"/>
      <c r="AF1586" s="302"/>
      <c r="AG1586" s="302"/>
      <c r="AH1586" s="302"/>
      <c r="AI1586" s="302"/>
      <c r="AJ1586" s="302"/>
      <c r="AK1586" s="302"/>
      <c r="AL1586" s="302"/>
      <c r="AM1586" s="303"/>
      <c r="BG1586" s="13" t="s">
        <v>432</v>
      </c>
      <c r="BH1586" s="13" t="s">
        <v>432</v>
      </c>
    </row>
    <row r="1587" spans="1:61" ht="9.75" customHeight="1" x14ac:dyDescent="0.15">
      <c r="A1587" s="96" t="s">
        <v>96</v>
      </c>
      <c r="B1587" s="97"/>
      <c r="C1587" s="97"/>
      <c r="D1587" s="97"/>
      <c r="E1587" s="97"/>
      <c r="F1587" s="97"/>
      <c r="G1587" s="97"/>
      <c r="H1587" s="97"/>
      <c r="I1587" s="98"/>
      <c r="J1587" s="102" t="s">
        <v>641</v>
      </c>
      <c r="K1587" s="102"/>
      <c r="L1587" s="102"/>
      <c r="M1587" s="102"/>
      <c r="N1587" s="102"/>
      <c r="O1587" s="102"/>
      <c r="P1587" s="102"/>
      <c r="Q1587" s="102"/>
      <c r="R1587" s="102"/>
      <c r="S1587" s="102"/>
      <c r="T1587" s="102"/>
      <c r="U1587" s="102"/>
      <c r="V1587" s="102"/>
      <c r="W1587" s="102"/>
      <c r="X1587" s="102"/>
      <c r="Y1587" s="102"/>
      <c r="Z1587" s="102"/>
      <c r="AA1587" s="102"/>
      <c r="AB1587" s="102"/>
      <c r="AC1587" s="102"/>
      <c r="AD1587" s="102"/>
      <c r="AE1587" s="102"/>
      <c r="AF1587" s="102"/>
      <c r="AG1587" s="102"/>
      <c r="AH1587" s="102"/>
      <c r="AI1587" s="102"/>
      <c r="AJ1587" s="102"/>
      <c r="AK1587" s="102"/>
      <c r="AL1587" s="102"/>
      <c r="AM1587" s="102"/>
      <c r="BG1587" s="13" t="s">
        <v>540</v>
      </c>
      <c r="BH1587" s="13">
        <v>86</v>
      </c>
      <c r="BI1587" s="13" t="str">
        <f>"ITEM"&amp;BH1587&amp; BG1587 &amp;"="&amp; IF(TRIM($J1587)="","",$J1587)</f>
        <v>ITEM86#KBN4_16=番号法第９条第１項</v>
      </c>
    </row>
    <row r="1588" spans="1:61" ht="9.75" customHeight="1" x14ac:dyDescent="0.15">
      <c r="A1588" s="106"/>
      <c r="B1588" s="107"/>
      <c r="C1588" s="107"/>
      <c r="D1588" s="107"/>
      <c r="E1588" s="107"/>
      <c r="F1588" s="107"/>
      <c r="G1588" s="107"/>
      <c r="H1588" s="107"/>
      <c r="I1588" s="108"/>
      <c r="J1588" s="102"/>
      <c r="K1588" s="102"/>
      <c r="L1588" s="102"/>
      <c r="M1588" s="102"/>
      <c r="N1588" s="102"/>
      <c r="O1588" s="102"/>
      <c r="P1588" s="102"/>
      <c r="Q1588" s="102"/>
      <c r="R1588" s="102"/>
      <c r="S1588" s="102"/>
      <c r="T1588" s="102"/>
      <c r="U1588" s="102"/>
      <c r="V1588" s="102"/>
      <c r="W1588" s="102"/>
      <c r="X1588" s="102"/>
      <c r="Y1588" s="102"/>
      <c r="Z1588" s="102"/>
      <c r="AA1588" s="102"/>
      <c r="AB1588" s="102"/>
      <c r="AC1588" s="102"/>
      <c r="AD1588" s="102"/>
      <c r="AE1588" s="102"/>
      <c r="AF1588" s="102"/>
      <c r="AG1588" s="102"/>
      <c r="AH1588" s="102"/>
      <c r="AI1588" s="102"/>
      <c r="AJ1588" s="102"/>
      <c r="AK1588" s="102"/>
      <c r="AL1588" s="102"/>
      <c r="AM1588" s="102"/>
      <c r="BG1588" s="13" t="s">
        <v>432</v>
      </c>
      <c r="BH1588" s="13" t="s">
        <v>432</v>
      </c>
    </row>
    <row r="1589" spans="1:61" ht="9.75" customHeight="1" x14ac:dyDescent="0.15">
      <c r="A1589" s="96" t="s">
        <v>291</v>
      </c>
      <c r="B1589" s="97"/>
      <c r="C1589" s="97"/>
      <c r="D1589" s="97"/>
      <c r="E1589" s="97"/>
      <c r="F1589" s="97"/>
      <c r="G1589" s="97"/>
      <c r="H1589" s="97"/>
      <c r="I1589" s="98"/>
      <c r="J1589" s="102" t="s">
        <v>679</v>
      </c>
      <c r="K1589" s="102"/>
      <c r="L1589" s="102"/>
      <c r="M1589" s="102"/>
      <c r="N1589" s="102"/>
      <c r="O1589" s="102"/>
      <c r="P1589" s="102"/>
      <c r="Q1589" s="102"/>
      <c r="R1589" s="102"/>
      <c r="S1589" s="102"/>
      <c r="T1589" s="102"/>
      <c r="U1589" s="102"/>
      <c r="V1589" s="102"/>
      <c r="W1589" s="102"/>
      <c r="X1589" s="102"/>
      <c r="Y1589" s="102"/>
      <c r="Z1589" s="102"/>
      <c r="AA1589" s="102"/>
      <c r="AB1589" s="102"/>
      <c r="AC1589" s="102"/>
      <c r="AD1589" s="102"/>
      <c r="AE1589" s="102"/>
      <c r="AF1589" s="102"/>
      <c r="AG1589" s="102"/>
      <c r="AH1589" s="102"/>
      <c r="AI1589" s="102"/>
      <c r="AJ1589" s="102"/>
      <c r="AK1589" s="102"/>
      <c r="AL1589" s="102"/>
      <c r="AM1589" s="102"/>
      <c r="BG1589" s="13" t="s">
        <v>540</v>
      </c>
      <c r="BH1589" s="13">
        <v>87</v>
      </c>
      <c r="BI1589" s="13" t="str">
        <f>"ITEM"&amp;BH1589&amp; BG1589 &amp;"="&amp; IF(TRIM($J1589)="","",$J1589)</f>
        <v>ITEM87#KBN4_16=児童手当等給与に関する事務等</v>
      </c>
    </row>
    <row r="1590" spans="1:61" ht="9.75" customHeight="1" x14ac:dyDescent="0.15">
      <c r="A1590" s="99"/>
      <c r="B1590" s="100"/>
      <c r="C1590" s="100"/>
      <c r="D1590" s="100"/>
      <c r="E1590" s="100"/>
      <c r="F1590" s="100"/>
      <c r="G1590" s="100"/>
      <c r="H1590" s="100"/>
      <c r="I1590" s="101"/>
      <c r="J1590" s="102"/>
      <c r="K1590" s="102"/>
      <c r="L1590" s="102"/>
      <c r="M1590" s="102"/>
      <c r="N1590" s="102"/>
      <c r="O1590" s="102"/>
      <c r="P1590" s="102"/>
      <c r="Q1590" s="102"/>
      <c r="R1590" s="102"/>
      <c r="S1590" s="102"/>
      <c r="T1590" s="102"/>
      <c r="U1590" s="102"/>
      <c r="V1590" s="102"/>
      <c r="W1590" s="102"/>
      <c r="X1590" s="102"/>
      <c r="Y1590" s="102"/>
      <c r="Z1590" s="102"/>
      <c r="AA1590" s="102"/>
      <c r="AB1590" s="102"/>
      <c r="AC1590" s="102"/>
      <c r="AD1590" s="102"/>
      <c r="AE1590" s="102"/>
      <c r="AF1590" s="102"/>
      <c r="AG1590" s="102"/>
      <c r="AH1590" s="102"/>
      <c r="AI1590" s="102"/>
      <c r="AJ1590" s="102"/>
      <c r="AK1590" s="102"/>
      <c r="AL1590" s="102"/>
      <c r="AM1590" s="102"/>
      <c r="BG1590" s="13" t="s">
        <v>432</v>
      </c>
      <c r="BH1590" s="13" t="s">
        <v>432</v>
      </c>
    </row>
    <row r="1591" spans="1:61" ht="9.75" customHeight="1" x14ac:dyDescent="0.15">
      <c r="A1591" s="106"/>
      <c r="B1591" s="107"/>
      <c r="C1591" s="107"/>
      <c r="D1591" s="107"/>
      <c r="E1591" s="107"/>
      <c r="F1591" s="107"/>
      <c r="G1591" s="107"/>
      <c r="H1591" s="107"/>
      <c r="I1591" s="108"/>
      <c r="J1591" s="102"/>
      <c r="K1591" s="102"/>
      <c r="L1591" s="102"/>
      <c r="M1591" s="102"/>
      <c r="N1591" s="102"/>
      <c r="O1591" s="102"/>
      <c r="P1591" s="102"/>
      <c r="Q1591" s="102"/>
      <c r="R1591" s="102"/>
      <c r="S1591" s="102"/>
      <c r="T1591" s="102"/>
      <c r="U1591" s="102"/>
      <c r="V1591" s="102"/>
      <c r="W1591" s="102"/>
      <c r="X1591" s="102"/>
      <c r="Y1591" s="102"/>
      <c r="Z1591" s="102"/>
      <c r="AA1591" s="102"/>
      <c r="AB1591" s="102"/>
      <c r="AC1591" s="102"/>
      <c r="AD1591" s="102"/>
      <c r="AE1591" s="102"/>
      <c r="AF1591" s="102"/>
      <c r="AG1591" s="102"/>
      <c r="AH1591" s="102"/>
      <c r="AI1591" s="102"/>
      <c r="AJ1591" s="102"/>
      <c r="AK1591" s="102"/>
      <c r="AL1591" s="102"/>
      <c r="AM1591" s="102"/>
      <c r="BG1591" s="13" t="s">
        <v>432</v>
      </c>
      <c r="BH1591" s="13" t="s">
        <v>432</v>
      </c>
    </row>
    <row r="1592" spans="1:61" ht="9.75" customHeight="1" x14ac:dyDescent="0.15">
      <c r="A1592" s="96" t="s">
        <v>292</v>
      </c>
      <c r="B1592" s="97"/>
      <c r="C1592" s="97"/>
      <c r="D1592" s="97"/>
      <c r="E1592" s="97"/>
      <c r="F1592" s="97"/>
      <c r="G1592" s="97"/>
      <c r="H1592" s="97"/>
      <c r="I1592" s="98"/>
      <c r="J1592" s="102" t="s">
        <v>651</v>
      </c>
      <c r="K1592" s="102"/>
      <c r="L1592" s="102"/>
      <c r="M1592" s="102"/>
      <c r="N1592" s="102"/>
      <c r="O1592" s="102"/>
      <c r="P1592" s="102"/>
      <c r="Q1592" s="102"/>
      <c r="R1592" s="102"/>
      <c r="S1592" s="102"/>
      <c r="T1592" s="102"/>
      <c r="U1592" s="102"/>
      <c r="V1592" s="102"/>
      <c r="W1592" s="102"/>
      <c r="X1592" s="102"/>
      <c r="Y1592" s="102"/>
      <c r="Z1592" s="102"/>
      <c r="AA1592" s="102"/>
      <c r="AB1592" s="102"/>
      <c r="AC1592" s="102"/>
      <c r="AD1592" s="102"/>
      <c r="AE1592" s="102"/>
      <c r="AF1592" s="102"/>
      <c r="AG1592" s="102"/>
      <c r="AH1592" s="102"/>
      <c r="AI1592" s="102"/>
      <c r="AJ1592" s="102"/>
      <c r="AK1592" s="102"/>
      <c r="AL1592" s="102"/>
      <c r="AM1592" s="102"/>
      <c r="BG1592" s="13" t="s">
        <v>540</v>
      </c>
      <c r="BH1592" s="13">
        <v>88</v>
      </c>
      <c r="BI1592" s="13" t="str">
        <f>"ITEM"&amp;BH1592&amp; BG1592 &amp;"="&amp; IF(TRIM($J1592)="","",$J1592)</f>
        <v>ITEM88#KBN4_16=対象者の住基情報（住所・氏名等）</v>
      </c>
    </row>
    <row r="1593" spans="1:61" ht="9.75" customHeight="1" x14ac:dyDescent="0.15">
      <c r="A1593" s="106"/>
      <c r="B1593" s="107"/>
      <c r="C1593" s="107"/>
      <c r="D1593" s="107"/>
      <c r="E1593" s="107"/>
      <c r="F1593" s="107"/>
      <c r="G1593" s="107"/>
      <c r="H1593" s="107"/>
      <c r="I1593" s="108"/>
      <c r="J1593" s="102"/>
      <c r="K1593" s="102"/>
      <c r="L1593" s="102"/>
      <c r="M1593" s="102"/>
      <c r="N1593" s="102"/>
      <c r="O1593" s="102"/>
      <c r="P1593" s="102"/>
      <c r="Q1593" s="102"/>
      <c r="R1593" s="102"/>
      <c r="S1593" s="102"/>
      <c r="T1593" s="102"/>
      <c r="U1593" s="102"/>
      <c r="V1593" s="102"/>
      <c r="W1593" s="102"/>
      <c r="X1593" s="102"/>
      <c r="Y1593" s="102"/>
      <c r="Z1593" s="102"/>
      <c r="AA1593" s="102"/>
      <c r="AB1593" s="102"/>
      <c r="AC1593" s="102"/>
      <c r="AD1593" s="102"/>
      <c r="AE1593" s="102"/>
      <c r="AF1593" s="102"/>
      <c r="AG1593" s="102"/>
      <c r="AH1593" s="102"/>
      <c r="AI1593" s="102"/>
      <c r="AJ1593" s="102"/>
      <c r="AK1593" s="102"/>
      <c r="AL1593" s="102"/>
      <c r="AM1593" s="102"/>
      <c r="BG1593" s="13" t="s">
        <v>432</v>
      </c>
      <c r="BH1593" s="13" t="s">
        <v>432</v>
      </c>
    </row>
    <row r="1594" spans="1:61" ht="9.75" customHeight="1" x14ac:dyDescent="0.15">
      <c r="A1594" s="96" t="s">
        <v>326</v>
      </c>
      <c r="B1594" s="97"/>
      <c r="C1594" s="97"/>
      <c r="D1594" s="97"/>
      <c r="E1594" s="97"/>
      <c r="F1594" s="97"/>
      <c r="G1594" s="97"/>
      <c r="H1594" s="97"/>
      <c r="I1594" s="98"/>
      <c r="J1594" s="266"/>
      <c r="K1594" s="170"/>
      <c r="L1594" s="170"/>
      <c r="M1594" s="170"/>
      <c r="N1594" s="170"/>
      <c r="O1594" s="170"/>
      <c r="P1594" s="170"/>
      <c r="Q1594" s="170"/>
      <c r="R1594" s="170"/>
      <c r="S1594" s="170"/>
      <c r="T1594" s="170"/>
      <c r="U1594" s="170"/>
      <c r="V1594" s="170" t="s">
        <v>116</v>
      </c>
      <c r="W1594" s="170"/>
      <c r="X1594" s="170"/>
      <c r="Y1594" s="170"/>
      <c r="Z1594" s="170"/>
      <c r="AA1594" s="170"/>
      <c r="AB1594" s="170"/>
      <c r="AC1594" s="170"/>
      <c r="AD1594" s="170"/>
      <c r="AE1594" s="170"/>
      <c r="AF1594" s="170"/>
      <c r="AG1594" s="170"/>
      <c r="AH1594" s="170"/>
      <c r="AI1594" s="170"/>
      <c r="AJ1594" s="170"/>
      <c r="AK1594" s="170"/>
      <c r="AL1594" s="170"/>
      <c r="AM1594" s="171"/>
      <c r="BE1594" s="13" t="str">
        <f ca="1">MID(CELL("address",$CB$2),2,2)</f>
        <v>CB</v>
      </c>
      <c r="BF1594" s="13">
        <f>IF(TRIM($K1596)="","",IF(ISERROR(MATCH($K1596,$CB$3:$CB$7,0)),"INPUT_ERROR",MATCH($K1596,$CB$3:$CB$7,0)))</f>
        <v>3</v>
      </c>
      <c r="BG1594" s="13" t="s">
        <v>540</v>
      </c>
      <c r="BH1594" s="13">
        <v>89</v>
      </c>
      <c r="BI1594" s="13" t="str">
        <f>"ITEM"&amp; BH1594&amp; BG1594 &amp;"="&amp; $BF1594</f>
        <v>ITEM89#KBN4_16=3</v>
      </c>
    </row>
    <row r="1595" spans="1:61" ht="9.75" customHeight="1" x14ac:dyDescent="0.15">
      <c r="A1595" s="99"/>
      <c r="B1595" s="100"/>
      <c r="C1595" s="100"/>
      <c r="D1595" s="100"/>
      <c r="E1595" s="100"/>
      <c r="F1595" s="100"/>
      <c r="G1595" s="100"/>
      <c r="H1595" s="100"/>
      <c r="I1595" s="101"/>
      <c r="J1595" s="304"/>
      <c r="K1595" s="169"/>
      <c r="L1595" s="169"/>
      <c r="M1595" s="169"/>
      <c r="N1595" s="169"/>
      <c r="O1595" s="169"/>
      <c r="P1595" s="169"/>
      <c r="Q1595" s="169"/>
      <c r="R1595" s="169"/>
      <c r="S1595" s="169"/>
      <c r="T1595" s="169"/>
      <c r="U1595" s="169"/>
      <c r="V1595" s="169" t="s">
        <v>180</v>
      </c>
      <c r="W1595" s="169"/>
      <c r="X1595" s="169"/>
      <c r="Y1595" s="169"/>
      <c r="Z1595" s="169"/>
      <c r="AA1595" s="169"/>
      <c r="AB1595" s="169"/>
      <c r="AC1595" s="169"/>
      <c r="AD1595" s="169"/>
      <c r="AE1595" s="169"/>
      <c r="AF1595" s="169"/>
      <c r="AG1595" s="169"/>
      <c r="AH1595" s="169"/>
      <c r="AI1595" s="169"/>
      <c r="AJ1595" s="169"/>
      <c r="AK1595" s="169"/>
      <c r="AL1595" s="169"/>
      <c r="AM1595" s="172"/>
      <c r="BG1595" s="13" t="s">
        <v>432</v>
      </c>
      <c r="BH1595" s="13" t="s">
        <v>432</v>
      </c>
    </row>
    <row r="1596" spans="1:61" ht="9.75" customHeight="1" x14ac:dyDescent="0.15">
      <c r="A1596" s="99"/>
      <c r="B1596" s="100"/>
      <c r="C1596" s="100"/>
      <c r="D1596" s="100"/>
      <c r="E1596" s="100"/>
      <c r="F1596" s="100"/>
      <c r="G1596" s="100"/>
      <c r="H1596" s="100"/>
      <c r="I1596" s="101"/>
      <c r="J1596" s="130" t="s">
        <v>127</v>
      </c>
      <c r="K1596" s="131" t="s">
        <v>136</v>
      </c>
      <c r="L1596" s="131"/>
      <c r="M1596" s="131"/>
      <c r="N1596" s="131"/>
      <c r="O1596" s="131"/>
      <c r="P1596" s="131"/>
      <c r="Q1596" s="131"/>
      <c r="R1596" s="131"/>
      <c r="S1596" s="131"/>
      <c r="T1596" s="133" t="s">
        <v>129</v>
      </c>
      <c r="U1596" s="133"/>
      <c r="V1596" s="169" t="s">
        <v>236</v>
      </c>
      <c r="W1596" s="169"/>
      <c r="X1596" s="169"/>
      <c r="Y1596" s="169"/>
      <c r="Z1596" s="169"/>
      <c r="AA1596" s="169"/>
      <c r="AB1596" s="169"/>
      <c r="AC1596" s="169"/>
      <c r="AD1596" s="169"/>
      <c r="AE1596" s="169"/>
      <c r="AF1596" s="169"/>
      <c r="AG1596" s="169"/>
      <c r="AH1596" s="169"/>
      <c r="AI1596" s="169"/>
      <c r="AJ1596" s="169"/>
      <c r="AK1596" s="169"/>
      <c r="AL1596" s="169"/>
      <c r="AM1596" s="172"/>
      <c r="BG1596" s="13" t="s">
        <v>432</v>
      </c>
      <c r="BH1596" s="13" t="s">
        <v>432</v>
      </c>
    </row>
    <row r="1597" spans="1:61" ht="9.75" customHeight="1" x14ac:dyDescent="0.15">
      <c r="A1597" s="99"/>
      <c r="B1597" s="100"/>
      <c r="C1597" s="100"/>
      <c r="D1597" s="100"/>
      <c r="E1597" s="100"/>
      <c r="F1597" s="100"/>
      <c r="G1597" s="100"/>
      <c r="H1597" s="100"/>
      <c r="I1597" s="101"/>
      <c r="J1597" s="130"/>
      <c r="K1597" s="131"/>
      <c r="L1597" s="131"/>
      <c r="M1597" s="131"/>
      <c r="N1597" s="131"/>
      <c r="O1597" s="131"/>
      <c r="P1597" s="131"/>
      <c r="Q1597" s="131"/>
      <c r="R1597" s="131"/>
      <c r="S1597" s="131"/>
      <c r="T1597" s="133"/>
      <c r="U1597" s="133"/>
      <c r="V1597" s="169" t="s">
        <v>237</v>
      </c>
      <c r="W1597" s="169"/>
      <c r="X1597" s="169"/>
      <c r="Y1597" s="169"/>
      <c r="Z1597" s="169"/>
      <c r="AA1597" s="169"/>
      <c r="AB1597" s="169"/>
      <c r="AC1597" s="169"/>
      <c r="AD1597" s="169"/>
      <c r="AE1597" s="169"/>
      <c r="AF1597" s="169"/>
      <c r="AG1597" s="169"/>
      <c r="AH1597" s="169"/>
      <c r="AI1597" s="169"/>
      <c r="AJ1597" s="169"/>
      <c r="AK1597" s="169"/>
      <c r="AL1597" s="169"/>
      <c r="AM1597" s="172"/>
      <c r="BG1597" s="13" t="s">
        <v>432</v>
      </c>
      <c r="BH1597" s="13" t="s">
        <v>432</v>
      </c>
    </row>
    <row r="1598" spans="1:61" ht="9.75" customHeight="1" x14ac:dyDescent="0.15">
      <c r="A1598" s="99"/>
      <c r="B1598" s="100"/>
      <c r="C1598" s="100"/>
      <c r="D1598" s="100"/>
      <c r="E1598" s="100"/>
      <c r="F1598" s="100"/>
      <c r="G1598" s="100"/>
      <c r="H1598" s="100"/>
      <c r="I1598" s="101"/>
      <c r="J1598" s="186"/>
      <c r="K1598" s="133"/>
      <c r="L1598" s="133"/>
      <c r="M1598" s="133"/>
      <c r="N1598" s="133"/>
      <c r="O1598" s="133"/>
      <c r="P1598" s="133"/>
      <c r="Q1598" s="133"/>
      <c r="R1598" s="133"/>
      <c r="S1598" s="133"/>
      <c r="T1598" s="133"/>
      <c r="U1598" s="133"/>
      <c r="V1598" s="169" t="s">
        <v>441</v>
      </c>
      <c r="W1598" s="169"/>
      <c r="X1598" s="169"/>
      <c r="Y1598" s="169"/>
      <c r="Z1598" s="169"/>
      <c r="AA1598" s="169"/>
      <c r="AB1598" s="169"/>
      <c r="AC1598" s="169"/>
      <c r="AD1598" s="169"/>
      <c r="AE1598" s="169"/>
      <c r="AF1598" s="169"/>
      <c r="AG1598" s="169"/>
      <c r="AH1598" s="169"/>
      <c r="AI1598" s="169"/>
      <c r="AJ1598" s="169"/>
      <c r="AK1598" s="169"/>
      <c r="AL1598" s="169"/>
      <c r="AM1598" s="172"/>
      <c r="BG1598" s="13" t="s">
        <v>432</v>
      </c>
      <c r="BH1598" s="13" t="s">
        <v>432</v>
      </c>
    </row>
    <row r="1599" spans="1:61" ht="9.75" customHeight="1" x14ac:dyDescent="0.15">
      <c r="A1599" s="106"/>
      <c r="B1599" s="107"/>
      <c r="C1599" s="107"/>
      <c r="D1599" s="107"/>
      <c r="E1599" s="107"/>
      <c r="F1599" s="107"/>
      <c r="G1599" s="107"/>
      <c r="H1599" s="107"/>
      <c r="I1599" s="108"/>
      <c r="J1599" s="168"/>
      <c r="K1599" s="137"/>
      <c r="L1599" s="137"/>
      <c r="M1599" s="137"/>
      <c r="N1599" s="137"/>
      <c r="O1599" s="137"/>
      <c r="P1599" s="137"/>
      <c r="Q1599" s="137"/>
      <c r="R1599" s="137"/>
      <c r="S1599" s="137"/>
      <c r="T1599" s="137"/>
      <c r="U1599" s="137"/>
      <c r="V1599" s="174" t="s">
        <v>238</v>
      </c>
      <c r="W1599" s="174"/>
      <c r="X1599" s="174"/>
      <c r="Y1599" s="174"/>
      <c r="Z1599" s="174"/>
      <c r="AA1599" s="174"/>
      <c r="AB1599" s="174"/>
      <c r="AC1599" s="174"/>
      <c r="AD1599" s="174"/>
      <c r="AE1599" s="174"/>
      <c r="AF1599" s="174"/>
      <c r="AG1599" s="174"/>
      <c r="AH1599" s="174"/>
      <c r="AI1599" s="174"/>
      <c r="AJ1599" s="174"/>
      <c r="AK1599" s="174"/>
      <c r="AL1599" s="174"/>
      <c r="AM1599" s="175"/>
      <c r="BG1599" s="13" t="s">
        <v>432</v>
      </c>
      <c r="BH1599" s="13" t="s">
        <v>432</v>
      </c>
    </row>
    <row r="1600" spans="1:61" ht="9.75" customHeight="1" x14ac:dyDescent="0.15">
      <c r="A1600" s="96" t="s">
        <v>325</v>
      </c>
      <c r="B1600" s="97"/>
      <c r="C1600" s="97"/>
      <c r="D1600" s="97"/>
      <c r="E1600" s="97"/>
      <c r="F1600" s="97"/>
      <c r="G1600" s="97"/>
      <c r="H1600" s="97"/>
      <c r="I1600" s="98"/>
      <c r="J1600" s="115" t="s">
        <v>668</v>
      </c>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7"/>
      <c r="BG1600" s="13" t="s">
        <v>540</v>
      </c>
      <c r="BH1600" s="13">
        <v>90</v>
      </c>
      <c r="BI1600" s="13" t="str">
        <f>"ITEM"&amp;BH1600&amp; BG1600 &amp;"="&amp; IF(TRIM($J1600)="","",$J1600)</f>
        <v>ITEM90#KBN4_16=各制度の対象となる住民</v>
      </c>
    </row>
    <row r="1601" spans="1:61" ht="9.75" customHeight="1" x14ac:dyDescent="0.15">
      <c r="A1601" s="99"/>
      <c r="B1601" s="100"/>
      <c r="C1601" s="100"/>
      <c r="D1601" s="100"/>
      <c r="E1601" s="100"/>
      <c r="F1601" s="100"/>
      <c r="G1601" s="100"/>
      <c r="H1601" s="100"/>
      <c r="I1601" s="101"/>
      <c r="J1601" s="109"/>
      <c r="K1601" s="110"/>
      <c r="L1601" s="110"/>
      <c r="M1601" s="110"/>
      <c r="N1601" s="110"/>
      <c r="O1601" s="110"/>
      <c r="P1601" s="110"/>
      <c r="Q1601" s="110"/>
      <c r="R1601" s="110"/>
      <c r="S1601" s="110"/>
      <c r="T1601" s="110"/>
      <c r="U1601" s="110"/>
      <c r="V1601" s="110"/>
      <c r="W1601" s="110"/>
      <c r="X1601" s="110"/>
      <c r="Y1601" s="110"/>
      <c r="Z1601" s="110"/>
      <c r="AA1601" s="110"/>
      <c r="AB1601" s="110"/>
      <c r="AC1601" s="110"/>
      <c r="AD1601" s="110"/>
      <c r="AE1601" s="110"/>
      <c r="AF1601" s="110"/>
      <c r="AG1601" s="110"/>
      <c r="AH1601" s="110"/>
      <c r="AI1601" s="110"/>
      <c r="AJ1601" s="110"/>
      <c r="AK1601" s="110"/>
      <c r="AL1601" s="110"/>
      <c r="AM1601" s="111"/>
      <c r="BG1601" s="13" t="s">
        <v>432</v>
      </c>
      <c r="BH1601" s="13" t="s">
        <v>432</v>
      </c>
    </row>
    <row r="1602" spans="1:61" ht="9.75" customHeight="1" x14ac:dyDescent="0.15">
      <c r="A1602" s="99"/>
      <c r="B1602" s="100"/>
      <c r="C1602" s="100"/>
      <c r="D1602" s="100"/>
      <c r="E1602" s="100"/>
      <c r="F1602" s="100"/>
      <c r="G1602" s="100"/>
      <c r="H1602" s="100"/>
      <c r="I1602" s="101"/>
      <c r="J1602" s="112"/>
      <c r="K1602" s="113"/>
      <c r="L1602" s="113"/>
      <c r="M1602" s="113"/>
      <c r="N1602" s="113"/>
      <c r="O1602" s="113"/>
      <c r="P1602" s="113"/>
      <c r="Q1602" s="113"/>
      <c r="R1602" s="113"/>
      <c r="S1602" s="113"/>
      <c r="T1602" s="113"/>
      <c r="U1602" s="113"/>
      <c r="V1602" s="113"/>
      <c r="W1602" s="113"/>
      <c r="X1602" s="113"/>
      <c r="Y1602" s="113"/>
      <c r="Z1602" s="113"/>
      <c r="AA1602" s="113"/>
      <c r="AB1602" s="113"/>
      <c r="AC1602" s="113"/>
      <c r="AD1602" s="113"/>
      <c r="AE1602" s="113"/>
      <c r="AF1602" s="113"/>
      <c r="AG1602" s="113"/>
      <c r="AH1602" s="113"/>
      <c r="AI1602" s="113"/>
      <c r="AJ1602" s="113"/>
      <c r="AK1602" s="113"/>
      <c r="AL1602" s="113"/>
      <c r="AM1602" s="114"/>
      <c r="BG1602" s="13" t="s">
        <v>432</v>
      </c>
      <c r="BH1602" s="13" t="s">
        <v>432</v>
      </c>
    </row>
    <row r="1603" spans="1:61" ht="9.75" customHeight="1" x14ac:dyDescent="0.15">
      <c r="A1603" s="96" t="s">
        <v>293</v>
      </c>
      <c r="B1603" s="97"/>
      <c r="C1603" s="97"/>
      <c r="D1603" s="97"/>
      <c r="E1603" s="97"/>
      <c r="F1603" s="97"/>
      <c r="G1603" s="97"/>
      <c r="H1603" s="97"/>
      <c r="I1603" s="98"/>
      <c r="J1603" s="224" t="s">
        <v>127</v>
      </c>
      <c r="K1603" s="225"/>
      <c r="L1603" s="162" t="s">
        <v>122</v>
      </c>
      <c r="M1603" s="162"/>
      <c r="N1603" s="162"/>
      <c r="O1603" s="162"/>
      <c r="P1603" s="162"/>
      <c r="Q1603" s="162"/>
      <c r="R1603" s="162"/>
      <c r="S1603" s="162"/>
      <c r="T1603" s="162"/>
      <c r="U1603" s="162"/>
      <c r="V1603" s="162"/>
      <c r="W1603" s="162"/>
      <c r="X1603" s="227" t="s">
        <v>127</v>
      </c>
      <c r="Y1603" s="225"/>
      <c r="Z1603" s="162" t="s">
        <v>160</v>
      </c>
      <c r="AA1603" s="162"/>
      <c r="AB1603" s="162"/>
      <c r="AC1603" s="162"/>
      <c r="AD1603" s="162"/>
      <c r="AE1603" s="162"/>
      <c r="AF1603" s="162"/>
      <c r="AG1603" s="162"/>
      <c r="AH1603" s="162"/>
      <c r="AI1603" s="162"/>
      <c r="AJ1603" s="162"/>
      <c r="AK1603" s="162"/>
      <c r="AL1603" s="162"/>
      <c r="AM1603" s="163"/>
      <c r="BF1603" s="13" t="b">
        <f>IF($K1603="○",TRUE,IF($K1603="",FALSE,"INPUT_ERROR"))</f>
        <v>0</v>
      </c>
      <c r="BG1603" s="13" t="s">
        <v>540</v>
      </c>
      <c r="BH1603" s="13">
        <v>91</v>
      </c>
      <c r="BI1603" s="13" t="str">
        <f t="shared" ref="BI1603:BI1609" si="37">"ITEM"&amp;BH1603 &amp; BG1603 &amp;"="&amp; BF1603</f>
        <v>ITEM91#KBN4_16=FALSE</v>
      </c>
    </row>
    <row r="1604" spans="1:61" ht="9.75" customHeight="1" x14ac:dyDescent="0.15">
      <c r="A1604" s="99"/>
      <c r="B1604" s="100"/>
      <c r="C1604" s="100"/>
      <c r="D1604" s="100"/>
      <c r="E1604" s="100"/>
      <c r="F1604" s="100"/>
      <c r="G1604" s="100"/>
      <c r="H1604" s="100"/>
      <c r="I1604" s="101"/>
      <c r="J1604" s="130"/>
      <c r="K1604" s="132"/>
      <c r="L1604" s="133"/>
      <c r="M1604" s="133"/>
      <c r="N1604" s="133"/>
      <c r="O1604" s="133"/>
      <c r="P1604" s="133"/>
      <c r="Q1604" s="133"/>
      <c r="R1604" s="133"/>
      <c r="S1604" s="133"/>
      <c r="T1604" s="133"/>
      <c r="U1604" s="133"/>
      <c r="V1604" s="133"/>
      <c r="W1604" s="133"/>
      <c r="X1604" s="134"/>
      <c r="Y1604" s="132"/>
      <c r="Z1604" s="133"/>
      <c r="AA1604" s="133"/>
      <c r="AB1604" s="133"/>
      <c r="AC1604" s="133"/>
      <c r="AD1604" s="133"/>
      <c r="AE1604" s="133"/>
      <c r="AF1604" s="133"/>
      <c r="AG1604" s="133"/>
      <c r="AH1604" s="133"/>
      <c r="AI1604" s="133"/>
      <c r="AJ1604" s="133"/>
      <c r="AK1604" s="133"/>
      <c r="AL1604" s="133"/>
      <c r="AM1604" s="139"/>
      <c r="BF1604" s="13" t="b">
        <f>IF($Y1603="○",TRUE,IF($Y1603="",FALSE,"INPUT_ERROR"))</f>
        <v>0</v>
      </c>
      <c r="BG1604" s="13" t="s">
        <v>540</v>
      </c>
      <c r="BH1604" s="13">
        <v>92</v>
      </c>
      <c r="BI1604" s="13" t="str">
        <f t="shared" si="37"/>
        <v>ITEM92#KBN4_16=FALSE</v>
      </c>
    </row>
    <row r="1605" spans="1:61" ht="9.75" customHeight="1" x14ac:dyDescent="0.15">
      <c r="A1605" s="99"/>
      <c r="B1605" s="100"/>
      <c r="C1605" s="100"/>
      <c r="D1605" s="100"/>
      <c r="E1605" s="100"/>
      <c r="F1605" s="100"/>
      <c r="G1605" s="100"/>
      <c r="H1605" s="100"/>
      <c r="I1605" s="101"/>
      <c r="J1605" s="130" t="s">
        <v>127</v>
      </c>
      <c r="K1605" s="132"/>
      <c r="L1605" s="133" t="s">
        <v>161</v>
      </c>
      <c r="M1605" s="133"/>
      <c r="N1605" s="133"/>
      <c r="O1605" s="133"/>
      <c r="P1605" s="133"/>
      <c r="Q1605" s="133"/>
      <c r="R1605" s="133"/>
      <c r="S1605" s="133"/>
      <c r="T1605" s="133"/>
      <c r="U1605" s="133"/>
      <c r="V1605" s="133"/>
      <c r="W1605" s="133"/>
      <c r="X1605" s="134" t="s">
        <v>127</v>
      </c>
      <c r="Y1605" s="132"/>
      <c r="Z1605" s="133" t="s">
        <v>332</v>
      </c>
      <c r="AA1605" s="133"/>
      <c r="AB1605" s="133"/>
      <c r="AC1605" s="133"/>
      <c r="AD1605" s="133"/>
      <c r="AE1605" s="133"/>
      <c r="AF1605" s="133"/>
      <c r="AG1605" s="133"/>
      <c r="AH1605" s="133"/>
      <c r="AI1605" s="133"/>
      <c r="AJ1605" s="133"/>
      <c r="AK1605" s="133"/>
      <c r="AL1605" s="133"/>
      <c r="AM1605" s="139"/>
      <c r="BF1605" s="13" t="b">
        <f>IF($K1605="○",TRUE,IF($K1605="",FALSE,"INPUT_ERROR"))</f>
        <v>0</v>
      </c>
      <c r="BG1605" s="13" t="s">
        <v>540</v>
      </c>
      <c r="BH1605" s="13">
        <v>93</v>
      </c>
      <c r="BI1605" s="13" t="str">
        <f t="shared" si="37"/>
        <v>ITEM93#KBN4_16=FALSE</v>
      </c>
    </row>
    <row r="1606" spans="1:61" ht="9.75" customHeight="1" x14ac:dyDescent="0.15">
      <c r="A1606" s="99"/>
      <c r="B1606" s="100"/>
      <c r="C1606" s="100"/>
      <c r="D1606" s="100"/>
      <c r="E1606" s="100"/>
      <c r="F1606" s="100"/>
      <c r="G1606" s="100"/>
      <c r="H1606" s="100"/>
      <c r="I1606" s="101"/>
      <c r="J1606" s="130"/>
      <c r="K1606" s="132"/>
      <c r="L1606" s="133"/>
      <c r="M1606" s="133"/>
      <c r="N1606" s="133"/>
      <c r="O1606" s="133"/>
      <c r="P1606" s="133"/>
      <c r="Q1606" s="133"/>
      <c r="R1606" s="133"/>
      <c r="S1606" s="133"/>
      <c r="T1606" s="133"/>
      <c r="U1606" s="133"/>
      <c r="V1606" s="133"/>
      <c r="W1606" s="133"/>
      <c r="X1606" s="134"/>
      <c r="Y1606" s="132"/>
      <c r="Z1606" s="133"/>
      <c r="AA1606" s="133"/>
      <c r="AB1606" s="133"/>
      <c r="AC1606" s="133"/>
      <c r="AD1606" s="133"/>
      <c r="AE1606" s="133"/>
      <c r="AF1606" s="133"/>
      <c r="AG1606" s="133"/>
      <c r="AH1606" s="133"/>
      <c r="AI1606" s="133"/>
      <c r="AJ1606" s="133"/>
      <c r="AK1606" s="133"/>
      <c r="AL1606" s="133"/>
      <c r="AM1606" s="139"/>
      <c r="BF1606" s="13" t="b">
        <f>IF($Y1605="○",TRUE,IF($Y1605="",FALSE,"INPUT_ERROR"))</f>
        <v>0</v>
      </c>
      <c r="BG1606" s="13" t="s">
        <v>540</v>
      </c>
      <c r="BH1606" s="13">
        <v>94</v>
      </c>
      <c r="BI1606" s="13" t="str">
        <f t="shared" si="37"/>
        <v>ITEM94#KBN4_16=FALSE</v>
      </c>
    </row>
    <row r="1607" spans="1:61" ht="9.75" customHeight="1" x14ac:dyDescent="0.15">
      <c r="A1607" s="99"/>
      <c r="B1607" s="100"/>
      <c r="C1607" s="100"/>
      <c r="D1607" s="100"/>
      <c r="E1607" s="100"/>
      <c r="F1607" s="100"/>
      <c r="G1607" s="100"/>
      <c r="H1607" s="100"/>
      <c r="I1607" s="101"/>
      <c r="J1607" s="130" t="s">
        <v>127</v>
      </c>
      <c r="K1607" s="132"/>
      <c r="L1607" s="133" t="s">
        <v>214</v>
      </c>
      <c r="M1607" s="133"/>
      <c r="N1607" s="133"/>
      <c r="O1607" s="133"/>
      <c r="P1607" s="133"/>
      <c r="Q1607" s="133"/>
      <c r="R1607" s="133"/>
      <c r="S1607" s="133"/>
      <c r="T1607" s="133"/>
      <c r="U1607" s="133"/>
      <c r="V1607" s="133"/>
      <c r="W1607" s="133"/>
      <c r="X1607" s="134" t="s">
        <v>127</v>
      </c>
      <c r="Y1607" s="132" t="s">
        <v>610</v>
      </c>
      <c r="Z1607" s="133" t="s">
        <v>239</v>
      </c>
      <c r="AA1607" s="133"/>
      <c r="AB1607" s="133"/>
      <c r="AC1607" s="133"/>
      <c r="AD1607" s="133"/>
      <c r="AE1607" s="133"/>
      <c r="AF1607" s="133"/>
      <c r="AG1607" s="133"/>
      <c r="AH1607" s="133"/>
      <c r="AI1607" s="133"/>
      <c r="AJ1607" s="133"/>
      <c r="AK1607" s="133"/>
      <c r="AL1607" s="133"/>
      <c r="AM1607" s="139"/>
      <c r="BF1607" s="13" t="b">
        <f>IF($K1607="○",TRUE,IF($K1607="",FALSE,"INPUT_ERROR"))</f>
        <v>0</v>
      </c>
      <c r="BG1607" s="13" t="s">
        <v>540</v>
      </c>
      <c r="BH1607" s="13">
        <v>95</v>
      </c>
      <c r="BI1607" s="13" t="str">
        <f t="shared" si="37"/>
        <v>ITEM95#KBN4_16=FALSE</v>
      </c>
    </row>
    <row r="1608" spans="1:61" ht="9.75" customHeight="1" x14ac:dyDescent="0.15">
      <c r="A1608" s="99"/>
      <c r="B1608" s="100"/>
      <c r="C1608" s="100"/>
      <c r="D1608" s="100"/>
      <c r="E1608" s="100"/>
      <c r="F1608" s="100"/>
      <c r="G1608" s="100"/>
      <c r="H1608" s="100"/>
      <c r="I1608" s="101"/>
      <c r="J1608" s="130"/>
      <c r="K1608" s="132"/>
      <c r="L1608" s="133"/>
      <c r="M1608" s="133"/>
      <c r="N1608" s="133"/>
      <c r="O1608" s="133"/>
      <c r="P1608" s="133"/>
      <c r="Q1608" s="133"/>
      <c r="R1608" s="133"/>
      <c r="S1608" s="133"/>
      <c r="T1608" s="133"/>
      <c r="U1608" s="133"/>
      <c r="V1608" s="133"/>
      <c r="W1608" s="133"/>
      <c r="X1608" s="134"/>
      <c r="Y1608" s="132"/>
      <c r="Z1608" s="133"/>
      <c r="AA1608" s="133"/>
      <c r="AB1608" s="133"/>
      <c r="AC1608" s="133"/>
      <c r="AD1608" s="133"/>
      <c r="AE1608" s="133"/>
      <c r="AF1608" s="133"/>
      <c r="AG1608" s="133"/>
      <c r="AH1608" s="133"/>
      <c r="AI1608" s="133"/>
      <c r="AJ1608" s="133"/>
      <c r="AK1608" s="133"/>
      <c r="AL1608" s="133"/>
      <c r="AM1608" s="139"/>
      <c r="BF1608" s="13" t="b">
        <f>IF($Y1607="○",TRUE,IF($Y1607="",FALSE,"INPUT_ERROR"))</f>
        <v>1</v>
      </c>
      <c r="BG1608" s="13" t="s">
        <v>540</v>
      </c>
      <c r="BH1608" s="13">
        <v>96</v>
      </c>
      <c r="BI1608" s="13" t="str">
        <f t="shared" si="37"/>
        <v>ITEM96#KBN4_16=TRUE</v>
      </c>
    </row>
    <row r="1609" spans="1:61" ht="9.75" customHeight="1" x14ac:dyDescent="0.15">
      <c r="A1609" s="99"/>
      <c r="B1609" s="100"/>
      <c r="C1609" s="100"/>
      <c r="D1609" s="100"/>
      <c r="E1609" s="100"/>
      <c r="F1609" s="100"/>
      <c r="G1609" s="100"/>
      <c r="H1609" s="100"/>
      <c r="I1609" s="101"/>
      <c r="J1609" s="130" t="s">
        <v>127</v>
      </c>
      <c r="K1609" s="132"/>
      <c r="L1609" s="133" t="s">
        <v>125</v>
      </c>
      <c r="M1609" s="133"/>
      <c r="N1609" s="133"/>
      <c r="O1609" s="134" t="s">
        <v>98</v>
      </c>
      <c r="P1609" s="128"/>
      <c r="Q1609" s="128"/>
      <c r="R1609" s="128"/>
      <c r="S1609" s="128"/>
      <c r="T1609" s="128"/>
      <c r="U1609" s="128"/>
      <c r="V1609" s="128"/>
      <c r="W1609" s="128"/>
      <c r="X1609" s="128"/>
      <c r="Y1609" s="128"/>
      <c r="Z1609" s="128"/>
      <c r="AA1609" s="128"/>
      <c r="AB1609" s="128"/>
      <c r="AC1609" s="128"/>
      <c r="AD1609" s="128"/>
      <c r="AE1609" s="128"/>
      <c r="AF1609" s="128"/>
      <c r="AG1609" s="128"/>
      <c r="AH1609" s="128"/>
      <c r="AI1609" s="128"/>
      <c r="AJ1609" s="128"/>
      <c r="AK1609" s="128"/>
      <c r="AL1609" s="133" t="s">
        <v>188</v>
      </c>
      <c r="AM1609" s="139"/>
      <c r="BF1609" s="13" t="b">
        <f>IF($K1609="○",TRUE,IF($K1609="",FALSE,"INPUT_ERROR"))</f>
        <v>0</v>
      </c>
      <c r="BG1609" s="13" t="s">
        <v>540</v>
      </c>
      <c r="BH1609" s="13">
        <v>97</v>
      </c>
      <c r="BI1609" s="13" t="str">
        <f t="shared" si="37"/>
        <v>ITEM97#KBN4_16=FALSE</v>
      </c>
    </row>
    <row r="1610" spans="1:61" ht="9.75" customHeight="1" x14ac:dyDescent="0.15">
      <c r="A1610" s="99"/>
      <c r="B1610" s="100"/>
      <c r="C1610" s="100"/>
      <c r="D1610" s="100"/>
      <c r="E1610" s="100"/>
      <c r="F1610" s="100"/>
      <c r="G1610" s="100"/>
      <c r="H1610" s="100"/>
      <c r="I1610" s="101"/>
      <c r="J1610" s="135"/>
      <c r="K1610" s="136"/>
      <c r="L1610" s="137"/>
      <c r="M1610" s="137"/>
      <c r="N1610" s="137"/>
      <c r="O1610" s="138"/>
      <c r="P1610" s="90"/>
      <c r="Q1610" s="90"/>
      <c r="R1610" s="90"/>
      <c r="S1610" s="90"/>
      <c r="T1610" s="90"/>
      <c r="U1610" s="90"/>
      <c r="V1610" s="90"/>
      <c r="W1610" s="90"/>
      <c r="X1610" s="90"/>
      <c r="Y1610" s="90"/>
      <c r="Z1610" s="90"/>
      <c r="AA1610" s="90"/>
      <c r="AB1610" s="90"/>
      <c r="AC1610" s="90"/>
      <c r="AD1610" s="90"/>
      <c r="AE1610" s="90"/>
      <c r="AF1610" s="90"/>
      <c r="AG1610" s="90"/>
      <c r="AH1610" s="90"/>
      <c r="AI1610" s="90"/>
      <c r="AJ1610" s="90"/>
      <c r="AK1610" s="90"/>
      <c r="AL1610" s="137"/>
      <c r="AM1610" s="140"/>
      <c r="BG1610" s="13" t="s">
        <v>540</v>
      </c>
      <c r="BH1610" s="13">
        <v>98</v>
      </c>
      <c r="BI1610" s="13" t="str">
        <f>"ITEM"&amp;BH1610 &amp; BG1610 &amp;"="&amp;IF(TRIM($P1609)="","",$P1609)</f>
        <v>ITEM98#KBN4_16=</v>
      </c>
    </row>
    <row r="1611" spans="1:61" ht="9.75" customHeight="1" x14ac:dyDescent="0.15">
      <c r="A1611" s="96" t="s">
        <v>290</v>
      </c>
      <c r="B1611" s="97"/>
      <c r="C1611" s="97"/>
      <c r="D1611" s="97"/>
      <c r="E1611" s="97"/>
      <c r="F1611" s="97"/>
      <c r="G1611" s="97"/>
      <c r="H1611" s="97"/>
      <c r="I1611" s="98"/>
      <c r="J1611" s="305" t="s">
        <v>639</v>
      </c>
      <c r="K1611" s="306"/>
      <c r="L1611" s="306"/>
      <c r="M1611" s="306"/>
      <c r="N1611" s="306"/>
      <c r="O1611" s="306"/>
      <c r="P1611" s="306"/>
      <c r="Q1611" s="306"/>
      <c r="R1611" s="306"/>
      <c r="S1611" s="306"/>
      <c r="T1611" s="306"/>
      <c r="U1611" s="306"/>
      <c r="V1611" s="306"/>
      <c r="W1611" s="306"/>
      <c r="X1611" s="306"/>
      <c r="Y1611" s="306"/>
      <c r="Z1611" s="306"/>
      <c r="AA1611" s="306"/>
      <c r="AB1611" s="306"/>
      <c r="AC1611" s="306"/>
      <c r="AD1611" s="306"/>
      <c r="AE1611" s="306"/>
      <c r="AF1611" s="306"/>
      <c r="AG1611" s="306"/>
      <c r="AH1611" s="306"/>
      <c r="AI1611" s="306"/>
      <c r="AJ1611" s="306"/>
      <c r="AK1611" s="306"/>
      <c r="AL1611" s="306"/>
      <c r="AM1611" s="307"/>
      <c r="BG1611" s="13" t="s">
        <v>540</v>
      </c>
      <c r="BH1611" s="13">
        <v>99</v>
      </c>
      <c r="BI1611" s="13" t="str">
        <f>"ITEM"&amp;BH1611 &amp; BG1611 &amp;"="&amp;IF(TRIM($J1611)="","",TEXT(J1611,"yyyymmdd"))</f>
        <v>ITEM99#KBN4_16=随時</v>
      </c>
    </row>
    <row r="1612" spans="1:61" ht="9.75" customHeight="1" x14ac:dyDescent="0.15">
      <c r="A1612" s="99"/>
      <c r="B1612" s="100"/>
      <c r="C1612" s="100"/>
      <c r="D1612" s="100"/>
      <c r="E1612" s="100"/>
      <c r="F1612" s="100"/>
      <c r="G1612" s="100"/>
      <c r="H1612" s="100"/>
      <c r="I1612" s="101"/>
      <c r="J1612" s="308"/>
      <c r="K1612" s="309"/>
      <c r="L1612" s="309"/>
      <c r="M1612" s="309"/>
      <c r="N1612" s="309"/>
      <c r="O1612" s="309"/>
      <c r="P1612" s="309"/>
      <c r="Q1612" s="309"/>
      <c r="R1612" s="309"/>
      <c r="S1612" s="309"/>
      <c r="T1612" s="309"/>
      <c r="U1612" s="309"/>
      <c r="V1612" s="309"/>
      <c r="W1612" s="309"/>
      <c r="X1612" s="309"/>
      <c r="Y1612" s="309"/>
      <c r="Z1612" s="309"/>
      <c r="AA1612" s="309"/>
      <c r="AB1612" s="309"/>
      <c r="AC1612" s="309"/>
      <c r="AD1612" s="309"/>
      <c r="AE1612" s="309"/>
      <c r="AF1612" s="309"/>
      <c r="AG1612" s="309"/>
      <c r="AH1612" s="309"/>
      <c r="AI1612" s="309"/>
      <c r="AJ1612" s="309"/>
      <c r="AK1612" s="309"/>
      <c r="AL1612" s="309"/>
      <c r="AM1612" s="310"/>
      <c r="BH1612" s="13" t="s">
        <v>432</v>
      </c>
    </row>
    <row r="1613" spans="1:61" ht="9.75" customHeight="1" thickBot="1" x14ac:dyDescent="0.2">
      <c r="A1613" s="106"/>
      <c r="B1613" s="107"/>
      <c r="C1613" s="107"/>
      <c r="D1613" s="107"/>
      <c r="E1613" s="107"/>
      <c r="F1613" s="107"/>
      <c r="G1613" s="107"/>
      <c r="H1613" s="107"/>
      <c r="I1613" s="108"/>
      <c r="J1613" s="311"/>
      <c r="K1613" s="312"/>
      <c r="L1613" s="312"/>
      <c r="M1613" s="312"/>
      <c r="N1613" s="312"/>
      <c r="O1613" s="312"/>
      <c r="P1613" s="312"/>
      <c r="Q1613" s="312"/>
      <c r="R1613" s="312"/>
      <c r="S1613" s="312"/>
      <c r="T1613" s="312"/>
      <c r="U1613" s="312"/>
      <c r="V1613" s="312"/>
      <c r="W1613" s="312"/>
      <c r="X1613" s="312"/>
      <c r="Y1613" s="312"/>
      <c r="Z1613" s="312"/>
      <c r="AA1613" s="312"/>
      <c r="AB1613" s="312"/>
      <c r="AC1613" s="312"/>
      <c r="AD1613" s="312"/>
      <c r="AE1613" s="312"/>
      <c r="AF1613" s="312"/>
      <c r="AG1613" s="312"/>
      <c r="AH1613" s="312"/>
      <c r="AI1613" s="312"/>
      <c r="AJ1613" s="312"/>
      <c r="AK1613" s="312"/>
      <c r="AL1613" s="312"/>
      <c r="AM1613" s="313"/>
      <c r="BH1613" s="13" t="s">
        <v>432</v>
      </c>
    </row>
    <row r="1614" spans="1:61" ht="9.75" customHeight="1" x14ac:dyDescent="0.15">
      <c r="A1614" s="295" t="s">
        <v>405</v>
      </c>
      <c r="B1614" s="296"/>
      <c r="C1614" s="296"/>
      <c r="D1614" s="296"/>
      <c r="E1614" s="296"/>
      <c r="F1614" s="296"/>
      <c r="G1614" s="296"/>
      <c r="H1614" s="296"/>
      <c r="I1614" s="297"/>
      <c r="J1614" s="273" t="s">
        <v>645</v>
      </c>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274"/>
      <c r="AE1614" s="274"/>
      <c r="AF1614" s="274"/>
      <c r="AG1614" s="274"/>
      <c r="AH1614" s="274"/>
      <c r="AI1614" s="274"/>
      <c r="AJ1614" s="274"/>
      <c r="AK1614" s="274"/>
      <c r="AL1614" s="274"/>
      <c r="AM1614" s="275"/>
      <c r="BG1614" s="13" t="s">
        <v>541</v>
      </c>
      <c r="BH1614" s="13">
        <v>85</v>
      </c>
      <c r="BI1614" s="13" t="str">
        <f>"ITEM"&amp;BH1614 &amp; BG1614 &amp;"="&amp; IF(TRIM($J1614)="","",$J1614)</f>
        <v>ITEM85#KBN4_17=危機管理室</v>
      </c>
    </row>
    <row r="1615" spans="1:61" ht="9.75" customHeight="1" thickBot="1" x14ac:dyDescent="0.2">
      <c r="A1615" s="298"/>
      <c r="B1615" s="299"/>
      <c r="C1615" s="299"/>
      <c r="D1615" s="299"/>
      <c r="E1615" s="299"/>
      <c r="F1615" s="299"/>
      <c r="G1615" s="299"/>
      <c r="H1615" s="299"/>
      <c r="I1615" s="300"/>
      <c r="J1615" s="301"/>
      <c r="K1615" s="302"/>
      <c r="L1615" s="302"/>
      <c r="M1615" s="302"/>
      <c r="N1615" s="302"/>
      <c r="O1615" s="302"/>
      <c r="P1615" s="302"/>
      <c r="Q1615" s="302"/>
      <c r="R1615" s="302"/>
      <c r="S1615" s="302"/>
      <c r="T1615" s="302"/>
      <c r="U1615" s="302"/>
      <c r="V1615" s="302"/>
      <c r="W1615" s="302"/>
      <c r="X1615" s="302"/>
      <c r="Y1615" s="302"/>
      <c r="Z1615" s="302"/>
      <c r="AA1615" s="302"/>
      <c r="AB1615" s="302"/>
      <c r="AC1615" s="302"/>
      <c r="AD1615" s="302"/>
      <c r="AE1615" s="302"/>
      <c r="AF1615" s="302"/>
      <c r="AG1615" s="302"/>
      <c r="AH1615" s="302"/>
      <c r="AI1615" s="302"/>
      <c r="AJ1615" s="302"/>
      <c r="AK1615" s="302"/>
      <c r="AL1615" s="302"/>
      <c r="AM1615" s="303"/>
      <c r="BG1615" s="13" t="s">
        <v>432</v>
      </c>
      <c r="BH1615" s="13" t="s">
        <v>432</v>
      </c>
    </row>
    <row r="1616" spans="1:61" ht="9.75" customHeight="1" x14ac:dyDescent="0.15">
      <c r="A1616" s="96" t="s">
        <v>96</v>
      </c>
      <c r="B1616" s="97"/>
      <c r="C1616" s="97"/>
      <c r="D1616" s="97"/>
      <c r="E1616" s="97"/>
      <c r="F1616" s="97"/>
      <c r="G1616" s="97"/>
      <c r="H1616" s="97"/>
      <c r="I1616" s="98"/>
      <c r="J1616" s="102" t="s">
        <v>680</v>
      </c>
      <c r="K1616" s="102"/>
      <c r="L1616" s="102"/>
      <c r="M1616" s="102"/>
      <c r="N1616" s="102"/>
      <c r="O1616" s="102"/>
      <c r="P1616" s="102"/>
      <c r="Q1616" s="102"/>
      <c r="R1616" s="102"/>
      <c r="S1616" s="102"/>
      <c r="T1616" s="102"/>
      <c r="U1616" s="102"/>
      <c r="V1616" s="102"/>
      <c r="W1616" s="102"/>
      <c r="X1616" s="102"/>
      <c r="Y1616" s="102"/>
      <c r="Z1616" s="102"/>
      <c r="AA1616" s="102"/>
      <c r="AB1616" s="102"/>
      <c r="AC1616" s="102"/>
      <c r="AD1616" s="102"/>
      <c r="AE1616" s="102"/>
      <c r="AF1616" s="102"/>
      <c r="AG1616" s="102"/>
      <c r="AH1616" s="102"/>
      <c r="AI1616" s="102"/>
      <c r="AJ1616" s="102"/>
      <c r="AK1616" s="102"/>
      <c r="AL1616" s="102"/>
      <c r="AM1616" s="102"/>
      <c r="BG1616" s="13" t="s">
        <v>541</v>
      </c>
      <c r="BH1616" s="13">
        <v>86</v>
      </c>
      <c r="BI1616" s="13" t="str">
        <f>"ITEM"&amp;BH1616&amp; BG1616 &amp;"="&amp; IF(TRIM($J1616)="","",$J1616)</f>
        <v>ITEM86#KBN4_17=番号法第９条第２項</v>
      </c>
    </row>
    <row r="1617" spans="1:61" ht="9.75" customHeight="1" x14ac:dyDescent="0.15">
      <c r="A1617" s="106"/>
      <c r="B1617" s="107"/>
      <c r="C1617" s="107"/>
      <c r="D1617" s="107"/>
      <c r="E1617" s="107"/>
      <c r="F1617" s="107"/>
      <c r="G1617" s="107"/>
      <c r="H1617" s="107"/>
      <c r="I1617" s="108"/>
      <c r="J1617" s="102"/>
      <c r="K1617" s="102"/>
      <c r="L1617" s="102"/>
      <c r="M1617" s="102"/>
      <c r="N1617" s="102"/>
      <c r="O1617" s="102"/>
      <c r="P1617" s="102"/>
      <c r="Q1617" s="102"/>
      <c r="R1617" s="102"/>
      <c r="S1617" s="102"/>
      <c r="T1617" s="102"/>
      <c r="U1617" s="102"/>
      <c r="V1617" s="102"/>
      <c r="W1617" s="102"/>
      <c r="X1617" s="102"/>
      <c r="Y1617" s="102"/>
      <c r="Z1617" s="102"/>
      <c r="AA1617" s="102"/>
      <c r="AB1617" s="102"/>
      <c r="AC1617" s="102"/>
      <c r="AD1617" s="102"/>
      <c r="AE1617" s="102"/>
      <c r="AF1617" s="102"/>
      <c r="AG1617" s="102"/>
      <c r="AH1617" s="102"/>
      <c r="AI1617" s="102"/>
      <c r="AJ1617" s="102"/>
      <c r="AK1617" s="102"/>
      <c r="AL1617" s="102"/>
      <c r="AM1617" s="102"/>
      <c r="BG1617" s="13" t="s">
        <v>432</v>
      </c>
      <c r="BH1617" s="13" t="s">
        <v>432</v>
      </c>
    </row>
    <row r="1618" spans="1:61" ht="9.75" customHeight="1" x14ac:dyDescent="0.15">
      <c r="A1618" s="96" t="s">
        <v>291</v>
      </c>
      <c r="B1618" s="97"/>
      <c r="C1618" s="97"/>
      <c r="D1618" s="97"/>
      <c r="E1618" s="97"/>
      <c r="F1618" s="97"/>
      <c r="G1618" s="97"/>
      <c r="H1618" s="97"/>
      <c r="I1618" s="98"/>
      <c r="J1618" s="102" t="s">
        <v>681</v>
      </c>
      <c r="K1618" s="102"/>
      <c r="L1618" s="102"/>
      <c r="M1618" s="102"/>
      <c r="N1618" s="102"/>
      <c r="O1618" s="102"/>
      <c r="P1618" s="102"/>
      <c r="Q1618" s="102"/>
      <c r="R1618" s="102"/>
      <c r="S1618" s="102"/>
      <c r="T1618" s="102"/>
      <c r="U1618" s="102"/>
      <c r="V1618" s="102"/>
      <c r="W1618" s="102"/>
      <c r="X1618" s="102"/>
      <c r="Y1618" s="102"/>
      <c r="Z1618" s="102"/>
      <c r="AA1618" s="102"/>
      <c r="AB1618" s="102"/>
      <c r="AC1618" s="102"/>
      <c r="AD1618" s="102"/>
      <c r="AE1618" s="102"/>
      <c r="AF1618" s="102"/>
      <c r="AG1618" s="102"/>
      <c r="AH1618" s="102"/>
      <c r="AI1618" s="102"/>
      <c r="AJ1618" s="102"/>
      <c r="AK1618" s="102"/>
      <c r="AL1618" s="102"/>
      <c r="AM1618" s="102"/>
      <c r="BG1618" s="13" t="s">
        <v>541</v>
      </c>
      <c r="BH1618" s="13">
        <v>87</v>
      </c>
      <c r="BI1618" s="13" t="str">
        <f>"ITEM"&amp;BH1618&amp; BG1618 &amp;"="&amp; IF(TRIM($J1618)="","",$J1618)</f>
        <v>ITEM87#KBN4_17=災害対策基本法（昭和36年法律第223号）による被災者台帳の作成に関する事務であって規則で定めるもの</v>
      </c>
    </row>
    <row r="1619" spans="1:61" ht="9.75" customHeight="1" x14ac:dyDescent="0.15">
      <c r="A1619" s="99"/>
      <c r="B1619" s="100"/>
      <c r="C1619" s="100"/>
      <c r="D1619" s="100"/>
      <c r="E1619" s="100"/>
      <c r="F1619" s="100"/>
      <c r="G1619" s="100"/>
      <c r="H1619" s="100"/>
      <c r="I1619" s="101"/>
      <c r="J1619" s="102"/>
      <c r="K1619" s="102"/>
      <c r="L1619" s="102"/>
      <c r="M1619" s="102"/>
      <c r="N1619" s="102"/>
      <c r="O1619" s="102"/>
      <c r="P1619" s="102"/>
      <c r="Q1619" s="102"/>
      <c r="R1619" s="102"/>
      <c r="S1619" s="102"/>
      <c r="T1619" s="102"/>
      <c r="U1619" s="102"/>
      <c r="V1619" s="102"/>
      <c r="W1619" s="102"/>
      <c r="X1619" s="102"/>
      <c r="Y1619" s="102"/>
      <c r="Z1619" s="102"/>
      <c r="AA1619" s="102"/>
      <c r="AB1619" s="102"/>
      <c r="AC1619" s="102"/>
      <c r="AD1619" s="102"/>
      <c r="AE1619" s="102"/>
      <c r="AF1619" s="102"/>
      <c r="AG1619" s="102"/>
      <c r="AH1619" s="102"/>
      <c r="AI1619" s="102"/>
      <c r="AJ1619" s="102"/>
      <c r="AK1619" s="102"/>
      <c r="AL1619" s="102"/>
      <c r="AM1619" s="102"/>
      <c r="BG1619" s="13" t="s">
        <v>432</v>
      </c>
      <c r="BH1619" s="13" t="s">
        <v>432</v>
      </c>
    </row>
    <row r="1620" spans="1:61" ht="9.75" customHeight="1" x14ac:dyDescent="0.15">
      <c r="A1620" s="106"/>
      <c r="B1620" s="107"/>
      <c r="C1620" s="107"/>
      <c r="D1620" s="107"/>
      <c r="E1620" s="107"/>
      <c r="F1620" s="107"/>
      <c r="G1620" s="107"/>
      <c r="H1620" s="107"/>
      <c r="I1620" s="108"/>
      <c r="J1620" s="102"/>
      <c r="K1620" s="102"/>
      <c r="L1620" s="102"/>
      <c r="M1620" s="102"/>
      <c r="N1620" s="102"/>
      <c r="O1620" s="102"/>
      <c r="P1620" s="102"/>
      <c r="Q1620" s="102"/>
      <c r="R1620" s="102"/>
      <c r="S1620" s="102"/>
      <c r="T1620" s="102"/>
      <c r="U1620" s="102"/>
      <c r="V1620" s="102"/>
      <c r="W1620" s="102"/>
      <c r="X1620" s="102"/>
      <c r="Y1620" s="102"/>
      <c r="Z1620" s="102"/>
      <c r="AA1620" s="102"/>
      <c r="AB1620" s="102"/>
      <c r="AC1620" s="102"/>
      <c r="AD1620" s="102"/>
      <c r="AE1620" s="102"/>
      <c r="AF1620" s="102"/>
      <c r="AG1620" s="102"/>
      <c r="AH1620" s="102"/>
      <c r="AI1620" s="102"/>
      <c r="AJ1620" s="102"/>
      <c r="AK1620" s="102"/>
      <c r="AL1620" s="102"/>
      <c r="AM1620" s="102"/>
      <c r="BG1620" s="13" t="s">
        <v>432</v>
      </c>
      <c r="BH1620" s="13" t="s">
        <v>432</v>
      </c>
    </row>
    <row r="1621" spans="1:61" ht="9.75" customHeight="1" x14ac:dyDescent="0.15">
      <c r="A1621" s="96" t="s">
        <v>292</v>
      </c>
      <c r="B1621" s="97"/>
      <c r="C1621" s="97"/>
      <c r="D1621" s="97"/>
      <c r="E1621" s="97"/>
      <c r="F1621" s="97"/>
      <c r="G1621" s="97"/>
      <c r="H1621" s="97"/>
      <c r="I1621" s="98"/>
      <c r="J1621" s="102" t="s">
        <v>651</v>
      </c>
      <c r="K1621" s="102"/>
      <c r="L1621" s="102"/>
      <c r="M1621" s="102"/>
      <c r="N1621" s="102"/>
      <c r="O1621" s="102"/>
      <c r="P1621" s="102"/>
      <c r="Q1621" s="102"/>
      <c r="R1621" s="102"/>
      <c r="S1621" s="102"/>
      <c r="T1621" s="102"/>
      <c r="U1621" s="102"/>
      <c r="V1621" s="102"/>
      <c r="W1621" s="102"/>
      <c r="X1621" s="102"/>
      <c r="Y1621" s="102"/>
      <c r="Z1621" s="102"/>
      <c r="AA1621" s="102"/>
      <c r="AB1621" s="102"/>
      <c r="AC1621" s="102"/>
      <c r="AD1621" s="102"/>
      <c r="AE1621" s="102"/>
      <c r="AF1621" s="102"/>
      <c r="AG1621" s="102"/>
      <c r="AH1621" s="102"/>
      <c r="AI1621" s="102"/>
      <c r="AJ1621" s="102"/>
      <c r="AK1621" s="102"/>
      <c r="AL1621" s="102"/>
      <c r="AM1621" s="102"/>
      <c r="BG1621" s="13" t="s">
        <v>541</v>
      </c>
      <c r="BH1621" s="13">
        <v>88</v>
      </c>
      <c r="BI1621" s="13" t="str">
        <f>"ITEM"&amp;BH1621&amp; BG1621 &amp;"="&amp; IF(TRIM($J1621)="","",$J1621)</f>
        <v>ITEM88#KBN4_17=対象者の住基情報（住所・氏名等）</v>
      </c>
    </row>
    <row r="1622" spans="1:61" ht="9.75" customHeight="1" x14ac:dyDescent="0.15">
      <c r="A1622" s="106"/>
      <c r="B1622" s="107"/>
      <c r="C1622" s="107"/>
      <c r="D1622" s="107"/>
      <c r="E1622" s="107"/>
      <c r="F1622" s="107"/>
      <c r="G1622" s="107"/>
      <c r="H1622" s="107"/>
      <c r="I1622" s="108"/>
      <c r="J1622" s="102"/>
      <c r="K1622" s="102"/>
      <c r="L1622" s="102"/>
      <c r="M1622" s="102"/>
      <c r="N1622" s="102"/>
      <c r="O1622" s="102"/>
      <c r="P1622" s="102"/>
      <c r="Q1622" s="102"/>
      <c r="R1622" s="102"/>
      <c r="S1622" s="102"/>
      <c r="T1622" s="102"/>
      <c r="U1622" s="102"/>
      <c r="V1622" s="102"/>
      <c r="W1622" s="102"/>
      <c r="X1622" s="102"/>
      <c r="Y1622" s="102"/>
      <c r="Z1622" s="102"/>
      <c r="AA1622" s="102"/>
      <c r="AB1622" s="102"/>
      <c r="AC1622" s="102"/>
      <c r="AD1622" s="102"/>
      <c r="AE1622" s="102"/>
      <c r="AF1622" s="102"/>
      <c r="AG1622" s="102"/>
      <c r="AH1622" s="102"/>
      <c r="AI1622" s="102"/>
      <c r="AJ1622" s="102"/>
      <c r="AK1622" s="102"/>
      <c r="AL1622" s="102"/>
      <c r="AM1622" s="102"/>
      <c r="BG1622" s="13" t="s">
        <v>432</v>
      </c>
      <c r="BH1622" s="13" t="s">
        <v>432</v>
      </c>
    </row>
    <row r="1623" spans="1:61" ht="9.75" customHeight="1" x14ac:dyDescent="0.15">
      <c r="A1623" s="96" t="s">
        <v>326</v>
      </c>
      <c r="B1623" s="97"/>
      <c r="C1623" s="97"/>
      <c r="D1623" s="97"/>
      <c r="E1623" s="97"/>
      <c r="F1623" s="97"/>
      <c r="G1623" s="97"/>
      <c r="H1623" s="97"/>
      <c r="I1623" s="98"/>
      <c r="J1623" s="266"/>
      <c r="K1623" s="170"/>
      <c r="L1623" s="170"/>
      <c r="M1623" s="170"/>
      <c r="N1623" s="170"/>
      <c r="O1623" s="170"/>
      <c r="P1623" s="170"/>
      <c r="Q1623" s="170"/>
      <c r="R1623" s="170"/>
      <c r="S1623" s="170"/>
      <c r="T1623" s="170"/>
      <c r="U1623" s="170"/>
      <c r="V1623" s="170" t="s">
        <v>116</v>
      </c>
      <c r="W1623" s="170"/>
      <c r="X1623" s="170"/>
      <c r="Y1623" s="170"/>
      <c r="Z1623" s="170"/>
      <c r="AA1623" s="170"/>
      <c r="AB1623" s="170"/>
      <c r="AC1623" s="170"/>
      <c r="AD1623" s="170"/>
      <c r="AE1623" s="170"/>
      <c r="AF1623" s="170"/>
      <c r="AG1623" s="170"/>
      <c r="AH1623" s="170"/>
      <c r="AI1623" s="170"/>
      <c r="AJ1623" s="170"/>
      <c r="AK1623" s="170"/>
      <c r="AL1623" s="170"/>
      <c r="AM1623" s="171"/>
      <c r="BE1623" s="13" t="str">
        <f ca="1">MID(CELL("address",$CB$2),2,2)</f>
        <v>CB</v>
      </c>
      <c r="BF1623" s="13">
        <f>IF(TRIM($K1625)="","",IF(ISERROR(MATCH($K1625,$CB$3:$CB$7,0)),"INPUT_ERROR",MATCH($K1625,$CB$3:$CB$7,0)))</f>
        <v>3</v>
      </c>
      <c r="BG1623" s="13" t="s">
        <v>541</v>
      </c>
      <c r="BH1623" s="13">
        <v>89</v>
      </c>
      <c r="BI1623" s="13" t="str">
        <f>"ITEM"&amp; BH1623&amp; BG1623 &amp;"="&amp; $BF1623</f>
        <v>ITEM89#KBN4_17=3</v>
      </c>
    </row>
    <row r="1624" spans="1:61" ht="9.75" customHeight="1" x14ac:dyDescent="0.15">
      <c r="A1624" s="99"/>
      <c r="B1624" s="100"/>
      <c r="C1624" s="100"/>
      <c r="D1624" s="100"/>
      <c r="E1624" s="100"/>
      <c r="F1624" s="100"/>
      <c r="G1624" s="100"/>
      <c r="H1624" s="100"/>
      <c r="I1624" s="101"/>
      <c r="J1624" s="304"/>
      <c r="K1624" s="169"/>
      <c r="L1624" s="169"/>
      <c r="M1624" s="169"/>
      <c r="N1624" s="169"/>
      <c r="O1624" s="169"/>
      <c r="P1624" s="169"/>
      <c r="Q1624" s="169"/>
      <c r="R1624" s="169"/>
      <c r="S1624" s="169"/>
      <c r="T1624" s="169"/>
      <c r="U1624" s="169"/>
      <c r="V1624" s="169" t="s">
        <v>180</v>
      </c>
      <c r="W1624" s="169"/>
      <c r="X1624" s="169"/>
      <c r="Y1624" s="169"/>
      <c r="Z1624" s="169"/>
      <c r="AA1624" s="169"/>
      <c r="AB1624" s="169"/>
      <c r="AC1624" s="169"/>
      <c r="AD1624" s="169"/>
      <c r="AE1624" s="169"/>
      <c r="AF1624" s="169"/>
      <c r="AG1624" s="169"/>
      <c r="AH1624" s="169"/>
      <c r="AI1624" s="169"/>
      <c r="AJ1624" s="169"/>
      <c r="AK1624" s="169"/>
      <c r="AL1624" s="169"/>
      <c r="AM1624" s="172"/>
      <c r="BG1624" s="13" t="s">
        <v>432</v>
      </c>
      <c r="BH1624" s="13" t="s">
        <v>432</v>
      </c>
    </row>
    <row r="1625" spans="1:61" ht="9.75" customHeight="1" x14ac:dyDescent="0.15">
      <c r="A1625" s="99"/>
      <c r="B1625" s="100"/>
      <c r="C1625" s="100"/>
      <c r="D1625" s="100"/>
      <c r="E1625" s="100"/>
      <c r="F1625" s="100"/>
      <c r="G1625" s="100"/>
      <c r="H1625" s="100"/>
      <c r="I1625" s="101"/>
      <c r="J1625" s="130" t="s">
        <v>127</v>
      </c>
      <c r="K1625" s="131" t="s">
        <v>136</v>
      </c>
      <c r="L1625" s="131"/>
      <c r="M1625" s="131"/>
      <c r="N1625" s="131"/>
      <c r="O1625" s="131"/>
      <c r="P1625" s="131"/>
      <c r="Q1625" s="131"/>
      <c r="R1625" s="131"/>
      <c r="S1625" s="131"/>
      <c r="T1625" s="133" t="s">
        <v>129</v>
      </c>
      <c r="U1625" s="133"/>
      <c r="V1625" s="169" t="s">
        <v>236</v>
      </c>
      <c r="W1625" s="169"/>
      <c r="X1625" s="169"/>
      <c r="Y1625" s="169"/>
      <c r="Z1625" s="169"/>
      <c r="AA1625" s="169"/>
      <c r="AB1625" s="169"/>
      <c r="AC1625" s="169"/>
      <c r="AD1625" s="169"/>
      <c r="AE1625" s="169"/>
      <c r="AF1625" s="169"/>
      <c r="AG1625" s="169"/>
      <c r="AH1625" s="169"/>
      <c r="AI1625" s="169"/>
      <c r="AJ1625" s="169"/>
      <c r="AK1625" s="169"/>
      <c r="AL1625" s="169"/>
      <c r="AM1625" s="172"/>
      <c r="BG1625" s="13" t="s">
        <v>432</v>
      </c>
      <c r="BH1625" s="13" t="s">
        <v>432</v>
      </c>
    </row>
    <row r="1626" spans="1:61" ht="9.75" customHeight="1" x14ac:dyDescent="0.15">
      <c r="A1626" s="99"/>
      <c r="B1626" s="100"/>
      <c r="C1626" s="100"/>
      <c r="D1626" s="100"/>
      <c r="E1626" s="100"/>
      <c r="F1626" s="100"/>
      <c r="G1626" s="100"/>
      <c r="H1626" s="100"/>
      <c r="I1626" s="101"/>
      <c r="J1626" s="130"/>
      <c r="K1626" s="131"/>
      <c r="L1626" s="131"/>
      <c r="M1626" s="131"/>
      <c r="N1626" s="131"/>
      <c r="O1626" s="131"/>
      <c r="P1626" s="131"/>
      <c r="Q1626" s="131"/>
      <c r="R1626" s="131"/>
      <c r="S1626" s="131"/>
      <c r="T1626" s="133"/>
      <c r="U1626" s="133"/>
      <c r="V1626" s="169" t="s">
        <v>237</v>
      </c>
      <c r="W1626" s="169"/>
      <c r="X1626" s="169"/>
      <c r="Y1626" s="169"/>
      <c r="Z1626" s="169"/>
      <c r="AA1626" s="169"/>
      <c r="AB1626" s="169"/>
      <c r="AC1626" s="169"/>
      <c r="AD1626" s="169"/>
      <c r="AE1626" s="169"/>
      <c r="AF1626" s="169"/>
      <c r="AG1626" s="169"/>
      <c r="AH1626" s="169"/>
      <c r="AI1626" s="169"/>
      <c r="AJ1626" s="169"/>
      <c r="AK1626" s="169"/>
      <c r="AL1626" s="169"/>
      <c r="AM1626" s="172"/>
      <c r="BG1626" s="13" t="s">
        <v>432</v>
      </c>
      <c r="BH1626" s="13" t="s">
        <v>432</v>
      </c>
    </row>
    <row r="1627" spans="1:61" ht="9.75" customHeight="1" x14ac:dyDescent="0.15">
      <c r="A1627" s="99"/>
      <c r="B1627" s="100"/>
      <c r="C1627" s="100"/>
      <c r="D1627" s="100"/>
      <c r="E1627" s="100"/>
      <c r="F1627" s="100"/>
      <c r="G1627" s="100"/>
      <c r="H1627" s="100"/>
      <c r="I1627" s="101"/>
      <c r="J1627" s="186"/>
      <c r="K1627" s="133"/>
      <c r="L1627" s="133"/>
      <c r="M1627" s="133"/>
      <c r="N1627" s="133"/>
      <c r="O1627" s="133"/>
      <c r="P1627" s="133"/>
      <c r="Q1627" s="133"/>
      <c r="R1627" s="133"/>
      <c r="S1627" s="133"/>
      <c r="T1627" s="133"/>
      <c r="U1627" s="133"/>
      <c r="V1627" s="169" t="s">
        <v>441</v>
      </c>
      <c r="W1627" s="169"/>
      <c r="X1627" s="169"/>
      <c r="Y1627" s="169"/>
      <c r="Z1627" s="169"/>
      <c r="AA1627" s="169"/>
      <c r="AB1627" s="169"/>
      <c r="AC1627" s="169"/>
      <c r="AD1627" s="169"/>
      <c r="AE1627" s="169"/>
      <c r="AF1627" s="169"/>
      <c r="AG1627" s="169"/>
      <c r="AH1627" s="169"/>
      <c r="AI1627" s="169"/>
      <c r="AJ1627" s="169"/>
      <c r="AK1627" s="169"/>
      <c r="AL1627" s="169"/>
      <c r="AM1627" s="172"/>
      <c r="BG1627" s="13" t="s">
        <v>432</v>
      </c>
      <c r="BH1627" s="13" t="s">
        <v>432</v>
      </c>
    </row>
    <row r="1628" spans="1:61" ht="9.75" customHeight="1" x14ac:dyDescent="0.15">
      <c r="A1628" s="106"/>
      <c r="B1628" s="107"/>
      <c r="C1628" s="107"/>
      <c r="D1628" s="107"/>
      <c r="E1628" s="107"/>
      <c r="F1628" s="107"/>
      <c r="G1628" s="107"/>
      <c r="H1628" s="107"/>
      <c r="I1628" s="108"/>
      <c r="J1628" s="168"/>
      <c r="K1628" s="137"/>
      <c r="L1628" s="137"/>
      <c r="M1628" s="137"/>
      <c r="N1628" s="137"/>
      <c r="O1628" s="137"/>
      <c r="P1628" s="137"/>
      <c r="Q1628" s="137"/>
      <c r="R1628" s="137"/>
      <c r="S1628" s="137"/>
      <c r="T1628" s="137"/>
      <c r="U1628" s="137"/>
      <c r="V1628" s="174" t="s">
        <v>238</v>
      </c>
      <c r="W1628" s="174"/>
      <c r="X1628" s="174"/>
      <c r="Y1628" s="174"/>
      <c r="Z1628" s="174"/>
      <c r="AA1628" s="174"/>
      <c r="AB1628" s="174"/>
      <c r="AC1628" s="174"/>
      <c r="AD1628" s="174"/>
      <c r="AE1628" s="174"/>
      <c r="AF1628" s="174"/>
      <c r="AG1628" s="174"/>
      <c r="AH1628" s="174"/>
      <c r="AI1628" s="174"/>
      <c r="AJ1628" s="174"/>
      <c r="AK1628" s="174"/>
      <c r="AL1628" s="174"/>
      <c r="AM1628" s="175"/>
      <c r="BG1628" s="13" t="s">
        <v>432</v>
      </c>
      <c r="BH1628" s="13" t="s">
        <v>432</v>
      </c>
    </row>
    <row r="1629" spans="1:61" ht="9.75" customHeight="1" x14ac:dyDescent="0.15">
      <c r="A1629" s="96" t="s">
        <v>325</v>
      </c>
      <c r="B1629" s="97"/>
      <c r="C1629" s="97"/>
      <c r="D1629" s="97"/>
      <c r="E1629" s="97"/>
      <c r="F1629" s="97"/>
      <c r="G1629" s="97"/>
      <c r="H1629" s="97"/>
      <c r="I1629" s="98"/>
      <c r="J1629" s="115" t="s">
        <v>647</v>
      </c>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7"/>
      <c r="BG1629" s="13" t="s">
        <v>541</v>
      </c>
      <c r="BH1629" s="13">
        <v>90</v>
      </c>
      <c r="BI1629" s="13" t="str">
        <f>"ITEM"&amp;BH1629&amp; BG1629 &amp;"="&amp; IF(TRIM($J1629)="","",$J1629)</f>
        <v>ITEM90#KBN4_17=大東市住民登録者全般</v>
      </c>
    </row>
    <row r="1630" spans="1:61" ht="9.75" customHeight="1" x14ac:dyDescent="0.15">
      <c r="A1630" s="99"/>
      <c r="B1630" s="100"/>
      <c r="C1630" s="100"/>
      <c r="D1630" s="100"/>
      <c r="E1630" s="100"/>
      <c r="F1630" s="100"/>
      <c r="G1630" s="100"/>
      <c r="H1630" s="100"/>
      <c r="I1630" s="101"/>
      <c r="J1630" s="109"/>
      <c r="K1630" s="110"/>
      <c r="L1630" s="110"/>
      <c r="M1630" s="110"/>
      <c r="N1630" s="110"/>
      <c r="O1630" s="110"/>
      <c r="P1630" s="110"/>
      <c r="Q1630" s="110"/>
      <c r="R1630" s="110"/>
      <c r="S1630" s="110"/>
      <c r="T1630" s="110"/>
      <c r="U1630" s="110"/>
      <c r="V1630" s="110"/>
      <c r="W1630" s="110"/>
      <c r="X1630" s="110"/>
      <c r="Y1630" s="110"/>
      <c r="Z1630" s="110"/>
      <c r="AA1630" s="110"/>
      <c r="AB1630" s="110"/>
      <c r="AC1630" s="110"/>
      <c r="AD1630" s="110"/>
      <c r="AE1630" s="110"/>
      <c r="AF1630" s="110"/>
      <c r="AG1630" s="110"/>
      <c r="AH1630" s="110"/>
      <c r="AI1630" s="110"/>
      <c r="AJ1630" s="110"/>
      <c r="AK1630" s="110"/>
      <c r="AL1630" s="110"/>
      <c r="AM1630" s="111"/>
      <c r="BG1630" s="13" t="s">
        <v>432</v>
      </c>
      <c r="BH1630" s="13" t="s">
        <v>432</v>
      </c>
    </row>
    <row r="1631" spans="1:61" ht="9.75" customHeight="1" x14ac:dyDescent="0.15">
      <c r="A1631" s="99"/>
      <c r="B1631" s="100"/>
      <c r="C1631" s="100"/>
      <c r="D1631" s="100"/>
      <c r="E1631" s="100"/>
      <c r="F1631" s="100"/>
      <c r="G1631" s="100"/>
      <c r="H1631" s="100"/>
      <c r="I1631" s="101"/>
      <c r="J1631" s="112"/>
      <c r="K1631" s="113"/>
      <c r="L1631" s="113"/>
      <c r="M1631" s="113"/>
      <c r="N1631" s="113"/>
      <c r="O1631" s="113"/>
      <c r="P1631" s="113"/>
      <c r="Q1631" s="113"/>
      <c r="R1631" s="113"/>
      <c r="S1631" s="113"/>
      <c r="T1631" s="113"/>
      <c r="U1631" s="113"/>
      <c r="V1631" s="113"/>
      <c r="W1631" s="113"/>
      <c r="X1631" s="113"/>
      <c r="Y1631" s="113"/>
      <c r="Z1631" s="113"/>
      <c r="AA1631" s="113"/>
      <c r="AB1631" s="113"/>
      <c r="AC1631" s="113"/>
      <c r="AD1631" s="113"/>
      <c r="AE1631" s="113"/>
      <c r="AF1631" s="113"/>
      <c r="AG1631" s="113"/>
      <c r="AH1631" s="113"/>
      <c r="AI1631" s="113"/>
      <c r="AJ1631" s="113"/>
      <c r="AK1631" s="113"/>
      <c r="AL1631" s="113"/>
      <c r="AM1631" s="114"/>
      <c r="BG1631" s="13" t="s">
        <v>432</v>
      </c>
      <c r="BH1631" s="13" t="s">
        <v>432</v>
      </c>
    </row>
    <row r="1632" spans="1:61" ht="9.75" customHeight="1" x14ac:dyDescent="0.15">
      <c r="A1632" s="96" t="s">
        <v>293</v>
      </c>
      <c r="B1632" s="97"/>
      <c r="C1632" s="97"/>
      <c r="D1632" s="97"/>
      <c r="E1632" s="97"/>
      <c r="F1632" s="97"/>
      <c r="G1632" s="97"/>
      <c r="H1632" s="97"/>
      <c r="I1632" s="98"/>
      <c r="J1632" s="224" t="s">
        <v>127</v>
      </c>
      <c r="K1632" s="225"/>
      <c r="L1632" s="162" t="s">
        <v>122</v>
      </c>
      <c r="M1632" s="162"/>
      <c r="N1632" s="162"/>
      <c r="O1632" s="162"/>
      <c r="P1632" s="162"/>
      <c r="Q1632" s="162"/>
      <c r="R1632" s="162"/>
      <c r="S1632" s="162"/>
      <c r="T1632" s="162"/>
      <c r="U1632" s="162"/>
      <c r="V1632" s="162"/>
      <c r="W1632" s="162"/>
      <c r="X1632" s="227" t="s">
        <v>127</v>
      </c>
      <c r="Y1632" s="225"/>
      <c r="Z1632" s="162" t="s">
        <v>160</v>
      </c>
      <c r="AA1632" s="162"/>
      <c r="AB1632" s="162"/>
      <c r="AC1632" s="162"/>
      <c r="AD1632" s="162"/>
      <c r="AE1632" s="162"/>
      <c r="AF1632" s="162"/>
      <c r="AG1632" s="162"/>
      <c r="AH1632" s="162"/>
      <c r="AI1632" s="162"/>
      <c r="AJ1632" s="162"/>
      <c r="AK1632" s="162"/>
      <c r="AL1632" s="162"/>
      <c r="AM1632" s="163"/>
      <c r="BF1632" s="13" t="b">
        <f>IF($K1632="○",TRUE,IF($K1632="",FALSE,"INPUT_ERROR"))</f>
        <v>0</v>
      </c>
      <c r="BG1632" s="13" t="s">
        <v>541</v>
      </c>
      <c r="BH1632" s="13">
        <v>91</v>
      </c>
      <c r="BI1632" s="13" t="str">
        <f t="shared" ref="BI1632:BI1638" si="38">"ITEM"&amp;BH1632 &amp; BG1632 &amp;"="&amp; BF1632</f>
        <v>ITEM91#KBN4_17=FALSE</v>
      </c>
    </row>
    <row r="1633" spans="1:61" ht="9.75" customHeight="1" x14ac:dyDescent="0.15">
      <c r="A1633" s="99"/>
      <c r="B1633" s="100"/>
      <c r="C1633" s="100"/>
      <c r="D1633" s="100"/>
      <c r="E1633" s="100"/>
      <c r="F1633" s="100"/>
      <c r="G1633" s="100"/>
      <c r="H1633" s="100"/>
      <c r="I1633" s="101"/>
      <c r="J1633" s="130"/>
      <c r="K1633" s="132"/>
      <c r="L1633" s="133"/>
      <c r="M1633" s="133"/>
      <c r="N1633" s="133"/>
      <c r="O1633" s="133"/>
      <c r="P1633" s="133"/>
      <c r="Q1633" s="133"/>
      <c r="R1633" s="133"/>
      <c r="S1633" s="133"/>
      <c r="T1633" s="133"/>
      <c r="U1633" s="133"/>
      <c r="V1633" s="133"/>
      <c r="W1633" s="133"/>
      <c r="X1633" s="134"/>
      <c r="Y1633" s="132"/>
      <c r="Z1633" s="133"/>
      <c r="AA1633" s="133"/>
      <c r="AB1633" s="133"/>
      <c r="AC1633" s="133"/>
      <c r="AD1633" s="133"/>
      <c r="AE1633" s="133"/>
      <c r="AF1633" s="133"/>
      <c r="AG1633" s="133"/>
      <c r="AH1633" s="133"/>
      <c r="AI1633" s="133"/>
      <c r="AJ1633" s="133"/>
      <c r="AK1633" s="133"/>
      <c r="AL1633" s="133"/>
      <c r="AM1633" s="139"/>
      <c r="BF1633" s="13" t="b">
        <f>IF($Y1632="○",TRUE,IF($Y1632="",FALSE,"INPUT_ERROR"))</f>
        <v>0</v>
      </c>
      <c r="BG1633" s="13" t="s">
        <v>541</v>
      </c>
      <c r="BH1633" s="13">
        <v>92</v>
      </c>
      <c r="BI1633" s="13" t="str">
        <f t="shared" si="38"/>
        <v>ITEM92#KBN4_17=FALSE</v>
      </c>
    </row>
    <row r="1634" spans="1:61" ht="9.75" customHeight="1" x14ac:dyDescent="0.15">
      <c r="A1634" s="99"/>
      <c r="B1634" s="100"/>
      <c r="C1634" s="100"/>
      <c r="D1634" s="100"/>
      <c r="E1634" s="100"/>
      <c r="F1634" s="100"/>
      <c r="G1634" s="100"/>
      <c r="H1634" s="100"/>
      <c r="I1634" s="101"/>
      <c r="J1634" s="130" t="s">
        <v>127</v>
      </c>
      <c r="K1634" s="132"/>
      <c r="L1634" s="133" t="s">
        <v>161</v>
      </c>
      <c r="M1634" s="133"/>
      <c r="N1634" s="133"/>
      <c r="O1634" s="133"/>
      <c r="P1634" s="133"/>
      <c r="Q1634" s="133"/>
      <c r="R1634" s="133"/>
      <c r="S1634" s="133"/>
      <c r="T1634" s="133"/>
      <c r="U1634" s="133"/>
      <c r="V1634" s="133"/>
      <c r="W1634" s="133"/>
      <c r="X1634" s="134" t="s">
        <v>127</v>
      </c>
      <c r="Y1634" s="132"/>
      <c r="Z1634" s="133" t="s">
        <v>332</v>
      </c>
      <c r="AA1634" s="133"/>
      <c r="AB1634" s="133"/>
      <c r="AC1634" s="133"/>
      <c r="AD1634" s="133"/>
      <c r="AE1634" s="133"/>
      <c r="AF1634" s="133"/>
      <c r="AG1634" s="133"/>
      <c r="AH1634" s="133"/>
      <c r="AI1634" s="133"/>
      <c r="AJ1634" s="133"/>
      <c r="AK1634" s="133"/>
      <c r="AL1634" s="133"/>
      <c r="AM1634" s="139"/>
      <c r="BF1634" s="13" t="b">
        <f>IF($K1634="○",TRUE,IF($K1634="",FALSE,"INPUT_ERROR"))</f>
        <v>0</v>
      </c>
      <c r="BG1634" s="13" t="s">
        <v>541</v>
      </c>
      <c r="BH1634" s="13">
        <v>93</v>
      </c>
      <c r="BI1634" s="13" t="str">
        <f t="shared" si="38"/>
        <v>ITEM93#KBN4_17=FALSE</v>
      </c>
    </row>
    <row r="1635" spans="1:61" ht="9.75" customHeight="1" x14ac:dyDescent="0.15">
      <c r="A1635" s="99"/>
      <c r="B1635" s="100"/>
      <c r="C1635" s="100"/>
      <c r="D1635" s="100"/>
      <c r="E1635" s="100"/>
      <c r="F1635" s="100"/>
      <c r="G1635" s="100"/>
      <c r="H1635" s="100"/>
      <c r="I1635" s="101"/>
      <c r="J1635" s="130"/>
      <c r="K1635" s="132"/>
      <c r="L1635" s="133"/>
      <c r="M1635" s="133"/>
      <c r="N1635" s="133"/>
      <c r="O1635" s="133"/>
      <c r="P1635" s="133"/>
      <c r="Q1635" s="133"/>
      <c r="R1635" s="133"/>
      <c r="S1635" s="133"/>
      <c r="T1635" s="133"/>
      <c r="U1635" s="133"/>
      <c r="V1635" s="133"/>
      <c r="W1635" s="133"/>
      <c r="X1635" s="134"/>
      <c r="Y1635" s="132"/>
      <c r="Z1635" s="133"/>
      <c r="AA1635" s="133"/>
      <c r="AB1635" s="133"/>
      <c r="AC1635" s="133"/>
      <c r="AD1635" s="133"/>
      <c r="AE1635" s="133"/>
      <c r="AF1635" s="133"/>
      <c r="AG1635" s="133"/>
      <c r="AH1635" s="133"/>
      <c r="AI1635" s="133"/>
      <c r="AJ1635" s="133"/>
      <c r="AK1635" s="133"/>
      <c r="AL1635" s="133"/>
      <c r="AM1635" s="139"/>
      <c r="BF1635" s="13" t="b">
        <f>IF($Y1634="○",TRUE,IF($Y1634="",FALSE,"INPUT_ERROR"))</f>
        <v>0</v>
      </c>
      <c r="BG1635" s="13" t="s">
        <v>541</v>
      </c>
      <c r="BH1635" s="13">
        <v>94</v>
      </c>
      <c r="BI1635" s="13" t="str">
        <f t="shared" si="38"/>
        <v>ITEM94#KBN4_17=FALSE</v>
      </c>
    </row>
    <row r="1636" spans="1:61" ht="9.75" customHeight="1" x14ac:dyDescent="0.15">
      <c r="A1636" s="99"/>
      <c r="B1636" s="100"/>
      <c r="C1636" s="100"/>
      <c r="D1636" s="100"/>
      <c r="E1636" s="100"/>
      <c r="F1636" s="100"/>
      <c r="G1636" s="100"/>
      <c r="H1636" s="100"/>
      <c r="I1636" s="101"/>
      <c r="J1636" s="130" t="s">
        <v>127</v>
      </c>
      <c r="K1636" s="132"/>
      <c r="L1636" s="133" t="s">
        <v>214</v>
      </c>
      <c r="M1636" s="133"/>
      <c r="N1636" s="133"/>
      <c r="O1636" s="133"/>
      <c r="P1636" s="133"/>
      <c r="Q1636" s="133"/>
      <c r="R1636" s="133"/>
      <c r="S1636" s="133"/>
      <c r="T1636" s="133"/>
      <c r="U1636" s="133"/>
      <c r="V1636" s="133"/>
      <c r="W1636" s="133"/>
      <c r="X1636" s="134" t="s">
        <v>127</v>
      </c>
      <c r="Y1636" s="132" t="s">
        <v>610</v>
      </c>
      <c r="Z1636" s="133" t="s">
        <v>239</v>
      </c>
      <c r="AA1636" s="133"/>
      <c r="AB1636" s="133"/>
      <c r="AC1636" s="133"/>
      <c r="AD1636" s="133"/>
      <c r="AE1636" s="133"/>
      <c r="AF1636" s="133"/>
      <c r="AG1636" s="133"/>
      <c r="AH1636" s="133"/>
      <c r="AI1636" s="133"/>
      <c r="AJ1636" s="133"/>
      <c r="AK1636" s="133"/>
      <c r="AL1636" s="133"/>
      <c r="AM1636" s="139"/>
      <c r="BF1636" s="13" t="b">
        <f>IF($K1636="○",TRUE,IF($K1636="",FALSE,"INPUT_ERROR"))</f>
        <v>0</v>
      </c>
      <c r="BG1636" s="13" t="s">
        <v>541</v>
      </c>
      <c r="BH1636" s="13">
        <v>95</v>
      </c>
      <c r="BI1636" s="13" t="str">
        <f t="shared" si="38"/>
        <v>ITEM95#KBN4_17=FALSE</v>
      </c>
    </row>
    <row r="1637" spans="1:61" ht="9.75" customHeight="1" x14ac:dyDescent="0.15">
      <c r="A1637" s="99"/>
      <c r="B1637" s="100"/>
      <c r="C1637" s="100"/>
      <c r="D1637" s="100"/>
      <c r="E1637" s="100"/>
      <c r="F1637" s="100"/>
      <c r="G1637" s="100"/>
      <c r="H1637" s="100"/>
      <c r="I1637" s="101"/>
      <c r="J1637" s="130"/>
      <c r="K1637" s="132"/>
      <c r="L1637" s="133"/>
      <c r="M1637" s="133"/>
      <c r="N1637" s="133"/>
      <c r="O1637" s="133"/>
      <c r="P1637" s="133"/>
      <c r="Q1637" s="133"/>
      <c r="R1637" s="133"/>
      <c r="S1637" s="133"/>
      <c r="T1637" s="133"/>
      <c r="U1637" s="133"/>
      <c r="V1637" s="133"/>
      <c r="W1637" s="133"/>
      <c r="X1637" s="134"/>
      <c r="Y1637" s="132"/>
      <c r="Z1637" s="133"/>
      <c r="AA1637" s="133"/>
      <c r="AB1637" s="133"/>
      <c r="AC1637" s="133"/>
      <c r="AD1637" s="133"/>
      <c r="AE1637" s="133"/>
      <c r="AF1637" s="133"/>
      <c r="AG1637" s="133"/>
      <c r="AH1637" s="133"/>
      <c r="AI1637" s="133"/>
      <c r="AJ1637" s="133"/>
      <c r="AK1637" s="133"/>
      <c r="AL1637" s="133"/>
      <c r="AM1637" s="139"/>
      <c r="BF1637" s="13" t="b">
        <f>IF($Y1636="○",TRUE,IF($Y1636="",FALSE,"INPUT_ERROR"))</f>
        <v>1</v>
      </c>
      <c r="BG1637" s="13" t="s">
        <v>541</v>
      </c>
      <c r="BH1637" s="13">
        <v>96</v>
      </c>
      <c r="BI1637" s="13" t="str">
        <f t="shared" si="38"/>
        <v>ITEM96#KBN4_17=TRUE</v>
      </c>
    </row>
    <row r="1638" spans="1:61" ht="9.75" customHeight="1" x14ac:dyDescent="0.15">
      <c r="A1638" s="99"/>
      <c r="B1638" s="100"/>
      <c r="C1638" s="100"/>
      <c r="D1638" s="100"/>
      <c r="E1638" s="100"/>
      <c r="F1638" s="100"/>
      <c r="G1638" s="100"/>
      <c r="H1638" s="100"/>
      <c r="I1638" s="101"/>
      <c r="J1638" s="130" t="s">
        <v>127</v>
      </c>
      <c r="K1638" s="132"/>
      <c r="L1638" s="133" t="s">
        <v>125</v>
      </c>
      <c r="M1638" s="133"/>
      <c r="N1638" s="133"/>
      <c r="O1638" s="134" t="s">
        <v>98</v>
      </c>
      <c r="P1638" s="128"/>
      <c r="Q1638" s="128"/>
      <c r="R1638" s="128"/>
      <c r="S1638" s="128"/>
      <c r="T1638" s="128"/>
      <c r="U1638" s="128"/>
      <c r="V1638" s="128"/>
      <c r="W1638" s="128"/>
      <c r="X1638" s="128"/>
      <c r="Y1638" s="128"/>
      <c r="Z1638" s="128"/>
      <c r="AA1638" s="128"/>
      <c r="AB1638" s="128"/>
      <c r="AC1638" s="128"/>
      <c r="AD1638" s="128"/>
      <c r="AE1638" s="128"/>
      <c r="AF1638" s="128"/>
      <c r="AG1638" s="128"/>
      <c r="AH1638" s="128"/>
      <c r="AI1638" s="128"/>
      <c r="AJ1638" s="128"/>
      <c r="AK1638" s="128"/>
      <c r="AL1638" s="133" t="s">
        <v>188</v>
      </c>
      <c r="AM1638" s="139"/>
      <c r="BF1638" s="13" t="b">
        <f>IF($K1638="○",TRUE,IF($K1638="",FALSE,"INPUT_ERROR"))</f>
        <v>0</v>
      </c>
      <c r="BG1638" s="13" t="s">
        <v>541</v>
      </c>
      <c r="BH1638" s="13">
        <v>97</v>
      </c>
      <c r="BI1638" s="13" t="str">
        <f t="shared" si="38"/>
        <v>ITEM97#KBN4_17=FALSE</v>
      </c>
    </row>
    <row r="1639" spans="1:61" ht="9.75" customHeight="1" x14ac:dyDescent="0.15">
      <c r="A1639" s="99"/>
      <c r="B1639" s="100"/>
      <c r="C1639" s="100"/>
      <c r="D1639" s="100"/>
      <c r="E1639" s="100"/>
      <c r="F1639" s="100"/>
      <c r="G1639" s="100"/>
      <c r="H1639" s="100"/>
      <c r="I1639" s="101"/>
      <c r="J1639" s="135"/>
      <c r="K1639" s="136"/>
      <c r="L1639" s="137"/>
      <c r="M1639" s="137"/>
      <c r="N1639" s="137"/>
      <c r="O1639" s="138"/>
      <c r="P1639" s="90"/>
      <c r="Q1639" s="90"/>
      <c r="R1639" s="90"/>
      <c r="S1639" s="90"/>
      <c r="T1639" s="90"/>
      <c r="U1639" s="90"/>
      <c r="V1639" s="90"/>
      <c r="W1639" s="90"/>
      <c r="X1639" s="90"/>
      <c r="Y1639" s="90"/>
      <c r="Z1639" s="90"/>
      <c r="AA1639" s="90"/>
      <c r="AB1639" s="90"/>
      <c r="AC1639" s="90"/>
      <c r="AD1639" s="90"/>
      <c r="AE1639" s="90"/>
      <c r="AF1639" s="90"/>
      <c r="AG1639" s="90"/>
      <c r="AH1639" s="90"/>
      <c r="AI1639" s="90"/>
      <c r="AJ1639" s="90"/>
      <c r="AK1639" s="90"/>
      <c r="AL1639" s="137"/>
      <c r="AM1639" s="140"/>
      <c r="BG1639" s="13" t="s">
        <v>541</v>
      </c>
      <c r="BH1639" s="13">
        <v>98</v>
      </c>
      <c r="BI1639" s="13" t="str">
        <f>"ITEM"&amp;BH1639 &amp; BG1639 &amp;"="&amp;IF(TRIM($P1638)="","",$P1638)</f>
        <v>ITEM98#KBN4_17=</v>
      </c>
    </row>
    <row r="1640" spans="1:61" ht="9.75" customHeight="1" x14ac:dyDescent="0.15">
      <c r="A1640" s="96" t="s">
        <v>290</v>
      </c>
      <c r="B1640" s="97"/>
      <c r="C1640" s="97"/>
      <c r="D1640" s="97"/>
      <c r="E1640" s="97"/>
      <c r="F1640" s="97"/>
      <c r="G1640" s="97"/>
      <c r="H1640" s="97"/>
      <c r="I1640" s="98"/>
      <c r="J1640" s="305" t="s">
        <v>639</v>
      </c>
      <c r="K1640" s="306"/>
      <c r="L1640" s="306"/>
      <c r="M1640" s="306"/>
      <c r="N1640" s="306"/>
      <c r="O1640" s="306"/>
      <c r="P1640" s="306"/>
      <c r="Q1640" s="306"/>
      <c r="R1640" s="306"/>
      <c r="S1640" s="306"/>
      <c r="T1640" s="306"/>
      <c r="U1640" s="306"/>
      <c r="V1640" s="306"/>
      <c r="W1640" s="306"/>
      <c r="X1640" s="306"/>
      <c r="Y1640" s="306"/>
      <c r="Z1640" s="306"/>
      <c r="AA1640" s="306"/>
      <c r="AB1640" s="306"/>
      <c r="AC1640" s="306"/>
      <c r="AD1640" s="306"/>
      <c r="AE1640" s="306"/>
      <c r="AF1640" s="306"/>
      <c r="AG1640" s="306"/>
      <c r="AH1640" s="306"/>
      <c r="AI1640" s="306"/>
      <c r="AJ1640" s="306"/>
      <c r="AK1640" s="306"/>
      <c r="AL1640" s="306"/>
      <c r="AM1640" s="307"/>
      <c r="BG1640" s="13" t="s">
        <v>541</v>
      </c>
      <c r="BH1640" s="13">
        <v>99</v>
      </c>
      <c r="BI1640" s="13" t="str">
        <f>"ITEM"&amp;BH1640 &amp; BG1640 &amp;"="&amp;IF(TRIM($J1640)="","",TEXT(J1640,"yyyymmdd"))</f>
        <v>ITEM99#KBN4_17=随時</v>
      </c>
    </row>
    <row r="1641" spans="1:61" ht="9.75" customHeight="1" x14ac:dyDescent="0.15">
      <c r="A1641" s="99"/>
      <c r="B1641" s="100"/>
      <c r="C1641" s="100"/>
      <c r="D1641" s="100"/>
      <c r="E1641" s="100"/>
      <c r="F1641" s="100"/>
      <c r="G1641" s="100"/>
      <c r="H1641" s="100"/>
      <c r="I1641" s="101"/>
      <c r="J1641" s="308"/>
      <c r="K1641" s="309"/>
      <c r="L1641" s="309"/>
      <c r="M1641" s="309"/>
      <c r="N1641" s="309"/>
      <c r="O1641" s="309"/>
      <c r="P1641" s="309"/>
      <c r="Q1641" s="309"/>
      <c r="R1641" s="309"/>
      <c r="S1641" s="309"/>
      <c r="T1641" s="309"/>
      <c r="U1641" s="309"/>
      <c r="V1641" s="309"/>
      <c r="W1641" s="309"/>
      <c r="X1641" s="309"/>
      <c r="Y1641" s="309"/>
      <c r="Z1641" s="309"/>
      <c r="AA1641" s="309"/>
      <c r="AB1641" s="309"/>
      <c r="AC1641" s="309"/>
      <c r="AD1641" s="309"/>
      <c r="AE1641" s="309"/>
      <c r="AF1641" s="309"/>
      <c r="AG1641" s="309"/>
      <c r="AH1641" s="309"/>
      <c r="AI1641" s="309"/>
      <c r="AJ1641" s="309"/>
      <c r="AK1641" s="309"/>
      <c r="AL1641" s="309"/>
      <c r="AM1641" s="310"/>
      <c r="BH1641" s="13" t="s">
        <v>432</v>
      </c>
    </row>
    <row r="1642" spans="1:61" ht="9.75" customHeight="1" thickBot="1" x14ac:dyDescent="0.2">
      <c r="A1642" s="106"/>
      <c r="B1642" s="107"/>
      <c r="C1642" s="107"/>
      <c r="D1642" s="107"/>
      <c r="E1642" s="107"/>
      <c r="F1642" s="107"/>
      <c r="G1642" s="107"/>
      <c r="H1642" s="107"/>
      <c r="I1642" s="108"/>
      <c r="J1642" s="311"/>
      <c r="K1642" s="312"/>
      <c r="L1642" s="312"/>
      <c r="M1642" s="312"/>
      <c r="N1642" s="312"/>
      <c r="O1642" s="312"/>
      <c r="P1642" s="312"/>
      <c r="Q1642" s="312"/>
      <c r="R1642" s="312"/>
      <c r="S1642" s="312"/>
      <c r="T1642" s="312"/>
      <c r="U1642" s="312"/>
      <c r="V1642" s="312"/>
      <c r="W1642" s="312"/>
      <c r="X1642" s="312"/>
      <c r="Y1642" s="312"/>
      <c r="Z1642" s="312"/>
      <c r="AA1642" s="312"/>
      <c r="AB1642" s="312"/>
      <c r="AC1642" s="312"/>
      <c r="AD1642" s="312"/>
      <c r="AE1642" s="312"/>
      <c r="AF1642" s="312"/>
      <c r="AG1642" s="312"/>
      <c r="AH1642" s="312"/>
      <c r="AI1642" s="312"/>
      <c r="AJ1642" s="312"/>
      <c r="AK1642" s="312"/>
      <c r="AL1642" s="312"/>
      <c r="AM1642" s="313"/>
      <c r="BH1642" s="13" t="s">
        <v>432</v>
      </c>
    </row>
    <row r="1643" spans="1:61" ht="9.75" customHeight="1" x14ac:dyDescent="0.15">
      <c r="A1643" s="295" t="s">
        <v>406</v>
      </c>
      <c r="B1643" s="296"/>
      <c r="C1643" s="296"/>
      <c r="D1643" s="296"/>
      <c r="E1643" s="296"/>
      <c r="F1643" s="296"/>
      <c r="G1643" s="296"/>
      <c r="H1643" s="296"/>
      <c r="I1643" s="297"/>
      <c r="J1643" s="273" t="s">
        <v>658</v>
      </c>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274"/>
      <c r="AE1643" s="274"/>
      <c r="AF1643" s="274"/>
      <c r="AG1643" s="274"/>
      <c r="AH1643" s="274"/>
      <c r="AI1643" s="274"/>
      <c r="AJ1643" s="274"/>
      <c r="AK1643" s="274"/>
      <c r="AL1643" s="274"/>
      <c r="AM1643" s="275"/>
      <c r="BG1643" s="13" t="s">
        <v>542</v>
      </c>
      <c r="BH1643" s="13">
        <v>85</v>
      </c>
      <c r="BI1643" s="13" t="str">
        <f>"ITEM"&amp;BH1643 &amp; BG1643 &amp;"="&amp; IF(TRIM($J1643)="","",$J1643)</f>
        <v>ITEM85#KBN4_18=生活福祉課</v>
      </c>
    </row>
    <row r="1644" spans="1:61" ht="9.75" customHeight="1" thickBot="1" x14ac:dyDescent="0.2">
      <c r="A1644" s="298"/>
      <c r="B1644" s="299"/>
      <c r="C1644" s="299"/>
      <c r="D1644" s="299"/>
      <c r="E1644" s="299"/>
      <c r="F1644" s="299"/>
      <c r="G1644" s="299"/>
      <c r="H1644" s="299"/>
      <c r="I1644" s="300"/>
      <c r="J1644" s="301"/>
      <c r="K1644" s="302"/>
      <c r="L1644" s="302"/>
      <c r="M1644" s="302"/>
      <c r="N1644" s="302"/>
      <c r="O1644" s="302"/>
      <c r="P1644" s="302"/>
      <c r="Q1644" s="302"/>
      <c r="R1644" s="302"/>
      <c r="S1644" s="302"/>
      <c r="T1644" s="302"/>
      <c r="U1644" s="302"/>
      <c r="V1644" s="302"/>
      <c r="W1644" s="302"/>
      <c r="X1644" s="302"/>
      <c r="Y1644" s="302"/>
      <c r="Z1644" s="302"/>
      <c r="AA1644" s="302"/>
      <c r="AB1644" s="302"/>
      <c r="AC1644" s="302"/>
      <c r="AD1644" s="302"/>
      <c r="AE1644" s="302"/>
      <c r="AF1644" s="302"/>
      <c r="AG1644" s="302"/>
      <c r="AH1644" s="302"/>
      <c r="AI1644" s="302"/>
      <c r="AJ1644" s="302"/>
      <c r="AK1644" s="302"/>
      <c r="AL1644" s="302"/>
      <c r="AM1644" s="303"/>
      <c r="BG1644" s="13" t="s">
        <v>432</v>
      </c>
      <c r="BH1644" s="13" t="s">
        <v>432</v>
      </c>
    </row>
    <row r="1645" spans="1:61" ht="9.75" customHeight="1" x14ac:dyDescent="0.15">
      <c r="A1645" s="96" t="s">
        <v>96</v>
      </c>
      <c r="B1645" s="97"/>
      <c r="C1645" s="97"/>
      <c r="D1645" s="97"/>
      <c r="E1645" s="97"/>
      <c r="F1645" s="97"/>
      <c r="G1645" s="97"/>
      <c r="H1645" s="97"/>
      <c r="I1645" s="98"/>
      <c r="J1645" s="102" t="s">
        <v>680</v>
      </c>
      <c r="K1645" s="102"/>
      <c r="L1645" s="102"/>
      <c r="M1645" s="102"/>
      <c r="N1645" s="102"/>
      <c r="O1645" s="102"/>
      <c r="P1645" s="102"/>
      <c r="Q1645" s="102"/>
      <c r="R1645" s="102"/>
      <c r="S1645" s="102"/>
      <c r="T1645" s="102"/>
      <c r="U1645" s="102"/>
      <c r="V1645" s="102"/>
      <c r="W1645" s="102"/>
      <c r="X1645" s="102"/>
      <c r="Y1645" s="102"/>
      <c r="Z1645" s="102"/>
      <c r="AA1645" s="102"/>
      <c r="AB1645" s="102"/>
      <c r="AC1645" s="102"/>
      <c r="AD1645" s="102"/>
      <c r="AE1645" s="102"/>
      <c r="AF1645" s="102"/>
      <c r="AG1645" s="102"/>
      <c r="AH1645" s="102"/>
      <c r="AI1645" s="102"/>
      <c r="AJ1645" s="102"/>
      <c r="AK1645" s="102"/>
      <c r="AL1645" s="102"/>
      <c r="AM1645" s="102"/>
      <c r="BG1645" s="13" t="s">
        <v>542</v>
      </c>
      <c r="BH1645" s="13">
        <v>86</v>
      </c>
      <c r="BI1645" s="13" t="str">
        <f>"ITEM"&amp;BH1645&amp; BG1645 &amp;"="&amp; IF(TRIM($J1645)="","",$J1645)</f>
        <v>ITEM86#KBN4_18=番号法第９条第２項</v>
      </c>
    </row>
    <row r="1646" spans="1:61" ht="9.75" customHeight="1" x14ac:dyDescent="0.15">
      <c r="A1646" s="106"/>
      <c r="B1646" s="107"/>
      <c r="C1646" s="107"/>
      <c r="D1646" s="107"/>
      <c r="E1646" s="107"/>
      <c r="F1646" s="107"/>
      <c r="G1646" s="107"/>
      <c r="H1646" s="107"/>
      <c r="I1646" s="108"/>
      <c r="J1646" s="102"/>
      <c r="K1646" s="102"/>
      <c r="L1646" s="102"/>
      <c r="M1646" s="102"/>
      <c r="N1646" s="102"/>
      <c r="O1646" s="102"/>
      <c r="P1646" s="102"/>
      <c r="Q1646" s="102"/>
      <c r="R1646" s="102"/>
      <c r="S1646" s="102"/>
      <c r="T1646" s="102"/>
      <c r="U1646" s="102"/>
      <c r="V1646" s="102"/>
      <c r="W1646" s="102"/>
      <c r="X1646" s="102"/>
      <c r="Y1646" s="102"/>
      <c r="Z1646" s="102"/>
      <c r="AA1646" s="102"/>
      <c r="AB1646" s="102"/>
      <c r="AC1646" s="102"/>
      <c r="AD1646" s="102"/>
      <c r="AE1646" s="102"/>
      <c r="AF1646" s="102"/>
      <c r="AG1646" s="102"/>
      <c r="AH1646" s="102"/>
      <c r="AI1646" s="102"/>
      <c r="AJ1646" s="102"/>
      <c r="AK1646" s="102"/>
      <c r="AL1646" s="102"/>
      <c r="AM1646" s="102"/>
      <c r="BG1646" s="13" t="s">
        <v>432</v>
      </c>
      <c r="BH1646" s="13" t="s">
        <v>432</v>
      </c>
    </row>
    <row r="1647" spans="1:61" ht="36" customHeight="1" x14ac:dyDescent="0.15">
      <c r="A1647" s="96" t="s">
        <v>291</v>
      </c>
      <c r="B1647" s="97"/>
      <c r="C1647" s="97"/>
      <c r="D1647" s="97"/>
      <c r="E1647" s="97"/>
      <c r="F1647" s="97"/>
      <c r="G1647" s="97"/>
      <c r="H1647" s="97"/>
      <c r="I1647" s="98"/>
      <c r="J1647" s="102" t="s">
        <v>682</v>
      </c>
      <c r="K1647" s="102"/>
      <c r="L1647" s="102"/>
      <c r="M1647" s="102"/>
      <c r="N1647" s="102"/>
      <c r="O1647" s="102"/>
      <c r="P1647" s="102"/>
      <c r="Q1647" s="102"/>
      <c r="R1647" s="102"/>
      <c r="S1647" s="102"/>
      <c r="T1647" s="102"/>
      <c r="U1647" s="102"/>
      <c r="V1647" s="102"/>
      <c r="W1647" s="102"/>
      <c r="X1647" s="102"/>
      <c r="Y1647" s="102"/>
      <c r="Z1647" s="102"/>
      <c r="AA1647" s="102"/>
      <c r="AB1647" s="102"/>
      <c r="AC1647" s="102"/>
      <c r="AD1647" s="102"/>
      <c r="AE1647" s="102"/>
      <c r="AF1647" s="102"/>
      <c r="AG1647" s="102"/>
      <c r="AH1647" s="102"/>
      <c r="AI1647" s="102"/>
      <c r="AJ1647" s="102"/>
      <c r="AK1647" s="102"/>
      <c r="AL1647" s="102"/>
      <c r="AM1647" s="102"/>
      <c r="BG1647" s="13" t="s">
        <v>542</v>
      </c>
      <c r="BH1647" s="13">
        <v>87</v>
      </c>
      <c r="BI1647" s="13" t="str">
        <f>"ITEM"&amp;BH1647&amp; BG1647 &amp;"="&amp; IF(TRIM($J1647)="","",$J1647)</f>
        <v>ITEM87#KBN4_18=生活保護法（昭和25年法律第144号）による保護の決定および実施または徴収金の徴収に関する事務であって規則で定めるものおよび外国人に対する生活保護の措置に関する事務であって規則で定めるもの</v>
      </c>
    </row>
    <row r="1648" spans="1:61" ht="9.75" customHeight="1" x14ac:dyDescent="0.15">
      <c r="A1648" s="99"/>
      <c r="B1648" s="100"/>
      <c r="C1648" s="100"/>
      <c r="D1648" s="100"/>
      <c r="E1648" s="100"/>
      <c r="F1648" s="100"/>
      <c r="G1648" s="100"/>
      <c r="H1648" s="100"/>
      <c r="I1648" s="101"/>
      <c r="J1648" s="102"/>
      <c r="K1648" s="102"/>
      <c r="L1648" s="102"/>
      <c r="M1648" s="102"/>
      <c r="N1648" s="102"/>
      <c r="O1648" s="102"/>
      <c r="P1648" s="102"/>
      <c r="Q1648" s="102"/>
      <c r="R1648" s="102"/>
      <c r="S1648" s="102"/>
      <c r="T1648" s="102"/>
      <c r="U1648" s="102"/>
      <c r="V1648" s="102"/>
      <c r="W1648" s="102"/>
      <c r="X1648" s="102"/>
      <c r="Y1648" s="102"/>
      <c r="Z1648" s="102"/>
      <c r="AA1648" s="102"/>
      <c r="AB1648" s="102"/>
      <c r="AC1648" s="102"/>
      <c r="AD1648" s="102"/>
      <c r="AE1648" s="102"/>
      <c r="AF1648" s="102"/>
      <c r="AG1648" s="102"/>
      <c r="AH1648" s="102"/>
      <c r="AI1648" s="102"/>
      <c r="AJ1648" s="102"/>
      <c r="AK1648" s="102"/>
      <c r="AL1648" s="102"/>
      <c r="AM1648" s="102"/>
      <c r="BG1648" s="13" t="s">
        <v>432</v>
      </c>
      <c r="BH1648" s="13" t="s">
        <v>432</v>
      </c>
    </row>
    <row r="1649" spans="1:61" ht="9.75" customHeight="1" x14ac:dyDescent="0.15">
      <c r="A1649" s="106"/>
      <c r="B1649" s="107"/>
      <c r="C1649" s="107"/>
      <c r="D1649" s="107"/>
      <c r="E1649" s="107"/>
      <c r="F1649" s="107"/>
      <c r="G1649" s="107"/>
      <c r="H1649" s="107"/>
      <c r="I1649" s="108"/>
      <c r="J1649" s="102"/>
      <c r="K1649" s="102"/>
      <c r="L1649" s="102"/>
      <c r="M1649" s="102"/>
      <c r="N1649" s="102"/>
      <c r="O1649" s="102"/>
      <c r="P1649" s="102"/>
      <c r="Q1649" s="102"/>
      <c r="R1649" s="102"/>
      <c r="S1649" s="102"/>
      <c r="T1649" s="102"/>
      <c r="U1649" s="102"/>
      <c r="V1649" s="102"/>
      <c r="W1649" s="102"/>
      <c r="X1649" s="102"/>
      <c r="Y1649" s="102"/>
      <c r="Z1649" s="102"/>
      <c r="AA1649" s="102"/>
      <c r="AB1649" s="102"/>
      <c r="AC1649" s="102"/>
      <c r="AD1649" s="102"/>
      <c r="AE1649" s="102"/>
      <c r="AF1649" s="102"/>
      <c r="AG1649" s="102"/>
      <c r="AH1649" s="102"/>
      <c r="AI1649" s="102"/>
      <c r="AJ1649" s="102"/>
      <c r="AK1649" s="102"/>
      <c r="AL1649" s="102"/>
      <c r="AM1649" s="102"/>
      <c r="BG1649" s="13" t="s">
        <v>432</v>
      </c>
      <c r="BH1649" s="13" t="s">
        <v>432</v>
      </c>
    </row>
    <row r="1650" spans="1:61" ht="9.75" customHeight="1" x14ac:dyDescent="0.15">
      <c r="A1650" s="96" t="s">
        <v>292</v>
      </c>
      <c r="B1650" s="97"/>
      <c r="C1650" s="97"/>
      <c r="D1650" s="97"/>
      <c r="E1650" s="97"/>
      <c r="F1650" s="97"/>
      <c r="G1650" s="97"/>
      <c r="H1650" s="97"/>
      <c r="I1650" s="98"/>
      <c r="J1650" s="102" t="s">
        <v>651</v>
      </c>
      <c r="K1650" s="102"/>
      <c r="L1650" s="102"/>
      <c r="M1650" s="102"/>
      <c r="N1650" s="102"/>
      <c r="O1650" s="102"/>
      <c r="P1650" s="102"/>
      <c r="Q1650" s="102"/>
      <c r="R1650" s="102"/>
      <c r="S1650" s="102"/>
      <c r="T1650" s="102"/>
      <c r="U1650" s="102"/>
      <c r="V1650" s="102"/>
      <c r="W1650" s="102"/>
      <c r="X1650" s="102"/>
      <c r="Y1650" s="102"/>
      <c r="Z1650" s="102"/>
      <c r="AA1650" s="102"/>
      <c r="AB1650" s="102"/>
      <c r="AC1650" s="102"/>
      <c r="AD1650" s="102"/>
      <c r="AE1650" s="102"/>
      <c r="AF1650" s="102"/>
      <c r="AG1650" s="102"/>
      <c r="AH1650" s="102"/>
      <c r="AI1650" s="102"/>
      <c r="AJ1650" s="102"/>
      <c r="AK1650" s="102"/>
      <c r="AL1650" s="102"/>
      <c r="AM1650" s="102"/>
      <c r="BG1650" s="13" t="s">
        <v>542</v>
      </c>
      <c r="BH1650" s="13">
        <v>88</v>
      </c>
      <c r="BI1650" s="13" t="str">
        <f>"ITEM"&amp;BH1650&amp; BG1650 &amp;"="&amp; IF(TRIM($J1650)="","",$J1650)</f>
        <v>ITEM88#KBN4_18=対象者の住基情報（住所・氏名等）</v>
      </c>
    </row>
    <row r="1651" spans="1:61" ht="9.75" customHeight="1" x14ac:dyDescent="0.15">
      <c r="A1651" s="106"/>
      <c r="B1651" s="107"/>
      <c r="C1651" s="107"/>
      <c r="D1651" s="107"/>
      <c r="E1651" s="107"/>
      <c r="F1651" s="107"/>
      <c r="G1651" s="107"/>
      <c r="H1651" s="107"/>
      <c r="I1651" s="108"/>
      <c r="J1651" s="102"/>
      <c r="K1651" s="102"/>
      <c r="L1651" s="102"/>
      <c r="M1651" s="102"/>
      <c r="N1651" s="102"/>
      <c r="O1651" s="102"/>
      <c r="P1651" s="102"/>
      <c r="Q1651" s="102"/>
      <c r="R1651" s="102"/>
      <c r="S1651" s="102"/>
      <c r="T1651" s="102"/>
      <c r="U1651" s="102"/>
      <c r="V1651" s="102"/>
      <c r="W1651" s="102"/>
      <c r="X1651" s="102"/>
      <c r="Y1651" s="102"/>
      <c r="Z1651" s="102"/>
      <c r="AA1651" s="102"/>
      <c r="AB1651" s="102"/>
      <c r="AC1651" s="102"/>
      <c r="AD1651" s="102"/>
      <c r="AE1651" s="102"/>
      <c r="AF1651" s="102"/>
      <c r="AG1651" s="102"/>
      <c r="AH1651" s="102"/>
      <c r="AI1651" s="102"/>
      <c r="AJ1651" s="102"/>
      <c r="AK1651" s="102"/>
      <c r="AL1651" s="102"/>
      <c r="AM1651" s="102"/>
      <c r="BG1651" s="13" t="s">
        <v>432</v>
      </c>
      <c r="BH1651" s="13" t="s">
        <v>432</v>
      </c>
    </row>
    <row r="1652" spans="1:61" ht="9.75" customHeight="1" x14ac:dyDescent="0.15">
      <c r="A1652" s="96" t="s">
        <v>326</v>
      </c>
      <c r="B1652" s="97"/>
      <c r="C1652" s="97"/>
      <c r="D1652" s="97"/>
      <c r="E1652" s="97"/>
      <c r="F1652" s="97"/>
      <c r="G1652" s="97"/>
      <c r="H1652" s="97"/>
      <c r="I1652" s="98"/>
      <c r="J1652" s="266"/>
      <c r="K1652" s="170"/>
      <c r="L1652" s="170"/>
      <c r="M1652" s="170"/>
      <c r="N1652" s="170"/>
      <c r="O1652" s="170"/>
      <c r="P1652" s="170"/>
      <c r="Q1652" s="170"/>
      <c r="R1652" s="170"/>
      <c r="S1652" s="170"/>
      <c r="T1652" s="170"/>
      <c r="U1652" s="170"/>
      <c r="V1652" s="170" t="s">
        <v>116</v>
      </c>
      <c r="W1652" s="170"/>
      <c r="X1652" s="170"/>
      <c r="Y1652" s="170"/>
      <c r="Z1652" s="170"/>
      <c r="AA1652" s="170"/>
      <c r="AB1652" s="170"/>
      <c r="AC1652" s="170"/>
      <c r="AD1652" s="170"/>
      <c r="AE1652" s="170"/>
      <c r="AF1652" s="170"/>
      <c r="AG1652" s="170"/>
      <c r="AH1652" s="170"/>
      <c r="AI1652" s="170"/>
      <c r="AJ1652" s="170"/>
      <c r="AK1652" s="170"/>
      <c r="AL1652" s="170"/>
      <c r="AM1652" s="171"/>
      <c r="BE1652" s="13" t="str">
        <f ca="1">MID(CELL("address",$CB$2),2,2)</f>
        <v>CB</v>
      </c>
      <c r="BF1652" s="13">
        <f>IF(TRIM($K1654)="","",IF(ISERROR(MATCH($K1654,$CB$3:$CB$7,0)),"INPUT_ERROR",MATCH($K1654,$CB$3:$CB$7,0)))</f>
        <v>3</v>
      </c>
      <c r="BG1652" s="13" t="s">
        <v>542</v>
      </c>
      <c r="BH1652" s="13">
        <v>89</v>
      </c>
      <c r="BI1652" s="13" t="str">
        <f>"ITEM"&amp; BH1652&amp; BG1652 &amp;"="&amp; $BF1652</f>
        <v>ITEM89#KBN4_18=3</v>
      </c>
    </row>
    <row r="1653" spans="1:61" ht="9.75" customHeight="1" x14ac:dyDescent="0.15">
      <c r="A1653" s="99"/>
      <c r="B1653" s="100"/>
      <c r="C1653" s="100"/>
      <c r="D1653" s="100"/>
      <c r="E1653" s="100"/>
      <c r="F1653" s="100"/>
      <c r="G1653" s="100"/>
      <c r="H1653" s="100"/>
      <c r="I1653" s="101"/>
      <c r="J1653" s="304"/>
      <c r="K1653" s="169"/>
      <c r="L1653" s="169"/>
      <c r="M1653" s="169"/>
      <c r="N1653" s="169"/>
      <c r="O1653" s="169"/>
      <c r="P1653" s="169"/>
      <c r="Q1653" s="169"/>
      <c r="R1653" s="169"/>
      <c r="S1653" s="169"/>
      <c r="T1653" s="169"/>
      <c r="U1653" s="169"/>
      <c r="V1653" s="169" t="s">
        <v>180</v>
      </c>
      <c r="W1653" s="169"/>
      <c r="X1653" s="169"/>
      <c r="Y1653" s="169"/>
      <c r="Z1653" s="169"/>
      <c r="AA1653" s="169"/>
      <c r="AB1653" s="169"/>
      <c r="AC1653" s="169"/>
      <c r="AD1653" s="169"/>
      <c r="AE1653" s="169"/>
      <c r="AF1653" s="169"/>
      <c r="AG1653" s="169"/>
      <c r="AH1653" s="169"/>
      <c r="AI1653" s="169"/>
      <c r="AJ1653" s="169"/>
      <c r="AK1653" s="169"/>
      <c r="AL1653" s="169"/>
      <c r="AM1653" s="172"/>
      <c r="BG1653" s="13" t="s">
        <v>432</v>
      </c>
      <c r="BH1653" s="13" t="s">
        <v>432</v>
      </c>
    </row>
    <row r="1654" spans="1:61" ht="9.75" customHeight="1" x14ac:dyDescent="0.15">
      <c r="A1654" s="99"/>
      <c r="B1654" s="100"/>
      <c r="C1654" s="100"/>
      <c r="D1654" s="100"/>
      <c r="E1654" s="100"/>
      <c r="F1654" s="100"/>
      <c r="G1654" s="100"/>
      <c r="H1654" s="100"/>
      <c r="I1654" s="101"/>
      <c r="J1654" s="130" t="s">
        <v>127</v>
      </c>
      <c r="K1654" s="131" t="s">
        <v>136</v>
      </c>
      <c r="L1654" s="131"/>
      <c r="M1654" s="131"/>
      <c r="N1654" s="131"/>
      <c r="O1654" s="131"/>
      <c r="P1654" s="131"/>
      <c r="Q1654" s="131"/>
      <c r="R1654" s="131"/>
      <c r="S1654" s="131"/>
      <c r="T1654" s="133" t="s">
        <v>129</v>
      </c>
      <c r="U1654" s="133"/>
      <c r="V1654" s="169" t="s">
        <v>236</v>
      </c>
      <c r="W1654" s="169"/>
      <c r="X1654" s="169"/>
      <c r="Y1654" s="169"/>
      <c r="Z1654" s="169"/>
      <c r="AA1654" s="169"/>
      <c r="AB1654" s="169"/>
      <c r="AC1654" s="169"/>
      <c r="AD1654" s="169"/>
      <c r="AE1654" s="169"/>
      <c r="AF1654" s="169"/>
      <c r="AG1654" s="169"/>
      <c r="AH1654" s="169"/>
      <c r="AI1654" s="169"/>
      <c r="AJ1654" s="169"/>
      <c r="AK1654" s="169"/>
      <c r="AL1654" s="169"/>
      <c r="AM1654" s="172"/>
      <c r="BG1654" s="13" t="s">
        <v>432</v>
      </c>
      <c r="BH1654" s="13" t="s">
        <v>432</v>
      </c>
    </row>
    <row r="1655" spans="1:61" ht="9.75" customHeight="1" x14ac:dyDescent="0.15">
      <c r="A1655" s="99"/>
      <c r="B1655" s="100"/>
      <c r="C1655" s="100"/>
      <c r="D1655" s="100"/>
      <c r="E1655" s="100"/>
      <c r="F1655" s="100"/>
      <c r="G1655" s="100"/>
      <c r="H1655" s="100"/>
      <c r="I1655" s="101"/>
      <c r="J1655" s="130"/>
      <c r="K1655" s="131"/>
      <c r="L1655" s="131"/>
      <c r="M1655" s="131"/>
      <c r="N1655" s="131"/>
      <c r="O1655" s="131"/>
      <c r="P1655" s="131"/>
      <c r="Q1655" s="131"/>
      <c r="R1655" s="131"/>
      <c r="S1655" s="131"/>
      <c r="T1655" s="133"/>
      <c r="U1655" s="133"/>
      <c r="V1655" s="169" t="s">
        <v>237</v>
      </c>
      <c r="W1655" s="169"/>
      <c r="X1655" s="169"/>
      <c r="Y1655" s="169"/>
      <c r="Z1655" s="169"/>
      <c r="AA1655" s="169"/>
      <c r="AB1655" s="169"/>
      <c r="AC1655" s="169"/>
      <c r="AD1655" s="169"/>
      <c r="AE1655" s="169"/>
      <c r="AF1655" s="169"/>
      <c r="AG1655" s="169"/>
      <c r="AH1655" s="169"/>
      <c r="AI1655" s="169"/>
      <c r="AJ1655" s="169"/>
      <c r="AK1655" s="169"/>
      <c r="AL1655" s="169"/>
      <c r="AM1655" s="172"/>
      <c r="BG1655" s="13" t="s">
        <v>432</v>
      </c>
      <c r="BH1655" s="13" t="s">
        <v>432</v>
      </c>
    </row>
    <row r="1656" spans="1:61" ht="9.75" customHeight="1" x14ac:dyDescent="0.15">
      <c r="A1656" s="99"/>
      <c r="B1656" s="100"/>
      <c r="C1656" s="100"/>
      <c r="D1656" s="100"/>
      <c r="E1656" s="100"/>
      <c r="F1656" s="100"/>
      <c r="G1656" s="100"/>
      <c r="H1656" s="100"/>
      <c r="I1656" s="101"/>
      <c r="J1656" s="186"/>
      <c r="K1656" s="133"/>
      <c r="L1656" s="133"/>
      <c r="M1656" s="133"/>
      <c r="N1656" s="133"/>
      <c r="O1656" s="133"/>
      <c r="P1656" s="133"/>
      <c r="Q1656" s="133"/>
      <c r="R1656" s="133"/>
      <c r="S1656" s="133"/>
      <c r="T1656" s="133"/>
      <c r="U1656" s="133"/>
      <c r="V1656" s="169" t="s">
        <v>441</v>
      </c>
      <c r="W1656" s="169"/>
      <c r="X1656" s="169"/>
      <c r="Y1656" s="169"/>
      <c r="Z1656" s="169"/>
      <c r="AA1656" s="169"/>
      <c r="AB1656" s="169"/>
      <c r="AC1656" s="169"/>
      <c r="AD1656" s="169"/>
      <c r="AE1656" s="169"/>
      <c r="AF1656" s="169"/>
      <c r="AG1656" s="169"/>
      <c r="AH1656" s="169"/>
      <c r="AI1656" s="169"/>
      <c r="AJ1656" s="169"/>
      <c r="AK1656" s="169"/>
      <c r="AL1656" s="169"/>
      <c r="AM1656" s="172"/>
      <c r="BG1656" s="13" t="s">
        <v>432</v>
      </c>
      <c r="BH1656" s="13" t="s">
        <v>432</v>
      </c>
    </row>
    <row r="1657" spans="1:61" ht="9.75" customHeight="1" x14ac:dyDescent="0.15">
      <c r="A1657" s="106"/>
      <c r="B1657" s="107"/>
      <c r="C1657" s="107"/>
      <c r="D1657" s="107"/>
      <c r="E1657" s="107"/>
      <c r="F1657" s="107"/>
      <c r="G1657" s="107"/>
      <c r="H1657" s="107"/>
      <c r="I1657" s="108"/>
      <c r="J1657" s="168"/>
      <c r="K1657" s="137"/>
      <c r="L1657" s="137"/>
      <c r="M1657" s="137"/>
      <c r="N1657" s="137"/>
      <c r="O1657" s="137"/>
      <c r="P1657" s="137"/>
      <c r="Q1657" s="137"/>
      <c r="R1657" s="137"/>
      <c r="S1657" s="137"/>
      <c r="T1657" s="137"/>
      <c r="U1657" s="137"/>
      <c r="V1657" s="174" t="s">
        <v>238</v>
      </c>
      <c r="W1657" s="174"/>
      <c r="X1657" s="174"/>
      <c r="Y1657" s="174"/>
      <c r="Z1657" s="174"/>
      <c r="AA1657" s="174"/>
      <c r="AB1657" s="174"/>
      <c r="AC1657" s="174"/>
      <c r="AD1657" s="174"/>
      <c r="AE1657" s="174"/>
      <c r="AF1657" s="174"/>
      <c r="AG1657" s="174"/>
      <c r="AH1657" s="174"/>
      <c r="AI1657" s="174"/>
      <c r="AJ1657" s="174"/>
      <c r="AK1657" s="174"/>
      <c r="AL1657" s="174"/>
      <c r="AM1657" s="175"/>
      <c r="BG1657" s="13" t="s">
        <v>432</v>
      </c>
      <c r="BH1657" s="13" t="s">
        <v>432</v>
      </c>
    </row>
    <row r="1658" spans="1:61" ht="9.75" customHeight="1" x14ac:dyDescent="0.15">
      <c r="A1658" s="96" t="s">
        <v>325</v>
      </c>
      <c r="B1658" s="97"/>
      <c r="C1658" s="97"/>
      <c r="D1658" s="97"/>
      <c r="E1658" s="97"/>
      <c r="F1658" s="97"/>
      <c r="G1658" s="97"/>
      <c r="H1658" s="97"/>
      <c r="I1658" s="98"/>
      <c r="J1658" s="115" t="s">
        <v>683</v>
      </c>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7"/>
      <c r="BG1658" s="13" t="s">
        <v>542</v>
      </c>
      <c r="BH1658" s="13">
        <v>90</v>
      </c>
      <c r="BI1658" s="13" t="str">
        <f>"ITEM"&amp;BH1658&amp; BG1658 &amp;"="&amp; IF(TRIM($J1658)="","",$J1658)</f>
        <v>ITEM90#KBN4_18=制度受給対象者となる住民票</v>
      </c>
    </row>
    <row r="1659" spans="1:61" ht="9.75" customHeight="1" x14ac:dyDescent="0.15">
      <c r="A1659" s="99"/>
      <c r="B1659" s="100"/>
      <c r="C1659" s="100"/>
      <c r="D1659" s="100"/>
      <c r="E1659" s="100"/>
      <c r="F1659" s="100"/>
      <c r="G1659" s="100"/>
      <c r="H1659" s="100"/>
      <c r="I1659" s="101"/>
      <c r="J1659" s="109"/>
      <c r="K1659" s="110"/>
      <c r="L1659" s="110"/>
      <c r="M1659" s="110"/>
      <c r="N1659" s="110"/>
      <c r="O1659" s="110"/>
      <c r="P1659" s="110"/>
      <c r="Q1659" s="110"/>
      <c r="R1659" s="110"/>
      <c r="S1659" s="110"/>
      <c r="T1659" s="110"/>
      <c r="U1659" s="110"/>
      <c r="V1659" s="110"/>
      <c r="W1659" s="110"/>
      <c r="X1659" s="110"/>
      <c r="Y1659" s="110"/>
      <c r="Z1659" s="110"/>
      <c r="AA1659" s="110"/>
      <c r="AB1659" s="110"/>
      <c r="AC1659" s="110"/>
      <c r="AD1659" s="110"/>
      <c r="AE1659" s="110"/>
      <c r="AF1659" s="110"/>
      <c r="AG1659" s="110"/>
      <c r="AH1659" s="110"/>
      <c r="AI1659" s="110"/>
      <c r="AJ1659" s="110"/>
      <c r="AK1659" s="110"/>
      <c r="AL1659" s="110"/>
      <c r="AM1659" s="111"/>
      <c r="BG1659" s="13" t="s">
        <v>432</v>
      </c>
      <c r="BH1659" s="13" t="s">
        <v>432</v>
      </c>
    </row>
    <row r="1660" spans="1:61" ht="9.75" customHeight="1" x14ac:dyDescent="0.15">
      <c r="A1660" s="99"/>
      <c r="B1660" s="100"/>
      <c r="C1660" s="100"/>
      <c r="D1660" s="100"/>
      <c r="E1660" s="100"/>
      <c r="F1660" s="100"/>
      <c r="G1660" s="100"/>
      <c r="H1660" s="100"/>
      <c r="I1660" s="101"/>
      <c r="J1660" s="112"/>
      <c r="K1660" s="113"/>
      <c r="L1660" s="113"/>
      <c r="M1660" s="113"/>
      <c r="N1660" s="113"/>
      <c r="O1660" s="113"/>
      <c r="P1660" s="113"/>
      <c r="Q1660" s="113"/>
      <c r="R1660" s="113"/>
      <c r="S1660" s="113"/>
      <c r="T1660" s="113"/>
      <c r="U1660" s="113"/>
      <c r="V1660" s="113"/>
      <c r="W1660" s="113"/>
      <c r="X1660" s="113"/>
      <c r="Y1660" s="113"/>
      <c r="Z1660" s="113"/>
      <c r="AA1660" s="113"/>
      <c r="AB1660" s="113"/>
      <c r="AC1660" s="113"/>
      <c r="AD1660" s="113"/>
      <c r="AE1660" s="113"/>
      <c r="AF1660" s="113"/>
      <c r="AG1660" s="113"/>
      <c r="AH1660" s="113"/>
      <c r="AI1660" s="113"/>
      <c r="AJ1660" s="113"/>
      <c r="AK1660" s="113"/>
      <c r="AL1660" s="113"/>
      <c r="AM1660" s="114"/>
      <c r="BG1660" s="13" t="s">
        <v>432</v>
      </c>
      <c r="BH1660" s="13" t="s">
        <v>432</v>
      </c>
    </row>
    <row r="1661" spans="1:61" ht="9.75" customHeight="1" x14ac:dyDescent="0.15">
      <c r="A1661" s="96" t="s">
        <v>293</v>
      </c>
      <c r="B1661" s="97"/>
      <c r="C1661" s="97"/>
      <c r="D1661" s="97"/>
      <c r="E1661" s="97"/>
      <c r="F1661" s="97"/>
      <c r="G1661" s="97"/>
      <c r="H1661" s="97"/>
      <c r="I1661" s="98"/>
      <c r="J1661" s="224" t="s">
        <v>127</v>
      </c>
      <c r="K1661" s="225" t="s">
        <v>610</v>
      </c>
      <c r="L1661" s="162" t="s">
        <v>122</v>
      </c>
      <c r="M1661" s="162"/>
      <c r="N1661" s="162"/>
      <c r="O1661" s="162"/>
      <c r="P1661" s="162"/>
      <c r="Q1661" s="162"/>
      <c r="R1661" s="162"/>
      <c r="S1661" s="162"/>
      <c r="T1661" s="162"/>
      <c r="U1661" s="162"/>
      <c r="V1661" s="162"/>
      <c r="W1661" s="162"/>
      <c r="X1661" s="227" t="s">
        <v>127</v>
      </c>
      <c r="Y1661" s="225"/>
      <c r="Z1661" s="162" t="s">
        <v>160</v>
      </c>
      <c r="AA1661" s="162"/>
      <c r="AB1661" s="162"/>
      <c r="AC1661" s="162"/>
      <c r="AD1661" s="162"/>
      <c r="AE1661" s="162"/>
      <c r="AF1661" s="162"/>
      <c r="AG1661" s="162"/>
      <c r="AH1661" s="162"/>
      <c r="AI1661" s="162"/>
      <c r="AJ1661" s="162"/>
      <c r="AK1661" s="162"/>
      <c r="AL1661" s="162"/>
      <c r="AM1661" s="163"/>
      <c r="BF1661" s="13" t="b">
        <f>IF($K1661="○",TRUE,IF($K1661="",FALSE,"INPUT_ERROR"))</f>
        <v>1</v>
      </c>
      <c r="BG1661" s="13" t="s">
        <v>542</v>
      </c>
      <c r="BH1661" s="13">
        <v>91</v>
      </c>
      <c r="BI1661" s="13" t="str">
        <f t="shared" ref="BI1661:BI1667" si="39">"ITEM"&amp;BH1661 &amp; BG1661 &amp;"="&amp; BF1661</f>
        <v>ITEM91#KBN4_18=TRUE</v>
      </c>
    </row>
    <row r="1662" spans="1:61" ht="9.75" customHeight="1" x14ac:dyDescent="0.15">
      <c r="A1662" s="99"/>
      <c r="B1662" s="100"/>
      <c r="C1662" s="100"/>
      <c r="D1662" s="100"/>
      <c r="E1662" s="100"/>
      <c r="F1662" s="100"/>
      <c r="G1662" s="100"/>
      <c r="H1662" s="100"/>
      <c r="I1662" s="101"/>
      <c r="J1662" s="130"/>
      <c r="K1662" s="132"/>
      <c r="L1662" s="133"/>
      <c r="M1662" s="133"/>
      <c r="N1662" s="133"/>
      <c r="O1662" s="133"/>
      <c r="P1662" s="133"/>
      <c r="Q1662" s="133"/>
      <c r="R1662" s="133"/>
      <c r="S1662" s="133"/>
      <c r="T1662" s="133"/>
      <c r="U1662" s="133"/>
      <c r="V1662" s="133"/>
      <c r="W1662" s="133"/>
      <c r="X1662" s="134"/>
      <c r="Y1662" s="132"/>
      <c r="Z1662" s="133"/>
      <c r="AA1662" s="133"/>
      <c r="AB1662" s="133"/>
      <c r="AC1662" s="133"/>
      <c r="AD1662" s="133"/>
      <c r="AE1662" s="133"/>
      <c r="AF1662" s="133"/>
      <c r="AG1662" s="133"/>
      <c r="AH1662" s="133"/>
      <c r="AI1662" s="133"/>
      <c r="AJ1662" s="133"/>
      <c r="AK1662" s="133"/>
      <c r="AL1662" s="133"/>
      <c r="AM1662" s="139"/>
      <c r="BF1662" s="13" t="b">
        <f>IF($Y1661="○",TRUE,IF($Y1661="",FALSE,"INPUT_ERROR"))</f>
        <v>0</v>
      </c>
      <c r="BG1662" s="13" t="s">
        <v>542</v>
      </c>
      <c r="BH1662" s="13">
        <v>92</v>
      </c>
      <c r="BI1662" s="13" t="str">
        <f t="shared" si="39"/>
        <v>ITEM92#KBN4_18=FALSE</v>
      </c>
    </row>
    <row r="1663" spans="1:61" ht="9.75" customHeight="1" x14ac:dyDescent="0.15">
      <c r="A1663" s="99"/>
      <c r="B1663" s="100"/>
      <c r="C1663" s="100"/>
      <c r="D1663" s="100"/>
      <c r="E1663" s="100"/>
      <c r="F1663" s="100"/>
      <c r="G1663" s="100"/>
      <c r="H1663" s="100"/>
      <c r="I1663" s="101"/>
      <c r="J1663" s="130" t="s">
        <v>127</v>
      </c>
      <c r="K1663" s="132"/>
      <c r="L1663" s="133" t="s">
        <v>161</v>
      </c>
      <c r="M1663" s="133"/>
      <c r="N1663" s="133"/>
      <c r="O1663" s="133"/>
      <c r="P1663" s="133"/>
      <c r="Q1663" s="133"/>
      <c r="R1663" s="133"/>
      <c r="S1663" s="133"/>
      <c r="T1663" s="133"/>
      <c r="U1663" s="133"/>
      <c r="V1663" s="133"/>
      <c r="W1663" s="133"/>
      <c r="X1663" s="134" t="s">
        <v>127</v>
      </c>
      <c r="Y1663" s="132"/>
      <c r="Z1663" s="133" t="s">
        <v>332</v>
      </c>
      <c r="AA1663" s="133"/>
      <c r="AB1663" s="133"/>
      <c r="AC1663" s="133"/>
      <c r="AD1663" s="133"/>
      <c r="AE1663" s="133"/>
      <c r="AF1663" s="133"/>
      <c r="AG1663" s="133"/>
      <c r="AH1663" s="133"/>
      <c r="AI1663" s="133"/>
      <c r="AJ1663" s="133"/>
      <c r="AK1663" s="133"/>
      <c r="AL1663" s="133"/>
      <c r="AM1663" s="139"/>
      <c r="BF1663" s="13" t="b">
        <f>IF($K1663="○",TRUE,IF($K1663="",FALSE,"INPUT_ERROR"))</f>
        <v>0</v>
      </c>
      <c r="BG1663" s="13" t="s">
        <v>542</v>
      </c>
      <c r="BH1663" s="13">
        <v>93</v>
      </c>
      <c r="BI1663" s="13" t="str">
        <f t="shared" si="39"/>
        <v>ITEM93#KBN4_18=FALSE</v>
      </c>
    </row>
    <row r="1664" spans="1:61" ht="9.75" customHeight="1" x14ac:dyDescent="0.15">
      <c r="A1664" s="99"/>
      <c r="B1664" s="100"/>
      <c r="C1664" s="100"/>
      <c r="D1664" s="100"/>
      <c r="E1664" s="100"/>
      <c r="F1664" s="100"/>
      <c r="G1664" s="100"/>
      <c r="H1664" s="100"/>
      <c r="I1664" s="101"/>
      <c r="J1664" s="130"/>
      <c r="K1664" s="132"/>
      <c r="L1664" s="133"/>
      <c r="M1664" s="133"/>
      <c r="N1664" s="133"/>
      <c r="O1664" s="133"/>
      <c r="P1664" s="133"/>
      <c r="Q1664" s="133"/>
      <c r="R1664" s="133"/>
      <c r="S1664" s="133"/>
      <c r="T1664" s="133"/>
      <c r="U1664" s="133"/>
      <c r="V1664" s="133"/>
      <c r="W1664" s="133"/>
      <c r="X1664" s="134"/>
      <c r="Y1664" s="132"/>
      <c r="Z1664" s="133"/>
      <c r="AA1664" s="133"/>
      <c r="AB1664" s="133"/>
      <c r="AC1664" s="133"/>
      <c r="AD1664" s="133"/>
      <c r="AE1664" s="133"/>
      <c r="AF1664" s="133"/>
      <c r="AG1664" s="133"/>
      <c r="AH1664" s="133"/>
      <c r="AI1664" s="133"/>
      <c r="AJ1664" s="133"/>
      <c r="AK1664" s="133"/>
      <c r="AL1664" s="133"/>
      <c r="AM1664" s="139"/>
      <c r="BF1664" s="13" t="b">
        <f>IF($Y1663="○",TRUE,IF($Y1663="",FALSE,"INPUT_ERROR"))</f>
        <v>0</v>
      </c>
      <c r="BG1664" s="13" t="s">
        <v>542</v>
      </c>
      <c r="BH1664" s="13">
        <v>94</v>
      </c>
      <c r="BI1664" s="13" t="str">
        <f t="shared" si="39"/>
        <v>ITEM94#KBN4_18=FALSE</v>
      </c>
    </row>
    <row r="1665" spans="1:61" ht="9.75" customHeight="1" x14ac:dyDescent="0.15">
      <c r="A1665" s="99"/>
      <c r="B1665" s="100"/>
      <c r="C1665" s="100"/>
      <c r="D1665" s="100"/>
      <c r="E1665" s="100"/>
      <c r="F1665" s="100"/>
      <c r="G1665" s="100"/>
      <c r="H1665" s="100"/>
      <c r="I1665" s="101"/>
      <c r="J1665" s="130" t="s">
        <v>127</v>
      </c>
      <c r="K1665" s="132"/>
      <c r="L1665" s="133" t="s">
        <v>214</v>
      </c>
      <c r="M1665" s="133"/>
      <c r="N1665" s="133"/>
      <c r="O1665" s="133"/>
      <c r="P1665" s="133"/>
      <c r="Q1665" s="133"/>
      <c r="R1665" s="133"/>
      <c r="S1665" s="133"/>
      <c r="T1665" s="133"/>
      <c r="U1665" s="133"/>
      <c r="V1665" s="133"/>
      <c r="W1665" s="133"/>
      <c r="X1665" s="134" t="s">
        <v>127</v>
      </c>
      <c r="Y1665" s="132"/>
      <c r="Z1665" s="133" t="s">
        <v>239</v>
      </c>
      <c r="AA1665" s="133"/>
      <c r="AB1665" s="133"/>
      <c r="AC1665" s="133"/>
      <c r="AD1665" s="133"/>
      <c r="AE1665" s="133"/>
      <c r="AF1665" s="133"/>
      <c r="AG1665" s="133"/>
      <c r="AH1665" s="133"/>
      <c r="AI1665" s="133"/>
      <c r="AJ1665" s="133"/>
      <c r="AK1665" s="133"/>
      <c r="AL1665" s="133"/>
      <c r="AM1665" s="139"/>
      <c r="BF1665" s="13" t="b">
        <f>IF($K1665="○",TRUE,IF($K1665="",FALSE,"INPUT_ERROR"))</f>
        <v>0</v>
      </c>
      <c r="BG1665" s="13" t="s">
        <v>542</v>
      </c>
      <c r="BH1665" s="13">
        <v>95</v>
      </c>
      <c r="BI1665" s="13" t="str">
        <f t="shared" si="39"/>
        <v>ITEM95#KBN4_18=FALSE</v>
      </c>
    </row>
    <row r="1666" spans="1:61" ht="9.75" customHeight="1" x14ac:dyDescent="0.15">
      <c r="A1666" s="99"/>
      <c r="B1666" s="100"/>
      <c r="C1666" s="100"/>
      <c r="D1666" s="100"/>
      <c r="E1666" s="100"/>
      <c r="F1666" s="100"/>
      <c r="G1666" s="100"/>
      <c r="H1666" s="100"/>
      <c r="I1666" s="101"/>
      <c r="J1666" s="130"/>
      <c r="K1666" s="132"/>
      <c r="L1666" s="133"/>
      <c r="M1666" s="133"/>
      <c r="N1666" s="133"/>
      <c r="O1666" s="133"/>
      <c r="P1666" s="133"/>
      <c r="Q1666" s="133"/>
      <c r="R1666" s="133"/>
      <c r="S1666" s="133"/>
      <c r="T1666" s="133"/>
      <c r="U1666" s="133"/>
      <c r="V1666" s="133"/>
      <c r="W1666" s="133"/>
      <c r="X1666" s="134"/>
      <c r="Y1666" s="132"/>
      <c r="Z1666" s="133"/>
      <c r="AA1666" s="133"/>
      <c r="AB1666" s="133"/>
      <c r="AC1666" s="133"/>
      <c r="AD1666" s="133"/>
      <c r="AE1666" s="133"/>
      <c r="AF1666" s="133"/>
      <c r="AG1666" s="133"/>
      <c r="AH1666" s="133"/>
      <c r="AI1666" s="133"/>
      <c r="AJ1666" s="133"/>
      <c r="AK1666" s="133"/>
      <c r="AL1666" s="133"/>
      <c r="AM1666" s="139"/>
      <c r="BF1666" s="13" t="b">
        <f>IF($Y1665="○",TRUE,IF($Y1665="",FALSE,"INPUT_ERROR"))</f>
        <v>0</v>
      </c>
      <c r="BG1666" s="13" t="s">
        <v>542</v>
      </c>
      <c r="BH1666" s="13">
        <v>96</v>
      </c>
      <c r="BI1666" s="13" t="str">
        <f t="shared" si="39"/>
        <v>ITEM96#KBN4_18=FALSE</v>
      </c>
    </row>
    <row r="1667" spans="1:61" ht="9.75" customHeight="1" x14ac:dyDescent="0.15">
      <c r="A1667" s="99"/>
      <c r="B1667" s="100"/>
      <c r="C1667" s="100"/>
      <c r="D1667" s="100"/>
      <c r="E1667" s="100"/>
      <c r="F1667" s="100"/>
      <c r="G1667" s="100"/>
      <c r="H1667" s="100"/>
      <c r="I1667" s="101"/>
      <c r="J1667" s="130" t="s">
        <v>127</v>
      </c>
      <c r="K1667" s="132"/>
      <c r="L1667" s="133" t="s">
        <v>125</v>
      </c>
      <c r="M1667" s="133"/>
      <c r="N1667" s="133"/>
      <c r="O1667" s="134" t="s">
        <v>98</v>
      </c>
      <c r="P1667" s="128"/>
      <c r="Q1667" s="128"/>
      <c r="R1667" s="128"/>
      <c r="S1667" s="128"/>
      <c r="T1667" s="128"/>
      <c r="U1667" s="128"/>
      <c r="V1667" s="128"/>
      <c r="W1667" s="128"/>
      <c r="X1667" s="128"/>
      <c r="Y1667" s="128"/>
      <c r="Z1667" s="128"/>
      <c r="AA1667" s="128"/>
      <c r="AB1667" s="128"/>
      <c r="AC1667" s="128"/>
      <c r="AD1667" s="128"/>
      <c r="AE1667" s="128"/>
      <c r="AF1667" s="128"/>
      <c r="AG1667" s="128"/>
      <c r="AH1667" s="128"/>
      <c r="AI1667" s="128"/>
      <c r="AJ1667" s="128"/>
      <c r="AK1667" s="128"/>
      <c r="AL1667" s="133" t="s">
        <v>188</v>
      </c>
      <c r="AM1667" s="139"/>
      <c r="BF1667" s="13" t="b">
        <f>IF($K1667="○",TRUE,IF($K1667="",FALSE,"INPUT_ERROR"))</f>
        <v>0</v>
      </c>
      <c r="BG1667" s="13" t="s">
        <v>542</v>
      </c>
      <c r="BH1667" s="13">
        <v>97</v>
      </c>
      <c r="BI1667" s="13" t="str">
        <f t="shared" si="39"/>
        <v>ITEM97#KBN4_18=FALSE</v>
      </c>
    </row>
    <row r="1668" spans="1:61" ht="9.75" customHeight="1" x14ac:dyDescent="0.15">
      <c r="A1668" s="99"/>
      <c r="B1668" s="100"/>
      <c r="C1668" s="100"/>
      <c r="D1668" s="100"/>
      <c r="E1668" s="100"/>
      <c r="F1668" s="100"/>
      <c r="G1668" s="100"/>
      <c r="H1668" s="100"/>
      <c r="I1668" s="101"/>
      <c r="J1668" s="135"/>
      <c r="K1668" s="136"/>
      <c r="L1668" s="137"/>
      <c r="M1668" s="137"/>
      <c r="N1668" s="137"/>
      <c r="O1668" s="138"/>
      <c r="P1668" s="90"/>
      <c r="Q1668" s="90"/>
      <c r="R1668" s="90"/>
      <c r="S1668" s="90"/>
      <c r="T1668" s="90"/>
      <c r="U1668" s="90"/>
      <c r="V1668" s="90"/>
      <c r="W1668" s="90"/>
      <c r="X1668" s="90"/>
      <c r="Y1668" s="90"/>
      <c r="Z1668" s="90"/>
      <c r="AA1668" s="90"/>
      <c r="AB1668" s="90"/>
      <c r="AC1668" s="90"/>
      <c r="AD1668" s="90"/>
      <c r="AE1668" s="90"/>
      <c r="AF1668" s="90"/>
      <c r="AG1668" s="90"/>
      <c r="AH1668" s="90"/>
      <c r="AI1668" s="90"/>
      <c r="AJ1668" s="90"/>
      <c r="AK1668" s="90"/>
      <c r="AL1668" s="137"/>
      <c r="AM1668" s="140"/>
      <c r="BG1668" s="13" t="s">
        <v>542</v>
      </c>
      <c r="BH1668" s="13">
        <v>98</v>
      </c>
      <c r="BI1668" s="13" t="str">
        <f>"ITEM"&amp;BH1668 &amp; BG1668 &amp;"="&amp;IF(TRIM($P1667)="","",$P1667)</f>
        <v>ITEM98#KBN4_18=</v>
      </c>
    </row>
    <row r="1669" spans="1:61" ht="9.75" customHeight="1" x14ac:dyDescent="0.15">
      <c r="A1669" s="96" t="s">
        <v>290</v>
      </c>
      <c r="B1669" s="97"/>
      <c r="C1669" s="97"/>
      <c r="D1669" s="97"/>
      <c r="E1669" s="97"/>
      <c r="F1669" s="97"/>
      <c r="G1669" s="97"/>
      <c r="H1669" s="97"/>
      <c r="I1669" s="98"/>
      <c r="J1669" s="305" t="s">
        <v>639</v>
      </c>
      <c r="K1669" s="306"/>
      <c r="L1669" s="306"/>
      <c r="M1669" s="306"/>
      <c r="N1669" s="306"/>
      <c r="O1669" s="306"/>
      <c r="P1669" s="306"/>
      <c r="Q1669" s="306"/>
      <c r="R1669" s="306"/>
      <c r="S1669" s="306"/>
      <c r="T1669" s="306"/>
      <c r="U1669" s="306"/>
      <c r="V1669" s="306"/>
      <c r="W1669" s="306"/>
      <c r="X1669" s="306"/>
      <c r="Y1669" s="306"/>
      <c r="Z1669" s="306"/>
      <c r="AA1669" s="306"/>
      <c r="AB1669" s="306"/>
      <c r="AC1669" s="306"/>
      <c r="AD1669" s="306"/>
      <c r="AE1669" s="306"/>
      <c r="AF1669" s="306"/>
      <c r="AG1669" s="306"/>
      <c r="AH1669" s="306"/>
      <c r="AI1669" s="306"/>
      <c r="AJ1669" s="306"/>
      <c r="AK1669" s="306"/>
      <c r="AL1669" s="306"/>
      <c r="AM1669" s="307"/>
      <c r="BG1669" s="13" t="s">
        <v>542</v>
      </c>
      <c r="BH1669" s="13">
        <v>99</v>
      </c>
      <c r="BI1669" s="13" t="str">
        <f>"ITEM"&amp;BH1669 &amp; BG1669 &amp;"="&amp;IF(TRIM($J1669)="","",TEXT(J1669,"yyyymmdd"))</f>
        <v>ITEM99#KBN4_18=随時</v>
      </c>
    </row>
    <row r="1670" spans="1:61" ht="9.75" customHeight="1" x14ac:dyDescent="0.15">
      <c r="A1670" s="99"/>
      <c r="B1670" s="100"/>
      <c r="C1670" s="100"/>
      <c r="D1670" s="100"/>
      <c r="E1670" s="100"/>
      <c r="F1670" s="100"/>
      <c r="G1670" s="100"/>
      <c r="H1670" s="100"/>
      <c r="I1670" s="101"/>
      <c r="J1670" s="308"/>
      <c r="K1670" s="309"/>
      <c r="L1670" s="309"/>
      <c r="M1670" s="309"/>
      <c r="N1670" s="309"/>
      <c r="O1670" s="309"/>
      <c r="P1670" s="309"/>
      <c r="Q1670" s="309"/>
      <c r="R1670" s="309"/>
      <c r="S1670" s="309"/>
      <c r="T1670" s="309"/>
      <c r="U1670" s="309"/>
      <c r="V1670" s="309"/>
      <c r="W1670" s="309"/>
      <c r="X1670" s="309"/>
      <c r="Y1670" s="309"/>
      <c r="Z1670" s="309"/>
      <c r="AA1670" s="309"/>
      <c r="AB1670" s="309"/>
      <c r="AC1670" s="309"/>
      <c r="AD1670" s="309"/>
      <c r="AE1670" s="309"/>
      <c r="AF1670" s="309"/>
      <c r="AG1670" s="309"/>
      <c r="AH1670" s="309"/>
      <c r="AI1670" s="309"/>
      <c r="AJ1670" s="309"/>
      <c r="AK1670" s="309"/>
      <c r="AL1670" s="309"/>
      <c r="AM1670" s="310"/>
      <c r="BH1670" s="13" t="s">
        <v>432</v>
      </c>
    </row>
    <row r="1671" spans="1:61" ht="9.75" customHeight="1" thickBot="1" x14ac:dyDescent="0.2">
      <c r="A1671" s="106"/>
      <c r="B1671" s="107"/>
      <c r="C1671" s="107"/>
      <c r="D1671" s="107"/>
      <c r="E1671" s="107"/>
      <c r="F1671" s="107"/>
      <c r="G1671" s="107"/>
      <c r="H1671" s="107"/>
      <c r="I1671" s="108"/>
      <c r="J1671" s="311"/>
      <c r="K1671" s="312"/>
      <c r="L1671" s="312"/>
      <c r="M1671" s="312"/>
      <c r="N1671" s="312"/>
      <c r="O1671" s="312"/>
      <c r="P1671" s="312"/>
      <c r="Q1671" s="312"/>
      <c r="R1671" s="312"/>
      <c r="S1671" s="312"/>
      <c r="T1671" s="312"/>
      <c r="U1671" s="312"/>
      <c r="V1671" s="312"/>
      <c r="W1671" s="312"/>
      <c r="X1671" s="312"/>
      <c r="Y1671" s="312"/>
      <c r="Z1671" s="312"/>
      <c r="AA1671" s="312"/>
      <c r="AB1671" s="312"/>
      <c r="AC1671" s="312"/>
      <c r="AD1671" s="312"/>
      <c r="AE1671" s="312"/>
      <c r="AF1671" s="312"/>
      <c r="AG1671" s="312"/>
      <c r="AH1671" s="312"/>
      <c r="AI1671" s="312"/>
      <c r="AJ1671" s="312"/>
      <c r="AK1671" s="312"/>
      <c r="AL1671" s="312"/>
      <c r="AM1671" s="313"/>
      <c r="BH1671" s="13" t="s">
        <v>432</v>
      </c>
    </row>
    <row r="1672" spans="1:61" ht="9.75" customHeight="1" x14ac:dyDescent="0.15">
      <c r="A1672" s="295" t="s">
        <v>407</v>
      </c>
      <c r="B1672" s="296"/>
      <c r="C1672" s="296"/>
      <c r="D1672" s="296"/>
      <c r="E1672" s="296"/>
      <c r="F1672" s="296"/>
      <c r="G1672" s="296"/>
      <c r="H1672" s="296"/>
      <c r="I1672" s="297"/>
      <c r="J1672" s="273" t="s">
        <v>825</v>
      </c>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274"/>
      <c r="AE1672" s="274"/>
      <c r="AF1672" s="274"/>
      <c r="AG1672" s="274"/>
      <c r="AH1672" s="274"/>
      <c r="AI1672" s="274"/>
      <c r="AJ1672" s="274"/>
      <c r="AK1672" s="274"/>
      <c r="AL1672" s="274"/>
      <c r="AM1672" s="275"/>
      <c r="BG1672" s="13" t="s">
        <v>543</v>
      </c>
      <c r="BH1672" s="13">
        <v>85</v>
      </c>
      <c r="BI1672" s="13" t="str">
        <f>"ITEM"&amp;BH1672 &amp; BG1672 &amp;"="&amp; IF(TRIM($J1672)="","",$J1672)</f>
        <v>ITEM85#KBN4_19=こども家庭室</v>
      </c>
    </row>
    <row r="1673" spans="1:61" ht="9.75" customHeight="1" thickBot="1" x14ac:dyDescent="0.2">
      <c r="A1673" s="298"/>
      <c r="B1673" s="299"/>
      <c r="C1673" s="299"/>
      <c r="D1673" s="299"/>
      <c r="E1673" s="299"/>
      <c r="F1673" s="299"/>
      <c r="G1673" s="299"/>
      <c r="H1673" s="299"/>
      <c r="I1673" s="300"/>
      <c r="J1673" s="301"/>
      <c r="K1673" s="302"/>
      <c r="L1673" s="302"/>
      <c r="M1673" s="302"/>
      <c r="N1673" s="302"/>
      <c r="O1673" s="302"/>
      <c r="P1673" s="302"/>
      <c r="Q1673" s="302"/>
      <c r="R1673" s="302"/>
      <c r="S1673" s="302"/>
      <c r="T1673" s="302"/>
      <c r="U1673" s="302"/>
      <c r="V1673" s="302"/>
      <c r="W1673" s="302"/>
      <c r="X1673" s="302"/>
      <c r="Y1673" s="302"/>
      <c r="Z1673" s="302"/>
      <c r="AA1673" s="302"/>
      <c r="AB1673" s="302"/>
      <c r="AC1673" s="302"/>
      <c r="AD1673" s="302"/>
      <c r="AE1673" s="302"/>
      <c r="AF1673" s="302"/>
      <c r="AG1673" s="302"/>
      <c r="AH1673" s="302"/>
      <c r="AI1673" s="302"/>
      <c r="AJ1673" s="302"/>
      <c r="AK1673" s="302"/>
      <c r="AL1673" s="302"/>
      <c r="AM1673" s="303"/>
      <c r="BG1673" s="13" t="s">
        <v>432</v>
      </c>
      <c r="BH1673" s="13" t="s">
        <v>432</v>
      </c>
    </row>
    <row r="1674" spans="1:61" ht="9.75" customHeight="1" x14ac:dyDescent="0.15">
      <c r="A1674" s="96" t="s">
        <v>96</v>
      </c>
      <c r="B1674" s="97"/>
      <c r="C1674" s="97"/>
      <c r="D1674" s="97"/>
      <c r="E1674" s="97"/>
      <c r="F1674" s="97"/>
      <c r="G1674" s="97"/>
      <c r="H1674" s="97"/>
      <c r="I1674" s="98"/>
      <c r="J1674" s="102" t="s">
        <v>680</v>
      </c>
      <c r="K1674" s="102"/>
      <c r="L1674" s="102"/>
      <c r="M1674" s="102"/>
      <c r="N1674" s="102"/>
      <c r="O1674" s="102"/>
      <c r="P1674" s="102"/>
      <c r="Q1674" s="102"/>
      <c r="R1674" s="102"/>
      <c r="S1674" s="102"/>
      <c r="T1674" s="102"/>
      <c r="U1674" s="102"/>
      <c r="V1674" s="102"/>
      <c r="W1674" s="102"/>
      <c r="X1674" s="102"/>
      <c r="Y1674" s="102"/>
      <c r="Z1674" s="102"/>
      <c r="AA1674" s="102"/>
      <c r="AB1674" s="102"/>
      <c r="AC1674" s="102"/>
      <c r="AD1674" s="102"/>
      <c r="AE1674" s="102"/>
      <c r="AF1674" s="102"/>
      <c r="AG1674" s="102"/>
      <c r="AH1674" s="102"/>
      <c r="AI1674" s="102"/>
      <c r="AJ1674" s="102"/>
      <c r="AK1674" s="102"/>
      <c r="AL1674" s="102"/>
      <c r="AM1674" s="102"/>
      <c r="BG1674" s="13" t="s">
        <v>543</v>
      </c>
      <c r="BH1674" s="13">
        <v>86</v>
      </c>
      <c r="BI1674" s="13" t="str">
        <f>"ITEM"&amp;BH1674&amp; BG1674 &amp;"="&amp; IF(TRIM($J1674)="","",$J1674)</f>
        <v>ITEM86#KBN4_19=番号法第９条第２項</v>
      </c>
    </row>
    <row r="1675" spans="1:61" ht="9.75" customHeight="1" x14ac:dyDescent="0.15">
      <c r="A1675" s="106"/>
      <c r="B1675" s="107"/>
      <c r="C1675" s="107"/>
      <c r="D1675" s="107"/>
      <c r="E1675" s="107"/>
      <c r="F1675" s="107"/>
      <c r="G1675" s="107"/>
      <c r="H1675" s="107"/>
      <c r="I1675" s="108"/>
      <c r="J1675" s="102"/>
      <c r="K1675" s="102"/>
      <c r="L1675" s="102"/>
      <c r="M1675" s="102"/>
      <c r="N1675" s="102"/>
      <c r="O1675" s="102"/>
      <c r="P1675" s="102"/>
      <c r="Q1675" s="102"/>
      <c r="R1675" s="102"/>
      <c r="S1675" s="102"/>
      <c r="T1675" s="102"/>
      <c r="U1675" s="102"/>
      <c r="V1675" s="102"/>
      <c r="W1675" s="102"/>
      <c r="X1675" s="102"/>
      <c r="Y1675" s="102"/>
      <c r="Z1675" s="102"/>
      <c r="AA1675" s="102"/>
      <c r="AB1675" s="102"/>
      <c r="AC1675" s="102"/>
      <c r="AD1675" s="102"/>
      <c r="AE1675" s="102"/>
      <c r="AF1675" s="102"/>
      <c r="AG1675" s="102"/>
      <c r="AH1675" s="102"/>
      <c r="AI1675" s="102"/>
      <c r="AJ1675" s="102"/>
      <c r="AK1675" s="102"/>
      <c r="AL1675" s="102"/>
      <c r="AM1675" s="102"/>
      <c r="BG1675" s="13" t="s">
        <v>432</v>
      </c>
      <c r="BH1675" s="13" t="s">
        <v>432</v>
      </c>
    </row>
    <row r="1676" spans="1:61" ht="22.5" customHeight="1" x14ac:dyDescent="0.15">
      <c r="A1676" s="96" t="s">
        <v>291</v>
      </c>
      <c r="B1676" s="97"/>
      <c r="C1676" s="97"/>
      <c r="D1676" s="97"/>
      <c r="E1676" s="97"/>
      <c r="F1676" s="97"/>
      <c r="G1676" s="97"/>
      <c r="H1676" s="97"/>
      <c r="I1676" s="98"/>
      <c r="J1676" s="102" t="s">
        <v>684</v>
      </c>
      <c r="K1676" s="102"/>
      <c r="L1676" s="102"/>
      <c r="M1676" s="102"/>
      <c r="N1676" s="102"/>
      <c r="O1676" s="102"/>
      <c r="P1676" s="102"/>
      <c r="Q1676" s="102"/>
      <c r="R1676" s="102"/>
      <c r="S1676" s="102"/>
      <c r="T1676" s="102"/>
      <c r="U1676" s="102"/>
      <c r="V1676" s="102"/>
      <c r="W1676" s="102"/>
      <c r="X1676" s="102"/>
      <c r="Y1676" s="102"/>
      <c r="Z1676" s="102"/>
      <c r="AA1676" s="102"/>
      <c r="AB1676" s="102"/>
      <c r="AC1676" s="102"/>
      <c r="AD1676" s="102"/>
      <c r="AE1676" s="102"/>
      <c r="AF1676" s="102"/>
      <c r="AG1676" s="102"/>
      <c r="AH1676" s="102"/>
      <c r="AI1676" s="102"/>
      <c r="AJ1676" s="102"/>
      <c r="AK1676" s="102"/>
      <c r="AL1676" s="102"/>
      <c r="AM1676" s="102"/>
      <c r="BG1676" s="13" t="s">
        <v>543</v>
      </c>
      <c r="BH1676" s="13">
        <v>87</v>
      </c>
      <c r="BI1676" s="13" t="str">
        <f>"ITEM"&amp;BH1676&amp; BG1676 &amp;"="&amp; IF(TRIM($J1676)="","",$J1676)</f>
        <v>ITEM87#KBN4_19=児童手当法による児童手当または特例給付の支給に関する事務であって規則で定めるもの、大東市私立幼稚園就園奨励費補助金交付要綱による大東市私立幼稚園就園奨励費補助金の交付に関する事務であって規則で定めるもの、大東市私立幼稚園児保護者補助金交付要綱による大東市私立幼稚園児保護者補助金の交付に関する事務であって規則で定めるもの</v>
      </c>
    </row>
    <row r="1677" spans="1:61" ht="22.5" customHeight="1" x14ac:dyDescent="0.15">
      <c r="A1677" s="99"/>
      <c r="B1677" s="100"/>
      <c r="C1677" s="100"/>
      <c r="D1677" s="100"/>
      <c r="E1677" s="100"/>
      <c r="F1677" s="100"/>
      <c r="G1677" s="100"/>
      <c r="H1677" s="100"/>
      <c r="I1677" s="101"/>
      <c r="J1677" s="102"/>
      <c r="K1677" s="102"/>
      <c r="L1677" s="102"/>
      <c r="M1677" s="102"/>
      <c r="N1677" s="102"/>
      <c r="O1677" s="102"/>
      <c r="P1677" s="102"/>
      <c r="Q1677" s="102"/>
      <c r="R1677" s="102"/>
      <c r="S1677" s="102"/>
      <c r="T1677" s="102"/>
      <c r="U1677" s="102"/>
      <c r="V1677" s="102"/>
      <c r="W1677" s="102"/>
      <c r="X1677" s="102"/>
      <c r="Y1677" s="102"/>
      <c r="Z1677" s="102"/>
      <c r="AA1677" s="102"/>
      <c r="AB1677" s="102"/>
      <c r="AC1677" s="102"/>
      <c r="AD1677" s="102"/>
      <c r="AE1677" s="102"/>
      <c r="AF1677" s="102"/>
      <c r="AG1677" s="102"/>
      <c r="AH1677" s="102"/>
      <c r="AI1677" s="102"/>
      <c r="AJ1677" s="102"/>
      <c r="AK1677" s="102"/>
      <c r="AL1677" s="102"/>
      <c r="AM1677" s="102"/>
      <c r="BG1677" s="13" t="s">
        <v>432</v>
      </c>
      <c r="BH1677" s="13" t="s">
        <v>432</v>
      </c>
    </row>
    <row r="1678" spans="1:61" ht="22.5" customHeight="1" x14ac:dyDescent="0.15">
      <c r="A1678" s="106"/>
      <c r="B1678" s="107"/>
      <c r="C1678" s="107"/>
      <c r="D1678" s="107"/>
      <c r="E1678" s="107"/>
      <c r="F1678" s="107"/>
      <c r="G1678" s="107"/>
      <c r="H1678" s="107"/>
      <c r="I1678" s="108"/>
      <c r="J1678" s="102"/>
      <c r="K1678" s="102"/>
      <c r="L1678" s="102"/>
      <c r="M1678" s="102"/>
      <c r="N1678" s="102"/>
      <c r="O1678" s="102"/>
      <c r="P1678" s="102"/>
      <c r="Q1678" s="102"/>
      <c r="R1678" s="102"/>
      <c r="S1678" s="102"/>
      <c r="T1678" s="102"/>
      <c r="U1678" s="102"/>
      <c r="V1678" s="102"/>
      <c r="W1678" s="102"/>
      <c r="X1678" s="102"/>
      <c r="Y1678" s="102"/>
      <c r="Z1678" s="102"/>
      <c r="AA1678" s="102"/>
      <c r="AB1678" s="102"/>
      <c r="AC1678" s="102"/>
      <c r="AD1678" s="102"/>
      <c r="AE1678" s="102"/>
      <c r="AF1678" s="102"/>
      <c r="AG1678" s="102"/>
      <c r="AH1678" s="102"/>
      <c r="AI1678" s="102"/>
      <c r="AJ1678" s="102"/>
      <c r="AK1678" s="102"/>
      <c r="AL1678" s="102"/>
      <c r="AM1678" s="102"/>
      <c r="BG1678" s="13" t="s">
        <v>432</v>
      </c>
      <c r="BH1678" s="13" t="s">
        <v>432</v>
      </c>
    </row>
    <row r="1679" spans="1:61" ht="9.75" customHeight="1" x14ac:dyDescent="0.15">
      <c r="A1679" s="96" t="s">
        <v>292</v>
      </c>
      <c r="B1679" s="97"/>
      <c r="C1679" s="97"/>
      <c r="D1679" s="97"/>
      <c r="E1679" s="97"/>
      <c r="F1679" s="97"/>
      <c r="G1679" s="97"/>
      <c r="H1679" s="97"/>
      <c r="I1679" s="98"/>
      <c r="J1679" s="102" t="s">
        <v>651</v>
      </c>
      <c r="K1679" s="102"/>
      <c r="L1679" s="102"/>
      <c r="M1679" s="102"/>
      <c r="N1679" s="102"/>
      <c r="O1679" s="102"/>
      <c r="P1679" s="102"/>
      <c r="Q1679" s="102"/>
      <c r="R1679" s="102"/>
      <c r="S1679" s="102"/>
      <c r="T1679" s="102"/>
      <c r="U1679" s="102"/>
      <c r="V1679" s="102"/>
      <c r="W1679" s="102"/>
      <c r="X1679" s="102"/>
      <c r="Y1679" s="102"/>
      <c r="Z1679" s="102"/>
      <c r="AA1679" s="102"/>
      <c r="AB1679" s="102"/>
      <c r="AC1679" s="102"/>
      <c r="AD1679" s="102"/>
      <c r="AE1679" s="102"/>
      <c r="AF1679" s="102"/>
      <c r="AG1679" s="102"/>
      <c r="AH1679" s="102"/>
      <c r="AI1679" s="102"/>
      <c r="AJ1679" s="102"/>
      <c r="AK1679" s="102"/>
      <c r="AL1679" s="102"/>
      <c r="AM1679" s="102"/>
      <c r="BG1679" s="13" t="s">
        <v>543</v>
      </c>
      <c r="BH1679" s="13">
        <v>88</v>
      </c>
      <c r="BI1679" s="13" t="str">
        <f>"ITEM"&amp;BH1679&amp; BG1679 &amp;"="&amp; IF(TRIM($J1679)="","",$J1679)</f>
        <v>ITEM88#KBN4_19=対象者の住基情報（住所・氏名等）</v>
      </c>
    </row>
    <row r="1680" spans="1:61" ht="9.75" customHeight="1" x14ac:dyDescent="0.15">
      <c r="A1680" s="106"/>
      <c r="B1680" s="107"/>
      <c r="C1680" s="107"/>
      <c r="D1680" s="107"/>
      <c r="E1680" s="107"/>
      <c r="F1680" s="107"/>
      <c r="G1680" s="107"/>
      <c r="H1680" s="107"/>
      <c r="I1680" s="108"/>
      <c r="J1680" s="102"/>
      <c r="K1680" s="102"/>
      <c r="L1680" s="102"/>
      <c r="M1680" s="102"/>
      <c r="N1680" s="102"/>
      <c r="O1680" s="102"/>
      <c r="P1680" s="102"/>
      <c r="Q1680" s="102"/>
      <c r="R1680" s="102"/>
      <c r="S1680" s="102"/>
      <c r="T1680" s="102"/>
      <c r="U1680" s="102"/>
      <c r="V1680" s="102"/>
      <c r="W1680" s="102"/>
      <c r="X1680" s="102"/>
      <c r="Y1680" s="102"/>
      <c r="Z1680" s="102"/>
      <c r="AA1680" s="102"/>
      <c r="AB1680" s="102"/>
      <c r="AC1680" s="102"/>
      <c r="AD1680" s="102"/>
      <c r="AE1680" s="102"/>
      <c r="AF1680" s="102"/>
      <c r="AG1680" s="102"/>
      <c r="AH1680" s="102"/>
      <c r="AI1680" s="102"/>
      <c r="AJ1680" s="102"/>
      <c r="AK1680" s="102"/>
      <c r="AL1680" s="102"/>
      <c r="AM1680" s="102"/>
      <c r="BG1680" s="13" t="s">
        <v>432</v>
      </c>
      <c r="BH1680" s="13" t="s">
        <v>432</v>
      </c>
    </row>
    <row r="1681" spans="1:61" ht="9.75" customHeight="1" x14ac:dyDescent="0.15">
      <c r="A1681" s="96" t="s">
        <v>326</v>
      </c>
      <c r="B1681" s="97"/>
      <c r="C1681" s="97"/>
      <c r="D1681" s="97"/>
      <c r="E1681" s="97"/>
      <c r="F1681" s="97"/>
      <c r="G1681" s="97"/>
      <c r="H1681" s="97"/>
      <c r="I1681" s="98"/>
      <c r="J1681" s="266"/>
      <c r="K1681" s="170"/>
      <c r="L1681" s="170"/>
      <c r="M1681" s="170"/>
      <c r="N1681" s="170"/>
      <c r="O1681" s="170"/>
      <c r="P1681" s="170"/>
      <c r="Q1681" s="170"/>
      <c r="R1681" s="170"/>
      <c r="S1681" s="170"/>
      <c r="T1681" s="170"/>
      <c r="U1681" s="170"/>
      <c r="V1681" s="170" t="s">
        <v>116</v>
      </c>
      <c r="W1681" s="170"/>
      <c r="X1681" s="170"/>
      <c r="Y1681" s="170"/>
      <c r="Z1681" s="170"/>
      <c r="AA1681" s="170"/>
      <c r="AB1681" s="170"/>
      <c r="AC1681" s="170"/>
      <c r="AD1681" s="170"/>
      <c r="AE1681" s="170"/>
      <c r="AF1681" s="170"/>
      <c r="AG1681" s="170"/>
      <c r="AH1681" s="170"/>
      <c r="AI1681" s="170"/>
      <c r="AJ1681" s="170"/>
      <c r="AK1681" s="170"/>
      <c r="AL1681" s="170"/>
      <c r="AM1681" s="171"/>
      <c r="BE1681" s="13" t="str">
        <f ca="1">MID(CELL("address",$CB$2),2,2)</f>
        <v>CB</v>
      </c>
      <c r="BF1681" s="13">
        <f>IF(TRIM($K1683)="","",IF(ISERROR(MATCH($K1683,$CB$3:$CB$7,0)),"INPUT_ERROR",MATCH($K1683,$CB$3:$CB$7,0)))</f>
        <v>3</v>
      </c>
      <c r="BG1681" s="13" t="s">
        <v>543</v>
      </c>
      <c r="BH1681" s="13">
        <v>89</v>
      </c>
      <c r="BI1681" s="13" t="str">
        <f>"ITEM"&amp; BH1681&amp; BG1681 &amp;"="&amp; $BF1681</f>
        <v>ITEM89#KBN4_19=3</v>
      </c>
    </row>
    <row r="1682" spans="1:61" ht="9.75" customHeight="1" x14ac:dyDescent="0.15">
      <c r="A1682" s="99"/>
      <c r="B1682" s="100"/>
      <c r="C1682" s="100"/>
      <c r="D1682" s="100"/>
      <c r="E1682" s="100"/>
      <c r="F1682" s="100"/>
      <c r="G1682" s="100"/>
      <c r="H1682" s="100"/>
      <c r="I1682" s="101"/>
      <c r="J1682" s="304"/>
      <c r="K1682" s="169"/>
      <c r="L1682" s="169"/>
      <c r="M1682" s="169"/>
      <c r="N1682" s="169"/>
      <c r="O1682" s="169"/>
      <c r="P1682" s="169"/>
      <c r="Q1682" s="169"/>
      <c r="R1682" s="169"/>
      <c r="S1682" s="169"/>
      <c r="T1682" s="169"/>
      <c r="U1682" s="169"/>
      <c r="V1682" s="169" t="s">
        <v>180</v>
      </c>
      <c r="W1682" s="169"/>
      <c r="X1682" s="169"/>
      <c r="Y1682" s="169"/>
      <c r="Z1682" s="169"/>
      <c r="AA1682" s="169"/>
      <c r="AB1682" s="169"/>
      <c r="AC1682" s="169"/>
      <c r="AD1682" s="169"/>
      <c r="AE1682" s="169"/>
      <c r="AF1682" s="169"/>
      <c r="AG1682" s="169"/>
      <c r="AH1682" s="169"/>
      <c r="AI1682" s="169"/>
      <c r="AJ1682" s="169"/>
      <c r="AK1682" s="169"/>
      <c r="AL1682" s="169"/>
      <c r="AM1682" s="172"/>
      <c r="BG1682" s="13" t="s">
        <v>432</v>
      </c>
      <c r="BH1682" s="13" t="s">
        <v>432</v>
      </c>
    </row>
    <row r="1683" spans="1:61" ht="9.75" customHeight="1" x14ac:dyDescent="0.15">
      <c r="A1683" s="99"/>
      <c r="B1683" s="100"/>
      <c r="C1683" s="100"/>
      <c r="D1683" s="100"/>
      <c r="E1683" s="100"/>
      <c r="F1683" s="100"/>
      <c r="G1683" s="100"/>
      <c r="H1683" s="100"/>
      <c r="I1683" s="101"/>
      <c r="J1683" s="130" t="s">
        <v>127</v>
      </c>
      <c r="K1683" s="131" t="s">
        <v>136</v>
      </c>
      <c r="L1683" s="131"/>
      <c r="M1683" s="131"/>
      <c r="N1683" s="131"/>
      <c r="O1683" s="131"/>
      <c r="P1683" s="131"/>
      <c r="Q1683" s="131"/>
      <c r="R1683" s="131"/>
      <c r="S1683" s="131"/>
      <c r="T1683" s="133" t="s">
        <v>129</v>
      </c>
      <c r="U1683" s="133"/>
      <c r="V1683" s="169" t="s">
        <v>236</v>
      </c>
      <c r="W1683" s="169"/>
      <c r="X1683" s="169"/>
      <c r="Y1683" s="169"/>
      <c r="Z1683" s="169"/>
      <c r="AA1683" s="169"/>
      <c r="AB1683" s="169"/>
      <c r="AC1683" s="169"/>
      <c r="AD1683" s="169"/>
      <c r="AE1683" s="169"/>
      <c r="AF1683" s="169"/>
      <c r="AG1683" s="169"/>
      <c r="AH1683" s="169"/>
      <c r="AI1683" s="169"/>
      <c r="AJ1683" s="169"/>
      <c r="AK1683" s="169"/>
      <c r="AL1683" s="169"/>
      <c r="AM1683" s="172"/>
      <c r="BG1683" s="13" t="s">
        <v>432</v>
      </c>
      <c r="BH1683" s="13" t="s">
        <v>432</v>
      </c>
    </row>
    <row r="1684" spans="1:61" ht="9.75" customHeight="1" x14ac:dyDescent="0.15">
      <c r="A1684" s="99"/>
      <c r="B1684" s="100"/>
      <c r="C1684" s="100"/>
      <c r="D1684" s="100"/>
      <c r="E1684" s="100"/>
      <c r="F1684" s="100"/>
      <c r="G1684" s="100"/>
      <c r="H1684" s="100"/>
      <c r="I1684" s="101"/>
      <c r="J1684" s="130"/>
      <c r="K1684" s="131"/>
      <c r="L1684" s="131"/>
      <c r="M1684" s="131"/>
      <c r="N1684" s="131"/>
      <c r="O1684" s="131"/>
      <c r="P1684" s="131"/>
      <c r="Q1684" s="131"/>
      <c r="R1684" s="131"/>
      <c r="S1684" s="131"/>
      <c r="T1684" s="133"/>
      <c r="U1684" s="133"/>
      <c r="V1684" s="169" t="s">
        <v>237</v>
      </c>
      <c r="W1684" s="169"/>
      <c r="X1684" s="169"/>
      <c r="Y1684" s="169"/>
      <c r="Z1684" s="169"/>
      <c r="AA1684" s="169"/>
      <c r="AB1684" s="169"/>
      <c r="AC1684" s="169"/>
      <c r="AD1684" s="169"/>
      <c r="AE1684" s="169"/>
      <c r="AF1684" s="169"/>
      <c r="AG1684" s="169"/>
      <c r="AH1684" s="169"/>
      <c r="AI1684" s="169"/>
      <c r="AJ1684" s="169"/>
      <c r="AK1684" s="169"/>
      <c r="AL1684" s="169"/>
      <c r="AM1684" s="172"/>
      <c r="BG1684" s="13" t="s">
        <v>432</v>
      </c>
      <c r="BH1684" s="13" t="s">
        <v>432</v>
      </c>
    </row>
    <row r="1685" spans="1:61" ht="9.75" customHeight="1" x14ac:dyDescent="0.15">
      <c r="A1685" s="99"/>
      <c r="B1685" s="100"/>
      <c r="C1685" s="100"/>
      <c r="D1685" s="100"/>
      <c r="E1685" s="100"/>
      <c r="F1685" s="100"/>
      <c r="G1685" s="100"/>
      <c r="H1685" s="100"/>
      <c r="I1685" s="101"/>
      <c r="J1685" s="186"/>
      <c r="K1685" s="133"/>
      <c r="L1685" s="133"/>
      <c r="M1685" s="133"/>
      <c r="N1685" s="133"/>
      <c r="O1685" s="133"/>
      <c r="P1685" s="133"/>
      <c r="Q1685" s="133"/>
      <c r="R1685" s="133"/>
      <c r="S1685" s="133"/>
      <c r="T1685" s="133"/>
      <c r="U1685" s="133"/>
      <c r="V1685" s="169" t="s">
        <v>441</v>
      </c>
      <c r="W1685" s="169"/>
      <c r="X1685" s="169"/>
      <c r="Y1685" s="169"/>
      <c r="Z1685" s="169"/>
      <c r="AA1685" s="169"/>
      <c r="AB1685" s="169"/>
      <c r="AC1685" s="169"/>
      <c r="AD1685" s="169"/>
      <c r="AE1685" s="169"/>
      <c r="AF1685" s="169"/>
      <c r="AG1685" s="169"/>
      <c r="AH1685" s="169"/>
      <c r="AI1685" s="169"/>
      <c r="AJ1685" s="169"/>
      <c r="AK1685" s="169"/>
      <c r="AL1685" s="169"/>
      <c r="AM1685" s="172"/>
      <c r="BG1685" s="13" t="s">
        <v>432</v>
      </c>
      <c r="BH1685" s="13" t="s">
        <v>432</v>
      </c>
    </row>
    <row r="1686" spans="1:61" ht="9.75" customHeight="1" x14ac:dyDescent="0.15">
      <c r="A1686" s="106"/>
      <c r="B1686" s="107"/>
      <c r="C1686" s="107"/>
      <c r="D1686" s="107"/>
      <c r="E1686" s="107"/>
      <c r="F1686" s="107"/>
      <c r="G1686" s="107"/>
      <c r="H1686" s="107"/>
      <c r="I1686" s="108"/>
      <c r="J1686" s="168"/>
      <c r="K1686" s="137"/>
      <c r="L1686" s="137"/>
      <c r="M1686" s="137"/>
      <c r="N1686" s="137"/>
      <c r="O1686" s="137"/>
      <c r="P1686" s="137"/>
      <c r="Q1686" s="137"/>
      <c r="R1686" s="137"/>
      <c r="S1686" s="137"/>
      <c r="T1686" s="137"/>
      <c r="U1686" s="137"/>
      <c r="V1686" s="174" t="s">
        <v>238</v>
      </c>
      <c r="W1686" s="174"/>
      <c r="X1686" s="174"/>
      <c r="Y1686" s="174"/>
      <c r="Z1686" s="174"/>
      <c r="AA1686" s="174"/>
      <c r="AB1686" s="174"/>
      <c r="AC1686" s="174"/>
      <c r="AD1686" s="174"/>
      <c r="AE1686" s="174"/>
      <c r="AF1686" s="174"/>
      <c r="AG1686" s="174"/>
      <c r="AH1686" s="174"/>
      <c r="AI1686" s="174"/>
      <c r="AJ1686" s="174"/>
      <c r="AK1686" s="174"/>
      <c r="AL1686" s="174"/>
      <c r="AM1686" s="175"/>
      <c r="BG1686" s="13" t="s">
        <v>432</v>
      </c>
      <c r="BH1686" s="13" t="s">
        <v>432</v>
      </c>
    </row>
    <row r="1687" spans="1:61" ht="9.75" customHeight="1" x14ac:dyDescent="0.15">
      <c r="A1687" s="96" t="s">
        <v>325</v>
      </c>
      <c r="B1687" s="97"/>
      <c r="C1687" s="97"/>
      <c r="D1687" s="97"/>
      <c r="E1687" s="97"/>
      <c r="F1687" s="97"/>
      <c r="G1687" s="97"/>
      <c r="H1687" s="97"/>
      <c r="I1687" s="98"/>
      <c r="J1687" s="115" t="s">
        <v>652</v>
      </c>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7"/>
      <c r="BG1687" s="13" t="s">
        <v>543</v>
      </c>
      <c r="BH1687" s="13">
        <v>90</v>
      </c>
      <c r="BI1687" s="13" t="str">
        <f>"ITEM"&amp;BH1687&amp; BG1687 &amp;"="&amp; IF(TRIM($J1687)="","",$J1687)</f>
        <v>ITEM90#KBN4_19=制度受給対象となる住民</v>
      </c>
    </row>
    <row r="1688" spans="1:61" ht="9.75" customHeight="1" x14ac:dyDescent="0.15">
      <c r="A1688" s="99"/>
      <c r="B1688" s="100"/>
      <c r="C1688" s="100"/>
      <c r="D1688" s="100"/>
      <c r="E1688" s="100"/>
      <c r="F1688" s="100"/>
      <c r="G1688" s="100"/>
      <c r="H1688" s="100"/>
      <c r="I1688" s="101"/>
      <c r="J1688" s="109"/>
      <c r="K1688" s="110"/>
      <c r="L1688" s="110"/>
      <c r="M1688" s="110"/>
      <c r="N1688" s="110"/>
      <c r="O1688" s="110"/>
      <c r="P1688" s="110"/>
      <c r="Q1688" s="110"/>
      <c r="R1688" s="110"/>
      <c r="S1688" s="110"/>
      <c r="T1688" s="110"/>
      <c r="U1688" s="110"/>
      <c r="V1688" s="110"/>
      <c r="W1688" s="110"/>
      <c r="X1688" s="110"/>
      <c r="Y1688" s="110"/>
      <c r="Z1688" s="110"/>
      <c r="AA1688" s="110"/>
      <c r="AB1688" s="110"/>
      <c r="AC1688" s="110"/>
      <c r="AD1688" s="110"/>
      <c r="AE1688" s="110"/>
      <c r="AF1688" s="110"/>
      <c r="AG1688" s="110"/>
      <c r="AH1688" s="110"/>
      <c r="AI1688" s="110"/>
      <c r="AJ1688" s="110"/>
      <c r="AK1688" s="110"/>
      <c r="AL1688" s="110"/>
      <c r="AM1688" s="111"/>
      <c r="BG1688" s="13" t="s">
        <v>432</v>
      </c>
      <c r="BH1688" s="13" t="s">
        <v>432</v>
      </c>
    </row>
    <row r="1689" spans="1:61" ht="9.75" customHeight="1" x14ac:dyDescent="0.15">
      <c r="A1689" s="99"/>
      <c r="B1689" s="100"/>
      <c r="C1689" s="100"/>
      <c r="D1689" s="100"/>
      <c r="E1689" s="100"/>
      <c r="F1689" s="100"/>
      <c r="G1689" s="100"/>
      <c r="H1689" s="100"/>
      <c r="I1689" s="101"/>
      <c r="J1689" s="112"/>
      <c r="K1689" s="113"/>
      <c r="L1689" s="113"/>
      <c r="M1689" s="113"/>
      <c r="N1689" s="113"/>
      <c r="O1689" s="113"/>
      <c r="P1689" s="113"/>
      <c r="Q1689" s="113"/>
      <c r="R1689" s="113"/>
      <c r="S1689" s="113"/>
      <c r="T1689" s="113"/>
      <c r="U1689" s="113"/>
      <c r="V1689" s="113"/>
      <c r="W1689" s="113"/>
      <c r="X1689" s="113"/>
      <c r="Y1689" s="113"/>
      <c r="Z1689" s="113"/>
      <c r="AA1689" s="113"/>
      <c r="AB1689" s="113"/>
      <c r="AC1689" s="113"/>
      <c r="AD1689" s="113"/>
      <c r="AE1689" s="113"/>
      <c r="AF1689" s="113"/>
      <c r="AG1689" s="113"/>
      <c r="AH1689" s="113"/>
      <c r="AI1689" s="113"/>
      <c r="AJ1689" s="113"/>
      <c r="AK1689" s="113"/>
      <c r="AL1689" s="113"/>
      <c r="AM1689" s="114"/>
      <c r="BG1689" s="13" t="s">
        <v>432</v>
      </c>
      <c r="BH1689" s="13" t="s">
        <v>432</v>
      </c>
    </row>
    <row r="1690" spans="1:61" ht="9.75" customHeight="1" x14ac:dyDescent="0.15">
      <c r="A1690" s="96" t="s">
        <v>293</v>
      </c>
      <c r="B1690" s="97"/>
      <c r="C1690" s="97"/>
      <c r="D1690" s="97"/>
      <c r="E1690" s="97"/>
      <c r="F1690" s="97"/>
      <c r="G1690" s="97"/>
      <c r="H1690" s="97"/>
      <c r="I1690" s="98"/>
      <c r="J1690" s="224" t="s">
        <v>127</v>
      </c>
      <c r="K1690" s="225" t="s">
        <v>610</v>
      </c>
      <c r="L1690" s="162" t="s">
        <v>122</v>
      </c>
      <c r="M1690" s="162"/>
      <c r="N1690" s="162"/>
      <c r="O1690" s="162"/>
      <c r="P1690" s="162"/>
      <c r="Q1690" s="162"/>
      <c r="R1690" s="162"/>
      <c r="S1690" s="162"/>
      <c r="T1690" s="162"/>
      <c r="U1690" s="162"/>
      <c r="V1690" s="162"/>
      <c r="W1690" s="162"/>
      <c r="X1690" s="227" t="s">
        <v>127</v>
      </c>
      <c r="Y1690" s="225"/>
      <c r="Z1690" s="162" t="s">
        <v>160</v>
      </c>
      <c r="AA1690" s="162"/>
      <c r="AB1690" s="162"/>
      <c r="AC1690" s="162"/>
      <c r="AD1690" s="162"/>
      <c r="AE1690" s="162"/>
      <c r="AF1690" s="162"/>
      <c r="AG1690" s="162"/>
      <c r="AH1690" s="162"/>
      <c r="AI1690" s="162"/>
      <c r="AJ1690" s="162"/>
      <c r="AK1690" s="162"/>
      <c r="AL1690" s="162"/>
      <c r="AM1690" s="163"/>
      <c r="BF1690" s="13" t="b">
        <f>IF($K1690="○",TRUE,IF($K1690="",FALSE,"INPUT_ERROR"))</f>
        <v>1</v>
      </c>
      <c r="BG1690" s="13" t="s">
        <v>543</v>
      </c>
      <c r="BH1690" s="13">
        <v>91</v>
      </c>
      <c r="BI1690" s="13" t="str">
        <f t="shared" ref="BI1690:BI1696" si="40">"ITEM"&amp;BH1690 &amp; BG1690 &amp;"="&amp; BF1690</f>
        <v>ITEM91#KBN4_19=TRUE</v>
      </c>
    </row>
    <row r="1691" spans="1:61" ht="9.75" customHeight="1" x14ac:dyDescent="0.15">
      <c r="A1691" s="99"/>
      <c r="B1691" s="100"/>
      <c r="C1691" s="100"/>
      <c r="D1691" s="100"/>
      <c r="E1691" s="100"/>
      <c r="F1691" s="100"/>
      <c r="G1691" s="100"/>
      <c r="H1691" s="100"/>
      <c r="I1691" s="101"/>
      <c r="J1691" s="130"/>
      <c r="K1691" s="132"/>
      <c r="L1691" s="133"/>
      <c r="M1691" s="133"/>
      <c r="N1691" s="133"/>
      <c r="O1691" s="133"/>
      <c r="P1691" s="133"/>
      <c r="Q1691" s="133"/>
      <c r="R1691" s="133"/>
      <c r="S1691" s="133"/>
      <c r="T1691" s="133"/>
      <c r="U1691" s="133"/>
      <c r="V1691" s="133"/>
      <c r="W1691" s="133"/>
      <c r="X1691" s="134"/>
      <c r="Y1691" s="132"/>
      <c r="Z1691" s="133"/>
      <c r="AA1691" s="133"/>
      <c r="AB1691" s="133"/>
      <c r="AC1691" s="133"/>
      <c r="AD1691" s="133"/>
      <c r="AE1691" s="133"/>
      <c r="AF1691" s="133"/>
      <c r="AG1691" s="133"/>
      <c r="AH1691" s="133"/>
      <c r="AI1691" s="133"/>
      <c r="AJ1691" s="133"/>
      <c r="AK1691" s="133"/>
      <c r="AL1691" s="133"/>
      <c r="AM1691" s="139"/>
      <c r="BF1691" s="13" t="b">
        <f>IF($Y1690="○",TRUE,IF($Y1690="",FALSE,"INPUT_ERROR"))</f>
        <v>0</v>
      </c>
      <c r="BG1691" s="13" t="s">
        <v>543</v>
      </c>
      <c r="BH1691" s="13">
        <v>92</v>
      </c>
      <c r="BI1691" s="13" t="str">
        <f t="shared" si="40"/>
        <v>ITEM92#KBN4_19=FALSE</v>
      </c>
    </row>
    <row r="1692" spans="1:61" ht="9.75" customHeight="1" x14ac:dyDescent="0.15">
      <c r="A1692" s="99"/>
      <c r="B1692" s="100"/>
      <c r="C1692" s="100"/>
      <c r="D1692" s="100"/>
      <c r="E1692" s="100"/>
      <c r="F1692" s="100"/>
      <c r="G1692" s="100"/>
      <c r="H1692" s="100"/>
      <c r="I1692" s="101"/>
      <c r="J1692" s="130" t="s">
        <v>127</v>
      </c>
      <c r="K1692" s="132"/>
      <c r="L1692" s="133" t="s">
        <v>161</v>
      </c>
      <c r="M1692" s="133"/>
      <c r="N1692" s="133"/>
      <c r="O1692" s="133"/>
      <c r="P1692" s="133"/>
      <c r="Q1692" s="133"/>
      <c r="R1692" s="133"/>
      <c r="S1692" s="133"/>
      <c r="T1692" s="133"/>
      <c r="U1692" s="133"/>
      <c r="V1692" s="133"/>
      <c r="W1692" s="133"/>
      <c r="X1692" s="134" t="s">
        <v>127</v>
      </c>
      <c r="Y1692" s="132"/>
      <c r="Z1692" s="133" t="s">
        <v>332</v>
      </c>
      <c r="AA1692" s="133"/>
      <c r="AB1692" s="133"/>
      <c r="AC1692" s="133"/>
      <c r="AD1692" s="133"/>
      <c r="AE1692" s="133"/>
      <c r="AF1692" s="133"/>
      <c r="AG1692" s="133"/>
      <c r="AH1692" s="133"/>
      <c r="AI1692" s="133"/>
      <c r="AJ1692" s="133"/>
      <c r="AK1692" s="133"/>
      <c r="AL1692" s="133"/>
      <c r="AM1692" s="139"/>
      <c r="BF1692" s="13" t="b">
        <f>IF($K1692="○",TRUE,IF($K1692="",FALSE,"INPUT_ERROR"))</f>
        <v>0</v>
      </c>
      <c r="BG1692" s="13" t="s">
        <v>543</v>
      </c>
      <c r="BH1692" s="13">
        <v>93</v>
      </c>
      <c r="BI1692" s="13" t="str">
        <f t="shared" si="40"/>
        <v>ITEM93#KBN4_19=FALSE</v>
      </c>
    </row>
    <row r="1693" spans="1:61" ht="9.75" customHeight="1" x14ac:dyDescent="0.15">
      <c r="A1693" s="99"/>
      <c r="B1693" s="100"/>
      <c r="C1693" s="100"/>
      <c r="D1693" s="100"/>
      <c r="E1693" s="100"/>
      <c r="F1693" s="100"/>
      <c r="G1693" s="100"/>
      <c r="H1693" s="100"/>
      <c r="I1693" s="101"/>
      <c r="J1693" s="130"/>
      <c r="K1693" s="132"/>
      <c r="L1693" s="133"/>
      <c r="M1693" s="133"/>
      <c r="N1693" s="133"/>
      <c r="O1693" s="133"/>
      <c r="P1693" s="133"/>
      <c r="Q1693" s="133"/>
      <c r="R1693" s="133"/>
      <c r="S1693" s="133"/>
      <c r="T1693" s="133"/>
      <c r="U1693" s="133"/>
      <c r="V1693" s="133"/>
      <c r="W1693" s="133"/>
      <c r="X1693" s="134"/>
      <c r="Y1693" s="132"/>
      <c r="Z1693" s="133"/>
      <c r="AA1693" s="133"/>
      <c r="AB1693" s="133"/>
      <c r="AC1693" s="133"/>
      <c r="AD1693" s="133"/>
      <c r="AE1693" s="133"/>
      <c r="AF1693" s="133"/>
      <c r="AG1693" s="133"/>
      <c r="AH1693" s="133"/>
      <c r="AI1693" s="133"/>
      <c r="AJ1693" s="133"/>
      <c r="AK1693" s="133"/>
      <c r="AL1693" s="133"/>
      <c r="AM1693" s="139"/>
      <c r="BF1693" s="13" t="b">
        <f>IF($Y1692="○",TRUE,IF($Y1692="",FALSE,"INPUT_ERROR"))</f>
        <v>0</v>
      </c>
      <c r="BG1693" s="13" t="s">
        <v>543</v>
      </c>
      <c r="BH1693" s="13">
        <v>94</v>
      </c>
      <c r="BI1693" s="13" t="str">
        <f t="shared" si="40"/>
        <v>ITEM94#KBN4_19=FALSE</v>
      </c>
    </row>
    <row r="1694" spans="1:61" ht="9.75" customHeight="1" x14ac:dyDescent="0.15">
      <c r="A1694" s="99"/>
      <c r="B1694" s="100"/>
      <c r="C1694" s="100"/>
      <c r="D1694" s="100"/>
      <c r="E1694" s="100"/>
      <c r="F1694" s="100"/>
      <c r="G1694" s="100"/>
      <c r="H1694" s="100"/>
      <c r="I1694" s="101"/>
      <c r="J1694" s="130" t="s">
        <v>127</v>
      </c>
      <c r="K1694" s="132"/>
      <c r="L1694" s="133" t="s">
        <v>214</v>
      </c>
      <c r="M1694" s="133"/>
      <c r="N1694" s="133"/>
      <c r="O1694" s="133"/>
      <c r="P1694" s="133"/>
      <c r="Q1694" s="133"/>
      <c r="R1694" s="133"/>
      <c r="S1694" s="133"/>
      <c r="T1694" s="133"/>
      <c r="U1694" s="133"/>
      <c r="V1694" s="133"/>
      <c r="W1694" s="133"/>
      <c r="X1694" s="134" t="s">
        <v>127</v>
      </c>
      <c r="Y1694" s="132"/>
      <c r="Z1694" s="133" t="s">
        <v>239</v>
      </c>
      <c r="AA1694" s="133"/>
      <c r="AB1694" s="133"/>
      <c r="AC1694" s="133"/>
      <c r="AD1694" s="133"/>
      <c r="AE1694" s="133"/>
      <c r="AF1694" s="133"/>
      <c r="AG1694" s="133"/>
      <c r="AH1694" s="133"/>
      <c r="AI1694" s="133"/>
      <c r="AJ1694" s="133"/>
      <c r="AK1694" s="133"/>
      <c r="AL1694" s="133"/>
      <c r="AM1694" s="139"/>
      <c r="BF1694" s="13" t="b">
        <f>IF($K1694="○",TRUE,IF($K1694="",FALSE,"INPUT_ERROR"))</f>
        <v>0</v>
      </c>
      <c r="BG1694" s="13" t="s">
        <v>543</v>
      </c>
      <c r="BH1694" s="13">
        <v>95</v>
      </c>
      <c r="BI1694" s="13" t="str">
        <f t="shared" si="40"/>
        <v>ITEM95#KBN4_19=FALSE</v>
      </c>
    </row>
    <row r="1695" spans="1:61" ht="9.75" customHeight="1" x14ac:dyDescent="0.15">
      <c r="A1695" s="99"/>
      <c r="B1695" s="100"/>
      <c r="C1695" s="100"/>
      <c r="D1695" s="100"/>
      <c r="E1695" s="100"/>
      <c r="F1695" s="100"/>
      <c r="G1695" s="100"/>
      <c r="H1695" s="100"/>
      <c r="I1695" s="101"/>
      <c r="J1695" s="130"/>
      <c r="K1695" s="132"/>
      <c r="L1695" s="133"/>
      <c r="M1695" s="133"/>
      <c r="N1695" s="133"/>
      <c r="O1695" s="133"/>
      <c r="P1695" s="133"/>
      <c r="Q1695" s="133"/>
      <c r="R1695" s="133"/>
      <c r="S1695" s="133"/>
      <c r="T1695" s="133"/>
      <c r="U1695" s="133"/>
      <c r="V1695" s="133"/>
      <c r="W1695" s="133"/>
      <c r="X1695" s="134"/>
      <c r="Y1695" s="132"/>
      <c r="Z1695" s="133"/>
      <c r="AA1695" s="133"/>
      <c r="AB1695" s="133"/>
      <c r="AC1695" s="133"/>
      <c r="AD1695" s="133"/>
      <c r="AE1695" s="133"/>
      <c r="AF1695" s="133"/>
      <c r="AG1695" s="133"/>
      <c r="AH1695" s="133"/>
      <c r="AI1695" s="133"/>
      <c r="AJ1695" s="133"/>
      <c r="AK1695" s="133"/>
      <c r="AL1695" s="133"/>
      <c r="AM1695" s="139"/>
      <c r="BF1695" s="13" t="b">
        <f>IF($Y1694="○",TRUE,IF($Y1694="",FALSE,"INPUT_ERROR"))</f>
        <v>0</v>
      </c>
      <c r="BG1695" s="13" t="s">
        <v>543</v>
      </c>
      <c r="BH1695" s="13">
        <v>96</v>
      </c>
      <c r="BI1695" s="13" t="str">
        <f t="shared" si="40"/>
        <v>ITEM96#KBN4_19=FALSE</v>
      </c>
    </row>
    <row r="1696" spans="1:61" ht="9.75" customHeight="1" x14ac:dyDescent="0.15">
      <c r="A1696" s="99"/>
      <c r="B1696" s="100"/>
      <c r="C1696" s="100"/>
      <c r="D1696" s="100"/>
      <c r="E1696" s="100"/>
      <c r="F1696" s="100"/>
      <c r="G1696" s="100"/>
      <c r="H1696" s="100"/>
      <c r="I1696" s="101"/>
      <c r="J1696" s="130" t="s">
        <v>127</v>
      </c>
      <c r="K1696" s="132"/>
      <c r="L1696" s="133" t="s">
        <v>125</v>
      </c>
      <c r="M1696" s="133"/>
      <c r="N1696" s="133"/>
      <c r="O1696" s="134" t="s">
        <v>98</v>
      </c>
      <c r="P1696" s="128"/>
      <c r="Q1696" s="128"/>
      <c r="R1696" s="128"/>
      <c r="S1696" s="128"/>
      <c r="T1696" s="128"/>
      <c r="U1696" s="128"/>
      <c r="V1696" s="128"/>
      <c r="W1696" s="128"/>
      <c r="X1696" s="128"/>
      <c r="Y1696" s="128"/>
      <c r="Z1696" s="128"/>
      <c r="AA1696" s="128"/>
      <c r="AB1696" s="128"/>
      <c r="AC1696" s="128"/>
      <c r="AD1696" s="128"/>
      <c r="AE1696" s="128"/>
      <c r="AF1696" s="128"/>
      <c r="AG1696" s="128"/>
      <c r="AH1696" s="128"/>
      <c r="AI1696" s="128"/>
      <c r="AJ1696" s="128"/>
      <c r="AK1696" s="128"/>
      <c r="AL1696" s="133" t="s">
        <v>188</v>
      </c>
      <c r="AM1696" s="139"/>
      <c r="BF1696" s="13" t="b">
        <f>IF($K1696="○",TRUE,IF($K1696="",FALSE,"INPUT_ERROR"))</f>
        <v>0</v>
      </c>
      <c r="BG1696" s="13" t="s">
        <v>543</v>
      </c>
      <c r="BH1696" s="13">
        <v>97</v>
      </c>
      <c r="BI1696" s="13" t="str">
        <f t="shared" si="40"/>
        <v>ITEM97#KBN4_19=FALSE</v>
      </c>
    </row>
    <row r="1697" spans="1:61" ht="9.75" customHeight="1" x14ac:dyDescent="0.15">
      <c r="A1697" s="99"/>
      <c r="B1697" s="100"/>
      <c r="C1697" s="100"/>
      <c r="D1697" s="100"/>
      <c r="E1697" s="100"/>
      <c r="F1697" s="100"/>
      <c r="G1697" s="100"/>
      <c r="H1697" s="100"/>
      <c r="I1697" s="101"/>
      <c r="J1697" s="135"/>
      <c r="K1697" s="136"/>
      <c r="L1697" s="137"/>
      <c r="M1697" s="137"/>
      <c r="N1697" s="137"/>
      <c r="O1697" s="138"/>
      <c r="P1697" s="90"/>
      <c r="Q1697" s="90"/>
      <c r="R1697" s="90"/>
      <c r="S1697" s="90"/>
      <c r="T1697" s="90"/>
      <c r="U1697" s="90"/>
      <c r="V1697" s="90"/>
      <c r="W1697" s="90"/>
      <c r="X1697" s="90"/>
      <c r="Y1697" s="90"/>
      <c r="Z1697" s="90"/>
      <c r="AA1697" s="90"/>
      <c r="AB1697" s="90"/>
      <c r="AC1697" s="90"/>
      <c r="AD1697" s="90"/>
      <c r="AE1697" s="90"/>
      <c r="AF1697" s="90"/>
      <c r="AG1697" s="90"/>
      <c r="AH1697" s="90"/>
      <c r="AI1697" s="90"/>
      <c r="AJ1697" s="90"/>
      <c r="AK1697" s="90"/>
      <c r="AL1697" s="137"/>
      <c r="AM1697" s="140"/>
      <c r="BG1697" s="13" t="s">
        <v>543</v>
      </c>
      <c r="BH1697" s="13">
        <v>98</v>
      </c>
      <c r="BI1697" s="13" t="str">
        <f>"ITEM"&amp;BH1697 &amp; BG1697 &amp;"="&amp;IF(TRIM($P1696)="","",$P1696)</f>
        <v>ITEM98#KBN4_19=</v>
      </c>
    </row>
    <row r="1698" spans="1:61" ht="9.75" customHeight="1" x14ac:dyDescent="0.15">
      <c r="A1698" s="96" t="s">
        <v>290</v>
      </c>
      <c r="B1698" s="97"/>
      <c r="C1698" s="97"/>
      <c r="D1698" s="97"/>
      <c r="E1698" s="97"/>
      <c r="F1698" s="97"/>
      <c r="G1698" s="97"/>
      <c r="H1698" s="97"/>
      <c r="I1698" s="98"/>
      <c r="J1698" s="305" t="s">
        <v>639</v>
      </c>
      <c r="K1698" s="306"/>
      <c r="L1698" s="306"/>
      <c r="M1698" s="306"/>
      <c r="N1698" s="306"/>
      <c r="O1698" s="306"/>
      <c r="P1698" s="306"/>
      <c r="Q1698" s="306"/>
      <c r="R1698" s="306"/>
      <c r="S1698" s="306"/>
      <c r="T1698" s="306"/>
      <c r="U1698" s="306"/>
      <c r="V1698" s="306"/>
      <c r="W1698" s="306"/>
      <c r="X1698" s="306"/>
      <c r="Y1698" s="306"/>
      <c r="Z1698" s="306"/>
      <c r="AA1698" s="306"/>
      <c r="AB1698" s="306"/>
      <c r="AC1698" s="306"/>
      <c r="AD1698" s="306"/>
      <c r="AE1698" s="306"/>
      <c r="AF1698" s="306"/>
      <c r="AG1698" s="306"/>
      <c r="AH1698" s="306"/>
      <c r="AI1698" s="306"/>
      <c r="AJ1698" s="306"/>
      <c r="AK1698" s="306"/>
      <c r="AL1698" s="306"/>
      <c r="AM1698" s="307"/>
      <c r="BG1698" s="13" t="s">
        <v>543</v>
      </c>
      <c r="BH1698" s="13">
        <v>99</v>
      </c>
      <c r="BI1698" s="13" t="str">
        <f>"ITEM"&amp;BH1698 &amp; BG1698 &amp;"="&amp;IF(TRIM($J1698)="","",TEXT(J1698,"yyyymmdd"))</f>
        <v>ITEM99#KBN4_19=随時</v>
      </c>
    </row>
    <row r="1699" spans="1:61" ht="9.75" customHeight="1" x14ac:dyDescent="0.15">
      <c r="A1699" s="99"/>
      <c r="B1699" s="100"/>
      <c r="C1699" s="100"/>
      <c r="D1699" s="100"/>
      <c r="E1699" s="100"/>
      <c r="F1699" s="100"/>
      <c r="G1699" s="100"/>
      <c r="H1699" s="100"/>
      <c r="I1699" s="101"/>
      <c r="J1699" s="308"/>
      <c r="K1699" s="309"/>
      <c r="L1699" s="309"/>
      <c r="M1699" s="309"/>
      <c r="N1699" s="309"/>
      <c r="O1699" s="309"/>
      <c r="P1699" s="309"/>
      <c r="Q1699" s="309"/>
      <c r="R1699" s="309"/>
      <c r="S1699" s="309"/>
      <c r="T1699" s="309"/>
      <c r="U1699" s="309"/>
      <c r="V1699" s="309"/>
      <c r="W1699" s="309"/>
      <c r="X1699" s="309"/>
      <c r="Y1699" s="309"/>
      <c r="Z1699" s="309"/>
      <c r="AA1699" s="309"/>
      <c r="AB1699" s="309"/>
      <c r="AC1699" s="309"/>
      <c r="AD1699" s="309"/>
      <c r="AE1699" s="309"/>
      <c r="AF1699" s="309"/>
      <c r="AG1699" s="309"/>
      <c r="AH1699" s="309"/>
      <c r="AI1699" s="309"/>
      <c r="AJ1699" s="309"/>
      <c r="AK1699" s="309"/>
      <c r="AL1699" s="309"/>
      <c r="AM1699" s="310"/>
      <c r="BH1699" s="13" t="s">
        <v>432</v>
      </c>
    </row>
    <row r="1700" spans="1:61" ht="9.75" customHeight="1" thickBot="1" x14ac:dyDescent="0.2">
      <c r="A1700" s="106"/>
      <c r="B1700" s="107"/>
      <c r="C1700" s="107"/>
      <c r="D1700" s="107"/>
      <c r="E1700" s="107"/>
      <c r="F1700" s="107"/>
      <c r="G1700" s="107"/>
      <c r="H1700" s="107"/>
      <c r="I1700" s="108"/>
      <c r="J1700" s="311"/>
      <c r="K1700" s="312"/>
      <c r="L1700" s="312"/>
      <c r="M1700" s="312"/>
      <c r="N1700" s="312"/>
      <c r="O1700" s="312"/>
      <c r="P1700" s="312"/>
      <c r="Q1700" s="312"/>
      <c r="R1700" s="312"/>
      <c r="S1700" s="312"/>
      <c r="T1700" s="312"/>
      <c r="U1700" s="312"/>
      <c r="V1700" s="312"/>
      <c r="W1700" s="312"/>
      <c r="X1700" s="312"/>
      <c r="Y1700" s="312"/>
      <c r="Z1700" s="312"/>
      <c r="AA1700" s="312"/>
      <c r="AB1700" s="312"/>
      <c r="AC1700" s="312"/>
      <c r="AD1700" s="312"/>
      <c r="AE1700" s="312"/>
      <c r="AF1700" s="312"/>
      <c r="AG1700" s="312"/>
      <c r="AH1700" s="312"/>
      <c r="AI1700" s="312"/>
      <c r="AJ1700" s="312"/>
      <c r="AK1700" s="312"/>
      <c r="AL1700" s="312"/>
      <c r="AM1700" s="313"/>
      <c r="BH1700" s="13" t="s">
        <v>432</v>
      </c>
    </row>
    <row r="1701" spans="1:61" ht="9.75" customHeight="1" x14ac:dyDescent="0.15">
      <c r="A1701" s="295" t="s">
        <v>408</v>
      </c>
      <c r="B1701" s="296"/>
      <c r="C1701" s="296"/>
      <c r="D1701" s="296"/>
      <c r="E1701" s="296"/>
      <c r="F1701" s="296"/>
      <c r="G1701" s="296"/>
      <c r="H1701" s="296"/>
      <c r="I1701" s="297"/>
      <c r="J1701" s="273" t="s">
        <v>673</v>
      </c>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274"/>
      <c r="AE1701" s="274"/>
      <c r="AF1701" s="274"/>
      <c r="AG1701" s="274"/>
      <c r="AH1701" s="274"/>
      <c r="AI1701" s="274"/>
      <c r="AJ1701" s="274"/>
      <c r="AK1701" s="274"/>
      <c r="AL1701" s="274"/>
      <c r="AM1701" s="275"/>
      <c r="BG1701" s="13" t="s">
        <v>525</v>
      </c>
      <c r="BH1701" s="13">
        <v>85</v>
      </c>
      <c r="BI1701" s="13" t="str">
        <f>"ITEM"&amp;BH1701 &amp; BG1701 &amp;"="&amp; IF(TRIM($J1701)="","",$J1701)</f>
        <v>ITEM85#KBN4_20=保険収納課</v>
      </c>
    </row>
    <row r="1702" spans="1:61" ht="9.75" customHeight="1" thickBot="1" x14ac:dyDescent="0.2">
      <c r="A1702" s="298"/>
      <c r="B1702" s="299"/>
      <c r="C1702" s="299"/>
      <c r="D1702" s="299"/>
      <c r="E1702" s="299"/>
      <c r="F1702" s="299"/>
      <c r="G1702" s="299"/>
      <c r="H1702" s="299"/>
      <c r="I1702" s="300"/>
      <c r="J1702" s="301"/>
      <c r="K1702" s="302"/>
      <c r="L1702" s="302"/>
      <c r="M1702" s="302"/>
      <c r="N1702" s="302"/>
      <c r="O1702" s="302"/>
      <c r="P1702" s="302"/>
      <c r="Q1702" s="302"/>
      <c r="R1702" s="302"/>
      <c r="S1702" s="302"/>
      <c r="T1702" s="302"/>
      <c r="U1702" s="302"/>
      <c r="V1702" s="302"/>
      <c r="W1702" s="302"/>
      <c r="X1702" s="302"/>
      <c r="Y1702" s="302"/>
      <c r="Z1702" s="302"/>
      <c r="AA1702" s="302"/>
      <c r="AB1702" s="302"/>
      <c r="AC1702" s="302"/>
      <c r="AD1702" s="302"/>
      <c r="AE1702" s="302"/>
      <c r="AF1702" s="302"/>
      <c r="AG1702" s="302"/>
      <c r="AH1702" s="302"/>
      <c r="AI1702" s="302"/>
      <c r="AJ1702" s="302"/>
      <c r="AK1702" s="302"/>
      <c r="AL1702" s="302"/>
      <c r="AM1702" s="303"/>
      <c r="BG1702" s="13" t="s">
        <v>432</v>
      </c>
      <c r="BH1702" s="13" t="s">
        <v>432</v>
      </c>
    </row>
    <row r="1703" spans="1:61" ht="9.75" customHeight="1" x14ac:dyDescent="0.15">
      <c r="A1703" s="96" t="s">
        <v>96</v>
      </c>
      <c r="B1703" s="97"/>
      <c r="C1703" s="97"/>
      <c r="D1703" s="97"/>
      <c r="E1703" s="97"/>
      <c r="F1703" s="97"/>
      <c r="G1703" s="97"/>
      <c r="H1703" s="97"/>
      <c r="I1703" s="98"/>
      <c r="J1703" s="102" t="s">
        <v>680</v>
      </c>
      <c r="K1703" s="102"/>
      <c r="L1703" s="102"/>
      <c r="M1703" s="102"/>
      <c r="N1703" s="102"/>
      <c r="O1703" s="102"/>
      <c r="P1703" s="102"/>
      <c r="Q1703" s="102"/>
      <c r="R1703" s="102"/>
      <c r="S1703" s="102"/>
      <c r="T1703" s="102"/>
      <c r="U1703" s="102"/>
      <c r="V1703" s="102"/>
      <c r="W1703" s="102"/>
      <c r="X1703" s="102"/>
      <c r="Y1703" s="102"/>
      <c r="Z1703" s="102"/>
      <c r="AA1703" s="102"/>
      <c r="AB1703" s="102"/>
      <c r="AC1703" s="102"/>
      <c r="AD1703" s="102"/>
      <c r="AE1703" s="102"/>
      <c r="AF1703" s="102"/>
      <c r="AG1703" s="102"/>
      <c r="AH1703" s="102"/>
      <c r="AI1703" s="102"/>
      <c r="AJ1703" s="102"/>
      <c r="AK1703" s="102"/>
      <c r="AL1703" s="102"/>
      <c r="AM1703" s="102"/>
      <c r="BG1703" s="13" t="s">
        <v>525</v>
      </c>
      <c r="BH1703" s="13">
        <v>86</v>
      </c>
      <c r="BI1703" s="13" t="str">
        <f>"ITEM"&amp;BH1703&amp; BG1703 &amp;"="&amp; IF(TRIM($J1703)="","",$J1703)</f>
        <v>ITEM86#KBN4_20=番号法第９条第２項</v>
      </c>
    </row>
    <row r="1704" spans="1:61" ht="9.75" customHeight="1" x14ac:dyDescent="0.15">
      <c r="A1704" s="106"/>
      <c r="B1704" s="107"/>
      <c r="C1704" s="107"/>
      <c r="D1704" s="107"/>
      <c r="E1704" s="107"/>
      <c r="F1704" s="107"/>
      <c r="G1704" s="107"/>
      <c r="H1704" s="107"/>
      <c r="I1704" s="108"/>
      <c r="J1704" s="102"/>
      <c r="K1704" s="102"/>
      <c r="L1704" s="102"/>
      <c r="M1704" s="102"/>
      <c r="N1704" s="102"/>
      <c r="O1704" s="102"/>
      <c r="P1704" s="102"/>
      <c r="Q1704" s="102"/>
      <c r="R1704" s="102"/>
      <c r="S1704" s="102"/>
      <c r="T1704" s="102"/>
      <c r="U1704" s="102"/>
      <c r="V1704" s="102"/>
      <c r="W1704" s="102"/>
      <c r="X1704" s="102"/>
      <c r="Y1704" s="102"/>
      <c r="Z1704" s="102"/>
      <c r="AA1704" s="102"/>
      <c r="AB1704" s="102"/>
      <c r="AC1704" s="102"/>
      <c r="AD1704" s="102"/>
      <c r="AE1704" s="102"/>
      <c r="AF1704" s="102"/>
      <c r="AG1704" s="102"/>
      <c r="AH1704" s="102"/>
      <c r="AI1704" s="102"/>
      <c r="AJ1704" s="102"/>
      <c r="AK1704" s="102"/>
      <c r="AL1704" s="102"/>
      <c r="AM1704" s="102"/>
      <c r="BG1704" s="13" t="s">
        <v>432</v>
      </c>
      <c r="BH1704" s="13" t="s">
        <v>432</v>
      </c>
    </row>
    <row r="1705" spans="1:61" ht="9.75" customHeight="1" x14ac:dyDescent="0.15">
      <c r="A1705" s="96" t="s">
        <v>291</v>
      </c>
      <c r="B1705" s="97"/>
      <c r="C1705" s="97"/>
      <c r="D1705" s="97"/>
      <c r="E1705" s="97"/>
      <c r="F1705" s="97"/>
      <c r="G1705" s="97"/>
      <c r="H1705" s="97"/>
      <c r="I1705" s="98"/>
      <c r="J1705" s="102" t="s">
        <v>685</v>
      </c>
      <c r="K1705" s="102"/>
      <c r="L1705" s="102"/>
      <c r="M1705" s="102"/>
      <c r="N1705" s="102"/>
      <c r="O1705" s="102"/>
      <c r="P1705" s="102"/>
      <c r="Q1705" s="102"/>
      <c r="R1705" s="102"/>
      <c r="S1705" s="102"/>
      <c r="T1705" s="102"/>
      <c r="U1705" s="102"/>
      <c r="V1705" s="102"/>
      <c r="W1705" s="102"/>
      <c r="X1705" s="102"/>
      <c r="Y1705" s="102"/>
      <c r="Z1705" s="102"/>
      <c r="AA1705" s="102"/>
      <c r="AB1705" s="102"/>
      <c r="AC1705" s="102"/>
      <c r="AD1705" s="102"/>
      <c r="AE1705" s="102"/>
      <c r="AF1705" s="102"/>
      <c r="AG1705" s="102"/>
      <c r="AH1705" s="102"/>
      <c r="AI1705" s="102"/>
      <c r="AJ1705" s="102"/>
      <c r="AK1705" s="102"/>
      <c r="AL1705" s="102"/>
      <c r="AM1705" s="102"/>
      <c r="BG1705" s="13" t="s">
        <v>525</v>
      </c>
      <c r="BH1705" s="13">
        <v>87</v>
      </c>
      <c r="BI1705" s="13" t="str">
        <f>"ITEM"&amp;BH1705&amp; BG1705 &amp;"="&amp; IF(TRIM($J1705)="","",$J1705)</f>
        <v>ITEM87#KBN4_20=高齢者の医療の確保に関する法律による保険料の徴収に関する事務であって規則で定めるもの</v>
      </c>
    </row>
    <row r="1706" spans="1:61" ht="9.75" customHeight="1" x14ac:dyDescent="0.15">
      <c r="A1706" s="99"/>
      <c r="B1706" s="100"/>
      <c r="C1706" s="100"/>
      <c r="D1706" s="100"/>
      <c r="E1706" s="100"/>
      <c r="F1706" s="100"/>
      <c r="G1706" s="100"/>
      <c r="H1706" s="100"/>
      <c r="I1706" s="101"/>
      <c r="J1706" s="102"/>
      <c r="K1706" s="102"/>
      <c r="L1706" s="102"/>
      <c r="M1706" s="102"/>
      <c r="N1706" s="102"/>
      <c r="O1706" s="102"/>
      <c r="P1706" s="102"/>
      <c r="Q1706" s="102"/>
      <c r="R1706" s="102"/>
      <c r="S1706" s="102"/>
      <c r="T1706" s="102"/>
      <c r="U1706" s="102"/>
      <c r="V1706" s="102"/>
      <c r="W1706" s="102"/>
      <c r="X1706" s="102"/>
      <c r="Y1706" s="102"/>
      <c r="Z1706" s="102"/>
      <c r="AA1706" s="102"/>
      <c r="AB1706" s="102"/>
      <c r="AC1706" s="102"/>
      <c r="AD1706" s="102"/>
      <c r="AE1706" s="102"/>
      <c r="AF1706" s="102"/>
      <c r="AG1706" s="102"/>
      <c r="AH1706" s="102"/>
      <c r="AI1706" s="102"/>
      <c r="AJ1706" s="102"/>
      <c r="AK1706" s="102"/>
      <c r="AL1706" s="102"/>
      <c r="AM1706" s="102"/>
      <c r="BG1706" s="13" t="s">
        <v>432</v>
      </c>
      <c r="BH1706" s="13" t="s">
        <v>432</v>
      </c>
    </row>
    <row r="1707" spans="1:61" ht="9.75" customHeight="1" x14ac:dyDescent="0.15">
      <c r="A1707" s="106"/>
      <c r="B1707" s="107"/>
      <c r="C1707" s="107"/>
      <c r="D1707" s="107"/>
      <c r="E1707" s="107"/>
      <c r="F1707" s="107"/>
      <c r="G1707" s="107"/>
      <c r="H1707" s="107"/>
      <c r="I1707" s="108"/>
      <c r="J1707" s="102"/>
      <c r="K1707" s="102"/>
      <c r="L1707" s="102"/>
      <c r="M1707" s="102"/>
      <c r="N1707" s="102"/>
      <c r="O1707" s="102"/>
      <c r="P1707" s="102"/>
      <c r="Q1707" s="102"/>
      <c r="R1707" s="102"/>
      <c r="S1707" s="102"/>
      <c r="T1707" s="102"/>
      <c r="U1707" s="102"/>
      <c r="V1707" s="102"/>
      <c r="W1707" s="102"/>
      <c r="X1707" s="102"/>
      <c r="Y1707" s="102"/>
      <c r="Z1707" s="102"/>
      <c r="AA1707" s="102"/>
      <c r="AB1707" s="102"/>
      <c r="AC1707" s="102"/>
      <c r="AD1707" s="102"/>
      <c r="AE1707" s="102"/>
      <c r="AF1707" s="102"/>
      <c r="AG1707" s="102"/>
      <c r="AH1707" s="102"/>
      <c r="AI1707" s="102"/>
      <c r="AJ1707" s="102"/>
      <c r="AK1707" s="102"/>
      <c r="AL1707" s="102"/>
      <c r="AM1707" s="102"/>
      <c r="BG1707" s="13" t="s">
        <v>432</v>
      </c>
      <c r="BH1707" s="13" t="s">
        <v>432</v>
      </c>
    </row>
    <row r="1708" spans="1:61" ht="9.75" customHeight="1" x14ac:dyDescent="0.15">
      <c r="A1708" s="96" t="s">
        <v>292</v>
      </c>
      <c r="B1708" s="97"/>
      <c r="C1708" s="97"/>
      <c r="D1708" s="97"/>
      <c r="E1708" s="97"/>
      <c r="F1708" s="97"/>
      <c r="G1708" s="97"/>
      <c r="H1708" s="97"/>
      <c r="I1708" s="98"/>
      <c r="J1708" s="102" t="s">
        <v>651</v>
      </c>
      <c r="K1708" s="102"/>
      <c r="L1708" s="102"/>
      <c r="M1708" s="102"/>
      <c r="N1708" s="102"/>
      <c r="O1708" s="102"/>
      <c r="P1708" s="102"/>
      <c r="Q1708" s="102"/>
      <c r="R1708" s="102"/>
      <c r="S1708" s="102"/>
      <c r="T1708" s="102"/>
      <c r="U1708" s="102"/>
      <c r="V1708" s="102"/>
      <c r="W1708" s="102"/>
      <c r="X1708" s="102"/>
      <c r="Y1708" s="102"/>
      <c r="Z1708" s="102"/>
      <c r="AA1708" s="102"/>
      <c r="AB1708" s="102"/>
      <c r="AC1708" s="102"/>
      <c r="AD1708" s="102"/>
      <c r="AE1708" s="102"/>
      <c r="AF1708" s="102"/>
      <c r="AG1708" s="102"/>
      <c r="AH1708" s="102"/>
      <c r="AI1708" s="102"/>
      <c r="AJ1708" s="102"/>
      <c r="AK1708" s="102"/>
      <c r="AL1708" s="102"/>
      <c r="AM1708" s="102"/>
      <c r="BG1708" s="13" t="s">
        <v>525</v>
      </c>
      <c r="BH1708" s="13">
        <v>88</v>
      </c>
      <c r="BI1708" s="13" t="str">
        <f>"ITEM"&amp;BH1708&amp; BG1708 &amp;"="&amp; IF(TRIM($J1708)="","",$J1708)</f>
        <v>ITEM88#KBN4_20=対象者の住基情報（住所・氏名等）</v>
      </c>
    </row>
    <row r="1709" spans="1:61" ht="9.75" customHeight="1" x14ac:dyDescent="0.15">
      <c r="A1709" s="106"/>
      <c r="B1709" s="107"/>
      <c r="C1709" s="107"/>
      <c r="D1709" s="107"/>
      <c r="E1709" s="107"/>
      <c r="F1709" s="107"/>
      <c r="G1709" s="107"/>
      <c r="H1709" s="107"/>
      <c r="I1709" s="108"/>
      <c r="J1709" s="102"/>
      <c r="K1709" s="102"/>
      <c r="L1709" s="102"/>
      <c r="M1709" s="102"/>
      <c r="N1709" s="102"/>
      <c r="O1709" s="102"/>
      <c r="P1709" s="102"/>
      <c r="Q1709" s="102"/>
      <c r="R1709" s="102"/>
      <c r="S1709" s="102"/>
      <c r="T1709" s="102"/>
      <c r="U1709" s="102"/>
      <c r="V1709" s="102"/>
      <c r="W1709" s="102"/>
      <c r="X1709" s="102"/>
      <c r="Y1709" s="102"/>
      <c r="Z1709" s="102"/>
      <c r="AA1709" s="102"/>
      <c r="AB1709" s="102"/>
      <c r="AC1709" s="102"/>
      <c r="AD1709" s="102"/>
      <c r="AE1709" s="102"/>
      <c r="AF1709" s="102"/>
      <c r="AG1709" s="102"/>
      <c r="AH1709" s="102"/>
      <c r="AI1709" s="102"/>
      <c r="AJ1709" s="102"/>
      <c r="AK1709" s="102"/>
      <c r="AL1709" s="102"/>
      <c r="AM1709" s="102"/>
      <c r="BG1709" s="13" t="s">
        <v>432</v>
      </c>
      <c r="BH1709" s="13" t="s">
        <v>432</v>
      </c>
    </row>
    <row r="1710" spans="1:61" ht="9.75" customHeight="1" x14ac:dyDescent="0.15">
      <c r="A1710" s="96" t="s">
        <v>326</v>
      </c>
      <c r="B1710" s="97"/>
      <c r="C1710" s="97"/>
      <c r="D1710" s="97"/>
      <c r="E1710" s="97"/>
      <c r="F1710" s="97"/>
      <c r="G1710" s="97"/>
      <c r="H1710" s="97"/>
      <c r="I1710" s="98"/>
      <c r="J1710" s="266"/>
      <c r="K1710" s="170"/>
      <c r="L1710" s="170"/>
      <c r="M1710" s="170"/>
      <c r="N1710" s="170"/>
      <c r="O1710" s="170"/>
      <c r="P1710" s="170"/>
      <c r="Q1710" s="170"/>
      <c r="R1710" s="170"/>
      <c r="S1710" s="170"/>
      <c r="T1710" s="170"/>
      <c r="U1710" s="170"/>
      <c r="V1710" s="170" t="s">
        <v>116</v>
      </c>
      <c r="W1710" s="170"/>
      <c r="X1710" s="170"/>
      <c r="Y1710" s="170"/>
      <c r="Z1710" s="170"/>
      <c r="AA1710" s="170"/>
      <c r="AB1710" s="170"/>
      <c r="AC1710" s="170"/>
      <c r="AD1710" s="170"/>
      <c r="AE1710" s="170"/>
      <c r="AF1710" s="170"/>
      <c r="AG1710" s="170"/>
      <c r="AH1710" s="170"/>
      <c r="AI1710" s="170"/>
      <c r="AJ1710" s="170"/>
      <c r="AK1710" s="170"/>
      <c r="AL1710" s="170"/>
      <c r="AM1710" s="171"/>
      <c r="BE1710" s="13" t="str">
        <f ca="1">MID(CELL("address",$CB$2),2,2)</f>
        <v>CB</v>
      </c>
      <c r="BF1710" s="13">
        <f>IF(TRIM($K1712)="","",IF(ISERROR(MATCH($K1712,$CB$3:$CB$7,0)),"INPUT_ERROR",MATCH($K1712,$CB$3:$CB$7,0)))</f>
        <v>3</v>
      </c>
      <c r="BG1710" s="13" t="s">
        <v>525</v>
      </c>
      <c r="BH1710" s="13">
        <v>89</v>
      </c>
      <c r="BI1710" s="13" t="str">
        <f>"ITEM"&amp; BH1710&amp; BG1710 &amp;"="&amp; $BF1710</f>
        <v>ITEM89#KBN4_20=3</v>
      </c>
    </row>
    <row r="1711" spans="1:61" ht="9.75" customHeight="1" x14ac:dyDescent="0.15">
      <c r="A1711" s="99"/>
      <c r="B1711" s="100"/>
      <c r="C1711" s="100"/>
      <c r="D1711" s="100"/>
      <c r="E1711" s="100"/>
      <c r="F1711" s="100"/>
      <c r="G1711" s="100"/>
      <c r="H1711" s="100"/>
      <c r="I1711" s="101"/>
      <c r="J1711" s="304"/>
      <c r="K1711" s="169"/>
      <c r="L1711" s="169"/>
      <c r="M1711" s="169"/>
      <c r="N1711" s="169"/>
      <c r="O1711" s="169"/>
      <c r="P1711" s="169"/>
      <c r="Q1711" s="169"/>
      <c r="R1711" s="169"/>
      <c r="S1711" s="169"/>
      <c r="T1711" s="169"/>
      <c r="U1711" s="169"/>
      <c r="V1711" s="169" t="s">
        <v>180</v>
      </c>
      <c r="W1711" s="169"/>
      <c r="X1711" s="169"/>
      <c r="Y1711" s="169"/>
      <c r="Z1711" s="169"/>
      <c r="AA1711" s="169"/>
      <c r="AB1711" s="169"/>
      <c r="AC1711" s="169"/>
      <c r="AD1711" s="169"/>
      <c r="AE1711" s="169"/>
      <c r="AF1711" s="169"/>
      <c r="AG1711" s="169"/>
      <c r="AH1711" s="169"/>
      <c r="AI1711" s="169"/>
      <c r="AJ1711" s="169"/>
      <c r="AK1711" s="169"/>
      <c r="AL1711" s="169"/>
      <c r="AM1711" s="172"/>
      <c r="BG1711" s="13" t="s">
        <v>432</v>
      </c>
      <c r="BH1711" s="13" t="s">
        <v>432</v>
      </c>
    </row>
    <row r="1712" spans="1:61" ht="9.75" customHeight="1" x14ac:dyDescent="0.15">
      <c r="A1712" s="99"/>
      <c r="B1712" s="100"/>
      <c r="C1712" s="100"/>
      <c r="D1712" s="100"/>
      <c r="E1712" s="100"/>
      <c r="F1712" s="100"/>
      <c r="G1712" s="100"/>
      <c r="H1712" s="100"/>
      <c r="I1712" s="101"/>
      <c r="J1712" s="130" t="s">
        <v>127</v>
      </c>
      <c r="K1712" s="131" t="s">
        <v>136</v>
      </c>
      <c r="L1712" s="131"/>
      <c r="M1712" s="131"/>
      <c r="N1712" s="131"/>
      <c r="O1712" s="131"/>
      <c r="P1712" s="131"/>
      <c r="Q1712" s="131"/>
      <c r="R1712" s="131"/>
      <c r="S1712" s="131"/>
      <c r="T1712" s="133" t="s">
        <v>129</v>
      </c>
      <c r="U1712" s="133"/>
      <c r="V1712" s="169" t="s">
        <v>236</v>
      </c>
      <c r="W1712" s="169"/>
      <c r="X1712" s="169"/>
      <c r="Y1712" s="169"/>
      <c r="Z1712" s="169"/>
      <c r="AA1712" s="169"/>
      <c r="AB1712" s="169"/>
      <c r="AC1712" s="169"/>
      <c r="AD1712" s="169"/>
      <c r="AE1712" s="169"/>
      <c r="AF1712" s="169"/>
      <c r="AG1712" s="169"/>
      <c r="AH1712" s="169"/>
      <c r="AI1712" s="169"/>
      <c r="AJ1712" s="169"/>
      <c r="AK1712" s="169"/>
      <c r="AL1712" s="169"/>
      <c r="AM1712" s="172"/>
      <c r="BG1712" s="13" t="s">
        <v>432</v>
      </c>
      <c r="BH1712" s="13" t="s">
        <v>432</v>
      </c>
    </row>
    <row r="1713" spans="1:61" ht="9.75" customHeight="1" x14ac:dyDescent="0.15">
      <c r="A1713" s="99"/>
      <c r="B1713" s="100"/>
      <c r="C1713" s="100"/>
      <c r="D1713" s="100"/>
      <c r="E1713" s="100"/>
      <c r="F1713" s="100"/>
      <c r="G1713" s="100"/>
      <c r="H1713" s="100"/>
      <c r="I1713" s="101"/>
      <c r="J1713" s="130"/>
      <c r="K1713" s="131"/>
      <c r="L1713" s="131"/>
      <c r="M1713" s="131"/>
      <c r="N1713" s="131"/>
      <c r="O1713" s="131"/>
      <c r="P1713" s="131"/>
      <c r="Q1713" s="131"/>
      <c r="R1713" s="131"/>
      <c r="S1713" s="131"/>
      <c r="T1713" s="133"/>
      <c r="U1713" s="133"/>
      <c r="V1713" s="169" t="s">
        <v>237</v>
      </c>
      <c r="W1713" s="169"/>
      <c r="X1713" s="169"/>
      <c r="Y1713" s="169"/>
      <c r="Z1713" s="169"/>
      <c r="AA1713" s="169"/>
      <c r="AB1713" s="169"/>
      <c r="AC1713" s="169"/>
      <c r="AD1713" s="169"/>
      <c r="AE1713" s="169"/>
      <c r="AF1713" s="169"/>
      <c r="AG1713" s="169"/>
      <c r="AH1713" s="169"/>
      <c r="AI1713" s="169"/>
      <c r="AJ1713" s="169"/>
      <c r="AK1713" s="169"/>
      <c r="AL1713" s="169"/>
      <c r="AM1713" s="172"/>
      <c r="BG1713" s="13" t="s">
        <v>432</v>
      </c>
      <c r="BH1713" s="13" t="s">
        <v>432</v>
      </c>
    </row>
    <row r="1714" spans="1:61" ht="9.75" customHeight="1" x14ac:dyDescent="0.15">
      <c r="A1714" s="99"/>
      <c r="B1714" s="100"/>
      <c r="C1714" s="100"/>
      <c r="D1714" s="100"/>
      <c r="E1714" s="100"/>
      <c r="F1714" s="100"/>
      <c r="G1714" s="100"/>
      <c r="H1714" s="100"/>
      <c r="I1714" s="101"/>
      <c r="J1714" s="186"/>
      <c r="K1714" s="133"/>
      <c r="L1714" s="133"/>
      <c r="M1714" s="133"/>
      <c r="N1714" s="133"/>
      <c r="O1714" s="133"/>
      <c r="P1714" s="133"/>
      <c r="Q1714" s="133"/>
      <c r="R1714" s="133"/>
      <c r="S1714" s="133"/>
      <c r="T1714" s="133"/>
      <c r="U1714" s="133"/>
      <c r="V1714" s="169" t="s">
        <v>441</v>
      </c>
      <c r="W1714" s="169"/>
      <c r="X1714" s="169"/>
      <c r="Y1714" s="169"/>
      <c r="Z1714" s="169"/>
      <c r="AA1714" s="169"/>
      <c r="AB1714" s="169"/>
      <c r="AC1714" s="169"/>
      <c r="AD1714" s="169"/>
      <c r="AE1714" s="169"/>
      <c r="AF1714" s="169"/>
      <c r="AG1714" s="169"/>
      <c r="AH1714" s="169"/>
      <c r="AI1714" s="169"/>
      <c r="AJ1714" s="169"/>
      <c r="AK1714" s="169"/>
      <c r="AL1714" s="169"/>
      <c r="AM1714" s="172"/>
      <c r="BG1714" s="13" t="s">
        <v>432</v>
      </c>
      <c r="BH1714" s="13" t="s">
        <v>432</v>
      </c>
    </row>
    <row r="1715" spans="1:61" ht="9.75" customHeight="1" x14ac:dyDescent="0.15">
      <c r="A1715" s="106"/>
      <c r="B1715" s="107"/>
      <c r="C1715" s="107"/>
      <c r="D1715" s="107"/>
      <c r="E1715" s="107"/>
      <c r="F1715" s="107"/>
      <c r="G1715" s="107"/>
      <c r="H1715" s="107"/>
      <c r="I1715" s="108"/>
      <c r="J1715" s="168"/>
      <c r="K1715" s="137"/>
      <c r="L1715" s="137"/>
      <c r="M1715" s="137"/>
      <c r="N1715" s="137"/>
      <c r="O1715" s="137"/>
      <c r="P1715" s="137"/>
      <c r="Q1715" s="137"/>
      <c r="R1715" s="137"/>
      <c r="S1715" s="137"/>
      <c r="T1715" s="137"/>
      <c r="U1715" s="137"/>
      <c r="V1715" s="174" t="s">
        <v>238</v>
      </c>
      <c r="W1715" s="174"/>
      <c r="X1715" s="174"/>
      <c r="Y1715" s="174"/>
      <c r="Z1715" s="174"/>
      <c r="AA1715" s="174"/>
      <c r="AB1715" s="174"/>
      <c r="AC1715" s="174"/>
      <c r="AD1715" s="174"/>
      <c r="AE1715" s="174"/>
      <c r="AF1715" s="174"/>
      <c r="AG1715" s="174"/>
      <c r="AH1715" s="174"/>
      <c r="AI1715" s="174"/>
      <c r="AJ1715" s="174"/>
      <c r="AK1715" s="174"/>
      <c r="AL1715" s="174"/>
      <c r="AM1715" s="175"/>
      <c r="BG1715" s="13" t="s">
        <v>432</v>
      </c>
      <c r="BH1715" s="13" t="s">
        <v>432</v>
      </c>
    </row>
    <row r="1716" spans="1:61" ht="9.75" customHeight="1" x14ac:dyDescent="0.15">
      <c r="A1716" s="96" t="s">
        <v>325</v>
      </c>
      <c r="B1716" s="97"/>
      <c r="C1716" s="97"/>
      <c r="D1716" s="97"/>
      <c r="E1716" s="97"/>
      <c r="F1716" s="97"/>
      <c r="G1716" s="97"/>
      <c r="H1716" s="97"/>
      <c r="I1716" s="98"/>
      <c r="J1716" s="115" t="s">
        <v>668</v>
      </c>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7"/>
      <c r="BG1716" s="13" t="s">
        <v>525</v>
      </c>
      <c r="BH1716" s="13">
        <v>90</v>
      </c>
      <c r="BI1716" s="13" t="str">
        <f>"ITEM"&amp;BH1716&amp; BG1716 &amp;"="&amp; IF(TRIM($J1716)="","",$J1716)</f>
        <v>ITEM90#KBN4_20=各制度の対象となる住民</v>
      </c>
    </row>
    <row r="1717" spans="1:61" ht="9.75" customHeight="1" x14ac:dyDescent="0.15">
      <c r="A1717" s="99"/>
      <c r="B1717" s="100"/>
      <c r="C1717" s="100"/>
      <c r="D1717" s="100"/>
      <c r="E1717" s="100"/>
      <c r="F1717" s="100"/>
      <c r="G1717" s="100"/>
      <c r="H1717" s="100"/>
      <c r="I1717" s="101"/>
      <c r="J1717" s="109"/>
      <c r="K1717" s="110"/>
      <c r="L1717" s="110"/>
      <c r="M1717" s="110"/>
      <c r="N1717" s="110"/>
      <c r="O1717" s="110"/>
      <c r="P1717" s="110"/>
      <c r="Q1717" s="110"/>
      <c r="R1717" s="110"/>
      <c r="S1717" s="110"/>
      <c r="T1717" s="110"/>
      <c r="U1717" s="110"/>
      <c r="V1717" s="110"/>
      <c r="W1717" s="110"/>
      <c r="X1717" s="110"/>
      <c r="Y1717" s="110"/>
      <c r="Z1717" s="110"/>
      <c r="AA1717" s="110"/>
      <c r="AB1717" s="110"/>
      <c r="AC1717" s="110"/>
      <c r="AD1717" s="110"/>
      <c r="AE1717" s="110"/>
      <c r="AF1717" s="110"/>
      <c r="AG1717" s="110"/>
      <c r="AH1717" s="110"/>
      <c r="AI1717" s="110"/>
      <c r="AJ1717" s="110"/>
      <c r="AK1717" s="110"/>
      <c r="AL1717" s="110"/>
      <c r="AM1717" s="111"/>
      <c r="BG1717" s="13" t="s">
        <v>432</v>
      </c>
      <c r="BH1717" s="13" t="s">
        <v>432</v>
      </c>
    </row>
    <row r="1718" spans="1:61" ht="9.75" customHeight="1" x14ac:dyDescent="0.15">
      <c r="A1718" s="99"/>
      <c r="B1718" s="100"/>
      <c r="C1718" s="100"/>
      <c r="D1718" s="100"/>
      <c r="E1718" s="100"/>
      <c r="F1718" s="100"/>
      <c r="G1718" s="100"/>
      <c r="H1718" s="100"/>
      <c r="I1718" s="101"/>
      <c r="J1718" s="112"/>
      <c r="K1718" s="113"/>
      <c r="L1718" s="113"/>
      <c r="M1718" s="113"/>
      <c r="N1718" s="113"/>
      <c r="O1718" s="113"/>
      <c r="P1718" s="113"/>
      <c r="Q1718" s="113"/>
      <c r="R1718" s="113"/>
      <c r="S1718" s="113"/>
      <c r="T1718" s="113"/>
      <c r="U1718" s="113"/>
      <c r="V1718" s="113"/>
      <c r="W1718" s="113"/>
      <c r="X1718" s="113"/>
      <c r="Y1718" s="113"/>
      <c r="Z1718" s="113"/>
      <c r="AA1718" s="113"/>
      <c r="AB1718" s="113"/>
      <c r="AC1718" s="113"/>
      <c r="AD1718" s="113"/>
      <c r="AE1718" s="113"/>
      <c r="AF1718" s="113"/>
      <c r="AG1718" s="113"/>
      <c r="AH1718" s="113"/>
      <c r="AI1718" s="113"/>
      <c r="AJ1718" s="113"/>
      <c r="AK1718" s="113"/>
      <c r="AL1718" s="113"/>
      <c r="AM1718" s="114"/>
      <c r="BG1718" s="13" t="s">
        <v>432</v>
      </c>
      <c r="BH1718" s="13" t="s">
        <v>432</v>
      </c>
    </row>
    <row r="1719" spans="1:61" ht="9.75" customHeight="1" x14ac:dyDescent="0.15">
      <c r="A1719" s="96" t="s">
        <v>293</v>
      </c>
      <c r="B1719" s="97"/>
      <c r="C1719" s="97"/>
      <c r="D1719" s="97"/>
      <c r="E1719" s="97"/>
      <c r="F1719" s="97"/>
      <c r="G1719" s="97"/>
      <c r="H1719" s="97"/>
      <c r="I1719" s="98"/>
      <c r="J1719" s="224" t="s">
        <v>127</v>
      </c>
      <c r="K1719" s="225" t="s">
        <v>610</v>
      </c>
      <c r="L1719" s="162" t="s">
        <v>122</v>
      </c>
      <c r="M1719" s="162"/>
      <c r="N1719" s="162"/>
      <c r="O1719" s="162"/>
      <c r="P1719" s="162"/>
      <c r="Q1719" s="162"/>
      <c r="R1719" s="162"/>
      <c r="S1719" s="162"/>
      <c r="T1719" s="162"/>
      <c r="U1719" s="162"/>
      <c r="V1719" s="162"/>
      <c r="W1719" s="162"/>
      <c r="X1719" s="227" t="s">
        <v>127</v>
      </c>
      <c r="Y1719" s="225"/>
      <c r="Z1719" s="162" t="s">
        <v>160</v>
      </c>
      <c r="AA1719" s="162"/>
      <c r="AB1719" s="162"/>
      <c r="AC1719" s="162"/>
      <c r="AD1719" s="162"/>
      <c r="AE1719" s="162"/>
      <c r="AF1719" s="162"/>
      <c r="AG1719" s="162"/>
      <c r="AH1719" s="162"/>
      <c r="AI1719" s="162"/>
      <c r="AJ1719" s="162"/>
      <c r="AK1719" s="162"/>
      <c r="AL1719" s="162"/>
      <c r="AM1719" s="163"/>
      <c r="BF1719" s="13" t="b">
        <f>IF($K1719="○",TRUE,IF($K1719="",FALSE,"INPUT_ERROR"))</f>
        <v>1</v>
      </c>
      <c r="BG1719" s="13" t="s">
        <v>525</v>
      </c>
      <c r="BH1719" s="13">
        <v>91</v>
      </c>
      <c r="BI1719" s="13" t="str">
        <f t="shared" ref="BI1719:BI1725" si="41">"ITEM"&amp;BH1719 &amp; BG1719 &amp;"="&amp; BF1719</f>
        <v>ITEM91#KBN4_20=TRUE</v>
      </c>
    </row>
    <row r="1720" spans="1:61" ht="9.75" customHeight="1" x14ac:dyDescent="0.15">
      <c r="A1720" s="99"/>
      <c r="B1720" s="100"/>
      <c r="C1720" s="100"/>
      <c r="D1720" s="100"/>
      <c r="E1720" s="100"/>
      <c r="F1720" s="100"/>
      <c r="G1720" s="100"/>
      <c r="H1720" s="100"/>
      <c r="I1720" s="101"/>
      <c r="J1720" s="130"/>
      <c r="K1720" s="132"/>
      <c r="L1720" s="133"/>
      <c r="M1720" s="133"/>
      <c r="N1720" s="133"/>
      <c r="O1720" s="133"/>
      <c r="P1720" s="133"/>
      <c r="Q1720" s="133"/>
      <c r="R1720" s="133"/>
      <c r="S1720" s="133"/>
      <c r="T1720" s="133"/>
      <c r="U1720" s="133"/>
      <c r="V1720" s="133"/>
      <c r="W1720" s="133"/>
      <c r="X1720" s="134"/>
      <c r="Y1720" s="132"/>
      <c r="Z1720" s="133"/>
      <c r="AA1720" s="133"/>
      <c r="AB1720" s="133"/>
      <c r="AC1720" s="133"/>
      <c r="AD1720" s="133"/>
      <c r="AE1720" s="133"/>
      <c r="AF1720" s="133"/>
      <c r="AG1720" s="133"/>
      <c r="AH1720" s="133"/>
      <c r="AI1720" s="133"/>
      <c r="AJ1720" s="133"/>
      <c r="AK1720" s="133"/>
      <c r="AL1720" s="133"/>
      <c r="AM1720" s="139"/>
      <c r="BF1720" s="13" t="b">
        <f>IF($Y1719="○",TRUE,IF($Y1719="",FALSE,"INPUT_ERROR"))</f>
        <v>0</v>
      </c>
      <c r="BG1720" s="13" t="s">
        <v>525</v>
      </c>
      <c r="BH1720" s="13">
        <v>92</v>
      </c>
      <c r="BI1720" s="13" t="str">
        <f t="shared" si="41"/>
        <v>ITEM92#KBN4_20=FALSE</v>
      </c>
    </row>
    <row r="1721" spans="1:61" ht="9.75" customHeight="1" x14ac:dyDescent="0.15">
      <c r="A1721" s="99"/>
      <c r="B1721" s="100"/>
      <c r="C1721" s="100"/>
      <c r="D1721" s="100"/>
      <c r="E1721" s="100"/>
      <c r="F1721" s="100"/>
      <c r="G1721" s="100"/>
      <c r="H1721" s="100"/>
      <c r="I1721" s="101"/>
      <c r="J1721" s="130" t="s">
        <v>127</v>
      </c>
      <c r="K1721" s="132"/>
      <c r="L1721" s="133" t="s">
        <v>161</v>
      </c>
      <c r="M1721" s="133"/>
      <c r="N1721" s="133"/>
      <c r="O1721" s="133"/>
      <c r="P1721" s="133"/>
      <c r="Q1721" s="133"/>
      <c r="R1721" s="133"/>
      <c r="S1721" s="133"/>
      <c r="T1721" s="133"/>
      <c r="U1721" s="133"/>
      <c r="V1721" s="133"/>
      <c r="W1721" s="133"/>
      <c r="X1721" s="134" t="s">
        <v>127</v>
      </c>
      <c r="Y1721" s="132"/>
      <c r="Z1721" s="133" t="s">
        <v>332</v>
      </c>
      <c r="AA1721" s="133"/>
      <c r="AB1721" s="133"/>
      <c r="AC1721" s="133"/>
      <c r="AD1721" s="133"/>
      <c r="AE1721" s="133"/>
      <c r="AF1721" s="133"/>
      <c r="AG1721" s="133"/>
      <c r="AH1721" s="133"/>
      <c r="AI1721" s="133"/>
      <c r="AJ1721" s="133"/>
      <c r="AK1721" s="133"/>
      <c r="AL1721" s="133"/>
      <c r="AM1721" s="139"/>
      <c r="BF1721" s="13" t="b">
        <f>IF($K1721="○",TRUE,IF($K1721="",FALSE,"INPUT_ERROR"))</f>
        <v>0</v>
      </c>
      <c r="BG1721" s="13" t="s">
        <v>525</v>
      </c>
      <c r="BH1721" s="13">
        <v>93</v>
      </c>
      <c r="BI1721" s="13" t="str">
        <f t="shared" si="41"/>
        <v>ITEM93#KBN4_20=FALSE</v>
      </c>
    </row>
    <row r="1722" spans="1:61" ht="9.75" customHeight="1" x14ac:dyDescent="0.15">
      <c r="A1722" s="99"/>
      <c r="B1722" s="100"/>
      <c r="C1722" s="100"/>
      <c r="D1722" s="100"/>
      <c r="E1722" s="100"/>
      <c r="F1722" s="100"/>
      <c r="G1722" s="100"/>
      <c r="H1722" s="100"/>
      <c r="I1722" s="101"/>
      <c r="J1722" s="130"/>
      <c r="K1722" s="132"/>
      <c r="L1722" s="133"/>
      <c r="M1722" s="133"/>
      <c r="N1722" s="133"/>
      <c r="O1722" s="133"/>
      <c r="P1722" s="133"/>
      <c r="Q1722" s="133"/>
      <c r="R1722" s="133"/>
      <c r="S1722" s="133"/>
      <c r="T1722" s="133"/>
      <c r="U1722" s="133"/>
      <c r="V1722" s="133"/>
      <c r="W1722" s="133"/>
      <c r="X1722" s="134"/>
      <c r="Y1722" s="132"/>
      <c r="Z1722" s="133"/>
      <c r="AA1722" s="133"/>
      <c r="AB1722" s="133"/>
      <c r="AC1722" s="133"/>
      <c r="AD1722" s="133"/>
      <c r="AE1722" s="133"/>
      <c r="AF1722" s="133"/>
      <c r="AG1722" s="133"/>
      <c r="AH1722" s="133"/>
      <c r="AI1722" s="133"/>
      <c r="AJ1722" s="133"/>
      <c r="AK1722" s="133"/>
      <c r="AL1722" s="133"/>
      <c r="AM1722" s="139"/>
      <c r="BF1722" s="13" t="b">
        <f>IF($Y1721="○",TRUE,IF($Y1721="",FALSE,"INPUT_ERROR"))</f>
        <v>0</v>
      </c>
      <c r="BG1722" s="13" t="s">
        <v>525</v>
      </c>
      <c r="BH1722" s="13">
        <v>94</v>
      </c>
      <c r="BI1722" s="13" t="str">
        <f t="shared" si="41"/>
        <v>ITEM94#KBN4_20=FALSE</v>
      </c>
    </row>
    <row r="1723" spans="1:61" ht="9.75" customHeight="1" x14ac:dyDescent="0.15">
      <c r="A1723" s="99"/>
      <c r="B1723" s="100"/>
      <c r="C1723" s="100"/>
      <c r="D1723" s="100"/>
      <c r="E1723" s="100"/>
      <c r="F1723" s="100"/>
      <c r="G1723" s="100"/>
      <c r="H1723" s="100"/>
      <c r="I1723" s="101"/>
      <c r="J1723" s="130" t="s">
        <v>127</v>
      </c>
      <c r="K1723" s="132"/>
      <c r="L1723" s="133" t="s">
        <v>214</v>
      </c>
      <c r="M1723" s="133"/>
      <c r="N1723" s="133"/>
      <c r="O1723" s="133"/>
      <c r="P1723" s="133"/>
      <c r="Q1723" s="133"/>
      <c r="R1723" s="133"/>
      <c r="S1723" s="133"/>
      <c r="T1723" s="133"/>
      <c r="U1723" s="133"/>
      <c r="V1723" s="133"/>
      <c r="W1723" s="133"/>
      <c r="X1723" s="134" t="s">
        <v>127</v>
      </c>
      <c r="Y1723" s="132"/>
      <c r="Z1723" s="133" t="s">
        <v>239</v>
      </c>
      <c r="AA1723" s="133"/>
      <c r="AB1723" s="133"/>
      <c r="AC1723" s="133"/>
      <c r="AD1723" s="133"/>
      <c r="AE1723" s="133"/>
      <c r="AF1723" s="133"/>
      <c r="AG1723" s="133"/>
      <c r="AH1723" s="133"/>
      <c r="AI1723" s="133"/>
      <c r="AJ1723" s="133"/>
      <c r="AK1723" s="133"/>
      <c r="AL1723" s="133"/>
      <c r="AM1723" s="139"/>
      <c r="BF1723" s="13" t="b">
        <f>IF($K1723="○",TRUE,IF($K1723="",FALSE,"INPUT_ERROR"))</f>
        <v>0</v>
      </c>
      <c r="BG1723" s="13" t="s">
        <v>525</v>
      </c>
      <c r="BH1723" s="13">
        <v>95</v>
      </c>
      <c r="BI1723" s="13" t="str">
        <f t="shared" si="41"/>
        <v>ITEM95#KBN4_20=FALSE</v>
      </c>
    </row>
    <row r="1724" spans="1:61" ht="9.75" customHeight="1" x14ac:dyDescent="0.15">
      <c r="A1724" s="99"/>
      <c r="B1724" s="100"/>
      <c r="C1724" s="100"/>
      <c r="D1724" s="100"/>
      <c r="E1724" s="100"/>
      <c r="F1724" s="100"/>
      <c r="G1724" s="100"/>
      <c r="H1724" s="100"/>
      <c r="I1724" s="101"/>
      <c r="J1724" s="130"/>
      <c r="K1724" s="132"/>
      <c r="L1724" s="133"/>
      <c r="M1724" s="133"/>
      <c r="N1724" s="133"/>
      <c r="O1724" s="133"/>
      <c r="P1724" s="133"/>
      <c r="Q1724" s="133"/>
      <c r="R1724" s="133"/>
      <c r="S1724" s="133"/>
      <c r="T1724" s="133"/>
      <c r="U1724" s="133"/>
      <c r="V1724" s="133"/>
      <c r="W1724" s="133"/>
      <c r="X1724" s="134"/>
      <c r="Y1724" s="132"/>
      <c r="Z1724" s="133"/>
      <c r="AA1724" s="133"/>
      <c r="AB1724" s="133"/>
      <c r="AC1724" s="133"/>
      <c r="AD1724" s="133"/>
      <c r="AE1724" s="133"/>
      <c r="AF1724" s="133"/>
      <c r="AG1724" s="133"/>
      <c r="AH1724" s="133"/>
      <c r="AI1724" s="133"/>
      <c r="AJ1724" s="133"/>
      <c r="AK1724" s="133"/>
      <c r="AL1724" s="133"/>
      <c r="AM1724" s="139"/>
      <c r="BF1724" s="13" t="b">
        <f>IF($Y1723="○",TRUE,IF($Y1723="",FALSE,"INPUT_ERROR"))</f>
        <v>0</v>
      </c>
      <c r="BG1724" s="13" t="s">
        <v>525</v>
      </c>
      <c r="BH1724" s="13">
        <v>96</v>
      </c>
      <c r="BI1724" s="13" t="str">
        <f t="shared" si="41"/>
        <v>ITEM96#KBN4_20=FALSE</v>
      </c>
    </row>
    <row r="1725" spans="1:61" ht="9.75" customHeight="1" x14ac:dyDescent="0.15">
      <c r="A1725" s="99"/>
      <c r="B1725" s="100"/>
      <c r="C1725" s="100"/>
      <c r="D1725" s="100"/>
      <c r="E1725" s="100"/>
      <c r="F1725" s="100"/>
      <c r="G1725" s="100"/>
      <c r="H1725" s="100"/>
      <c r="I1725" s="101"/>
      <c r="J1725" s="130" t="s">
        <v>127</v>
      </c>
      <c r="K1725" s="132"/>
      <c r="L1725" s="133" t="s">
        <v>125</v>
      </c>
      <c r="M1725" s="133"/>
      <c r="N1725" s="133"/>
      <c r="O1725" s="134" t="s">
        <v>98</v>
      </c>
      <c r="P1725" s="128"/>
      <c r="Q1725" s="128"/>
      <c r="R1725" s="128"/>
      <c r="S1725" s="128"/>
      <c r="T1725" s="128"/>
      <c r="U1725" s="128"/>
      <c r="V1725" s="128"/>
      <c r="W1725" s="128"/>
      <c r="X1725" s="128"/>
      <c r="Y1725" s="128"/>
      <c r="Z1725" s="128"/>
      <c r="AA1725" s="128"/>
      <c r="AB1725" s="128"/>
      <c r="AC1725" s="128"/>
      <c r="AD1725" s="128"/>
      <c r="AE1725" s="128"/>
      <c r="AF1725" s="128"/>
      <c r="AG1725" s="128"/>
      <c r="AH1725" s="128"/>
      <c r="AI1725" s="128"/>
      <c r="AJ1725" s="128"/>
      <c r="AK1725" s="128"/>
      <c r="AL1725" s="133" t="s">
        <v>188</v>
      </c>
      <c r="AM1725" s="139"/>
      <c r="BF1725" s="13" t="b">
        <f>IF($K1725="○",TRUE,IF($K1725="",FALSE,"INPUT_ERROR"))</f>
        <v>0</v>
      </c>
      <c r="BG1725" s="13" t="s">
        <v>525</v>
      </c>
      <c r="BH1725" s="13">
        <v>97</v>
      </c>
      <c r="BI1725" s="13" t="str">
        <f t="shared" si="41"/>
        <v>ITEM97#KBN4_20=FALSE</v>
      </c>
    </row>
    <row r="1726" spans="1:61" ht="9.75" customHeight="1" x14ac:dyDescent="0.15">
      <c r="A1726" s="99"/>
      <c r="B1726" s="100"/>
      <c r="C1726" s="100"/>
      <c r="D1726" s="100"/>
      <c r="E1726" s="100"/>
      <c r="F1726" s="100"/>
      <c r="G1726" s="100"/>
      <c r="H1726" s="100"/>
      <c r="I1726" s="101"/>
      <c r="J1726" s="135"/>
      <c r="K1726" s="136"/>
      <c r="L1726" s="137"/>
      <c r="M1726" s="137"/>
      <c r="N1726" s="137"/>
      <c r="O1726" s="138"/>
      <c r="P1726" s="90"/>
      <c r="Q1726" s="90"/>
      <c r="R1726" s="90"/>
      <c r="S1726" s="90"/>
      <c r="T1726" s="90"/>
      <c r="U1726" s="90"/>
      <c r="V1726" s="90"/>
      <c r="W1726" s="90"/>
      <c r="X1726" s="90"/>
      <c r="Y1726" s="90"/>
      <c r="Z1726" s="90"/>
      <c r="AA1726" s="90"/>
      <c r="AB1726" s="90"/>
      <c r="AC1726" s="90"/>
      <c r="AD1726" s="90"/>
      <c r="AE1726" s="90"/>
      <c r="AF1726" s="90"/>
      <c r="AG1726" s="90"/>
      <c r="AH1726" s="90"/>
      <c r="AI1726" s="90"/>
      <c r="AJ1726" s="90"/>
      <c r="AK1726" s="90"/>
      <c r="AL1726" s="137"/>
      <c r="AM1726" s="140"/>
      <c r="BG1726" s="13" t="s">
        <v>525</v>
      </c>
      <c r="BH1726" s="13">
        <v>98</v>
      </c>
      <c r="BI1726" s="13" t="str">
        <f>"ITEM"&amp;BH1726 &amp; BG1726 &amp;"="&amp;IF(TRIM($P1725)="","",$P1725)</f>
        <v>ITEM98#KBN4_20=</v>
      </c>
    </row>
    <row r="1727" spans="1:61" ht="9.75" customHeight="1" x14ac:dyDescent="0.15">
      <c r="A1727" s="96" t="s">
        <v>290</v>
      </c>
      <c r="B1727" s="97"/>
      <c r="C1727" s="97"/>
      <c r="D1727" s="97"/>
      <c r="E1727" s="97"/>
      <c r="F1727" s="97"/>
      <c r="G1727" s="97"/>
      <c r="H1727" s="97"/>
      <c r="I1727" s="98"/>
      <c r="J1727" s="305" t="s">
        <v>639</v>
      </c>
      <c r="K1727" s="306"/>
      <c r="L1727" s="306"/>
      <c r="M1727" s="306"/>
      <c r="N1727" s="306"/>
      <c r="O1727" s="306"/>
      <c r="P1727" s="306"/>
      <c r="Q1727" s="306"/>
      <c r="R1727" s="306"/>
      <c r="S1727" s="306"/>
      <c r="T1727" s="306"/>
      <c r="U1727" s="306"/>
      <c r="V1727" s="306"/>
      <c r="W1727" s="306"/>
      <c r="X1727" s="306"/>
      <c r="Y1727" s="306"/>
      <c r="Z1727" s="306"/>
      <c r="AA1727" s="306"/>
      <c r="AB1727" s="306"/>
      <c r="AC1727" s="306"/>
      <c r="AD1727" s="306"/>
      <c r="AE1727" s="306"/>
      <c r="AF1727" s="306"/>
      <c r="AG1727" s="306"/>
      <c r="AH1727" s="306"/>
      <c r="AI1727" s="306"/>
      <c r="AJ1727" s="306"/>
      <c r="AK1727" s="306"/>
      <c r="AL1727" s="306"/>
      <c r="AM1727" s="307"/>
      <c r="BG1727" s="13" t="s">
        <v>525</v>
      </c>
      <c r="BH1727" s="13">
        <v>99</v>
      </c>
      <c r="BI1727" s="13" t="str">
        <f>"ITEM"&amp;BH1727 &amp; BG1727 &amp;"="&amp;IF(TRIM($J1727)="","",TEXT(J1727,"yyyymmdd"))</f>
        <v>ITEM99#KBN4_20=随時</v>
      </c>
    </row>
    <row r="1728" spans="1:61" ht="9.75" customHeight="1" x14ac:dyDescent="0.15">
      <c r="A1728" s="99"/>
      <c r="B1728" s="100"/>
      <c r="C1728" s="100"/>
      <c r="D1728" s="100"/>
      <c r="E1728" s="100"/>
      <c r="F1728" s="100"/>
      <c r="G1728" s="100"/>
      <c r="H1728" s="100"/>
      <c r="I1728" s="101"/>
      <c r="J1728" s="308"/>
      <c r="K1728" s="309"/>
      <c r="L1728" s="309"/>
      <c r="M1728" s="309"/>
      <c r="N1728" s="309"/>
      <c r="O1728" s="309"/>
      <c r="P1728" s="309"/>
      <c r="Q1728" s="309"/>
      <c r="R1728" s="309"/>
      <c r="S1728" s="309"/>
      <c r="T1728" s="309"/>
      <c r="U1728" s="309"/>
      <c r="V1728" s="309"/>
      <c r="W1728" s="309"/>
      <c r="X1728" s="309"/>
      <c r="Y1728" s="309"/>
      <c r="Z1728" s="309"/>
      <c r="AA1728" s="309"/>
      <c r="AB1728" s="309"/>
      <c r="AC1728" s="309"/>
      <c r="AD1728" s="309"/>
      <c r="AE1728" s="309"/>
      <c r="AF1728" s="309"/>
      <c r="AG1728" s="309"/>
      <c r="AH1728" s="309"/>
      <c r="AI1728" s="309"/>
      <c r="AJ1728" s="309"/>
      <c r="AK1728" s="309"/>
      <c r="AL1728" s="309"/>
      <c r="AM1728" s="310"/>
      <c r="BH1728" s="13" t="s">
        <v>432</v>
      </c>
    </row>
    <row r="1729" spans="1:61" ht="9.75" customHeight="1" x14ac:dyDescent="0.15">
      <c r="A1729" s="106"/>
      <c r="B1729" s="107"/>
      <c r="C1729" s="107"/>
      <c r="D1729" s="107"/>
      <c r="E1729" s="107"/>
      <c r="F1729" s="107"/>
      <c r="G1729" s="107"/>
      <c r="H1729" s="107"/>
      <c r="I1729" s="108"/>
      <c r="J1729" s="311"/>
      <c r="K1729" s="312"/>
      <c r="L1729" s="312"/>
      <c r="M1729" s="312"/>
      <c r="N1729" s="312"/>
      <c r="O1729" s="312"/>
      <c r="P1729" s="312"/>
      <c r="Q1729" s="312"/>
      <c r="R1729" s="312"/>
      <c r="S1729" s="312"/>
      <c r="T1729" s="312"/>
      <c r="U1729" s="312"/>
      <c r="V1729" s="312"/>
      <c r="W1729" s="312"/>
      <c r="X1729" s="312"/>
      <c r="Y1729" s="312"/>
      <c r="Z1729" s="312"/>
      <c r="AA1729" s="312"/>
      <c r="AB1729" s="312"/>
      <c r="AC1729" s="312"/>
      <c r="AD1729" s="312"/>
      <c r="AE1729" s="312"/>
      <c r="AF1729" s="312"/>
      <c r="AG1729" s="312"/>
      <c r="AH1729" s="312"/>
      <c r="AI1729" s="312"/>
      <c r="AJ1729" s="312"/>
      <c r="AK1729" s="312"/>
      <c r="AL1729" s="312"/>
      <c r="AM1729" s="313"/>
      <c r="BH1729" s="13" t="s">
        <v>432</v>
      </c>
    </row>
    <row r="1730" spans="1:61" ht="9.75" customHeight="1" x14ac:dyDescent="0.15">
      <c r="A1730" s="79" t="s">
        <v>64</v>
      </c>
      <c r="B1730" s="80"/>
      <c r="C1730" s="80"/>
      <c r="D1730" s="80"/>
      <c r="E1730" s="80"/>
      <c r="F1730" s="80"/>
      <c r="G1730" s="80"/>
      <c r="H1730" s="80"/>
      <c r="I1730" s="80"/>
      <c r="J1730" s="80"/>
      <c r="K1730" s="80"/>
      <c r="L1730" s="80"/>
      <c r="M1730" s="80"/>
      <c r="N1730" s="80"/>
      <c r="O1730" s="80"/>
      <c r="P1730" s="80"/>
      <c r="Q1730" s="80"/>
      <c r="R1730" s="80"/>
      <c r="S1730" s="80"/>
      <c r="T1730" s="80"/>
      <c r="U1730" s="80"/>
      <c r="V1730" s="80"/>
      <c r="W1730" s="80"/>
      <c r="X1730" s="80"/>
      <c r="Y1730" s="80"/>
      <c r="Z1730" s="80"/>
      <c r="AA1730" s="80"/>
      <c r="AB1730" s="80"/>
      <c r="AC1730" s="80"/>
      <c r="AD1730" s="80"/>
      <c r="AE1730" s="80"/>
      <c r="AF1730" s="80"/>
      <c r="AG1730" s="80"/>
      <c r="AH1730" s="80"/>
      <c r="AI1730" s="80"/>
      <c r="AJ1730" s="80"/>
      <c r="AK1730" s="80"/>
      <c r="AL1730" s="80"/>
      <c r="AM1730" s="81"/>
      <c r="BH1730" s="13" t="s">
        <v>432</v>
      </c>
    </row>
    <row r="1731" spans="1:61" ht="9.75" customHeight="1" x14ac:dyDescent="0.15">
      <c r="A1731" s="82"/>
      <c r="B1731" s="83"/>
      <c r="C1731" s="83"/>
      <c r="D1731" s="83"/>
      <c r="E1731" s="83"/>
      <c r="F1731" s="83"/>
      <c r="G1731" s="83"/>
      <c r="H1731" s="83"/>
      <c r="I1731" s="83"/>
      <c r="J1731" s="83"/>
      <c r="K1731" s="83"/>
      <c r="L1731" s="83"/>
      <c r="M1731" s="83"/>
      <c r="N1731" s="83"/>
      <c r="O1731" s="83"/>
      <c r="P1731" s="83"/>
      <c r="Q1731" s="83"/>
      <c r="R1731" s="83"/>
      <c r="S1731" s="83"/>
      <c r="T1731" s="83"/>
      <c r="U1731" s="83"/>
      <c r="V1731" s="83"/>
      <c r="W1731" s="83"/>
      <c r="X1731" s="83"/>
      <c r="Y1731" s="83"/>
      <c r="Z1731" s="83"/>
      <c r="AA1731" s="83"/>
      <c r="AB1731" s="83"/>
      <c r="AC1731" s="83"/>
      <c r="AD1731" s="83"/>
      <c r="AE1731" s="83"/>
      <c r="AF1731" s="83"/>
      <c r="AG1731" s="83"/>
      <c r="AH1731" s="83"/>
      <c r="AI1731" s="83"/>
      <c r="AJ1731" s="83"/>
      <c r="AK1731" s="83"/>
      <c r="AL1731" s="83"/>
      <c r="AM1731" s="85"/>
      <c r="BH1731" s="13" t="s">
        <v>432</v>
      </c>
    </row>
    <row r="1732" spans="1:61" ht="30" customHeight="1" x14ac:dyDescent="0.15">
      <c r="A1732" s="96" t="s">
        <v>110</v>
      </c>
      <c r="B1732" s="97"/>
      <c r="C1732" s="97"/>
      <c r="D1732" s="97"/>
      <c r="E1732" s="97"/>
      <c r="F1732" s="97"/>
      <c r="G1732" s="97"/>
      <c r="H1732" s="97"/>
      <c r="I1732" s="98"/>
      <c r="J1732" s="118" t="s">
        <v>686</v>
      </c>
      <c r="K1732" s="119"/>
      <c r="L1732" s="119"/>
      <c r="M1732" s="119"/>
      <c r="N1732" s="119"/>
      <c r="O1732" s="119"/>
      <c r="P1732" s="119"/>
      <c r="Q1732" s="119"/>
      <c r="R1732" s="119"/>
      <c r="S1732" s="119"/>
      <c r="T1732" s="119"/>
      <c r="U1732" s="119"/>
      <c r="V1732" s="119"/>
      <c r="W1732" s="119"/>
      <c r="X1732" s="119"/>
      <c r="Y1732" s="119"/>
      <c r="Z1732" s="119"/>
      <c r="AA1732" s="119"/>
      <c r="AB1732" s="119"/>
      <c r="AC1732" s="119"/>
      <c r="AD1732" s="119"/>
      <c r="AE1732" s="119"/>
      <c r="AF1732" s="119"/>
      <c r="AG1732" s="119"/>
      <c r="AH1732" s="119"/>
      <c r="AI1732" s="119"/>
      <c r="AJ1732" s="119"/>
      <c r="AK1732" s="119"/>
      <c r="AL1732" s="119"/>
      <c r="AM1732" s="120"/>
      <c r="BH1732" s="13">
        <v>100</v>
      </c>
      <c r="BI1732" s="13" t="str">
        <f>"ITEM"&amp;BH1732&amp; BG1732 &amp;"="&amp; IF(TRIM($J1732)="","",$J1732)</f>
        <v>ITEM100=　入退室管理を行っている部屋に設置したサーバー内に保管。サーバーへのアクセスはID及びパスワードによる認証が必要。
　中間サーバー、プラットフォームはデータセンターに設置しており、データセンターへの入館及びサーバー室への入室を厳重に管理する。
　特定個人情報は、サーバー室に設置された中間サーバーのデータベース内に保存され、バックアップもデータベース上に保存される。</v>
      </c>
    </row>
    <row r="1733" spans="1:61" ht="30" customHeight="1" x14ac:dyDescent="0.15">
      <c r="A1733" s="99"/>
      <c r="B1733" s="100"/>
      <c r="C1733" s="100"/>
      <c r="D1733" s="100"/>
      <c r="E1733" s="100"/>
      <c r="F1733" s="100"/>
      <c r="G1733" s="100"/>
      <c r="H1733" s="100"/>
      <c r="I1733" s="101"/>
      <c r="J1733" s="121"/>
      <c r="K1733" s="122"/>
      <c r="L1733" s="122"/>
      <c r="M1733" s="122"/>
      <c r="N1733" s="122"/>
      <c r="O1733" s="122"/>
      <c r="P1733" s="122"/>
      <c r="Q1733" s="122"/>
      <c r="R1733" s="122"/>
      <c r="S1733" s="122"/>
      <c r="T1733" s="122"/>
      <c r="U1733" s="122"/>
      <c r="V1733" s="122"/>
      <c r="W1733" s="122"/>
      <c r="X1733" s="122"/>
      <c r="Y1733" s="122"/>
      <c r="Z1733" s="122"/>
      <c r="AA1733" s="122"/>
      <c r="AB1733" s="122"/>
      <c r="AC1733" s="122"/>
      <c r="AD1733" s="122"/>
      <c r="AE1733" s="122"/>
      <c r="AF1733" s="122"/>
      <c r="AG1733" s="122"/>
      <c r="AH1733" s="122"/>
      <c r="AI1733" s="122"/>
      <c r="AJ1733" s="122"/>
      <c r="AK1733" s="122"/>
      <c r="AL1733" s="122"/>
      <c r="AM1733" s="123"/>
      <c r="BH1733" s="13" t="s">
        <v>432</v>
      </c>
    </row>
    <row r="1734" spans="1:61" ht="30" customHeight="1" x14ac:dyDescent="0.15">
      <c r="A1734" s="106"/>
      <c r="B1734" s="107"/>
      <c r="C1734" s="107"/>
      <c r="D1734" s="107"/>
      <c r="E1734" s="107"/>
      <c r="F1734" s="107"/>
      <c r="G1734" s="107"/>
      <c r="H1734" s="107"/>
      <c r="I1734" s="108"/>
      <c r="J1734" s="121"/>
      <c r="K1734" s="122"/>
      <c r="L1734" s="122"/>
      <c r="M1734" s="122"/>
      <c r="N1734" s="122"/>
      <c r="O1734" s="122"/>
      <c r="P1734" s="122"/>
      <c r="Q1734" s="122"/>
      <c r="R1734" s="122"/>
      <c r="S1734" s="122"/>
      <c r="T1734" s="122"/>
      <c r="U1734" s="122"/>
      <c r="V1734" s="122"/>
      <c r="W1734" s="122"/>
      <c r="X1734" s="122"/>
      <c r="Y1734" s="122"/>
      <c r="Z1734" s="122"/>
      <c r="AA1734" s="122"/>
      <c r="AB1734" s="122"/>
      <c r="AC1734" s="122"/>
      <c r="AD1734" s="122"/>
      <c r="AE1734" s="122"/>
      <c r="AF1734" s="122"/>
      <c r="AG1734" s="122"/>
      <c r="AH1734" s="122"/>
      <c r="AI1734" s="122"/>
      <c r="AJ1734" s="122"/>
      <c r="AK1734" s="122"/>
      <c r="AL1734" s="122"/>
      <c r="AM1734" s="123"/>
      <c r="BH1734" s="13" t="s">
        <v>432</v>
      </c>
    </row>
    <row r="1735" spans="1:61" ht="9.75" customHeight="1" x14ac:dyDescent="0.15">
      <c r="A1735" s="79" t="s">
        <v>97</v>
      </c>
      <c r="B1735" s="80"/>
      <c r="C1735" s="80"/>
      <c r="D1735" s="80"/>
      <c r="E1735" s="80"/>
      <c r="F1735" s="80"/>
      <c r="G1735" s="80"/>
      <c r="H1735" s="80"/>
      <c r="I1735" s="80"/>
      <c r="J1735" s="80"/>
      <c r="K1735" s="80"/>
      <c r="L1735" s="80"/>
      <c r="M1735" s="80"/>
      <c r="N1735" s="80"/>
      <c r="O1735" s="80"/>
      <c r="P1735" s="80"/>
      <c r="Q1735" s="80"/>
      <c r="R1735" s="80"/>
      <c r="S1735" s="80"/>
      <c r="T1735" s="80"/>
      <c r="U1735" s="80"/>
      <c r="V1735" s="80"/>
      <c r="W1735" s="80"/>
      <c r="X1735" s="80"/>
      <c r="Y1735" s="80"/>
      <c r="Z1735" s="80"/>
      <c r="AA1735" s="80"/>
      <c r="AB1735" s="80"/>
      <c r="AC1735" s="80"/>
      <c r="AD1735" s="80"/>
      <c r="AE1735" s="80"/>
      <c r="AF1735" s="80"/>
      <c r="AG1735" s="80"/>
      <c r="AH1735" s="80"/>
      <c r="AI1735" s="80"/>
      <c r="AJ1735" s="80"/>
      <c r="AK1735" s="80"/>
      <c r="AL1735" s="80"/>
      <c r="AM1735" s="81"/>
      <c r="BH1735" s="13" t="s">
        <v>432</v>
      </c>
    </row>
    <row r="1736" spans="1:61" ht="9.75" customHeight="1" x14ac:dyDescent="0.15">
      <c r="A1736" s="82"/>
      <c r="B1736" s="83"/>
      <c r="C1736" s="83"/>
      <c r="D1736" s="83"/>
      <c r="E1736" s="83"/>
      <c r="F1736" s="83"/>
      <c r="G1736" s="83"/>
      <c r="H1736" s="83"/>
      <c r="I1736" s="83"/>
      <c r="J1736" s="83"/>
      <c r="K1736" s="83"/>
      <c r="L1736" s="83"/>
      <c r="M1736" s="83"/>
      <c r="N1736" s="83"/>
      <c r="O1736" s="83"/>
      <c r="P1736" s="83"/>
      <c r="Q1736" s="83"/>
      <c r="R1736" s="83"/>
      <c r="S1736" s="83"/>
      <c r="T1736" s="83"/>
      <c r="U1736" s="83"/>
      <c r="V1736" s="83"/>
      <c r="W1736" s="83"/>
      <c r="X1736" s="83"/>
      <c r="Y1736" s="83"/>
      <c r="Z1736" s="83"/>
      <c r="AA1736" s="83"/>
      <c r="AB1736" s="83"/>
      <c r="AC1736" s="83"/>
      <c r="AD1736" s="83"/>
      <c r="AE1736" s="83"/>
      <c r="AF1736" s="83"/>
      <c r="AG1736" s="83"/>
      <c r="AH1736" s="83"/>
      <c r="AI1736" s="83"/>
      <c r="AJ1736" s="83"/>
      <c r="AK1736" s="83"/>
      <c r="AL1736" s="83"/>
      <c r="AM1736" s="85"/>
      <c r="BH1736" s="13" t="s">
        <v>432</v>
      </c>
    </row>
    <row r="1737" spans="1:61" ht="9.75" customHeight="1" x14ac:dyDescent="0.15">
      <c r="A1737" s="86"/>
      <c r="B1737" s="87"/>
      <c r="C1737" s="87"/>
      <c r="D1737" s="87"/>
      <c r="E1737" s="87"/>
      <c r="F1737" s="87"/>
      <c r="G1737" s="87"/>
      <c r="H1737" s="87"/>
      <c r="I1737" s="87"/>
      <c r="J1737" s="87"/>
      <c r="K1737" s="87"/>
      <c r="L1737" s="87"/>
      <c r="M1737" s="87"/>
      <c r="N1737" s="87"/>
      <c r="O1737" s="87"/>
      <c r="P1737" s="87"/>
      <c r="Q1737" s="87"/>
      <c r="R1737" s="87"/>
      <c r="S1737" s="87"/>
      <c r="T1737" s="87"/>
      <c r="U1737" s="87"/>
      <c r="V1737" s="87"/>
      <c r="W1737" s="87"/>
      <c r="X1737" s="87"/>
      <c r="Y1737" s="87"/>
      <c r="Z1737" s="87"/>
      <c r="AA1737" s="87"/>
      <c r="AB1737" s="87"/>
      <c r="AC1737" s="87"/>
      <c r="AD1737" s="87"/>
      <c r="AE1737" s="87"/>
      <c r="AF1737" s="87"/>
      <c r="AG1737" s="87"/>
      <c r="AH1737" s="87"/>
      <c r="AI1737" s="87"/>
      <c r="AJ1737" s="87"/>
      <c r="AK1737" s="87"/>
      <c r="AL1737" s="87"/>
      <c r="AM1737" s="88"/>
      <c r="BH1737" s="13">
        <v>101</v>
      </c>
      <c r="BI1737" s="13" t="str">
        <f>"ITEM"&amp;BH1737&amp; BG1737 &amp;"="&amp; IF(TRIM($A1737)="","",$A1737)</f>
        <v>ITEM101=</v>
      </c>
    </row>
    <row r="1738" spans="1:61" ht="9.75" customHeight="1" x14ac:dyDescent="0.15">
      <c r="A1738" s="89"/>
      <c r="B1738" s="90"/>
      <c r="C1738" s="90"/>
      <c r="D1738" s="90"/>
      <c r="E1738" s="90"/>
      <c r="F1738" s="90"/>
      <c r="G1738" s="90"/>
      <c r="H1738" s="90"/>
      <c r="I1738" s="90"/>
      <c r="J1738" s="90"/>
      <c r="K1738" s="90"/>
      <c r="L1738" s="90"/>
      <c r="M1738" s="90"/>
      <c r="N1738" s="90"/>
      <c r="O1738" s="90"/>
      <c r="P1738" s="90"/>
      <c r="Q1738" s="90"/>
      <c r="R1738" s="90"/>
      <c r="S1738" s="90"/>
      <c r="T1738" s="90"/>
      <c r="U1738" s="90"/>
      <c r="V1738" s="90"/>
      <c r="W1738" s="90"/>
      <c r="X1738" s="90"/>
      <c r="Y1738" s="90"/>
      <c r="Z1738" s="90"/>
      <c r="AA1738" s="90"/>
      <c r="AB1738" s="90"/>
      <c r="AC1738" s="90"/>
      <c r="AD1738" s="90"/>
      <c r="AE1738" s="90"/>
      <c r="AF1738" s="90"/>
      <c r="AG1738" s="90"/>
      <c r="AH1738" s="90"/>
      <c r="AI1738" s="90"/>
      <c r="AJ1738" s="90"/>
      <c r="AK1738" s="90"/>
      <c r="AL1738" s="90"/>
      <c r="AM1738" s="91"/>
      <c r="BH1738" s="13" t="s">
        <v>432</v>
      </c>
    </row>
    <row r="1739" spans="1:61" ht="9.75" customHeight="1" x14ac:dyDescent="0.15">
      <c r="BI1739" s="13" t="s">
        <v>545</v>
      </c>
    </row>
  </sheetData>
  <sheetProtection password="9DD3" sheet="1" objects="1" scenarios="1" formatRows="0"/>
  <dataConsolidate/>
  <mergeCells count="2889">
    <mergeCell ref="V1125:AM1125"/>
    <mergeCell ref="AL1108:AM1109"/>
    <mergeCell ref="J1037:J1038"/>
    <mergeCell ref="T1037:U1038"/>
    <mergeCell ref="V1037:AM1037"/>
    <mergeCell ref="V1038:AM1038"/>
    <mergeCell ref="J1039:U1040"/>
    <mergeCell ref="V1039:AM1039"/>
    <mergeCell ref="V1040:AM1040"/>
    <mergeCell ref="Z1044:AM1045"/>
    <mergeCell ref="Z1046:AM1047"/>
    <mergeCell ref="Z1048:AM1049"/>
    <mergeCell ref="J1064:U1065"/>
    <mergeCell ref="V1064:AM1064"/>
    <mergeCell ref="V1065:AM1065"/>
    <mergeCell ref="J1066:J1067"/>
    <mergeCell ref="T1066:U1067"/>
    <mergeCell ref="V1066:AM1066"/>
    <mergeCell ref="V1067:AM1067"/>
    <mergeCell ref="AL1050:AM1051"/>
    <mergeCell ref="J1108:J1109"/>
    <mergeCell ref="K1108:K1109"/>
    <mergeCell ref="J1010:U1011"/>
    <mergeCell ref="V1010:AM1010"/>
    <mergeCell ref="V1011:AM1011"/>
    <mergeCell ref="Z1015:AM1016"/>
    <mergeCell ref="Z1017:AM1018"/>
    <mergeCell ref="Z1019:AM1020"/>
    <mergeCell ref="J1035:U1036"/>
    <mergeCell ref="V1035:AM1035"/>
    <mergeCell ref="V1036:AM1036"/>
    <mergeCell ref="L1021:N1022"/>
    <mergeCell ref="O1021:O1022"/>
    <mergeCell ref="P1021:AK1022"/>
    <mergeCell ref="AL1021:AM1022"/>
    <mergeCell ref="V1098:AM1098"/>
    <mergeCell ref="Z1102:AM1103"/>
    <mergeCell ref="Z1104:AM1105"/>
    <mergeCell ref="Z1106:AM1107"/>
    <mergeCell ref="L1079:N1080"/>
    <mergeCell ref="O1079:O1080"/>
    <mergeCell ref="P1079:AK1080"/>
    <mergeCell ref="AL1079:AM1080"/>
    <mergeCell ref="Z1073:AM1074"/>
    <mergeCell ref="Z1075:AM1076"/>
    <mergeCell ref="Z1077:AM1078"/>
    <mergeCell ref="V979:AM979"/>
    <mergeCell ref="V980:AM980"/>
    <mergeCell ref="Z984:AM985"/>
    <mergeCell ref="K961:K962"/>
    <mergeCell ref="L961:N962"/>
    <mergeCell ref="O961:O962"/>
    <mergeCell ref="P961:AK962"/>
    <mergeCell ref="X959:X960"/>
    <mergeCell ref="Y959:Y960"/>
    <mergeCell ref="K959:K960"/>
    <mergeCell ref="L959:W960"/>
    <mergeCell ref="J970:AM972"/>
    <mergeCell ref="J1006:U1007"/>
    <mergeCell ref="V1006:AM1006"/>
    <mergeCell ref="V1007:AM1007"/>
    <mergeCell ref="J1008:J1009"/>
    <mergeCell ref="T1008:U1009"/>
    <mergeCell ref="V1008:AM1008"/>
    <mergeCell ref="V1009:AM1009"/>
    <mergeCell ref="K1008:S1009"/>
    <mergeCell ref="V948:AM948"/>
    <mergeCell ref="V949:AM949"/>
    <mergeCell ref="X928:X929"/>
    <mergeCell ref="Y928:Y929"/>
    <mergeCell ref="J950:U951"/>
    <mergeCell ref="V950:AM950"/>
    <mergeCell ref="V951:AM951"/>
    <mergeCell ref="Z955:AM956"/>
    <mergeCell ref="Z957:AM958"/>
    <mergeCell ref="L957:W958"/>
    <mergeCell ref="Z959:AM960"/>
    <mergeCell ref="J975:U976"/>
    <mergeCell ref="V975:AM975"/>
    <mergeCell ref="V976:AM976"/>
    <mergeCell ref="J977:J978"/>
    <mergeCell ref="T977:U978"/>
    <mergeCell ref="V977:AM977"/>
    <mergeCell ref="V978:AM978"/>
    <mergeCell ref="K948:S949"/>
    <mergeCell ref="K977:S978"/>
    <mergeCell ref="AL903:AM904"/>
    <mergeCell ref="P903:AK904"/>
    <mergeCell ref="J919:J920"/>
    <mergeCell ref="T919:U920"/>
    <mergeCell ref="V919:AM919"/>
    <mergeCell ref="V920:AM920"/>
    <mergeCell ref="J921:U922"/>
    <mergeCell ref="V921:AM921"/>
    <mergeCell ref="V922:AM922"/>
    <mergeCell ref="Y897:Y898"/>
    <mergeCell ref="L903:N904"/>
    <mergeCell ref="O903:O904"/>
    <mergeCell ref="J903:J904"/>
    <mergeCell ref="K903:K904"/>
    <mergeCell ref="L897:W898"/>
    <mergeCell ref="X899:X900"/>
    <mergeCell ref="Y899:Y900"/>
    <mergeCell ref="J901:J902"/>
    <mergeCell ref="K901:K902"/>
    <mergeCell ref="X901:X902"/>
    <mergeCell ref="Y901:Y902"/>
    <mergeCell ref="V863:AM863"/>
    <mergeCell ref="V864:AM864"/>
    <mergeCell ref="Z868:AM869"/>
    <mergeCell ref="Y841:Y842"/>
    <mergeCell ref="J843:J844"/>
    <mergeCell ref="K843:K844"/>
    <mergeCell ref="L843:N844"/>
    <mergeCell ref="O843:O844"/>
    <mergeCell ref="P843:AK844"/>
    <mergeCell ref="Z870:AM871"/>
    <mergeCell ref="Z872:AM873"/>
    <mergeCell ref="J888:U889"/>
    <mergeCell ref="V888:AM888"/>
    <mergeCell ref="V889:AM889"/>
    <mergeCell ref="J870:J871"/>
    <mergeCell ref="K870:K871"/>
    <mergeCell ref="X870:X871"/>
    <mergeCell ref="J881:AM882"/>
    <mergeCell ref="K872:K873"/>
    <mergeCell ref="X872:X873"/>
    <mergeCell ref="Y872:Y873"/>
    <mergeCell ref="J874:J875"/>
    <mergeCell ref="K874:K875"/>
    <mergeCell ref="J828:U829"/>
    <mergeCell ref="V828:AM828"/>
    <mergeCell ref="V829:AM829"/>
    <mergeCell ref="J830:J831"/>
    <mergeCell ref="T830:U831"/>
    <mergeCell ref="V830:AM830"/>
    <mergeCell ref="V831:AM831"/>
    <mergeCell ref="L810:W811"/>
    <mergeCell ref="J832:U833"/>
    <mergeCell ref="V832:AM832"/>
    <mergeCell ref="V833:AM833"/>
    <mergeCell ref="Z837:AM838"/>
    <mergeCell ref="Z839:AM840"/>
    <mergeCell ref="Z841:AM842"/>
    <mergeCell ref="J859:U860"/>
    <mergeCell ref="V859:AM859"/>
    <mergeCell ref="V860:AM860"/>
    <mergeCell ref="Z632:AM633"/>
    <mergeCell ref="Z634:AM635"/>
    <mergeCell ref="Z636:AM637"/>
    <mergeCell ref="J652:U653"/>
    <mergeCell ref="V652:AM652"/>
    <mergeCell ref="V653:AM653"/>
    <mergeCell ref="J654:J655"/>
    <mergeCell ref="T654:U655"/>
    <mergeCell ref="V654:AM654"/>
    <mergeCell ref="V655:AM655"/>
    <mergeCell ref="J656:U657"/>
    <mergeCell ref="V656:AM656"/>
    <mergeCell ref="V657:AM657"/>
    <mergeCell ref="Z661:AM662"/>
    <mergeCell ref="Z750:AM751"/>
    <mergeCell ref="Z752:AM753"/>
    <mergeCell ref="Z754:AM755"/>
    <mergeCell ref="J676:AM678"/>
    <mergeCell ref="J741:U742"/>
    <mergeCell ref="V741:AM741"/>
    <mergeCell ref="V742:AM742"/>
    <mergeCell ref="J743:J744"/>
    <mergeCell ref="T743:U744"/>
    <mergeCell ref="V743:AM743"/>
    <mergeCell ref="V744:AM744"/>
    <mergeCell ref="J745:U746"/>
    <mergeCell ref="V745:AM745"/>
    <mergeCell ref="V746:AM746"/>
    <mergeCell ref="J705:AM706"/>
    <mergeCell ref="L752:W753"/>
    <mergeCell ref="L754:W755"/>
    <mergeCell ref="K696:K697"/>
    <mergeCell ref="J625:J626"/>
    <mergeCell ref="T625:U626"/>
    <mergeCell ref="V625:AM625"/>
    <mergeCell ref="V626:AM626"/>
    <mergeCell ref="J605:J606"/>
    <mergeCell ref="K605:K606"/>
    <mergeCell ref="X605:X606"/>
    <mergeCell ref="Y605:Y606"/>
    <mergeCell ref="J607:J608"/>
    <mergeCell ref="K607:K608"/>
    <mergeCell ref="X607:X608"/>
    <mergeCell ref="Y607:Y608"/>
    <mergeCell ref="J609:J610"/>
    <mergeCell ref="K609:K610"/>
    <mergeCell ref="J627:U628"/>
    <mergeCell ref="V627:AM627"/>
    <mergeCell ref="V628:AM628"/>
    <mergeCell ref="V623:AM623"/>
    <mergeCell ref="V624:AM624"/>
    <mergeCell ref="Z572:AM573"/>
    <mergeCell ref="Z574:AM575"/>
    <mergeCell ref="Z576:AM577"/>
    <mergeCell ref="J594:U595"/>
    <mergeCell ref="V594:AM594"/>
    <mergeCell ref="V595:AM595"/>
    <mergeCell ref="K565:S566"/>
    <mergeCell ref="J596:J597"/>
    <mergeCell ref="T596:U597"/>
    <mergeCell ref="V596:AM596"/>
    <mergeCell ref="V597:AM597"/>
    <mergeCell ref="J598:U599"/>
    <mergeCell ref="V598:AM598"/>
    <mergeCell ref="V599:AM599"/>
    <mergeCell ref="Z603:AM604"/>
    <mergeCell ref="Z605:AM606"/>
    <mergeCell ref="Z607:AM608"/>
    <mergeCell ref="L603:W604"/>
    <mergeCell ref="X572:X573"/>
    <mergeCell ref="X574:X575"/>
    <mergeCell ref="Y574:Y575"/>
    <mergeCell ref="J576:J577"/>
    <mergeCell ref="K576:K577"/>
    <mergeCell ref="X576:X577"/>
    <mergeCell ref="Y576:Y577"/>
    <mergeCell ref="J574:J575"/>
    <mergeCell ref="K574:K575"/>
    <mergeCell ref="J572:J573"/>
    <mergeCell ref="K572:K573"/>
    <mergeCell ref="Y572:Y573"/>
    <mergeCell ref="L572:W573"/>
    <mergeCell ref="L574:W575"/>
    <mergeCell ref="J538:U538"/>
    <mergeCell ref="V538:AM538"/>
    <mergeCell ref="R539:U540"/>
    <mergeCell ref="V539:Z539"/>
    <mergeCell ref="AA539:AM539"/>
    <mergeCell ref="V540:AM540"/>
    <mergeCell ref="J527:AM528"/>
    <mergeCell ref="J541:AM541"/>
    <mergeCell ref="L552:AM553"/>
    <mergeCell ref="J565:J566"/>
    <mergeCell ref="T565:U566"/>
    <mergeCell ref="J563:U564"/>
    <mergeCell ref="J567:U568"/>
    <mergeCell ref="V563:AM563"/>
    <mergeCell ref="V564:AM564"/>
    <mergeCell ref="V565:AM565"/>
    <mergeCell ref="V566:AM566"/>
    <mergeCell ref="V567:AM567"/>
    <mergeCell ref="V568:AM568"/>
    <mergeCell ref="J552:J553"/>
    <mergeCell ref="K552:K553"/>
    <mergeCell ref="A548:AM549"/>
    <mergeCell ref="W550:X551"/>
    <mergeCell ref="Y550:Y551"/>
    <mergeCell ref="V498:AM498"/>
    <mergeCell ref="J499:AM499"/>
    <mergeCell ref="J510:U510"/>
    <mergeCell ref="V510:AM510"/>
    <mergeCell ref="V519:AM519"/>
    <mergeCell ref="J520:AM520"/>
    <mergeCell ref="J531:U531"/>
    <mergeCell ref="V531:AM531"/>
    <mergeCell ref="T532:U533"/>
    <mergeCell ref="V532:AD532"/>
    <mergeCell ref="AE532:AM532"/>
    <mergeCell ref="V533:AD533"/>
    <mergeCell ref="AE533:AM533"/>
    <mergeCell ref="AA518:AM518"/>
    <mergeCell ref="V518:Z518"/>
    <mergeCell ref="J534:U534"/>
    <mergeCell ref="V534:AD534"/>
    <mergeCell ref="AE534:AM534"/>
    <mergeCell ref="J471:U471"/>
    <mergeCell ref="V471:AD471"/>
    <mergeCell ref="AE471:AM471"/>
    <mergeCell ref="J475:U475"/>
    <mergeCell ref="V475:AM475"/>
    <mergeCell ref="R476:U477"/>
    <mergeCell ref="V476:Z476"/>
    <mergeCell ref="AA476:AM476"/>
    <mergeCell ref="V477:AM477"/>
    <mergeCell ref="J478:AM478"/>
    <mergeCell ref="J489:U489"/>
    <mergeCell ref="V489:AM489"/>
    <mergeCell ref="T490:U491"/>
    <mergeCell ref="V490:AD490"/>
    <mergeCell ref="AE490:AM490"/>
    <mergeCell ref="V491:AD491"/>
    <mergeCell ref="AE491:AM491"/>
    <mergeCell ref="K476:Q477"/>
    <mergeCell ref="T448:U449"/>
    <mergeCell ref="V448:AD448"/>
    <mergeCell ref="AE448:AM448"/>
    <mergeCell ref="V449:AD449"/>
    <mergeCell ref="AE449:AM449"/>
    <mergeCell ref="J438:AM440"/>
    <mergeCell ref="J450:U450"/>
    <mergeCell ref="V450:AD450"/>
    <mergeCell ref="AE450:AM450"/>
    <mergeCell ref="J454:U454"/>
    <mergeCell ref="V454:AM454"/>
    <mergeCell ref="R455:U456"/>
    <mergeCell ref="V455:Z455"/>
    <mergeCell ref="AA455:AM455"/>
    <mergeCell ref="V456:AM456"/>
    <mergeCell ref="T469:U470"/>
    <mergeCell ref="V469:AD469"/>
    <mergeCell ref="AE469:AM469"/>
    <mergeCell ref="V470:AD470"/>
    <mergeCell ref="AE470:AM470"/>
    <mergeCell ref="T425:U426"/>
    <mergeCell ref="V425:AD425"/>
    <mergeCell ref="AE425:AM425"/>
    <mergeCell ref="V426:AD426"/>
    <mergeCell ref="AE426:AM426"/>
    <mergeCell ref="J427:U427"/>
    <mergeCell ref="V427:AD427"/>
    <mergeCell ref="AE427:AM427"/>
    <mergeCell ref="J431:U431"/>
    <mergeCell ref="V431:AM431"/>
    <mergeCell ref="R432:U433"/>
    <mergeCell ref="V432:Z432"/>
    <mergeCell ref="AA432:AM432"/>
    <mergeCell ref="V433:AM433"/>
    <mergeCell ref="J434:AM434"/>
    <mergeCell ref="J447:U447"/>
    <mergeCell ref="V447:AM447"/>
    <mergeCell ref="T404:U405"/>
    <mergeCell ref="V404:AD404"/>
    <mergeCell ref="AE404:AM404"/>
    <mergeCell ref="V405:AD405"/>
    <mergeCell ref="AE405:AM405"/>
    <mergeCell ref="J406:U406"/>
    <mergeCell ref="V406:AD406"/>
    <mergeCell ref="AE406:AM406"/>
    <mergeCell ref="J410:U410"/>
    <mergeCell ref="V410:AM410"/>
    <mergeCell ref="R411:U412"/>
    <mergeCell ref="V411:Z411"/>
    <mergeCell ref="AA411:AM411"/>
    <mergeCell ref="V412:AM412"/>
    <mergeCell ref="J413:AM413"/>
    <mergeCell ref="J424:U424"/>
    <mergeCell ref="V424:AM424"/>
    <mergeCell ref="J364:U364"/>
    <mergeCell ref="V364:AD364"/>
    <mergeCell ref="AE364:AM364"/>
    <mergeCell ref="AE383:AM383"/>
    <mergeCell ref="V384:AD384"/>
    <mergeCell ref="AE384:AM384"/>
    <mergeCell ref="J385:U385"/>
    <mergeCell ref="V385:AD385"/>
    <mergeCell ref="AE385:AM385"/>
    <mergeCell ref="J389:U389"/>
    <mergeCell ref="V389:AM389"/>
    <mergeCell ref="R390:U391"/>
    <mergeCell ref="V390:Z390"/>
    <mergeCell ref="AA390:AM390"/>
    <mergeCell ref="V391:AM391"/>
    <mergeCell ref="J392:AM392"/>
    <mergeCell ref="J403:U403"/>
    <mergeCell ref="V403:AM403"/>
    <mergeCell ref="J343:U343"/>
    <mergeCell ref="V343:AD343"/>
    <mergeCell ref="AE343:AM343"/>
    <mergeCell ref="J347:U347"/>
    <mergeCell ref="V347:AM347"/>
    <mergeCell ref="R348:U349"/>
    <mergeCell ref="V348:Z348"/>
    <mergeCell ref="AA348:AM348"/>
    <mergeCell ref="V349:AM349"/>
    <mergeCell ref="J350:AM350"/>
    <mergeCell ref="J361:U361"/>
    <mergeCell ref="V361:AM361"/>
    <mergeCell ref="T362:U363"/>
    <mergeCell ref="V362:AD362"/>
    <mergeCell ref="AE362:AM362"/>
    <mergeCell ref="V363:AD363"/>
    <mergeCell ref="AE363:AM363"/>
    <mergeCell ref="J320:U320"/>
    <mergeCell ref="V320:AD320"/>
    <mergeCell ref="AE320:AM320"/>
    <mergeCell ref="J324:U324"/>
    <mergeCell ref="V324:AM324"/>
    <mergeCell ref="R325:U326"/>
    <mergeCell ref="V325:Z325"/>
    <mergeCell ref="AA325:AM325"/>
    <mergeCell ref="V326:AM326"/>
    <mergeCell ref="J327:AM327"/>
    <mergeCell ref="J340:U340"/>
    <mergeCell ref="V340:AM340"/>
    <mergeCell ref="T341:U342"/>
    <mergeCell ref="V341:AD341"/>
    <mergeCell ref="AE341:AM341"/>
    <mergeCell ref="V342:AD342"/>
    <mergeCell ref="AE342:AM342"/>
    <mergeCell ref="J299:U299"/>
    <mergeCell ref="V299:AD299"/>
    <mergeCell ref="AE299:AM299"/>
    <mergeCell ref="J303:U303"/>
    <mergeCell ref="V303:AM303"/>
    <mergeCell ref="R304:U305"/>
    <mergeCell ref="V304:Z304"/>
    <mergeCell ref="AA304:AM304"/>
    <mergeCell ref="V305:AM305"/>
    <mergeCell ref="J306:AM306"/>
    <mergeCell ref="J317:U317"/>
    <mergeCell ref="V317:AM317"/>
    <mergeCell ref="T318:U319"/>
    <mergeCell ref="V318:AD318"/>
    <mergeCell ref="AE318:AM318"/>
    <mergeCell ref="V319:AD319"/>
    <mergeCell ref="AE319:AM319"/>
    <mergeCell ref="AE276:AM276"/>
    <mergeCell ref="V277:AD277"/>
    <mergeCell ref="AE277:AM277"/>
    <mergeCell ref="J278:U278"/>
    <mergeCell ref="V278:AD278"/>
    <mergeCell ref="AE278:AM278"/>
    <mergeCell ref="J282:U282"/>
    <mergeCell ref="V282:AM282"/>
    <mergeCell ref="R283:U284"/>
    <mergeCell ref="V283:Z283"/>
    <mergeCell ref="AA283:AM283"/>
    <mergeCell ref="V284:AM284"/>
    <mergeCell ref="J285:AM285"/>
    <mergeCell ref="J296:U296"/>
    <mergeCell ref="V296:AM296"/>
    <mergeCell ref="T297:U298"/>
    <mergeCell ref="V297:AD297"/>
    <mergeCell ref="AE297:AM297"/>
    <mergeCell ref="V298:AD298"/>
    <mergeCell ref="AE298:AM298"/>
    <mergeCell ref="V219:AM219"/>
    <mergeCell ref="J220:AM220"/>
    <mergeCell ref="J233:U233"/>
    <mergeCell ref="V233:AM233"/>
    <mergeCell ref="V242:AM242"/>
    <mergeCell ref="J243:AM243"/>
    <mergeCell ref="J254:U254"/>
    <mergeCell ref="V254:AM254"/>
    <mergeCell ref="T255:U256"/>
    <mergeCell ref="V255:AD255"/>
    <mergeCell ref="AE255:AM255"/>
    <mergeCell ref="V256:AD256"/>
    <mergeCell ref="AE256:AM256"/>
    <mergeCell ref="J257:U257"/>
    <mergeCell ref="V257:AD257"/>
    <mergeCell ref="AE257:AM257"/>
    <mergeCell ref="J261:U261"/>
    <mergeCell ref="V261:AM261"/>
    <mergeCell ref="J175:U175"/>
    <mergeCell ref="V175:AM175"/>
    <mergeCell ref="R176:U177"/>
    <mergeCell ref="V176:Z176"/>
    <mergeCell ref="AA176:AM176"/>
    <mergeCell ref="V177:AM177"/>
    <mergeCell ref="J164:AM165"/>
    <mergeCell ref="T190:U191"/>
    <mergeCell ref="V190:AD190"/>
    <mergeCell ref="AE190:AM190"/>
    <mergeCell ref="V191:AD191"/>
    <mergeCell ref="AE191:AM191"/>
    <mergeCell ref="J192:U192"/>
    <mergeCell ref="V192:AD192"/>
    <mergeCell ref="AE192:AM192"/>
    <mergeCell ref="J196:U196"/>
    <mergeCell ref="V196:AM196"/>
    <mergeCell ref="J187:AM188"/>
    <mergeCell ref="J154:U154"/>
    <mergeCell ref="V154:AM154"/>
    <mergeCell ref="R155:U156"/>
    <mergeCell ref="V155:Z155"/>
    <mergeCell ref="AA155:AM155"/>
    <mergeCell ref="V156:AM156"/>
    <mergeCell ref="J143:AM144"/>
    <mergeCell ref="J135:AM137"/>
    <mergeCell ref="J157:AM157"/>
    <mergeCell ref="J168:U168"/>
    <mergeCell ref="V168:AM168"/>
    <mergeCell ref="T169:U170"/>
    <mergeCell ref="V169:AD169"/>
    <mergeCell ref="AE169:AM169"/>
    <mergeCell ref="V170:AD170"/>
    <mergeCell ref="AE170:AM170"/>
    <mergeCell ref="J171:U171"/>
    <mergeCell ref="V171:AD171"/>
    <mergeCell ref="AE171:AM171"/>
    <mergeCell ref="J150:U150"/>
    <mergeCell ref="V150:AD150"/>
    <mergeCell ref="AE150:AM150"/>
    <mergeCell ref="J118:L119"/>
    <mergeCell ref="R116:T117"/>
    <mergeCell ref="R118:AM119"/>
    <mergeCell ref="U116:AM116"/>
    <mergeCell ref="U117:Y117"/>
    <mergeCell ref="Z117:AM117"/>
    <mergeCell ref="J124:U124"/>
    <mergeCell ref="J127:U127"/>
    <mergeCell ref="T125:U126"/>
    <mergeCell ref="V124:AM124"/>
    <mergeCell ref="V125:AD125"/>
    <mergeCell ref="V126:AD126"/>
    <mergeCell ref="V127:AD127"/>
    <mergeCell ref="AE127:AM127"/>
    <mergeCell ref="K125:S126"/>
    <mergeCell ref="J83:J84"/>
    <mergeCell ref="K83:K84"/>
    <mergeCell ref="J85:J86"/>
    <mergeCell ref="J97:AM106"/>
    <mergeCell ref="J108:AM108"/>
    <mergeCell ref="J107:AM107"/>
    <mergeCell ref="K116:Q117"/>
    <mergeCell ref="M118:Q119"/>
    <mergeCell ref="V96:AD96"/>
    <mergeCell ref="AE94:AM94"/>
    <mergeCell ref="AE95:AM95"/>
    <mergeCell ref="AE96:AM96"/>
    <mergeCell ref="V132:Z132"/>
    <mergeCell ref="AA132:AM132"/>
    <mergeCell ref="V133:AM133"/>
    <mergeCell ref="J147:U147"/>
    <mergeCell ref="V147:AM147"/>
    <mergeCell ref="T148:U149"/>
    <mergeCell ref="V148:AD148"/>
    <mergeCell ref="AE148:AM148"/>
    <mergeCell ref="V149:AD149"/>
    <mergeCell ref="AE149:AM149"/>
    <mergeCell ref="J120:AM121"/>
    <mergeCell ref="J93:U93"/>
    <mergeCell ref="W45:W46"/>
    <mergeCell ref="S47:S48"/>
    <mergeCell ref="K51:K52"/>
    <mergeCell ref="L51:N52"/>
    <mergeCell ref="J49:J50"/>
    <mergeCell ref="K85:K86"/>
    <mergeCell ref="P85:AK86"/>
    <mergeCell ref="AL85:AM86"/>
    <mergeCell ref="L71:T72"/>
    <mergeCell ref="L45:U46"/>
    <mergeCell ref="V45:V46"/>
    <mergeCell ref="J47:J48"/>
    <mergeCell ref="K47:K48"/>
    <mergeCell ref="L47:R48"/>
    <mergeCell ref="T47:T48"/>
    <mergeCell ref="J96:U96"/>
    <mergeCell ref="T94:U95"/>
    <mergeCell ref="V93:AM93"/>
    <mergeCell ref="V94:AD94"/>
    <mergeCell ref="V95:AD95"/>
    <mergeCell ref="AE27:AM27"/>
    <mergeCell ref="L31:R32"/>
    <mergeCell ref="AD31:AM32"/>
    <mergeCell ref="AA35:AM36"/>
    <mergeCell ref="L37:AM38"/>
    <mergeCell ref="L41:R42"/>
    <mergeCell ref="U41:AC42"/>
    <mergeCell ref="AF41:AM42"/>
    <mergeCell ref="AF43:AM44"/>
    <mergeCell ref="AF47:AM48"/>
    <mergeCell ref="L49:AM50"/>
    <mergeCell ref="X45:AM46"/>
    <mergeCell ref="U47:AC48"/>
    <mergeCell ref="L67:AM68"/>
    <mergeCell ref="L83:AM84"/>
    <mergeCell ref="Z81:AM82"/>
    <mergeCell ref="S81:W82"/>
    <mergeCell ref="L73:V74"/>
    <mergeCell ref="K26:S27"/>
    <mergeCell ref="S41:S42"/>
    <mergeCell ref="S43:S44"/>
    <mergeCell ref="AE41:AE42"/>
    <mergeCell ref="K49:K50"/>
    <mergeCell ref="O51:O52"/>
    <mergeCell ref="AL71:AM72"/>
    <mergeCell ref="AB31:AB32"/>
    <mergeCell ref="J59:AM60"/>
    <mergeCell ref="J43:J44"/>
    <mergeCell ref="S31:S32"/>
    <mergeCell ref="T31:T32"/>
    <mergeCell ref="U31:AA32"/>
    <mergeCell ref="AC31:AC32"/>
    <mergeCell ref="L1723:W1724"/>
    <mergeCell ref="X1723:X1724"/>
    <mergeCell ref="Y1723:Y1724"/>
    <mergeCell ref="J1725:J1726"/>
    <mergeCell ref="K1725:K1726"/>
    <mergeCell ref="L1725:N1726"/>
    <mergeCell ref="O1725:O1726"/>
    <mergeCell ref="P1725:AK1726"/>
    <mergeCell ref="AL1725:AM1726"/>
    <mergeCell ref="Z1719:AM1720"/>
    <mergeCell ref="Z1721:AM1722"/>
    <mergeCell ref="Z1723:AM1724"/>
    <mergeCell ref="J12:AM12"/>
    <mergeCell ref="X10:Y11"/>
    <mergeCell ref="J9:Y9"/>
    <mergeCell ref="Z9:AM9"/>
    <mergeCell ref="Z10:AM10"/>
    <mergeCell ref="Z11:AM11"/>
    <mergeCell ref="V13:AM13"/>
    <mergeCell ref="V14:AM14"/>
    <mergeCell ref="V15:AM15"/>
    <mergeCell ref="V16:AM16"/>
    <mergeCell ref="V17:AM17"/>
    <mergeCell ref="V18:AM18"/>
    <mergeCell ref="J13:U14"/>
    <mergeCell ref="J17:U18"/>
    <mergeCell ref="T15:U16"/>
    <mergeCell ref="T26:U27"/>
    <mergeCell ref="V26:AD26"/>
    <mergeCell ref="AE26:AM26"/>
    <mergeCell ref="V27:AD27"/>
    <mergeCell ref="V25:AM25"/>
    <mergeCell ref="A1698:I1700"/>
    <mergeCell ref="J1698:AM1700"/>
    <mergeCell ref="A1701:I1702"/>
    <mergeCell ref="J1701:AM1702"/>
    <mergeCell ref="A1703:I1704"/>
    <mergeCell ref="J1703:AM1704"/>
    <mergeCell ref="A1705:I1707"/>
    <mergeCell ref="J1705:AM1707"/>
    <mergeCell ref="A1708:I1709"/>
    <mergeCell ref="J1708:AM1709"/>
    <mergeCell ref="A1710:I1715"/>
    <mergeCell ref="K1712:S1713"/>
    <mergeCell ref="J1714:U1715"/>
    <mergeCell ref="V1714:AM1714"/>
    <mergeCell ref="V1715:AM1715"/>
    <mergeCell ref="A1727:I1729"/>
    <mergeCell ref="J1727:AM1729"/>
    <mergeCell ref="A1716:I1718"/>
    <mergeCell ref="J1716:AM1718"/>
    <mergeCell ref="A1719:I1726"/>
    <mergeCell ref="J1719:J1720"/>
    <mergeCell ref="K1719:K1720"/>
    <mergeCell ref="L1719:W1720"/>
    <mergeCell ref="X1719:X1720"/>
    <mergeCell ref="Y1719:Y1720"/>
    <mergeCell ref="J1721:J1722"/>
    <mergeCell ref="K1721:K1722"/>
    <mergeCell ref="L1721:W1722"/>
    <mergeCell ref="X1721:X1722"/>
    <mergeCell ref="Y1721:Y1722"/>
    <mergeCell ref="J1723:J1724"/>
    <mergeCell ref="K1723:K1724"/>
    <mergeCell ref="A1669:I1671"/>
    <mergeCell ref="J1669:AM1671"/>
    <mergeCell ref="A1672:I1673"/>
    <mergeCell ref="J1672:AM1673"/>
    <mergeCell ref="A1674:I1675"/>
    <mergeCell ref="J1674:AM1675"/>
    <mergeCell ref="A1676:I1678"/>
    <mergeCell ref="J1676:AM1678"/>
    <mergeCell ref="A1679:I1680"/>
    <mergeCell ref="J1679:AM1680"/>
    <mergeCell ref="A1681:I1686"/>
    <mergeCell ref="K1683:S1684"/>
    <mergeCell ref="A1687:I1689"/>
    <mergeCell ref="J1687:AM1689"/>
    <mergeCell ref="A1690:I1697"/>
    <mergeCell ref="J1690:J1691"/>
    <mergeCell ref="K1690:K1691"/>
    <mergeCell ref="L1690:W1691"/>
    <mergeCell ref="X1690:X1691"/>
    <mergeCell ref="Y1690:Y1691"/>
    <mergeCell ref="J1692:J1693"/>
    <mergeCell ref="K1692:K1693"/>
    <mergeCell ref="L1692:W1693"/>
    <mergeCell ref="X1692:X1693"/>
    <mergeCell ref="Y1692:Y1693"/>
    <mergeCell ref="J1694:J1695"/>
    <mergeCell ref="K1694:K1695"/>
    <mergeCell ref="L1694:W1695"/>
    <mergeCell ref="J1696:J1697"/>
    <mergeCell ref="K1696:K1697"/>
    <mergeCell ref="L1696:N1697"/>
    <mergeCell ref="O1696:O1697"/>
    <mergeCell ref="A1640:I1642"/>
    <mergeCell ref="J1640:AM1642"/>
    <mergeCell ref="A1643:I1644"/>
    <mergeCell ref="J1643:AM1644"/>
    <mergeCell ref="A1645:I1646"/>
    <mergeCell ref="J1645:AM1646"/>
    <mergeCell ref="A1652:I1657"/>
    <mergeCell ref="K1654:S1655"/>
    <mergeCell ref="A1658:I1660"/>
    <mergeCell ref="J1658:AM1660"/>
    <mergeCell ref="A1661:I1668"/>
    <mergeCell ref="J1661:J1662"/>
    <mergeCell ref="K1661:K1662"/>
    <mergeCell ref="L1661:W1662"/>
    <mergeCell ref="X1661:X1662"/>
    <mergeCell ref="Y1661:Y1662"/>
    <mergeCell ref="J1663:J1664"/>
    <mergeCell ref="K1663:K1664"/>
    <mergeCell ref="L1663:W1664"/>
    <mergeCell ref="X1663:X1664"/>
    <mergeCell ref="Y1663:Y1664"/>
    <mergeCell ref="J1665:J1666"/>
    <mergeCell ref="K1665:K1666"/>
    <mergeCell ref="L1665:W1666"/>
    <mergeCell ref="X1665:X1666"/>
    <mergeCell ref="Y1665:Y1666"/>
    <mergeCell ref="J1667:J1668"/>
    <mergeCell ref="K1667:K1668"/>
    <mergeCell ref="L1667:N1668"/>
    <mergeCell ref="O1667:O1668"/>
    <mergeCell ref="P1667:AK1668"/>
    <mergeCell ref="AL1667:AM1668"/>
    <mergeCell ref="A1611:I1613"/>
    <mergeCell ref="J1611:AM1613"/>
    <mergeCell ref="A1614:I1615"/>
    <mergeCell ref="J1614:AM1615"/>
    <mergeCell ref="A1616:I1617"/>
    <mergeCell ref="J1616:AM1617"/>
    <mergeCell ref="A1618:I1620"/>
    <mergeCell ref="J1618:AM1620"/>
    <mergeCell ref="A1621:I1622"/>
    <mergeCell ref="J1621:AM1622"/>
    <mergeCell ref="A1623:I1628"/>
    <mergeCell ref="K1625:S1626"/>
    <mergeCell ref="A1629:I1631"/>
    <mergeCell ref="J1629:AM1631"/>
    <mergeCell ref="A1632:I1639"/>
    <mergeCell ref="J1632:J1633"/>
    <mergeCell ref="K1632:K1633"/>
    <mergeCell ref="L1632:W1633"/>
    <mergeCell ref="X1632:X1633"/>
    <mergeCell ref="Y1632:Y1633"/>
    <mergeCell ref="J1634:J1635"/>
    <mergeCell ref="K1634:K1635"/>
    <mergeCell ref="L1634:W1635"/>
    <mergeCell ref="X1634:X1635"/>
    <mergeCell ref="Y1634:Y1635"/>
    <mergeCell ref="J1636:J1637"/>
    <mergeCell ref="K1636:K1637"/>
    <mergeCell ref="L1636:W1637"/>
    <mergeCell ref="X1636:X1637"/>
    <mergeCell ref="Y1636:Y1637"/>
    <mergeCell ref="J1638:J1639"/>
    <mergeCell ref="K1638:K1639"/>
    <mergeCell ref="A1580:I1582"/>
    <mergeCell ref="J1580:AM1582"/>
    <mergeCell ref="A1583:AM1584"/>
    <mergeCell ref="A1585:I1586"/>
    <mergeCell ref="J1585:AM1586"/>
    <mergeCell ref="A1587:I1588"/>
    <mergeCell ref="J1587:AM1588"/>
    <mergeCell ref="A1589:I1591"/>
    <mergeCell ref="J1589:AM1591"/>
    <mergeCell ref="J1600:AM1602"/>
    <mergeCell ref="A1603:I1610"/>
    <mergeCell ref="J1603:J1604"/>
    <mergeCell ref="K1603:K1604"/>
    <mergeCell ref="L1603:W1604"/>
    <mergeCell ref="X1603:X1604"/>
    <mergeCell ref="Y1603:Y1604"/>
    <mergeCell ref="J1605:J1606"/>
    <mergeCell ref="K1605:K1606"/>
    <mergeCell ref="L1605:W1606"/>
    <mergeCell ref="X1605:X1606"/>
    <mergeCell ref="Y1605:Y1606"/>
    <mergeCell ref="J1607:J1608"/>
    <mergeCell ref="K1607:K1608"/>
    <mergeCell ref="L1607:W1608"/>
    <mergeCell ref="X1607:X1608"/>
    <mergeCell ref="Y1607:Y1608"/>
    <mergeCell ref="L1609:N1610"/>
    <mergeCell ref="O1609:O1610"/>
    <mergeCell ref="P1609:AK1610"/>
    <mergeCell ref="AL1609:AM1610"/>
    <mergeCell ref="A1592:I1593"/>
    <mergeCell ref="J1592:AM1593"/>
    <mergeCell ref="A1572:I1579"/>
    <mergeCell ref="J1572:J1573"/>
    <mergeCell ref="K1572:K1573"/>
    <mergeCell ref="L1572:W1573"/>
    <mergeCell ref="X1572:X1573"/>
    <mergeCell ref="Y1572:Y1573"/>
    <mergeCell ref="J1574:J1575"/>
    <mergeCell ref="K1574:K1575"/>
    <mergeCell ref="L1574:W1575"/>
    <mergeCell ref="X1574:X1575"/>
    <mergeCell ref="Y1574:Y1575"/>
    <mergeCell ref="J1576:J1577"/>
    <mergeCell ref="K1576:K1577"/>
    <mergeCell ref="L1576:W1577"/>
    <mergeCell ref="X1576:X1577"/>
    <mergeCell ref="Y1576:Y1577"/>
    <mergeCell ref="J1578:J1579"/>
    <mergeCell ref="K1578:K1579"/>
    <mergeCell ref="L1578:N1579"/>
    <mergeCell ref="O1578:O1579"/>
    <mergeCell ref="P1578:AK1579"/>
    <mergeCell ref="Z1572:AM1573"/>
    <mergeCell ref="Z1574:AM1575"/>
    <mergeCell ref="Z1576:AM1577"/>
    <mergeCell ref="K1549:K1550"/>
    <mergeCell ref="L1547:W1548"/>
    <mergeCell ref="Z1545:AM1546"/>
    <mergeCell ref="Z1547:AM1548"/>
    <mergeCell ref="A1551:I1553"/>
    <mergeCell ref="J1551:AM1553"/>
    <mergeCell ref="A1554:I1555"/>
    <mergeCell ref="J1554:AM1555"/>
    <mergeCell ref="A1556:I1557"/>
    <mergeCell ref="J1556:AM1557"/>
    <mergeCell ref="A1558:I1560"/>
    <mergeCell ref="J1558:AM1560"/>
    <mergeCell ref="A1561:I1562"/>
    <mergeCell ref="J1561:AM1562"/>
    <mergeCell ref="A1563:I1568"/>
    <mergeCell ref="K1565:S1566"/>
    <mergeCell ref="A1569:I1571"/>
    <mergeCell ref="J1569:AM1571"/>
    <mergeCell ref="J1547:J1548"/>
    <mergeCell ref="K1547:K1548"/>
    <mergeCell ref="J1563:U1564"/>
    <mergeCell ref="V1563:AM1563"/>
    <mergeCell ref="V1564:AM1564"/>
    <mergeCell ref="J1565:J1566"/>
    <mergeCell ref="T1565:U1566"/>
    <mergeCell ref="V1565:AM1565"/>
    <mergeCell ref="V1566:AM1566"/>
    <mergeCell ref="J1567:U1568"/>
    <mergeCell ref="V1567:AM1567"/>
    <mergeCell ref="V1568:AM1568"/>
    <mergeCell ref="A1522:I1524"/>
    <mergeCell ref="J1522:AM1524"/>
    <mergeCell ref="A1525:I1526"/>
    <mergeCell ref="J1525:AM1526"/>
    <mergeCell ref="A1527:I1528"/>
    <mergeCell ref="J1527:AM1528"/>
    <mergeCell ref="A1529:I1531"/>
    <mergeCell ref="J1529:AM1531"/>
    <mergeCell ref="A1532:I1533"/>
    <mergeCell ref="J1532:AM1533"/>
    <mergeCell ref="A1534:I1539"/>
    <mergeCell ref="K1536:S1537"/>
    <mergeCell ref="A1540:I1542"/>
    <mergeCell ref="J1540:AM1542"/>
    <mergeCell ref="A1543:I1550"/>
    <mergeCell ref="J1543:J1544"/>
    <mergeCell ref="K1543:K1544"/>
    <mergeCell ref="L1543:W1544"/>
    <mergeCell ref="X1543:X1544"/>
    <mergeCell ref="Y1543:Y1544"/>
    <mergeCell ref="J1545:J1546"/>
    <mergeCell ref="K1545:K1546"/>
    <mergeCell ref="L1545:W1546"/>
    <mergeCell ref="X1545:X1546"/>
    <mergeCell ref="Y1545:Y1546"/>
    <mergeCell ref="L1549:N1550"/>
    <mergeCell ref="O1549:O1550"/>
    <mergeCell ref="P1549:AK1550"/>
    <mergeCell ref="AL1549:AM1550"/>
    <mergeCell ref="X1547:X1548"/>
    <mergeCell ref="Y1547:Y1548"/>
    <mergeCell ref="J1549:J1550"/>
    <mergeCell ref="A1493:I1495"/>
    <mergeCell ref="J1493:AM1495"/>
    <mergeCell ref="A1496:I1497"/>
    <mergeCell ref="J1496:AM1497"/>
    <mergeCell ref="A1500:I1502"/>
    <mergeCell ref="J1500:AM1502"/>
    <mergeCell ref="A1503:I1504"/>
    <mergeCell ref="J1503:AM1504"/>
    <mergeCell ref="A1505:I1510"/>
    <mergeCell ref="K1507:S1508"/>
    <mergeCell ref="A1511:I1513"/>
    <mergeCell ref="J1511:AM1513"/>
    <mergeCell ref="A1514:I1521"/>
    <mergeCell ref="J1514:J1515"/>
    <mergeCell ref="K1514:K1515"/>
    <mergeCell ref="L1514:W1515"/>
    <mergeCell ref="X1514:X1515"/>
    <mergeCell ref="Y1514:Y1515"/>
    <mergeCell ref="J1516:J1517"/>
    <mergeCell ref="K1516:K1517"/>
    <mergeCell ref="L1516:W1517"/>
    <mergeCell ref="X1516:X1517"/>
    <mergeCell ref="Y1516:Y1517"/>
    <mergeCell ref="J1518:J1519"/>
    <mergeCell ref="K1518:K1519"/>
    <mergeCell ref="L1518:W1519"/>
    <mergeCell ref="X1518:X1519"/>
    <mergeCell ref="Y1518:Y1519"/>
    <mergeCell ref="J1520:J1521"/>
    <mergeCell ref="K1520:K1521"/>
    <mergeCell ref="L1520:N1521"/>
    <mergeCell ref="O1520:O1521"/>
    <mergeCell ref="A1467:I1468"/>
    <mergeCell ref="J1467:AM1468"/>
    <mergeCell ref="A1469:I1470"/>
    <mergeCell ref="J1469:AM1470"/>
    <mergeCell ref="A1471:I1473"/>
    <mergeCell ref="J1471:AM1473"/>
    <mergeCell ref="A1474:I1475"/>
    <mergeCell ref="J1474:AM1475"/>
    <mergeCell ref="A1476:I1481"/>
    <mergeCell ref="K1478:S1479"/>
    <mergeCell ref="A1482:I1484"/>
    <mergeCell ref="J1482:AM1484"/>
    <mergeCell ref="A1485:I1492"/>
    <mergeCell ref="J1485:J1486"/>
    <mergeCell ref="K1485:K1486"/>
    <mergeCell ref="L1485:W1486"/>
    <mergeCell ref="X1485:X1486"/>
    <mergeCell ref="Y1485:Y1486"/>
    <mergeCell ref="L1491:N1492"/>
    <mergeCell ref="O1491:O1492"/>
    <mergeCell ref="P1491:AK1492"/>
    <mergeCell ref="AL1491:AM1492"/>
    <mergeCell ref="L1489:W1490"/>
    <mergeCell ref="X1489:X1490"/>
    <mergeCell ref="Y1489:Y1490"/>
    <mergeCell ref="L1487:W1488"/>
    <mergeCell ref="X1487:X1488"/>
    <mergeCell ref="Y1487:Y1488"/>
    <mergeCell ref="J1487:J1488"/>
    <mergeCell ref="J1478:J1479"/>
    <mergeCell ref="T1478:U1479"/>
    <mergeCell ref="V1478:AM1478"/>
    <mergeCell ref="Y1456:Y1457"/>
    <mergeCell ref="J1458:J1459"/>
    <mergeCell ref="K1458:K1459"/>
    <mergeCell ref="L1458:W1459"/>
    <mergeCell ref="X1458:X1459"/>
    <mergeCell ref="Y1458:Y1459"/>
    <mergeCell ref="J1460:J1461"/>
    <mergeCell ref="K1460:K1461"/>
    <mergeCell ref="L1460:W1461"/>
    <mergeCell ref="X1460:X1461"/>
    <mergeCell ref="Y1460:Y1461"/>
    <mergeCell ref="J1462:J1463"/>
    <mergeCell ref="K1462:K1463"/>
    <mergeCell ref="L1462:N1463"/>
    <mergeCell ref="O1462:O1463"/>
    <mergeCell ref="P1462:AK1463"/>
    <mergeCell ref="AL1462:AM1463"/>
    <mergeCell ref="A1387:I1392"/>
    <mergeCell ref="K1389:S1390"/>
    <mergeCell ref="A1393:I1395"/>
    <mergeCell ref="J1393:AM1395"/>
    <mergeCell ref="A1416:I1421"/>
    <mergeCell ref="K1418:S1419"/>
    <mergeCell ref="A1422:I1424"/>
    <mergeCell ref="J1422:AM1424"/>
    <mergeCell ref="A1447:I1452"/>
    <mergeCell ref="K1449:S1450"/>
    <mergeCell ref="A1382:I1384"/>
    <mergeCell ref="J1382:AM1384"/>
    <mergeCell ref="A1411:I1413"/>
    <mergeCell ref="J1411:AM1413"/>
    <mergeCell ref="A1442:I1444"/>
    <mergeCell ref="J1442:AM1444"/>
    <mergeCell ref="P1402:AK1403"/>
    <mergeCell ref="A1404:I1406"/>
    <mergeCell ref="J1404:AM1406"/>
    <mergeCell ref="A1409:I1410"/>
    <mergeCell ref="J1409:AM1410"/>
    <mergeCell ref="A1414:I1415"/>
    <mergeCell ref="J1414:AM1415"/>
    <mergeCell ref="A1396:I1403"/>
    <mergeCell ref="J1396:J1397"/>
    <mergeCell ref="K1396:K1397"/>
    <mergeCell ref="A1438:I1439"/>
    <mergeCell ref="J1438:AM1439"/>
    <mergeCell ref="A1440:I1441"/>
    <mergeCell ref="J1440:AM1441"/>
    <mergeCell ref="L1402:N1403"/>
    <mergeCell ref="O1402:O1403"/>
    <mergeCell ref="V210:AM210"/>
    <mergeCell ref="T211:U212"/>
    <mergeCell ref="V211:AD211"/>
    <mergeCell ref="K1226:K1227"/>
    <mergeCell ref="L1226:N1227"/>
    <mergeCell ref="O1226:O1227"/>
    <mergeCell ref="P1226:AK1227"/>
    <mergeCell ref="A1235:I1237"/>
    <mergeCell ref="J1235:AM1237"/>
    <mergeCell ref="A1300:I1305"/>
    <mergeCell ref="K1302:S1303"/>
    <mergeCell ref="A1306:I1308"/>
    <mergeCell ref="J1306:AM1308"/>
    <mergeCell ref="A1329:I1334"/>
    <mergeCell ref="K1331:S1332"/>
    <mergeCell ref="A1335:I1337"/>
    <mergeCell ref="J1335:AM1337"/>
    <mergeCell ref="A1324:I1326"/>
    <mergeCell ref="J1324:AM1326"/>
    <mergeCell ref="L1311:W1312"/>
    <mergeCell ref="L1313:W1314"/>
    <mergeCell ref="AL1315:AM1316"/>
    <mergeCell ref="A1322:I1323"/>
    <mergeCell ref="J1322:AM1323"/>
    <mergeCell ref="A1327:I1328"/>
    <mergeCell ref="J1327:AM1328"/>
    <mergeCell ref="A1278:I1285"/>
    <mergeCell ref="J1278:J1279"/>
    <mergeCell ref="K1278:K1279"/>
    <mergeCell ref="R218:U219"/>
    <mergeCell ref="V218:Z218"/>
    <mergeCell ref="AA218:AM218"/>
    <mergeCell ref="A401:I402"/>
    <mergeCell ref="J401:AM402"/>
    <mergeCell ref="A472:I474"/>
    <mergeCell ref="A451:I453"/>
    <mergeCell ref="J185:AM186"/>
    <mergeCell ref="J206:AM207"/>
    <mergeCell ref="J229:AM230"/>
    <mergeCell ref="J250:AM251"/>
    <mergeCell ref="J271:AM272"/>
    <mergeCell ref="J292:AM293"/>
    <mergeCell ref="J313:AM314"/>
    <mergeCell ref="J336:AM337"/>
    <mergeCell ref="J357:AM358"/>
    <mergeCell ref="J378:AM379"/>
    <mergeCell ref="J399:AM400"/>
    <mergeCell ref="J420:AM421"/>
    <mergeCell ref="J443:AM444"/>
    <mergeCell ref="J464:AM465"/>
    <mergeCell ref="K390:Q391"/>
    <mergeCell ref="J234:J235"/>
    <mergeCell ref="K304:Q305"/>
    <mergeCell ref="J318:J319"/>
    <mergeCell ref="K318:S319"/>
    <mergeCell ref="K325:Q326"/>
    <mergeCell ref="J451:AM453"/>
    <mergeCell ref="J211:J212"/>
    <mergeCell ref="R197:U198"/>
    <mergeCell ref="V197:Z197"/>
    <mergeCell ref="AA197:AM197"/>
    <mergeCell ref="V198:AM198"/>
    <mergeCell ref="J199:AM199"/>
    <mergeCell ref="J210:U210"/>
    <mergeCell ref="C496:I499"/>
    <mergeCell ref="J497:J498"/>
    <mergeCell ref="K497:Q498"/>
    <mergeCell ref="C500:I502"/>
    <mergeCell ref="J500:AM502"/>
    <mergeCell ref="C503:I505"/>
    <mergeCell ref="J503:AM505"/>
    <mergeCell ref="J490:J491"/>
    <mergeCell ref="A510:I513"/>
    <mergeCell ref="J511:J512"/>
    <mergeCell ref="J485:AM486"/>
    <mergeCell ref="J506:AM507"/>
    <mergeCell ref="K511:S512"/>
    <mergeCell ref="A506:I507"/>
    <mergeCell ref="A508:I509"/>
    <mergeCell ref="J508:AM509"/>
    <mergeCell ref="T511:U512"/>
    <mergeCell ref="V511:AD511"/>
    <mergeCell ref="AE511:AM511"/>
    <mergeCell ref="V512:AD512"/>
    <mergeCell ref="AE512:AM512"/>
    <mergeCell ref="J513:U513"/>
    <mergeCell ref="V513:AD513"/>
    <mergeCell ref="AE513:AM513"/>
    <mergeCell ref="J492:U492"/>
    <mergeCell ref="V492:AD492"/>
    <mergeCell ref="AE492:AM492"/>
    <mergeCell ref="J496:U496"/>
    <mergeCell ref="V496:AM496"/>
    <mergeCell ref="R497:U498"/>
    <mergeCell ref="V497:Z497"/>
    <mergeCell ref="AA497:AM497"/>
    <mergeCell ref="A475:B484"/>
    <mergeCell ref="A514:I516"/>
    <mergeCell ref="J514:AM516"/>
    <mergeCell ref="A517:B526"/>
    <mergeCell ref="C517:I520"/>
    <mergeCell ref="A527:I528"/>
    <mergeCell ref="A529:I530"/>
    <mergeCell ref="J529:AM530"/>
    <mergeCell ref="A531:I534"/>
    <mergeCell ref="J532:J533"/>
    <mergeCell ref="K532:S533"/>
    <mergeCell ref="A535:I537"/>
    <mergeCell ref="J535:AM537"/>
    <mergeCell ref="A538:B547"/>
    <mergeCell ref="C538:I541"/>
    <mergeCell ref="J539:J540"/>
    <mergeCell ref="K539:Q540"/>
    <mergeCell ref="C542:I544"/>
    <mergeCell ref="J542:AM544"/>
    <mergeCell ref="C545:I547"/>
    <mergeCell ref="J545:AM547"/>
    <mergeCell ref="J518:J519"/>
    <mergeCell ref="K518:Q519"/>
    <mergeCell ref="C521:I523"/>
    <mergeCell ref="J521:AM523"/>
    <mergeCell ref="C524:I526"/>
    <mergeCell ref="J524:AM526"/>
    <mergeCell ref="J517:U517"/>
    <mergeCell ref="V517:AM517"/>
    <mergeCell ref="R518:U519"/>
    <mergeCell ref="J493:AM495"/>
    <mergeCell ref="A496:B505"/>
    <mergeCell ref="A214:I216"/>
    <mergeCell ref="A428:I430"/>
    <mergeCell ref="J428:AM430"/>
    <mergeCell ref="A454:B463"/>
    <mergeCell ref="C454:I457"/>
    <mergeCell ref="J455:J456"/>
    <mergeCell ref="K455:Q456"/>
    <mergeCell ref="C458:I460"/>
    <mergeCell ref="J458:AM460"/>
    <mergeCell ref="C461:I463"/>
    <mergeCell ref="J461:AM463"/>
    <mergeCell ref="A464:I465"/>
    <mergeCell ref="A466:I467"/>
    <mergeCell ref="J466:AM467"/>
    <mergeCell ref="A485:I486"/>
    <mergeCell ref="A422:I423"/>
    <mergeCell ref="J422:AM423"/>
    <mergeCell ref="A424:I427"/>
    <mergeCell ref="J425:J426"/>
    <mergeCell ref="K425:S426"/>
    <mergeCell ref="A441:AM442"/>
    <mergeCell ref="A443:I444"/>
    <mergeCell ref="A445:I446"/>
    <mergeCell ref="J445:AM446"/>
    <mergeCell ref="A447:I450"/>
    <mergeCell ref="J448:J449"/>
    <mergeCell ref="K448:S449"/>
    <mergeCell ref="J479:AM481"/>
    <mergeCell ref="J476:J477"/>
    <mergeCell ref="A468:I471"/>
    <mergeCell ref="J469:J470"/>
    <mergeCell ref="K469:S470"/>
    <mergeCell ref="C354:I356"/>
    <mergeCell ref="J354:AM356"/>
    <mergeCell ref="A359:I360"/>
    <mergeCell ref="J359:AM360"/>
    <mergeCell ref="A361:I364"/>
    <mergeCell ref="J362:J363"/>
    <mergeCell ref="K362:S363"/>
    <mergeCell ref="A357:I358"/>
    <mergeCell ref="A321:I323"/>
    <mergeCell ref="J321:AM323"/>
    <mergeCell ref="A324:B333"/>
    <mergeCell ref="C324:I327"/>
    <mergeCell ref="J325:J326"/>
    <mergeCell ref="K348:Q349"/>
    <mergeCell ref="A237:I239"/>
    <mergeCell ref="J237:AM239"/>
    <mergeCell ref="A240:B249"/>
    <mergeCell ref="C240:I243"/>
    <mergeCell ref="J241:J242"/>
    <mergeCell ref="C244:I246"/>
    <mergeCell ref="J244:AM246"/>
    <mergeCell ref="C247:I249"/>
    <mergeCell ref="J247:AM249"/>
    <mergeCell ref="R262:U263"/>
    <mergeCell ref="V262:Z262"/>
    <mergeCell ref="AA262:AM262"/>
    <mergeCell ref="V263:AM263"/>
    <mergeCell ref="J264:AM264"/>
    <mergeCell ref="J275:U275"/>
    <mergeCell ref="V275:AM275"/>
    <mergeCell ref="T276:U277"/>
    <mergeCell ref="V276:AD276"/>
    <mergeCell ref="C328:I330"/>
    <mergeCell ref="J328:AM330"/>
    <mergeCell ref="C331:I333"/>
    <mergeCell ref="J331:AM333"/>
    <mergeCell ref="A315:I316"/>
    <mergeCell ref="J315:AM316"/>
    <mergeCell ref="A273:I274"/>
    <mergeCell ref="J273:AM274"/>
    <mergeCell ref="A275:I278"/>
    <mergeCell ref="J276:J277"/>
    <mergeCell ref="A1030:I1032"/>
    <mergeCell ref="J1030:AM1032"/>
    <mergeCell ref="A1059:I1061"/>
    <mergeCell ref="J1059:AM1061"/>
    <mergeCell ref="A1088:I1090"/>
    <mergeCell ref="J1088:AM1090"/>
    <mergeCell ref="A1117:I1119"/>
    <mergeCell ref="J1117:AM1119"/>
    <mergeCell ref="A558:I560"/>
    <mergeCell ref="J558:AM560"/>
    <mergeCell ref="A879:I880"/>
    <mergeCell ref="J879:AM880"/>
    <mergeCell ref="A881:I882"/>
    <mergeCell ref="L955:W956"/>
    <mergeCell ref="A410:B419"/>
    <mergeCell ref="C410:I413"/>
    <mergeCell ref="A941:I943"/>
    <mergeCell ref="J941:AM943"/>
    <mergeCell ref="A970:I972"/>
    <mergeCell ref="A347:B356"/>
    <mergeCell ref="C351:I353"/>
    <mergeCell ref="J351:AM353"/>
    <mergeCell ref="A1264:I1266"/>
    <mergeCell ref="J1264:AM1266"/>
    <mergeCell ref="A1295:I1297"/>
    <mergeCell ref="J1295:AM1297"/>
    <mergeCell ref="L1280:W1281"/>
    <mergeCell ref="L1282:W1283"/>
    <mergeCell ref="Y1282:Y1283"/>
    <mergeCell ref="J1284:J1285"/>
    <mergeCell ref="K1284:K1285"/>
    <mergeCell ref="L1284:N1285"/>
    <mergeCell ref="O1284:O1285"/>
    <mergeCell ref="P1284:AK1285"/>
    <mergeCell ref="AL1284:AM1285"/>
    <mergeCell ref="A1262:I1263"/>
    <mergeCell ref="J1262:AM1263"/>
    <mergeCell ref="A1269:I1274"/>
    <mergeCell ref="K1271:S1272"/>
    <mergeCell ref="A1275:I1277"/>
    <mergeCell ref="J1275:AM1277"/>
    <mergeCell ref="K1280:K1281"/>
    <mergeCell ref="X1280:X1281"/>
    <mergeCell ref="Y1280:Y1281"/>
    <mergeCell ref="J1282:J1283"/>
    <mergeCell ref="K1282:K1283"/>
    <mergeCell ref="X1282:X1283"/>
    <mergeCell ref="L1278:W1279"/>
    <mergeCell ref="J1267:AM1268"/>
    <mergeCell ref="X1278:X1279"/>
    <mergeCell ref="Y1278:Y1279"/>
    <mergeCell ref="J1280:J1281"/>
    <mergeCell ref="A1267:I1268"/>
    <mergeCell ref="J1269:U1270"/>
    <mergeCell ref="A707:I709"/>
    <mergeCell ref="J707:AM709"/>
    <mergeCell ref="A736:I738"/>
    <mergeCell ref="J736:AM738"/>
    <mergeCell ref="A765:I767"/>
    <mergeCell ref="J765:AM767"/>
    <mergeCell ref="A794:I796"/>
    <mergeCell ref="J794:AM796"/>
    <mergeCell ref="A823:I825"/>
    <mergeCell ref="J823:AM825"/>
    <mergeCell ref="A854:I856"/>
    <mergeCell ref="J854:AM856"/>
    <mergeCell ref="A883:I885"/>
    <mergeCell ref="J883:AM885"/>
    <mergeCell ref="A912:I914"/>
    <mergeCell ref="J912:AM914"/>
    <mergeCell ref="J685:U686"/>
    <mergeCell ref="V685:AM685"/>
    <mergeCell ref="V686:AM686"/>
    <mergeCell ref="Z690:AM691"/>
    <mergeCell ref="Z692:AM693"/>
    <mergeCell ref="Z694:AM695"/>
    <mergeCell ref="J712:U713"/>
    <mergeCell ref="V712:AM712"/>
    <mergeCell ref="V713:AM713"/>
    <mergeCell ref="J714:J715"/>
    <mergeCell ref="T714:U715"/>
    <mergeCell ref="V714:AM714"/>
    <mergeCell ref="V715:AM715"/>
    <mergeCell ref="J716:U717"/>
    <mergeCell ref="V716:AM716"/>
    <mergeCell ref="J892:U893"/>
    <mergeCell ref="A1375:I1377"/>
    <mergeCell ref="A1498:I1499"/>
    <mergeCell ref="J1498:AM1499"/>
    <mergeCell ref="K1429:K1430"/>
    <mergeCell ref="X1429:X1430"/>
    <mergeCell ref="Y1429:Y1430"/>
    <mergeCell ref="J1431:J1432"/>
    <mergeCell ref="K1431:K1432"/>
    <mergeCell ref="L1431:N1432"/>
    <mergeCell ref="O1431:O1432"/>
    <mergeCell ref="P1431:AK1432"/>
    <mergeCell ref="A1433:I1435"/>
    <mergeCell ref="J1433:AM1435"/>
    <mergeCell ref="K1487:K1488"/>
    <mergeCell ref="L1398:W1399"/>
    <mergeCell ref="L1400:W1401"/>
    <mergeCell ref="A1146:I1148"/>
    <mergeCell ref="J1146:AM1148"/>
    <mergeCell ref="J1402:J1403"/>
    <mergeCell ref="K1402:K1403"/>
    <mergeCell ref="AL1402:AM1403"/>
    <mergeCell ref="A1407:I1408"/>
    <mergeCell ref="J1407:AM1408"/>
    <mergeCell ref="J1375:AM1377"/>
    <mergeCell ref="A1367:I1374"/>
    <mergeCell ref="J1367:J1368"/>
    <mergeCell ref="K1367:K1368"/>
    <mergeCell ref="X1367:X1368"/>
    <mergeCell ref="Y1367:Y1368"/>
    <mergeCell ref="J1369:J1370"/>
    <mergeCell ref="K1369:K1370"/>
    <mergeCell ref="X1369:X1370"/>
    <mergeCell ref="J1358:U1359"/>
    <mergeCell ref="A589:I591"/>
    <mergeCell ref="J589:AM591"/>
    <mergeCell ref="A618:I620"/>
    <mergeCell ref="J618:AM620"/>
    <mergeCell ref="A647:I649"/>
    <mergeCell ref="J647:AM649"/>
    <mergeCell ref="A676:I678"/>
    <mergeCell ref="X1396:X1397"/>
    <mergeCell ref="Y1396:Y1397"/>
    <mergeCell ref="J1398:J1399"/>
    <mergeCell ref="K1398:K1399"/>
    <mergeCell ref="X1398:X1399"/>
    <mergeCell ref="Y1398:Y1399"/>
    <mergeCell ref="J1400:J1401"/>
    <mergeCell ref="K1400:K1401"/>
    <mergeCell ref="X1400:X1401"/>
    <mergeCell ref="Y1400:Y1401"/>
    <mergeCell ref="L1396:W1397"/>
    <mergeCell ref="Z1396:AM1397"/>
    <mergeCell ref="Z1398:AM1399"/>
    <mergeCell ref="Z1400:AM1401"/>
    <mergeCell ref="A1380:I1381"/>
    <mergeCell ref="J1380:AM1381"/>
    <mergeCell ref="A1385:I1386"/>
    <mergeCell ref="J1385:AM1386"/>
    <mergeCell ref="Y1371:Y1372"/>
    <mergeCell ref="J1373:J1374"/>
    <mergeCell ref="K1373:K1374"/>
    <mergeCell ref="L1373:N1374"/>
    <mergeCell ref="O1373:O1374"/>
    <mergeCell ref="P1373:AK1374"/>
    <mergeCell ref="J1244:U1245"/>
    <mergeCell ref="A1378:I1379"/>
    <mergeCell ref="A1317:I1319"/>
    <mergeCell ref="L1338:W1339"/>
    <mergeCell ref="L1340:W1341"/>
    <mergeCell ref="P1344:AK1345"/>
    <mergeCell ref="Y1309:Y1310"/>
    <mergeCell ref="J1311:J1312"/>
    <mergeCell ref="K1311:K1312"/>
    <mergeCell ref="X1311:X1312"/>
    <mergeCell ref="Y1311:Y1312"/>
    <mergeCell ref="A1309:I1316"/>
    <mergeCell ref="J1309:J1310"/>
    <mergeCell ref="K1309:K1310"/>
    <mergeCell ref="X1309:X1310"/>
    <mergeCell ref="J1313:J1314"/>
    <mergeCell ref="K1313:K1314"/>
    <mergeCell ref="X1313:X1314"/>
    <mergeCell ref="L1309:W1310"/>
    <mergeCell ref="L1342:W1343"/>
    <mergeCell ref="J1317:AM1319"/>
    <mergeCell ref="A1320:I1321"/>
    <mergeCell ref="J1320:AM1321"/>
    <mergeCell ref="A1364:I1366"/>
    <mergeCell ref="J1364:AM1366"/>
    <mergeCell ref="Z1340:AM1341"/>
    <mergeCell ref="A1358:I1363"/>
    <mergeCell ref="K1360:S1361"/>
    <mergeCell ref="A1353:I1355"/>
    <mergeCell ref="J1353:AM1355"/>
    <mergeCell ref="L1344:N1345"/>
    <mergeCell ref="O1344:O1345"/>
    <mergeCell ref="K1195:K1196"/>
    <mergeCell ref="A1209:I1210"/>
    <mergeCell ref="J1209:AM1210"/>
    <mergeCell ref="A1260:I1261"/>
    <mergeCell ref="J1260:AM1261"/>
    <mergeCell ref="L1220:W1221"/>
    <mergeCell ref="L1222:W1223"/>
    <mergeCell ref="L1224:W1225"/>
    <mergeCell ref="AL1226:AM1227"/>
    <mergeCell ref="L1249:W1250"/>
    <mergeCell ref="L1251:W1252"/>
    <mergeCell ref="L1253:W1254"/>
    <mergeCell ref="P1255:AK1256"/>
    <mergeCell ref="A1257:I1259"/>
    <mergeCell ref="J1257:AM1259"/>
    <mergeCell ref="A1228:I1230"/>
    <mergeCell ref="J1228:AM1230"/>
    <mergeCell ref="L1255:N1256"/>
    <mergeCell ref="O1255:O1256"/>
    <mergeCell ref="A1240:I1245"/>
    <mergeCell ref="K1242:S1243"/>
    <mergeCell ref="A1249:I1256"/>
    <mergeCell ref="J1249:J1250"/>
    <mergeCell ref="K1249:K1250"/>
    <mergeCell ref="A1217:I1219"/>
    <mergeCell ref="J1217:AM1219"/>
    <mergeCell ref="A1220:I1227"/>
    <mergeCell ref="J1220:J1221"/>
    <mergeCell ref="A1211:I1216"/>
    <mergeCell ref="K1213:S1214"/>
    <mergeCell ref="A1246:I1248"/>
    <mergeCell ref="J1246:AM1248"/>
    <mergeCell ref="L1191:W1192"/>
    <mergeCell ref="L1193:W1194"/>
    <mergeCell ref="L1195:W1196"/>
    <mergeCell ref="A1188:I1190"/>
    <mergeCell ref="J1188:AM1190"/>
    <mergeCell ref="A1182:I1187"/>
    <mergeCell ref="K1184:S1185"/>
    <mergeCell ref="A1206:I1208"/>
    <mergeCell ref="J1206:AM1208"/>
    <mergeCell ref="K1197:K1198"/>
    <mergeCell ref="L1197:N1198"/>
    <mergeCell ref="O1197:O1198"/>
    <mergeCell ref="P1197:AK1198"/>
    <mergeCell ref="AL1197:AM1198"/>
    <mergeCell ref="J1199:AM1201"/>
    <mergeCell ref="J1182:U1183"/>
    <mergeCell ref="V1182:AM1182"/>
    <mergeCell ref="V1183:AM1183"/>
    <mergeCell ref="J1184:J1185"/>
    <mergeCell ref="T1184:U1185"/>
    <mergeCell ref="V1184:AM1184"/>
    <mergeCell ref="V1185:AM1185"/>
    <mergeCell ref="J1186:U1187"/>
    <mergeCell ref="V1186:AM1186"/>
    <mergeCell ref="V1187:AM1187"/>
    <mergeCell ref="Z1191:AM1192"/>
    <mergeCell ref="Z1193:AM1194"/>
    <mergeCell ref="Z1195:AM1196"/>
    <mergeCell ref="J1193:J1194"/>
    <mergeCell ref="K1193:K1194"/>
    <mergeCell ref="Y1193:Y1194"/>
    <mergeCell ref="J1195:J1196"/>
    <mergeCell ref="A944:I945"/>
    <mergeCell ref="J944:AM945"/>
    <mergeCell ref="J955:J956"/>
    <mergeCell ref="K955:K956"/>
    <mergeCell ref="X955:X956"/>
    <mergeCell ref="Y955:Y956"/>
    <mergeCell ref="J957:J958"/>
    <mergeCell ref="K957:K958"/>
    <mergeCell ref="A946:I951"/>
    <mergeCell ref="AL1166:AM1167"/>
    <mergeCell ref="A1173:I1174"/>
    <mergeCell ref="A952:I954"/>
    <mergeCell ref="J952:AM954"/>
    <mergeCell ref="A955:I962"/>
    <mergeCell ref="J1173:AM1174"/>
    <mergeCell ref="J961:J962"/>
    <mergeCell ref="AL961:AM962"/>
    <mergeCell ref="X957:X958"/>
    <mergeCell ref="Y957:Y958"/>
    <mergeCell ref="J959:J960"/>
    <mergeCell ref="A963:I965"/>
    <mergeCell ref="J963:AM965"/>
    <mergeCell ref="A966:I967"/>
    <mergeCell ref="J966:AM967"/>
    <mergeCell ref="A1149:I1150"/>
    <mergeCell ref="J1168:AM1170"/>
    <mergeCell ref="A1168:I1170"/>
    <mergeCell ref="J946:U947"/>
    <mergeCell ref="V946:AM946"/>
    <mergeCell ref="V947:AM947"/>
    <mergeCell ref="J948:J949"/>
    <mergeCell ref="T948:U949"/>
    <mergeCell ref="A934:I936"/>
    <mergeCell ref="J934:AM936"/>
    <mergeCell ref="A939:I940"/>
    <mergeCell ref="J939:AM940"/>
    <mergeCell ref="A923:I925"/>
    <mergeCell ref="J923:AM925"/>
    <mergeCell ref="A926:I933"/>
    <mergeCell ref="J926:J927"/>
    <mergeCell ref="K926:K927"/>
    <mergeCell ref="X926:X927"/>
    <mergeCell ref="Y926:Y927"/>
    <mergeCell ref="J928:J929"/>
    <mergeCell ref="K928:K929"/>
    <mergeCell ref="J930:J931"/>
    <mergeCell ref="K930:K931"/>
    <mergeCell ref="X930:X931"/>
    <mergeCell ref="A915:I916"/>
    <mergeCell ref="J915:AM916"/>
    <mergeCell ref="Y930:Y931"/>
    <mergeCell ref="L930:W931"/>
    <mergeCell ref="A937:I938"/>
    <mergeCell ref="J937:AM938"/>
    <mergeCell ref="AL932:AM933"/>
    <mergeCell ref="J932:J933"/>
    <mergeCell ref="K932:K933"/>
    <mergeCell ref="J917:U918"/>
    <mergeCell ref="V917:AM917"/>
    <mergeCell ref="V918:AM918"/>
    <mergeCell ref="Z926:AM927"/>
    <mergeCell ref="Z928:AM929"/>
    <mergeCell ref="Z930:AM931"/>
    <mergeCell ref="V892:AM892"/>
    <mergeCell ref="V893:AM893"/>
    <mergeCell ref="Z897:AM898"/>
    <mergeCell ref="Z899:AM900"/>
    <mergeCell ref="Z901:AM902"/>
    <mergeCell ref="A859:I864"/>
    <mergeCell ref="A865:I867"/>
    <mergeCell ref="J865:AM867"/>
    <mergeCell ref="A868:I875"/>
    <mergeCell ref="J868:J869"/>
    <mergeCell ref="L899:W900"/>
    <mergeCell ref="L901:W902"/>
    <mergeCell ref="A917:I922"/>
    <mergeCell ref="L926:W927"/>
    <mergeCell ref="L928:W929"/>
    <mergeCell ref="L932:N933"/>
    <mergeCell ref="O932:O933"/>
    <mergeCell ref="P932:AK933"/>
    <mergeCell ref="A905:I907"/>
    <mergeCell ref="J905:AM907"/>
    <mergeCell ref="A910:I911"/>
    <mergeCell ref="J910:AM911"/>
    <mergeCell ref="A908:I909"/>
    <mergeCell ref="J908:AM909"/>
    <mergeCell ref="A876:I878"/>
    <mergeCell ref="J876:AM878"/>
    <mergeCell ref="J861:J862"/>
    <mergeCell ref="T861:U862"/>
    <mergeCell ref="V861:AM861"/>
    <mergeCell ref="V862:AM862"/>
    <mergeCell ref="J863:U864"/>
    <mergeCell ref="K919:S920"/>
    <mergeCell ref="A845:I847"/>
    <mergeCell ref="J845:AM847"/>
    <mergeCell ref="AL843:AM844"/>
    <mergeCell ref="A848:AM849"/>
    <mergeCell ref="A850:I851"/>
    <mergeCell ref="J850:AM851"/>
    <mergeCell ref="A852:I853"/>
    <mergeCell ref="J852:AM853"/>
    <mergeCell ref="A857:I858"/>
    <mergeCell ref="J857:AM858"/>
    <mergeCell ref="AL874:AM875"/>
    <mergeCell ref="A888:I893"/>
    <mergeCell ref="J899:J900"/>
    <mergeCell ref="K899:K900"/>
    <mergeCell ref="X868:X869"/>
    <mergeCell ref="Y868:Y869"/>
    <mergeCell ref="L870:W871"/>
    <mergeCell ref="L872:W873"/>
    <mergeCell ref="Y870:Y871"/>
    <mergeCell ref="A894:I896"/>
    <mergeCell ref="J894:AM896"/>
    <mergeCell ref="A897:I904"/>
    <mergeCell ref="J897:J898"/>
    <mergeCell ref="K897:K898"/>
    <mergeCell ref="X897:X898"/>
    <mergeCell ref="A886:I887"/>
    <mergeCell ref="J886:AM887"/>
    <mergeCell ref="J872:J873"/>
    <mergeCell ref="J890:J891"/>
    <mergeCell ref="T890:U891"/>
    <mergeCell ref="V890:AM890"/>
    <mergeCell ref="V891:AM891"/>
    <mergeCell ref="A821:I822"/>
    <mergeCell ref="J821:AM822"/>
    <mergeCell ref="A826:I827"/>
    <mergeCell ref="J826:AM827"/>
    <mergeCell ref="X812:X813"/>
    <mergeCell ref="Y812:Y813"/>
    <mergeCell ref="J814:J815"/>
    <mergeCell ref="K814:K815"/>
    <mergeCell ref="L814:N815"/>
    <mergeCell ref="O814:O815"/>
    <mergeCell ref="P814:AK815"/>
    <mergeCell ref="A828:I833"/>
    <mergeCell ref="A834:I836"/>
    <mergeCell ref="J834:AM836"/>
    <mergeCell ref="A837:I844"/>
    <mergeCell ref="J837:J838"/>
    <mergeCell ref="K837:K838"/>
    <mergeCell ref="X837:X838"/>
    <mergeCell ref="Y837:Y838"/>
    <mergeCell ref="J839:J840"/>
    <mergeCell ref="K839:K840"/>
    <mergeCell ref="X839:X840"/>
    <mergeCell ref="Y839:Y840"/>
    <mergeCell ref="J841:J842"/>
    <mergeCell ref="K841:K842"/>
    <mergeCell ref="X841:X842"/>
    <mergeCell ref="L837:W838"/>
    <mergeCell ref="L839:W840"/>
    <mergeCell ref="L812:W813"/>
    <mergeCell ref="AL814:AM815"/>
    <mergeCell ref="A819:I820"/>
    <mergeCell ref="J819:AM820"/>
    <mergeCell ref="A787:I789"/>
    <mergeCell ref="J787:AM789"/>
    <mergeCell ref="A792:I793"/>
    <mergeCell ref="J792:AM793"/>
    <mergeCell ref="A776:I778"/>
    <mergeCell ref="J776:AM778"/>
    <mergeCell ref="A779:I786"/>
    <mergeCell ref="J779:J780"/>
    <mergeCell ref="K779:K780"/>
    <mergeCell ref="X779:X780"/>
    <mergeCell ref="Y779:Y780"/>
    <mergeCell ref="J781:J782"/>
    <mergeCell ref="K781:K782"/>
    <mergeCell ref="X781:X782"/>
    <mergeCell ref="Y781:Y782"/>
    <mergeCell ref="J783:J784"/>
    <mergeCell ref="K783:K784"/>
    <mergeCell ref="X783:X784"/>
    <mergeCell ref="Y783:Y784"/>
    <mergeCell ref="L783:W784"/>
    <mergeCell ref="A790:I791"/>
    <mergeCell ref="J790:AM791"/>
    <mergeCell ref="L779:W780"/>
    <mergeCell ref="J785:J786"/>
    <mergeCell ref="K785:K786"/>
    <mergeCell ref="L785:N786"/>
    <mergeCell ref="Z779:AM780"/>
    <mergeCell ref="Z781:AM782"/>
    <mergeCell ref="Z783:AM784"/>
    <mergeCell ref="A763:I764"/>
    <mergeCell ref="J763:AM764"/>
    <mergeCell ref="A768:I769"/>
    <mergeCell ref="J768:AM769"/>
    <mergeCell ref="A770:I775"/>
    <mergeCell ref="Y754:Y755"/>
    <mergeCell ref="J756:J757"/>
    <mergeCell ref="K756:K757"/>
    <mergeCell ref="L756:N757"/>
    <mergeCell ref="O756:O757"/>
    <mergeCell ref="P756:AK757"/>
    <mergeCell ref="A758:I760"/>
    <mergeCell ref="J758:AM760"/>
    <mergeCell ref="AL756:AM757"/>
    <mergeCell ref="A761:I762"/>
    <mergeCell ref="J761:AM762"/>
    <mergeCell ref="A741:I746"/>
    <mergeCell ref="A747:I749"/>
    <mergeCell ref="J747:AM749"/>
    <mergeCell ref="A750:I757"/>
    <mergeCell ref="J750:J751"/>
    <mergeCell ref="K750:K751"/>
    <mergeCell ref="X750:X751"/>
    <mergeCell ref="Y750:Y751"/>
    <mergeCell ref="J752:J753"/>
    <mergeCell ref="K752:K753"/>
    <mergeCell ref="X752:X753"/>
    <mergeCell ref="Y752:Y753"/>
    <mergeCell ref="J754:J755"/>
    <mergeCell ref="K754:K755"/>
    <mergeCell ref="X754:X755"/>
    <mergeCell ref="L750:W751"/>
    <mergeCell ref="A734:I735"/>
    <mergeCell ref="J734:AM735"/>
    <mergeCell ref="A739:I740"/>
    <mergeCell ref="J739:AM740"/>
    <mergeCell ref="A721:I728"/>
    <mergeCell ref="J721:J722"/>
    <mergeCell ref="K721:K722"/>
    <mergeCell ref="X721:X722"/>
    <mergeCell ref="Y721:Y722"/>
    <mergeCell ref="J723:J724"/>
    <mergeCell ref="K723:K724"/>
    <mergeCell ref="X723:X724"/>
    <mergeCell ref="Y723:Y724"/>
    <mergeCell ref="J725:J726"/>
    <mergeCell ref="K725:K726"/>
    <mergeCell ref="X725:X726"/>
    <mergeCell ref="Y725:Y726"/>
    <mergeCell ref="J727:J728"/>
    <mergeCell ref="K727:K728"/>
    <mergeCell ref="L727:N728"/>
    <mergeCell ref="O727:O728"/>
    <mergeCell ref="L723:W724"/>
    <mergeCell ref="L725:W726"/>
    <mergeCell ref="AL727:AM728"/>
    <mergeCell ref="A732:I733"/>
    <mergeCell ref="J732:AM733"/>
    <mergeCell ref="Z723:AM724"/>
    <mergeCell ref="Z725:AM726"/>
    <mergeCell ref="A712:I717"/>
    <mergeCell ref="A718:I720"/>
    <mergeCell ref="J718:AM720"/>
    <mergeCell ref="L696:N697"/>
    <mergeCell ref="O696:O697"/>
    <mergeCell ref="P696:AK697"/>
    <mergeCell ref="A698:I700"/>
    <mergeCell ref="J698:AM700"/>
    <mergeCell ref="A701:AM702"/>
    <mergeCell ref="P727:AK728"/>
    <mergeCell ref="A729:I731"/>
    <mergeCell ref="J729:AM731"/>
    <mergeCell ref="V717:AM717"/>
    <mergeCell ref="Z721:AM722"/>
    <mergeCell ref="A687:I689"/>
    <mergeCell ref="J687:AM689"/>
    <mergeCell ref="A690:I697"/>
    <mergeCell ref="J690:J691"/>
    <mergeCell ref="K690:K691"/>
    <mergeCell ref="X690:X691"/>
    <mergeCell ref="Y690:Y691"/>
    <mergeCell ref="J692:J693"/>
    <mergeCell ref="K692:K693"/>
    <mergeCell ref="X692:X693"/>
    <mergeCell ref="Y692:Y693"/>
    <mergeCell ref="J694:J695"/>
    <mergeCell ref="K694:K695"/>
    <mergeCell ref="X694:X695"/>
    <mergeCell ref="Y694:Y695"/>
    <mergeCell ref="J696:J697"/>
    <mergeCell ref="L721:W722"/>
    <mergeCell ref="A705:I706"/>
    <mergeCell ref="A710:I711"/>
    <mergeCell ref="J710:AM711"/>
    <mergeCell ref="A611:I613"/>
    <mergeCell ref="J611:AM613"/>
    <mergeCell ref="A614:I615"/>
    <mergeCell ref="P638:AK639"/>
    <mergeCell ref="A640:I642"/>
    <mergeCell ref="J640:AM642"/>
    <mergeCell ref="A645:I646"/>
    <mergeCell ref="J645:AM646"/>
    <mergeCell ref="A632:I639"/>
    <mergeCell ref="J632:J633"/>
    <mergeCell ref="K632:K633"/>
    <mergeCell ref="X632:X633"/>
    <mergeCell ref="Y632:Y633"/>
    <mergeCell ref="J634:J635"/>
    <mergeCell ref="K634:K635"/>
    <mergeCell ref="X634:X635"/>
    <mergeCell ref="Y634:Y635"/>
    <mergeCell ref="J636:J637"/>
    <mergeCell ref="K636:K637"/>
    <mergeCell ref="X636:X637"/>
    <mergeCell ref="Y636:Y637"/>
    <mergeCell ref="J638:J639"/>
    <mergeCell ref="L632:W633"/>
    <mergeCell ref="L634:W635"/>
    <mergeCell ref="L636:W637"/>
    <mergeCell ref="AL638:AM639"/>
    <mergeCell ref="L638:N639"/>
    <mergeCell ref="O638:O639"/>
    <mergeCell ref="K638:K639"/>
    <mergeCell ref="J623:U624"/>
    <mergeCell ref="C479:I481"/>
    <mergeCell ref="C482:I484"/>
    <mergeCell ref="J482:AM484"/>
    <mergeCell ref="A489:I492"/>
    <mergeCell ref="K490:S491"/>
    <mergeCell ref="A493:I495"/>
    <mergeCell ref="A487:I488"/>
    <mergeCell ref="J487:AM488"/>
    <mergeCell ref="J457:AM457"/>
    <mergeCell ref="J468:U468"/>
    <mergeCell ref="V468:AM468"/>
    <mergeCell ref="A403:I406"/>
    <mergeCell ref="J404:J405"/>
    <mergeCell ref="K404:S405"/>
    <mergeCell ref="A407:I409"/>
    <mergeCell ref="J407:AM409"/>
    <mergeCell ref="J411:J412"/>
    <mergeCell ref="K411:Q412"/>
    <mergeCell ref="C414:I416"/>
    <mergeCell ref="J414:AM416"/>
    <mergeCell ref="C417:I419"/>
    <mergeCell ref="J417:AM419"/>
    <mergeCell ref="A420:I421"/>
    <mergeCell ref="A431:B440"/>
    <mergeCell ref="C431:I434"/>
    <mergeCell ref="J432:J433"/>
    <mergeCell ref="K432:Q433"/>
    <mergeCell ref="C435:I437"/>
    <mergeCell ref="J435:AM437"/>
    <mergeCell ref="C438:I440"/>
    <mergeCell ref="C475:I478"/>
    <mergeCell ref="J472:AM474"/>
    <mergeCell ref="C368:I371"/>
    <mergeCell ref="J369:J370"/>
    <mergeCell ref="K369:Q370"/>
    <mergeCell ref="C372:I374"/>
    <mergeCell ref="J372:AM374"/>
    <mergeCell ref="C375:I377"/>
    <mergeCell ref="J375:AM377"/>
    <mergeCell ref="A378:I379"/>
    <mergeCell ref="A380:I381"/>
    <mergeCell ref="J380:AM381"/>
    <mergeCell ref="A382:I385"/>
    <mergeCell ref="J383:J384"/>
    <mergeCell ref="K383:S384"/>
    <mergeCell ref="C393:I395"/>
    <mergeCell ref="A386:I388"/>
    <mergeCell ref="J386:AM388"/>
    <mergeCell ref="A389:B398"/>
    <mergeCell ref="J393:AM395"/>
    <mergeCell ref="C396:I398"/>
    <mergeCell ref="J396:AM398"/>
    <mergeCell ref="J368:U368"/>
    <mergeCell ref="V368:AM368"/>
    <mergeCell ref="R369:U370"/>
    <mergeCell ref="V369:Z369"/>
    <mergeCell ref="AA369:AM369"/>
    <mergeCell ref="V370:AM370"/>
    <mergeCell ref="J371:AM371"/>
    <mergeCell ref="J382:U382"/>
    <mergeCell ref="V382:AM382"/>
    <mergeCell ref="T383:U384"/>
    <mergeCell ref="V383:AD383"/>
    <mergeCell ref="V212:AD212"/>
    <mergeCell ref="AE212:AM212"/>
    <mergeCell ref="J213:U213"/>
    <mergeCell ref="V213:AD213"/>
    <mergeCell ref="AE213:AM213"/>
    <mergeCell ref="J217:U217"/>
    <mergeCell ref="V217:AM217"/>
    <mergeCell ref="A399:I400"/>
    <mergeCell ref="A300:I302"/>
    <mergeCell ref="J300:AM302"/>
    <mergeCell ref="A303:B312"/>
    <mergeCell ref="C303:I306"/>
    <mergeCell ref="J304:J305"/>
    <mergeCell ref="C307:I309"/>
    <mergeCell ref="J307:AM309"/>
    <mergeCell ref="C310:I312"/>
    <mergeCell ref="J310:AM312"/>
    <mergeCell ref="A294:I295"/>
    <mergeCell ref="J294:AM295"/>
    <mergeCell ref="A296:I299"/>
    <mergeCell ref="J297:J298"/>
    <mergeCell ref="A292:I293"/>
    <mergeCell ref="K297:S298"/>
    <mergeCell ref="C289:I291"/>
    <mergeCell ref="C389:I392"/>
    <mergeCell ref="J390:J391"/>
    <mergeCell ref="A365:I367"/>
    <mergeCell ref="J365:AM367"/>
    <mergeCell ref="A344:I346"/>
    <mergeCell ref="J344:AM346"/>
    <mergeCell ref="C347:I350"/>
    <mergeCell ref="J348:J349"/>
    <mergeCell ref="J203:AM205"/>
    <mergeCell ref="A208:I209"/>
    <mergeCell ref="J208:AM209"/>
    <mergeCell ref="J190:J191"/>
    <mergeCell ref="J178:AM178"/>
    <mergeCell ref="J189:U189"/>
    <mergeCell ref="V189:AM189"/>
    <mergeCell ref="K197:Q198"/>
    <mergeCell ref="K211:S212"/>
    <mergeCell ref="C217:I220"/>
    <mergeCell ref="J218:J219"/>
    <mergeCell ref="C221:I223"/>
    <mergeCell ref="J221:AM223"/>
    <mergeCell ref="C224:I226"/>
    <mergeCell ref="J224:AM226"/>
    <mergeCell ref="K241:Q242"/>
    <mergeCell ref="A231:I232"/>
    <mergeCell ref="T234:U235"/>
    <mergeCell ref="V234:AD234"/>
    <mergeCell ref="AE234:AM234"/>
    <mergeCell ref="V235:AD235"/>
    <mergeCell ref="AE235:AM235"/>
    <mergeCell ref="J236:U236"/>
    <mergeCell ref="V236:AD236"/>
    <mergeCell ref="AE236:AM236"/>
    <mergeCell ref="J240:U240"/>
    <mergeCell ref="V240:AM240"/>
    <mergeCell ref="R241:U242"/>
    <mergeCell ref="V241:Z241"/>
    <mergeCell ref="AA241:AM241"/>
    <mergeCell ref="A227:AM228"/>
    <mergeCell ref="AE211:AM211"/>
    <mergeCell ref="A189:I192"/>
    <mergeCell ref="A166:I167"/>
    <mergeCell ref="J166:AM167"/>
    <mergeCell ref="A258:I260"/>
    <mergeCell ref="O77:O78"/>
    <mergeCell ref="P77:AK78"/>
    <mergeCell ref="J258:AM260"/>
    <mergeCell ref="A261:B270"/>
    <mergeCell ref="A168:I171"/>
    <mergeCell ref="J169:J170"/>
    <mergeCell ref="A172:I174"/>
    <mergeCell ref="J172:AM174"/>
    <mergeCell ref="A175:B184"/>
    <mergeCell ref="C175:I178"/>
    <mergeCell ref="J176:J177"/>
    <mergeCell ref="C179:I181"/>
    <mergeCell ref="J179:AM181"/>
    <mergeCell ref="C182:I184"/>
    <mergeCell ref="J182:AM184"/>
    <mergeCell ref="K169:S170"/>
    <mergeCell ref="K176:Q177"/>
    <mergeCell ref="K190:S191"/>
    <mergeCell ref="A210:I213"/>
    <mergeCell ref="A193:I195"/>
    <mergeCell ref="J193:AM195"/>
    <mergeCell ref="A196:B205"/>
    <mergeCell ref="C196:I199"/>
    <mergeCell ref="J197:J198"/>
    <mergeCell ref="C200:I202"/>
    <mergeCell ref="J200:AM202"/>
    <mergeCell ref="C203:I205"/>
    <mergeCell ref="A141:AM142"/>
    <mergeCell ref="A151:I153"/>
    <mergeCell ref="J151:AM153"/>
    <mergeCell ref="C154:I157"/>
    <mergeCell ref="J155:J156"/>
    <mergeCell ref="A145:I146"/>
    <mergeCell ref="A147:I150"/>
    <mergeCell ref="J148:J149"/>
    <mergeCell ref="K94:S95"/>
    <mergeCell ref="J132:J133"/>
    <mergeCell ref="J116:J117"/>
    <mergeCell ref="J125:J126"/>
    <mergeCell ref="J128:AM130"/>
    <mergeCell ref="K148:S149"/>
    <mergeCell ref="K155:Q156"/>
    <mergeCell ref="AL73:AM74"/>
    <mergeCell ref="J75:J76"/>
    <mergeCell ref="K75:K76"/>
    <mergeCell ref="L75:P76"/>
    <mergeCell ref="Q75:Q76"/>
    <mergeCell ref="A154:B163"/>
    <mergeCell ref="C158:I160"/>
    <mergeCell ref="J158:AM160"/>
    <mergeCell ref="C161:I163"/>
    <mergeCell ref="J161:AM163"/>
    <mergeCell ref="J131:U131"/>
    <mergeCell ref="R132:U133"/>
    <mergeCell ref="J134:AM134"/>
    <mergeCell ref="V131:AM131"/>
    <mergeCell ref="AE125:AM125"/>
    <mergeCell ref="AE126:AM126"/>
    <mergeCell ref="A116:I119"/>
    <mergeCell ref="A124:I127"/>
    <mergeCell ref="C268:I270"/>
    <mergeCell ref="J268:AM270"/>
    <mergeCell ref="A252:I253"/>
    <mergeCell ref="J554:AM555"/>
    <mergeCell ref="A554:I555"/>
    <mergeCell ref="A254:I257"/>
    <mergeCell ref="J255:J256"/>
    <mergeCell ref="A279:I281"/>
    <mergeCell ref="J279:AM281"/>
    <mergeCell ref="A282:B291"/>
    <mergeCell ref="C282:I285"/>
    <mergeCell ref="J283:J284"/>
    <mergeCell ref="C286:I288"/>
    <mergeCell ref="J286:AM288"/>
    <mergeCell ref="J289:AM291"/>
    <mergeCell ref="J252:AM253"/>
    <mergeCell ref="K255:S256"/>
    <mergeCell ref="K262:Q263"/>
    <mergeCell ref="K276:S277"/>
    <mergeCell ref="L550:Q551"/>
    <mergeCell ref="AH550:AK551"/>
    <mergeCell ref="AL550:AM551"/>
    <mergeCell ref="A271:I272"/>
    <mergeCell ref="K283:Q284"/>
    <mergeCell ref="A334:AM335"/>
    <mergeCell ref="A338:I339"/>
    <mergeCell ref="J338:AM339"/>
    <mergeCell ref="A340:I343"/>
    <mergeCell ref="J341:J342"/>
    <mergeCell ref="A336:I337"/>
    <mergeCell ref="K341:S342"/>
    <mergeCell ref="A368:B377"/>
    <mergeCell ref="A1:AM2"/>
    <mergeCell ref="A19:I21"/>
    <mergeCell ref="J19:AM21"/>
    <mergeCell ref="D22:I24"/>
    <mergeCell ref="J22:AM24"/>
    <mergeCell ref="A25:I28"/>
    <mergeCell ref="A13:I18"/>
    <mergeCell ref="A3:AM4"/>
    <mergeCell ref="A5:AM6"/>
    <mergeCell ref="A7:AM8"/>
    <mergeCell ref="A9:I12"/>
    <mergeCell ref="J10:J11"/>
    <mergeCell ref="K10:W11"/>
    <mergeCell ref="J15:J16"/>
    <mergeCell ref="K15:S16"/>
    <mergeCell ref="J26:J27"/>
    <mergeCell ref="L35:X36"/>
    <mergeCell ref="J29:AM30"/>
    <mergeCell ref="J33:AM34"/>
    <mergeCell ref="K31:K32"/>
    <mergeCell ref="D29:I52"/>
    <mergeCell ref="J31:J32"/>
    <mergeCell ref="L43:R44"/>
    <mergeCell ref="T43:T44"/>
    <mergeCell ref="U43:AC44"/>
    <mergeCell ref="AD43:AD44"/>
    <mergeCell ref="AE43:AE44"/>
    <mergeCell ref="K43:K44"/>
    <mergeCell ref="J41:J42"/>
    <mergeCell ref="K41:K42"/>
    <mergeCell ref="T41:T42"/>
    <mergeCell ref="AD41:AD42"/>
    <mergeCell ref="J25:U25"/>
    <mergeCell ref="J28:AM28"/>
    <mergeCell ref="A22:C24"/>
    <mergeCell ref="J87:AM89"/>
    <mergeCell ref="A67:I78"/>
    <mergeCell ref="A63:I64"/>
    <mergeCell ref="J63:AM64"/>
    <mergeCell ref="A556:I557"/>
    <mergeCell ref="J556:AM557"/>
    <mergeCell ref="A1144:I1145"/>
    <mergeCell ref="J1144:AM1145"/>
    <mergeCell ref="J580:AM582"/>
    <mergeCell ref="J77:J78"/>
    <mergeCell ref="K77:K78"/>
    <mergeCell ref="K132:Q133"/>
    <mergeCell ref="A206:I207"/>
    <mergeCell ref="A229:I230"/>
    <mergeCell ref="A112:I113"/>
    <mergeCell ref="J112:AM113"/>
    <mergeCell ref="D109:I111"/>
    <mergeCell ref="J109:AM111"/>
    <mergeCell ref="C135:I137"/>
    <mergeCell ref="C138:I140"/>
    <mergeCell ref="A563:I568"/>
    <mergeCell ref="A569:I571"/>
    <mergeCell ref="A572:I579"/>
    <mergeCell ref="A580:I582"/>
    <mergeCell ref="J550:J551"/>
    <mergeCell ref="K550:K551"/>
    <mergeCell ref="C131:I134"/>
    <mergeCell ref="J138:AM140"/>
    <mergeCell ref="A29:C60"/>
    <mergeCell ref="A1735:AM1736"/>
    <mergeCell ref="A1737:AM1738"/>
    <mergeCell ref="A1730:AM1731"/>
    <mergeCell ref="A1732:I1734"/>
    <mergeCell ref="J1732:AM1734"/>
    <mergeCell ref="J614:AM615"/>
    <mergeCell ref="J578:J579"/>
    <mergeCell ref="K578:K579"/>
    <mergeCell ref="L578:N579"/>
    <mergeCell ref="O578:O579"/>
    <mergeCell ref="P578:AK579"/>
    <mergeCell ref="A583:AM584"/>
    <mergeCell ref="A600:I602"/>
    <mergeCell ref="J600:AM602"/>
    <mergeCell ref="A603:I610"/>
    <mergeCell ref="A643:I644"/>
    <mergeCell ref="J643:AM644"/>
    <mergeCell ref="A587:I588"/>
    <mergeCell ref="J587:AM588"/>
    <mergeCell ref="A592:I593"/>
    <mergeCell ref="J592:AM593"/>
    <mergeCell ref="A594:I599"/>
    <mergeCell ref="L607:W608"/>
    <mergeCell ref="AL609:AM610"/>
    <mergeCell ref="L609:N610"/>
    <mergeCell ref="O609:O610"/>
    <mergeCell ref="P609:AK610"/>
    <mergeCell ref="L605:W606"/>
    <mergeCell ref="J603:J604"/>
    <mergeCell ref="K603:K604"/>
    <mergeCell ref="X603:X604"/>
    <mergeCell ref="Y603:Y604"/>
    <mergeCell ref="A61:I62"/>
    <mergeCell ref="J61:AM62"/>
    <mergeCell ref="D59:I60"/>
    <mergeCell ref="D53:I58"/>
    <mergeCell ref="A97:I108"/>
    <mergeCell ref="J67:J68"/>
    <mergeCell ref="K67:K68"/>
    <mergeCell ref="A143:I144"/>
    <mergeCell ref="A164:I165"/>
    <mergeCell ref="A185:I186"/>
    <mergeCell ref="J1149:AM1150"/>
    <mergeCell ref="K234:S235"/>
    <mergeCell ref="AA550:AF551"/>
    <mergeCell ref="AG550:AG551"/>
    <mergeCell ref="J561:AM562"/>
    <mergeCell ref="K218:Q219"/>
    <mergeCell ref="A317:I320"/>
    <mergeCell ref="A313:I314"/>
    <mergeCell ref="L576:W577"/>
    <mergeCell ref="AL578:AM579"/>
    <mergeCell ref="A585:I586"/>
    <mergeCell ref="J585:AM586"/>
    <mergeCell ref="A120:I121"/>
    <mergeCell ref="J231:AM232"/>
    <mergeCell ref="A233:I236"/>
    <mergeCell ref="J214:AM216"/>
    <mergeCell ref="A217:B226"/>
    <mergeCell ref="A122:I123"/>
    <mergeCell ref="J122:AM123"/>
    <mergeCell ref="A114:AM115"/>
    <mergeCell ref="C261:I264"/>
    <mergeCell ref="J262:J263"/>
    <mergeCell ref="A128:I130"/>
    <mergeCell ref="A87:I89"/>
    <mergeCell ref="A550:I553"/>
    <mergeCell ref="A561:I562"/>
    <mergeCell ref="A131:B140"/>
    <mergeCell ref="F90:I92"/>
    <mergeCell ref="J90:AM92"/>
    <mergeCell ref="A65:AM66"/>
    <mergeCell ref="F93:I96"/>
    <mergeCell ref="J145:AM146"/>
    <mergeCell ref="R550:R551"/>
    <mergeCell ref="A250:I251"/>
    <mergeCell ref="A90:E96"/>
    <mergeCell ref="A109:C111"/>
    <mergeCell ref="A187:I188"/>
    <mergeCell ref="L85:N86"/>
    <mergeCell ref="O85:O86"/>
    <mergeCell ref="AL75:AM76"/>
    <mergeCell ref="J81:J82"/>
    <mergeCell ref="K81:K82"/>
    <mergeCell ref="X81:X82"/>
    <mergeCell ref="L81:P82"/>
    <mergeCell ref="Q81:Q82"/>
    <mergeCell ref="R81:R82"/>
    <mergeCell ref="Y81:Y82"/>
    <mergeCell ref="J79:J80"/>
    <mergeCell ref="A79:I86"/>
    <mergeCell ref="AL77:AM78"/>
    <mergeCell ref="C265:I267"/>
    <mergeCell ref="J94:J95"/>
    <mergeCell ref="Z550:Z551"/>
    <mergeCell ref="S550:V551"/>
    <mergeCell ref="J35:J36"/>
    <mergeCell ref="K35:K36"/>
    <mergeCell ref="Y35:Y36"/>
    <mergeCell ref="Z35:Z36"/>
    <mergeCell ref="J37:J38"/>
    <mergeCell ref="K37:K38"/>
    <mergeCell ref="J39:AM40"/>
    <mergeCell ref="L77:N78"/>
    <mergeCell ref="J73:J74"/>
    <mergeCell ref="K73:K74"/>
    <mergeCell ref="AF79:AF80"/>
    <mergeCell ref="X73:AK74"/>
    <mergeCell ref="AD47:AD48"/>
    <mergeCell ref="AE47:AE48"/>
    <mergeCell ref="W73:W74"/>
    <mergeCell ref="J69:J70"/>
    <mergeCell ref="K69:K70"/>
    <mergeCell ref="L69:T70"/>
    <mergeCell ref="U69:U70"/>
    <mergeCell ref="V69:AK70"/>
    <mergeCell ref="R75:AK76"/>
    <mergeCell ref="AL69:AM70"/>
    <mergeCell ref="J71:J72"/>
    <mergeCell ref="K71:K72"/>
    <mergeCell ref="U71:U72"/>
    <mergeCell ref="J45:J46"/>
    <mergeCell ref="K45:K46"/>
    <mergeCell ref="J569:AM571"/>
    <mergeCell ref="AL51:AM52"/>
    <mergeCell ref="P51:AK52"/>
    <mergeCell ref="K79:K80"/>
    <mergeCell ref="L79:P80"/>
    <mergeCell ref="Q79:Q80"/>
    <mergeCell ref="J53:AM58"/>
    <mergeCell ref="R79:R80"/>
    <mergeCell ref="J51:J52"/>
    <mergeCell ref="J265:AM267"/>
    <mergeCell ref="V71:AK72"/>
    <mergeCell ref="A672:I673"/>
    <mergeCell ref="J672:AM673"/>
    <mergeCell ref="A703:I704"/>
    <mergeCell ref="J703:AM704"/>
    <mergeCell ref="A616:I617"/>
    <mergeCell ref="J616:AM617"/>
    <mergeCell ref="A621:I622"/>
    <mergeCell ref="J621:AM622"/>
    <mergeCell ref="A623:I628"/>
    <mergeCell ref="A629:I631"/>
    <mergeCell ref="J629:AM631"/>
    <mergeCell ref="A679:I680"/>
    <mergeCell ref="J679:AM680"/>
    <mergeCell ref="A681:I686"/>
    <mergeCell ref="Y665:Y666"/>
    <mergeCell ref="J667:J668"/>
    <mergeCell ref="K667:K668"/>
    <mergeCell ref="L667:N668"/>
    <mergeCell ref="O667:O668"/>
    <mergeCell ref="A650:I651"/>
    <mergeCell ref="J650:AM651"/>
    <mergeCell ref="A652:I657"/>
    <mergeCell ref="A658:I660"/>
    <mergeCell ref="J658:AM660"/>
    <mergeCell ref="A661:I668"/>
    <mergeCell ref="J661:J662"/>
    <mergeCell ref="K661:K662"/>
    <mergeCell ref="X661:X662"/>
    <mergeCell ref="Y661:Y662"/>
    <mergeCell ref="J663:J664"/>
    <mergeCell ref="K663:K664"/>
    <mergeCell ref="X663:X664"/>
    <mergeCell ref="Y663:Y664"/>
    <mergeCell ref="A674:I675"/>
    <mergeCell ref="P667:AK668"/>
    <mergeCell ref="A669:I671"/>
    <mergeCell ref="J669:AM671"/>
    <mergeCell ref="AL667:AM668"/>
    <mergeCell ref="L661:W662"/>
    <mergeCell ref="L663:W664"/>
    <mergeCell ref="Z663:AM664"/>
    <mergeCell ref="Z665:AM666"/>
    <mergeCell ref="L690:W691"/>
    <mergeCell ref="L692:W693"/>
    <mergeCell ref="L694:W695"/>
    <mergeCell ref="AL696:AM697"/>
    <mergeCell ref="J665:J666"/>
    <mergeCell ref="K665:K666"/>
    <mergeCell ref="X665:X666"/>
    <mergeCell ref="L665:W666"/>
    <mergeCell ref="J674:AM675"/>
    <mergeCell ref="AL785:AM786"/>
    <mergeCell ref="L781:W782"/>
    <mergeCell ref="O785:O786"/>
    <mergeCell ref="P785:AK786"/>
    <mergeCell ref="J681:U682"/>
    <mergeCell ref="V681:AM681"/>
    <mergeCell ref="V682:AM682"/>
    <mergeCell ref="J683:J684"/>
    <mergeCell ref="T683:U684"/>
    <mergeCell ref="V683:AM683"/>
    <mergeCell ref="V684:AM684"/>
    <mergeCell ref="J770:U771"/>
    <mergeCell ref="V770:AM770"/>
    <mergeCell ref="V771:AM771"/>
    <mergeCell ref="J772:J773"/>
    <mergeCell ref="T772:U773"/>
    <mergeCell ref="V772:AM772"/>
    <mergeCell ref="V773:AM773"/>
    <mergeCell ref="J774:U775"/>
    <mergeCell ref="V774:AM774"/>
    <mergeCell ref="V775:AM775"/>
    <mergeCell ref="A797:I798"/>
    <mergeCell ref="J797:AM798"/>
    <mergeCell ref="A799:I804"/>
    <mergeCell ref="A805:I807"/>
    <mergeCell ref="J805:AM807"/>
    <mergeCell ref="A808:I815"/>
    <mergeCell ref="J808:J809"/>
    <mergeCell ref="K808:K809"/>
    <mergeCell ref="X808:X809"/>
    <mergeCell ref="Y808:Y809"/>
    <mergeCell ref="J810:J811"/>
    <mergeCell ref="K810:K811"/>
    <mergeCell ref="X810:X811"/>
    <mergeCell ref="Y810:Y811"/>
    <mergeCell ref="J812:J813"/>
    <mergeCell ref="K812:K813"/>
    <mergeCell ref="A816:I818"/>
    <mergeCell ref="J816:AM818"/>
    <mergeCell ref="J801:J802"/>
    <mergeCell ref="T801:U802"/>
    <mergeCell ref="V801:AM801"/>
    <mergeCell ref="V802:AM802"/>
    <mergeCell ref="J803:U804"/>
    <mergeCell ref="V803:AM803"/>
    <mergeCell ref="V804:AM804"/>
    <mergeCell ref="Z808:AM809"/>
    <mergeCell ref="Z810:AM811"/>
    <mergeCell ref="Z812:AM813"/>
    <mergeCell ref="L808:W809"/>
    <mergeCell ref="J799:U800"/>
    <mergeCell ref="V799:AM799"/>
    <mergeCell ref="V800:AM800"/>
    <mergeCell ref="A968:I969"/>
    <mergeCell ref="J968:AM969"/>
    <mergeCell ref="A973:I974"/>
    <mergeCell ref="J973:AM974"/>
    <mergeCell ref="A975:I980"/>
    <mergeCell ref="A981:I983"/>
    <mergeCell ref="J981:AM983"/>
    <mergeCell ref="A984:I991"/>
    <mergeCell ref="J984:J985"/>
    <mergeCell ref="K984:K985"/>
    <mergeCell ref="L984:W985"/>
    <mergeCell ref="X984:X985"/>
    <mergeCell ref="Y984:Y985"/>
    <mergeCell ref="J986:J987"/>
    <mergeCell ref="K986:K987"/>
    <mergeCell ref="L986:W987"/>
    <mergeCell ref="X986:X987"/>
    <mergeCell ref="Y986:Y987"/>
    <mergeCell ref="J988:J989"/>
    <mergeCell ref="K988:K989"/>
    <mergeCell ref="L988:W989"/>
    <mergeCell ref="X988:X989"/>
    <mergeCell ref="Y988:Y989"/>
    <mergeCell ref="J990:J991"/>
    <mergeCell ref="K990:K991"/>
    <mergeCell ref="L990:N991"/>
    <mergeCell ref="O990:O991"/>
    <mergeCell ref="AL990:AM991"/>
    <mergeCell ref="P990:AK991"/>
    <mergeCell ref="Z986:AM987"/>
    <mergeCell ref="Z988:AM989"/>
    <mergeCell ref="J979:U980"/>
    <mergeCell ref="A992:I994"/>
    <mergeCell ref="J992:AM994"/>
    <mergeCell ref="A995:AM996"/>
    <mergeCell ref="A997:I998"/>
    <mergeCell ref="J997:AM998"/>
    <mergeCell ref="A999:I1000"/>
    <mergeCell ref="J999:AM1000"/>
    <mergeCell ref="A1004:I1005"/>
    <mergeCell ref="J1004:AM1005"/>
    <mergeCell ref="A1006:I1011"/>
    <mergeCell ref="A1001:I1003"/>
    <mergeCell ref="J1001:AM1003"/>
    <mergeCell ref="A1012:I1014"/>
    <mergeCell ref="J1012:AM1014"/>
    <mergeCell ref="A1015:I1022"/>
    <mergeCell ref="J1015:J1016"/>
    <mergeCell ref="K1015:K1016"/>
    <mergeCell ref="L1015:W1016"/>
    <mergeCell ref="X1015:X1016"/>
    <mergeCell ref="Y1015:Y1016"/>
    <mergeCell ref="J1017:J1018"/>
    <mergeCell ref="K1017:K1018"/>
    <mergeCell ref="L1017:W1018"/>
    <mergeCell ref="X1017:X1018"/>
    <mergeCell ref="Y1017:Y1018"/>
    <mergeCell ref="J1019:J1020"/>
    <mergeCell ref="K1019:K1020"/>
    <mergeCell ref="L1019:W1020"/>
    <mergeCell ref="X1019:X1020"/>
    <mergeCell ref="Y1019:Y1020"/>
    <mergeCell ref="J1021:J1022"/>
    <mergeCell ref="K1021:K1022"/>
    <mergeCell ref="A1023:I1025"/>
    <mergeCell ref="J1023:AM1025"/>
    <mergeCell ref="A1026:I1027"/>
    <mergeCell ref="J1026:AM1027"/>
    <mergeCell ref="A1028:I1029"/>
    <mergeCell ref="J1028:AM1029"/>
    <mergeCell ref="A1033:I1034"/>
    <mergeCell ref="J1033:AM1034"/>
    <mergeCell ref="A1035:I1040"/>
    <mergeCell ref="A1041:I1043"/>
    <mergeCell ref="J1041:AM1043"/>
    <mergeCell ref="A1044:I1051"/>
    <mergeCell ref="J1044:J1045"/>
    <mergeCell ref="K1044:K1045"/>
    <mergeCell ref="L1044:W1045"/>
    <mergeCell ref="X1044:X1045"/>
    <mergeCell ref="Y1044:Y1045"/>
    <mergeCell ref="J1046:J1047"/>
    <mergeCell ref="K1046:K1047"/>
    <mergeCell ref="L1046:W1047"/>
    <mergeCell ref="X1046:X1047"/>
    <mergeCell ref="Y1046:Y1047"/>
    <mergeCell ref="J1048:J1049"/>
    <mergeCell ref="K1048:K1049"/>
    <mergeCell ref="L1048:W1049"/>
    <mergeCell ref="X1048:X1049"/>
    <mergeCell ref="Y1048:Y1049"/>
    <mergeCell ref="J1050:J1051"/>
    <mergeCell ref="K1050:K1051"/>
    <mergeCell ref="L1050:N1051"/>
    <mergeCell ref="O1050:O1051"/>
    <mergeCell ref="P1050:AK1051"/>
    <mergeCell ref="A1052:I1054"/>
    <mergeCell ref="J1052:AM1054"/>
    <mergeCell ref="A1055:I1056"/>
    <mergeCell ref="J1055:AM1056"/>
    <mergeCell ref="A1057:I1058"/>
    <mergeCell ref="J1057:AM1058"/>
    <mergeCell ref="A1062:I1063"/>
    <mergeCell ref="J1062:AM1063"/>
    <mergeCell ref="A1064:I1069"/>
    <mergeCell ref="J1068:U1069"/>
    <mergeCell ref="V1068:AM1068"/>
    <mergeCell ref="V1069:AM1069"/>
    <mergeCell ref="A1070:I1072"/>
    <mergeCell ref="J1070:AM1072"/>
    <mergeCell ref="A1073:I1080"/>
    <mergeCell ref="J1073:J1074"/>
    <mergeCell ref="K1073:K1074"/>
    <mergeCell ref="L1073:W1074"/>
    <mergeCell ref="X1073:X1074"/>
    <mergeCell ref="Y1073:Y1074"/>
    <mergeCell ref="J1075:J1076"/>
    <mergeCell ref="K1075:K1076"/>
    <mergeCell ref="L1075:W1076"/>
    <mergeCell ref="X1075:X1076"/>
    <mergeCell ref="Y1075:Y1076"/>
    <mergeCell ref="J1077:J1078"/>
    <mergeCell ref="K1077:K1078"/>
    <mergeCell ref="L1077:W1078"/>
    <mergeCell ref="X1077:X1078"/>
    <mergeCell ref="Y1077:Y1078"/>
    <mergeCell ref="J1079:J1080"/>
    <mergeCell ref="K1079:K1080"/>
    <mergeCell ref="A1081:I1083"/>
    <mergeCell ref="J1081:AM1083"/>
    <mergeCell ref="A1084:I1085"/>
    <mergeCell ref="J1084:AM1085"/>
    <mergeCell ref="A1086:I1087"/>
    <mergeCell ref="J1086:AM1087"/>
    <mergeCell ref="A1091:I1092"/>
    <mergeCell ref="J1091:AM1092"/>
    <mergeCell ref="A1093:I1098"/>
    <mergeCell ref="A1099:I1101"/>
    <mergeCell ref="J1099:AM1101"/>
    <mergeCell ref="J1093:U1094"/>
    <mergeCell ref="V1093:AM1093"/>
    <mergeCell ref="V1094:AM1094"/>
    <mergeCell ref="J1095:J1096"/>
    <mergeCell ref="T1095:U1096"/>
    <mergeCell ref="V1095:AM1095"/>
    <mergeCell ref="V1096:AM1096"/>
    <mergeCell ref="J1097:U1098"/>
    <mergeCell ref="V1097:AM1097"/>
    <mergeCell ref="J1135:J1136"/>
    <mergeCell ref="K1135:K1136"/>
    <mergeCell ref="L1135:W1136"/>
    <mergeCell ref="X1135:X1136"/>
    <mergeCell ref="Y1135:Y1136"/>
    <mergeCell ref="J1137:J1138"/>
    <mergeCell ref="K1137:K1138"/>
    <mergeCell ref="A1102:I1109"/>
    <mergeCell ref="J1102:J1103"/>
    <mergeCell ref="K1102:K1103"/>
    <mergeCell ref="L1102:W1103"/>
    <mergeCell ref="X1102:X1103"/>
    <mergeCell ref="Y1102:Y1103"/>
    <mergeCell ref="J1104:J1105"/>
    <mergeCell ref="K1104:K1105"/>
    <mergeCell ref="L1104:W1105"/>
    <mergeCell ref="X1104:X1105"/>
    <mergeCell ref="Y1104:Y1105"/>
    <mergeCell ref="J1106:J1107"/>
    <mergeCell ref="K1106:K1107"/>
    <mergeCell ref="L1106:W1107"/>
    <mergeCell ref="X1106:X1107"/>
    <mergeCell ref="Y1106:Y1107"/>
    <mergeCell ref="L1108:N1109"/>
    <mergeCell ref="O1108:O1109"/>
    <mergeCell ref="P1108:AK1109"/>
    <mergeCell ref="J1122:U1123"/>
    <mergeCell ref="V1122:AM1122"/>
    <mergeCell ref="V1123:AM1123"/>
    <mergeCell ref="J1124:J1125"/>
    <mergeCell ref="T1124:U1125"/>
    <mergeCell ref="V1124:AM1124"/>
    <mergeCell ref="A1139:I1141"/>
    <mergeCell ref="J1139:AM1141"/>
    <mergeCell ref="A1142:I1143"/>
    <mergeCell ref="J1142:AM1143"/>
    <mergeCell ref="A1151:I1156"/>
    <mergeCell ref="K1160:K1161"/>
    <mergeCell ref="X1160:X1161"/>
    <mergeCell ref="Y1160:Y1161"/>
    <mergeCell ref="V1156:AM1156"/>
    <mergeCell ref="A1110:I1112"/>
    <mergeCell ref="J1110:AM1112"/>
    <mergeCell ref="A1113:I1114"/>
    <mergeCell ref="J1113:AM1114"/>
    <mergeCell ref="A1115:I1116"/>
    <mergeCell ref="J1115:AM1116"/>
    <mergeCell ref="A1120:I1121"/>
    <mergeCell ref="J1120:AM1121"/>
    <mergeCell ref="A1122:I1127"/>
    <mergeCell ref="J1126:U1127"/>
    <mergeCell ref="V1126:AM1126"/>
    <mergeCell ref="V1127:AM1127"/>
    <mergeCell ref="A1128:I1130"/>
    <mergeCell ref="J1128:AM1130"/>
    <mergeCell ref="A1131:I1138"/>
    <mergeCell ref="J1131:J1132"/>
    <mergeCell ref="K1131:K1132"/>
    <mergeCell ref="L1131:W1132"/>
    <mergeCell ref="X1131:X1132"/>
    <mergeCell ref="Y1131:Y1132"/>
    <mergeCell ref="J1133:J1134"/>
    <mergeCell ref="K1133:K1134"/>
    <mergeCell ref="L1133:W1134"/>
    <mergeCell ref="J1157:AM1159"/>
    <mergeCell ref="A1157:I1159"/>
    <mergeCell ref="Y1164:Y1165"/>
    <mergeCell ref="L1160:W1161"/>
    <mergeCell ref="L1162:W1163"/>
    <mergeCell ref="L1164:W1165"/>
    <mergeCell ref="J1166:J1167"/>
    <mergeCell ref="K1166:K1167"/>
    <mergeCell ref="L1166:N1167"/>
    <mergeCell ref="O1166:O1167"/>
    <mergeCell ref="P1166:AK1167"/>
    <mergeCell ref="J1160:J1161"/>
    <mergeCell ref="Z1160:AM1161"/>
    <mergeCell ref="Z1162:AM1163"/>
    <mergeCell ref="Z1164:AM1165"/>
    <mergeCell ref="Y1191:Y1192"/>
    <mergeCell ref="A1346:I1348"/>
    <mergeCell ref="J1346:AM1348"/>
    <mergeCell ref="X1193:X1194"/>
    <mergeCell ref="A1175:I1176"/>
    <mergeCell ref="J1175:AM1176"/>
    <mergeCell ref="J1202:AM1203"/>
    <mergeCell ref="A1177:I1179"/>
    <mergeCell ref="J1177:AM1179"/>
    <mergeCell ref="A1199:I1201"/>
    <mergeCell ref="A1171:AM1172"/>
    <mergeCell ref="A1204:I1205"/>
    <mergeCell ref="J1204:AM1205"/>
    <mergeCell ref="A1202:I1203"/>
    <mergeCell ref="X1195:X1196"/>
    <mergeCell ref="Y1195:Y1196"/>
    <mergeCell ref="J1197:J1198"/>
    <mergeCell ref="K1340:K1341"/>
    <mergeCell ref="X1340:X1341"/>
    <mergeCell ref="Y1340:Y1341"/>
    <mergeCell ref="J1342:J1343"/>
    <mergeCell ref="K1342:K1343"/>
    <mergeCell ref="X1342:X1343"/>
    <mergeCell ref="Y1342:Y1343"/>
    <mergeCell ref="J1344:J1345"/>
    <mergeCell ref="K1344:K1345"/>
    <mergeCell ref="A1349:I1350"/>
    <mergeCell ref="J1349:AM1350"/>
    <mergeCell ref="AL1344:AM1345"/>
    <mergeCell ref="Z1342:AM1343"/>
    <mergeCell ref="V1358:AM1358"/>
    <mergeCell ref="V1359:AM1359"/>
    <mergeCell ref="J1360:J1361"/>
    <mergeCell ref="J1162:J1163"/>
    <mergeCell ref="K1162:K1163"/>
    <mergeCell ref="X1162:X1163"/>
    <mergeCell ref="Y1162:Y1163"/>
    <mergeCell ref="J1164:J1165"/>
    <mergeCell ref="K1164:K1165"/>
    <mergeCell ref="X1164:X1165"/>
    <mergeCell ref="A1160:I1167"/>
    <mergeCell ref="A1351:I1352"/>
    <mergeCell ref="J1351:AM1352"/>
    <mergeCell ref="A1180:I1181"/>
    <mergeCell ref="J1180:AM1181"/>
    <mergeCell ref="A1191:I1198"/>
    <mergeCell ref="J1191:J1192"/>
    <mergeCell ref="K1191:K1192"/>
    <mergeCell ref="X1191:X1192"/>
    <mergeCell ref="L1427:W1428"/>
    <mergeCell ref="L1429:W1430"/>
    <mergeCell ref="A1231:I1232"/>
    <mergeCell ref="J1231:AM1232"/>
    <mergeCell ref="X1425:X1426"/>
    <mergeCell ref="Y1425:Y1426"/>
    <mergeCell ref="J1427:J1428"/>
    <mergeCell ref="K1427:K1428"/>
    <mergeCell ref="X1427:X1428"/>
    <mergeCell ref="Y1427:Y1428"/>
    <mergeCell ref="J1429:J1430"/>
    <mergeCell ref="J1416:U1417"/>
    <mergeCell ref="V1416:AM1416"/>
    <mergeCell ref="V1417:AM1417"/>
    <mergeCell ref="J1418:J1419"/>
    <mergeCell ref="T1418:U1419"/>
    <mergeCell ref="V1418:AM1418"/>
    <mergeCell ref="V1419:AM1419"/>
    <mergeCell ref="J1420:U1421"/>
    <mergeCell ref="V1420:AM1420"/>
    <mergeCell ref="V1421:AM1421"/>
    <mergeCell ref="Z1425:AM1426"/>
    <mergeCell ref="Z1427:AM1428"/>
    <mergeCell ref="Z1429:AM1430"/>
    <mergeCell ref="A1356:I1357"/>
    <mergeCell ref="J1356:AM1357"/>
    <mergeCell ref="A1338:I1345"/>
    <mergeCell ref="J1338:J1339"/>
    <mergeCell ref="K1338:K1339"/>
    <mergeCell ref="X1338:X1339"/>
    <mergeCell ref="Y1338:Y1339"/>
    <mergeCell ref="J1340:J1341"/>
    <mergeCell ref="V1243:AM1243"/>
    <mergeCell ref="K830:S831"/>
    <mergeCell ref="K861:S862"/>
    <mergeCell ref="K890:S891"/>
    <mergeCell ref="A1594:I1599"/>
    <mergeCell ref="K1596:S1597"/>
    <mergeCell ref="A1600:I1602"/>
    <mergeCell ref="J1609:J1610"/>
    <mergeCell ref="K1609:K1610"/>
    <mergeCell ref="A1647:I1649"/>
    <mergeCell ref="J1647:AM1649"/>
    <mergeCell ref="A1650:I1651"/>
    <mergeCell ref="J1650:AM1651"/>
    <mergeCell ref="X1694:X1695"/>
    <mergeCell ref="Y1694:Y1695"/>
    <mergeCell ref="K596:S597"/>
    <mergeCell ref="K625:S626"/>
    <mergeCell ref="K654:S655"/>
    <mergeCell ref="K683:S684"/>
    <mergeCell ref="K714:S715"/>
    <mergeCell ref="K743:S744"/>
    <mergeCell ref="K772:S773"/>
    <mergeCell ref="K801:S802"/>
    <mergeCell ref="K1037:S1038"/>
    <mergeCell ref="K1066:S1067"/>
    <mergeCell ref="L841:W842"/>
    <mergeCell ref="K868:K869"/>
    <mergeCell ref="L868:W869"/>
    <mergeCell ref="L874:N875"/>
    <mergeCell ref="O874:O875"/>
    <mergeCell ref="P874:AK875"/>
    <mergeCell ref="L1425:W1426"/>
    <mergeCell ref="L1137:N1138"/>
    <mergeCell ref="O1137:O1138"/>
    <mergeCell ref="P1137:AK1138"/>
    <mergeCell ref="AL1137:AM1138"/>
    <mergeCell ref="V1244:AM1244"/>
    <mergeCell ref="V1245:AM1245"/>
    <mergeCell ref="Z1249:AM1250"/>
    <mergeCell ref="Z1251:AM1252"/>
    <mergeCell ref="Z1253:AM1254"/>
    <mergeCell ref="A1233:I1234"/>
    <mergeCell ref="J1233:AM1234"/>
    <mergeCell ref="A1238:I1239"/>
    <mergeCell ref="J1238:AM1239"/>
    <mergeCell ref="AG79:AG80"/>
    <mergeCell ref="AH79:AM80"/>
    <mergeCell ref="S79:AE80"/>
    <mergeCell ref="K1095:S1096"/>
    <mergeCell ref="K1124:S1125"/>
    <mergeCell ref="K1153:S1154"/>
    <mergeCell ref="V1214:AM1214"/>
    <mergeCell ref="J1215:U1216"/>
    <mergeCell ref="V1215:AM1215"/>
    <mergeCell ref="V1216:AM1216"/>
    <mergeCell ref="Z1220:AM1221"/>
    <mergeCell ref="Z1222:AM1223"/>
    <mergeCell ref="Z1224:AM1225"/>
    <mergeCell ref="J1240:U1241"/>
    <mergeCell ref="V1240:AM1240"/>
    <mergeCell ref="V1241:AM1241"/>
    <mergeCell ref="J1242:J1243"/>
    <mergeCell ref="T1242:U1243"/>
    <mergeCell ref="V1242:AM1242"/>
    <mergeCell ref="Z1131:AM1132"/>
    <mergeCell ref="Z1133:AM1134"/>
    <mergeCell ref="Z1135:AM1136"/>
    <mergeCell ref="X1133:X1134"/>
    <mergeCell ref="Y1133:Y1134"/>
    <mergeCell ref="K1220:K1221"/>
    <mergeCell ref="X1220:X1221"/>
    <mergeCell ref="Y1220:Y1221"/>
    <mergeCell ref="J1222:J1223"/>
    <mergeCell ref="K1222:K1223"/>
    <mergeCell ref="X1222:X1223"/>
    <mergeCell ref="Y1222:Y1223"/>
    <mergeCell ref="J1224:J1225"/>
    <mergeCell ref="K1224:K1225"/>
    <mergeCell ref="X1224:X1225"/>
    <mergeCell ref="Y1224:Y1225"/>
    <mergeCell ref="J1226:J1227"/>
    <mergeCell ref="J1153:J1154"/>
    <mergeCell ref="J1151:U1152"/>
    <mergeCell ref="J1155:U1156"/>
    <mergeCell ref="T1153:U1154"/>
    <mergeCell ref="V1151:AM1151"/>
    <mergeCell ref="V1152:AM1152"/>
    <mergeCell ref="V1153:AM1153"/>
    <mergeCell ref="V1154:AM1154"/>
    <mergeCell ref="V1155:AM1155"/>
    <mergeCell ref="J1211:U1212"/>
    <mergeCell ref="V1211:AM1211"/>
    <mergeCell ref="V1212:AM1212"/>
    <mergeCell ref="J1213:J1214"/>
    <mergeCell ref="T1213:U1214"/>
    <mergeCell ref="V1213:AM1213"/>
    <mergeCell ref="V1269:AM1269"/>
    <mergeCell ref="V1270:AM1270"/>
    <mergeCell ref="J1271:J1272"/>
    <mergeCell ref="T1271:U1272"/>
    <mergeCell ref="V1271:AM1271"/>
    <mergeCell ref="V1272:AM1272"/>
    <mergeCell ref="X1249:X1250"/>
    <mergeCell ref="Y1249:Y1250"/>
    <mergeCell ref="J1251:J1252"/>
    <mergeCell ref="K1251:K1252"/>
    <mergeCell ref="X1251:X1252"/>
    <mergeCell ref="Y1251:Y1252"/>
    <mergeCell ref="J1253:J1254"/>
    <mergeCell ref="K1253:K1254"/>
    <mergeCell ref="X1253:X1254"/>
    <mergeCell ref="Y1253:Y1254"/>
    <mergeCell ref="J1255:J1256"/>
    <mergeCell ref="K1255:K1256"/>
    <mergeCell ref="AL1255:AM1256"/>
    <mergeCell ref="J1273:U1274"/>
    <mergeCell ref="V1273:AM1273"/>
    <mergeCell ref="V1274:AM1274"/>
    <mergeCell ref="Z1278:AM1279"/>
    <mergeCell ref="Z1280:AM1281"/>
    <mergeCell ref="Z1282:AM1283"/>
    <mergeCell ref="J1300:U1301"/>
    <mergeCell ref="V1300:AM1300"/>
    <mergeCell ref="V1301:AM1301"/>
    <mergeCell ref="J1302:J1303"/>
    <mergeCell ref="T1302:U1303"/>
    <mergeCell ref="V1302:AM1302"/>
    <mergeCell ref="V1303:AM1303"/>
    <mergeCell ref="J1304:U1305"/>
    <mergeCell ref="V1304:AM1304"/>
    <mergeCell ref="V1305:AM1305"/>
    <mergeCell ref="Z1309:AM1310"/>
    <mergeCell ref="A1289:AM1290"/>
    <mergeCell ref="A1293:I1294"/>
    <mergeCell ref="J1293:AM1294"/>
    <mergeCell ref="A1298:I1299"/>
    <mergeCell ref="J1298:AM1299"/>
    <mergeCell ref="A1286:I1288"/>
    <mergeCell ref="J1286:AM1288"/>
    <mergeCell ref="A1291:I1292"/>
    <mergeCell ref="J1291:AM1292"/>
    <mergeCell ref="Z1311:AM1312"/>
    <mergeCell ref="Z1313:AM1314"/>
    <mergeCell ref="J1329:U1330"/>
    <mergeCell ref="V1329:AM1329"/>
    <mergeCell ref="V1330:AM1330"/>
    <mergeCell ref="J1331:J1332"/>
    <mergeCell ref="T1331:U1332"/>
    <mergeCell ref="V1331:AM1331"/>
    <mergeCell ref="V1332:AM1332"/>
    <mergeCell ref="J1333:U1334"/>
    <mergeCell ref="V1333:AM1333"/>
    <mergeCell ref="V1334:AM1334"/>
    <mergeCell ref="Z1338:AM1339"/>
    <mergeCell ref="Y1313:Y1314"/>
    <mergeCell ref="J1315:J1316"/>
    <mergeCell ref="K1315:K1316"/>
    <mergeCell ref="L1315:N1316"/>
    <mergeCell ref="O1315:O1316"/>
    <mergeCell ref="P1315:AK1316"/>
    <mergeCell ref="T1360:U1361"/>
    <mergeCell ref="V1360:AM1360"/>
    <mergeCell ref="V1361:AM1361"/>
    <mergeCell ref="J1362:U1363"/>
    <mergeCell ref="V1362:AM1362"/>
    <mergeCell ref="V1363:AM1363"/>
    <mergeCell ref="Z1367:AM1368"/>
    <mergeCell ref="Z1369:AM1370"/>
    <mergeCell ref="Z1371:AM1372"/>
    <mergeCell ref="J1387:U1388"/>
    <mergeCell ref="V1387:AM1387"/>
    <mergeCell ref="V1388:AM1388"/>
    <mergeCell ref="J1389:J1390"/>
    <mergeCell ref="T1389:U1390"/>
    <mergeCell ref="V1389:AM1389"/>
    <mergeCell ref="V1390:AM1390"/>
    <mergeCell ref="J1391:U1392"/>
    <mergeCell ref="V1391:AM1391"/>
    <mergeCell ref="V1392:AM1392"/>
    <mergeCell ref="J1378:AM1379"/>
    <mergeCell ref="J1371:J1372"/>
    <mergeCell ref="K1371:K1372"/>
    <mergeCell ref="X1371:X1372"/>
    <mergeCell ref="L1369:W1370"/>
    <mergeCell ref="L1371:W1372"/>
    <mergeCell ref="L1367:W1368"/>
    <mergeCell ref="AL1373:AM1374"/>
    <mergeCell ref="Y1369:Y1370"/>
    <mergeCell ref="J1447:U1448"/>
    <mergeCell ref="V1447:AM1447"/>
    <mergeCell ref="V1448:AM1448"/>
    <mergeCell ref="J1449:J1450"/>
    <mergeCell ref="T1449:U1450"/>
    <mergeCell ref="V1449:AM1449"/>
    <mergeCell ref="V1450:AM1450"/>
    <mergeCell ref="J1451:U1452"/>
    <mergeCell ref="V1451:AM1451"/>
    <mergeCell ref="V1452:AM1452"/>
    <mergeCell ref="Z1456:AM1457"/>
    <mergeCell ref="Z1458:AM1459"/>
    <mergeCell ref="Z1460:AM1461"/>
    <mergeCell ref="J1476:U1477"/>
    <mergeCell ref="V1476:AM1476"/>
    <mergeCell ref="V1477:AM1477"/>
    <mergeCell ref="AL1431:AM1432"/>
    <mergeCell ref="A1436:AM1437"/>
    <mergeCell ref="A1445:I1446"/>
    <mergeCell ref="J1445:AM1446"/>
    <mergeCell ref="A1464:I1466"/>
    <mergeCell ref="J1464:AM1466"/>
    <mergeCell ref="A1453:I1455"/>
    <mergeCell ref="J1453:AM1455"/>
    <mergeCell ref="A1456:I1463"/>
    <mergeCell ref="J1456:J1457"/>
    <mergeCell ref="K1456:K1457"/>
    <mergeCell ref="L1456:W1457"/>
    <mergeCell ref="X1456:X1457"/>
    <mergeCell ref="A1425:I1432"/>
    <mergeCell ref="J1425:J1426"/>
    <mergeCell ref="K1425:K1426"/>
    <mergeCell ref="V1479:AM1479"/>
    <mergeCell ref="J1480:U1481"/>
    <mergeCell ref="V1480:AM1480"/>
    <mergeCell ref="V1481:AM1481"/>
    <mergeCell ref="Z1485:AM1486"/>
    <mergeCell ref="Z1487:AM1488"/>
    <mergeCell ref="Z1489:AM1490"/>
    <mergeCell ref="J1505:U1506"/>
    <mergeCell ref="V1505:AM1505"/>
    <mergeCell ref="V1506:AM1506"/>
    <mergeCell ref="J1507:J1508"/>
    <mergeCell ref="T1507:U1508"/>
    <mergeCell ref="V1507:AM1507"/>
    <mergeCell ref="V1508:AM1508"/>
    <mergeCell ref="J1489:J1490"/>
    <mergeCell ref="K1489:K1490"/>
    <mergeCell ref="J1491:J1492"/>
    <mergeCell ref="K1491:K1492"/>
    <mergeCell ref="J1509:U1510"/>
    <mergeCell ref="V1509:AM1509"/>
    <mergeCell ref="V1510:AM1510"/>
    <mergeCell ref="Z1514:AM1515"/>
    <mergeCell ref="Z1516:AM1517"/>
    <mergeCell ref="Z1518:AM1519"/>
    <mergeCell ref="J1534:U1535"/>
    <mergeCell ref="V1534:AM1534"/>
    <mergeCell ref="V1535:AM1535"/>
    <mergeCell ref="J1536:J1537"/>
    <mergeCell ref="T1536:U1537"/>
    <mergeCell ref="V1536:AM1536"/>
    <mergeCell ref="V1537:AM1537"/>
    <mergeCell ref="J1538:U1539"/>
    <mergeCell ref="V1538:AM1538"/>
    <mergeCell ref="V1539:AM1539"/>
    <mergeCell ref="Z1543:AM1544"/>
    <mergeCell ref="P1520:AK1521"/>
    <mergeCell ref="AL1520:AM1521"/>
    <mergeCell ref="J1594:U1595"/>
    <mergeCell ref="V1594:AM1594"/>
    <mergeCell ref="V1595:AM1595"/>
    <mergeCell ref="J1596:J1597"/>
    <mergeCell ref="T1596:U1597"/>
    <mergeCell ref="V1596:AM1596"/>
    <mergeCell ref="V1597:AM1597"/>
    <mergeCell ref="AL1578:AM1579"/>
    <mergeCell ref="J1598:U1599"/>
    <mergeCell ref="V1598:AM1598"/>
    <mergeCell ref="V1599:AM1599"/>
    <mergeCell ref="Z1603:AM1604"/>
    <mergeCell ref="Z1605:AM1606"/>
    <mergeCell ref="Z1607:AM1608"/>
    <mergeCell ref="J1623:U1624"/>
    <mergeCell ref="V1623:AM1623"/>
    <mergeCell ref="V1624:AM1624"/>
    <mergeCell ref="L1638:N1639"/>
    <mergeCell ref="O1638:O1639"/>
    <mergeCell ref="P1638:AK1639"/>
    <mergeCell ref="AL1638:AM1639"/>
    <mergeCell ref="J1683:J1684"/>
    <mergeCell ref="T1683:U1684"/>
    <mergeCell ref="V1683:AM1683"/>
    <mergeCell ref="V1684:AM1684"/>
    <mergeCell ref="J1625:J1626"/>
    <mergeCell ref="T1625:U1626"/>
    <mergeCell ref="V1625:AM1625"/>
    <mergeCell ref="V1626:AM1626"/>
    <mergeCell ref="J1627:U1628"/>
    <mergeCell ref="V1627:AM1627"/>
    <mergeCell ref="V1628:AM1628"/>
    <mergeCell ref="Z1632:AM1633"/>
    <mergeCell ref="Z1634:AM1635"/>
    <mergeCell ref="Z1636:AM1637"/>
    <mergeCell ref="J1652:U1653"/>
    <mergeCell ref="V1652:AM1652"/>
    <mergeCell ref="V1653:AM1653"/>
    <mergeCell ref="J1654:J1655"/>
    <mergeCell ref="T1654:U1655"/>
    <mergeCell ref="V1654:AM1654"/>
    <mergeCell ref="V1655:AM1655"/>
    <mergeCell ref="J1685:U1686"/>
    <mergeCell ref="V1685:AM1685"/>
    <mergeCell ref="V1686:AM1686"/>
    <mergeCell ref="Z1690:AM1691"/>
    <mergeCell ref="Z1692:AM1693"/>
    <mergeCell ref="Z1694:AM1695"/>
    <mergeCell ref="J1710:U1711"/>
    <mergeCell ref="V1710:AM1710"/>
    <mergeCell ref="V1711:AM1711"/>
    <mergeCell ref="J1712:J1713"/>
    <mergeCell ref="T1712:U1713"/>
    <mergeCell ref="V1712:AM1712"/>
    <mergeCell ref="V1713:AM1713"/>
    <mergeCell ref="P1696:AK1697"/>
    <mergeCell ref="AL1696:AM1697"/>
    <mergeCell ref="J1656:U1657"/>
    <mergeCell ref="V1656:AM1656"/>
    <mergeCell ref="V1657:AM1657"/>
    <mergeCell ref="Z1661:AM1662"/>
    <mergeCell ref="Z1663:AM1664"/>
    <mergeCell ref="Z1665:AM1666"/>
    <mergeCell ref="J1681:U1682"/>
    <mergeCell ref="V1681:AM1681"/>
    <mergeCell ref="V1682:AM1682"/>
  </mergeCells>
  <phoneticPr fontId="1"/>
  <conditionalFormatting sqref="J9 J17">
    <cfRule type="expression" dxfId="181" priority="482">
      <formula>$AO$170=TRUE</formula>
    </cfRule>
  </conditionalFormatting>
  <conditionalFormatting sqref="J15">
    <cfRule type="expression" dxfId="180" priority="481">
      <formula>$AO$170=TRUE</formula>
    </cfRule>
  </conditionalFormatting>
  <conditionalFormatting sqref="J10">
    <cfRule type="expression" dxfId="179" priority="480">
      <formula>$AO$170=TRUE</formula>
    </cfRule>
  </conditionalFormatting>
  <conditionalFormatting sqref="J26:J27">
    <cfRule type="expression" dxfId="178" priority="479">
      <formula>$AO$170=TRUE</formula>
    </cfRule>
  </conditionalFormatting>
  <conditionalFormatting sqref="J563:AM568 J594:AM599 J712:AM717 J859:AM864 J1006:AM1011 J572:AM579 J603:AM610 J623:AM628 J632:AM639 J652:AM657 J661:AM668 J681:AM686 J690:AM697 J721:AM728 J741:AM746 J750:AM757 J770:AM775 J779:AM786 J799:AM804 J808:AM815 J828:AM833 J837:AM844 J868:AM875 J888:AM893 J897:AM904 J917:AM922 J926:AM933 J946:AM951 J955:AM962 J975:AM980 J984:AM991 J1015:AM1022 J1035:AM1040 J1044:AM1051 J1064:AM1069 J1073:AM1080 J1093:AM1098 J1102:AM1109 J1122:AM1127 J1131:AM1138">
    <cfRule type="expression" dxfId="177" priority="143">
      <formula>OR($BF$550&lt;&gt;TRUE,$BF$554=TRUE)</formula>
    </cfRule>
  </conditionalFormatting>
  <conditionalFormatting sqref="J1151:AM1156 J1182:AM1187 J1300:AM1305 J1447:AM1452 J1594:AM1599 J1160:AM1167 J1191:AM1198 J1211:AM1216 J1220:AM1227 J1240:AM1245 J1249:AM1256 J1269:AM1274 J1278:AM1285 J1309:AM1316 J1329:AM1334 J1338:AM1345 J1358:AM1363 J1367:AM1374 J1387:AM1392 J1396:AM1403 J1416:AM1421 J1425:AM1432 J1456:AM1463 J1476:AM1481 J1485:AM1492 J1505:AM1510 J1514:AM1521 J1534:AM1539 J1543:AM1550 J1563:AM1568 J1572:AM1579 J1603:AM1610 J1623:AM1628 J1632:AM1639 J1652:AM1657 J1661:AM1668 J1681:AM1686 J1690:AM1697 J1710:AM1715 J1719:AM1726">
    <cfRule type="expression" dxfId="176" priority="142">
      <formula>OR($BF$552&lt;&gt;TRUE,$BF$554=TRUE)</formula>
    </cfRule>
  </conditionalFormatting>
  <conditionalFormatting sqref="J124:AM127 J147:AM150 J164:AM178 J185:AM199 J206:AM220 J229:AM243 J250:AM264 J271:AM285 J292:AM306 J313:AM327 J336:AM350 J357:AM371 J378:AM392 J399:AM413 J420:AM434 J443:AM457 J464:AM478 J485:AM499 J506:AM520 J527:AM541 J131:AM134 J154:AM157">
    <cfRule type="expression" dxfId="175" priority="141">
      <formula>$BF$116&lt;&gt;1</formula>
    </cfRule>
  </conditionalFormatting>
  <conditionalFormatting sqref="J135:AM140">
    <cfRule type="expression" dxfId="174" priority="140">
      <formula>OR($BF$116&lt;&gt;1,$BF$131&lt;&gt;1)</formula>
    </cfRule>
  </conditionalFormatting>
  <conditionalFormatting sqref="J158:AM163">
    <cfRule type="expression" dxfId="173" priority="139">
      <formula>OR($BF$116&lt;&gt;1,$BF$154&lt;&gt;1)</formula>
    </cfRule>
  </conditionalFormatting>
  <conditionalFormatting sqref="J179:AM184">
    <cfRule type="expression" dxfId="172" priority="138">
      <formula>OR($BF$116&lt;&gt;1,$BF$175&lt;&gt;1)</formula>
    </cfRule>
  </conditionalFormatting>
  <conditionalFormatting sqref="J200:AM205">
    <cfRule type="expression" dxfId="171" priority="137">
      <formula>OR($BF$116&lt;&gt;1,$BF$196&lt;&gt;1)</formula>
    </cfRule>
  </conditionalFormatting>
  <conditionalFormatting sqref="J221:AM226">
    <cfRule type="expression" dxfId="170" priority="136">
      <formula>OR($BF$116&lt;&gt;1,$BF$217&lt;&gt;1)</formula>
    </cfRule>
  </conditionalFormatting>
  <conditionalFormatting sqref="J244:AM249">
    <cfRule type="expression" dxfId="169" priority="135">
      <formula>OR($BF$116&lt;&gt;1,$BF$240&lt;&gt;1)</formula>
    </cfRule>
  </conditionalFormatting>
  <conditionalFormatting sqref="J265:AM270">
    <cfRule type="expression" dxfId="168" priority="134">
      <formula>OR($BF$116&lt;&gt;1,$BF$261&lt;&gt;1)</formula>
    </cfRule>
  </conditionalFormatting>
  <conditionalFormatting sqref="J286:AM291">
    <cfRule type="expression" dxfId="167" priority="133">
      <formula>OR($BF$116&lt;&gt;1,$BF$282&lt;&gt;1)</formula>
    </cfRule>
  </conditionalFormatting>
  <conditionalFormatting sqref="J307:AM312">
    <cfRule type="expression" dxfId="166" priority="132">
      <formula>OR($BF$116&lt;&gt;1,$BF$303&lt;&gt;1)</formula>
    </cfRule>
  </conditionalFormatting>
  <conditionalFormatting sqref="J328:AM333">
    <cfRule type="expression" dxfId="165" priority="131">
      <formula>OR($BF$116&lt;&gt;1,$BF$324&lt;&gt;1)</formula>
    </cfRule>
  </conditionalFormatting>
  <conditionalFormatting sqref="J351:AM356">
    <cfRule type="expression" dxfId="164" priority="130">
      <formula>OR($BF$116&lt;&gt;1,$BF$347&lt;&gt;1)</formula>
    </cfRule>
  </conditionalFormatting>
  <conditionalFormatting sqref="J372:AM377">
    <cfRule type="expression" dxfId="163" priority="129">
      <formula>OR($BF$116&lt;&gt;1,$BF$368&lt;&gt;1)</formula>
    </cfRule>
  </conditionalFormatting>
  <conditionalFormatting sqref="J393:AM398">
    <cfRule type="expression" dxfId="162" priority="128">
      <formula>OR($BF$116&lt;&gt;1,$BF$389&lt;&gt;1)</formula>
    </cfRule>
  </conditionalFormatting>
  <conditionalFormatting sqref="J414:AM419">
    <cfRule type="expression" dxfId="161" priority="127">
      <formula>OR($BF$116&lt;&gt;1,$BF$410&lt;&gt;1)</formula>
    </cfRule>
  </conditionalFormatting>
  <conditionalFormatting sqref="J435:AM440">
    <cfRule type="expression" dxfId="160" priority="126">
      <formula>OR($BF$116&lt;&gt;1,$BF$431&lt;&gt;1)</formula>
    </cfRule>
  </conditionalFormatting>
  <conditionalFormatting sqref="J458:AM463">
    <cfRule type="expression" dxfId="159" priority="125">
      <formula>OR($BF$116&lt;&gt;1,$BF$454&lt;&gt;1)</formula>
    </cfRule>
  </conditionalFormatting>
  <conditionalFormatting sqref="J479:AM484">
    <cfRule type="expression" dxfId="158" priority="124">
      <formula>OR($BF$116&lt;&gt;1,$BF$475&lt;&gt;1)</formula>
    </cfRule>
  </conditionalFormatting>
  <conditionalFormatting sqref="J500:AM505">
    <cfRule type="expression" dxfId="157" priority="123">
      <formula>OR($BF$116&lt;&gt;1,$BF$496&lt;&gt;1)</formula>
    </cfRule>
  </conditionalFormatting>
  <conditionalFormatting sqref="J521:AM526">
    <cfRule type="expression" dxfId="156" priority="122">
      <formula>OR($BF$116&lt;&gt;1,$BF$517&lt;&gt;1)</formula>
    </cfRule>
  </conditionalFormatting>
  <conditionalFormatting sqref="J542:AM547">
    <cfRule type="expression" dxfId="155" priority="121">
      <formula>OR($BF$116&lt;&gt;1,$BF$538&lt;&gt;1)</formula>
    </cfRule>
  </conditionalFormatting>
  <conditionalFormatting sqref="J120:AM121">
    <cfRule type="expression" dxfId="154" priority="120">
      <formula>$BF$116&lt;&gt;1</formula>
    </cfRule>
  </conditionalFormatting>
  <conditionalFormatting sqref="J122:AM123">
    <cfRule type="expression" dxfId="153" priority="119">
      <formula>$BF$116&lt;&gt;1</formula>
    </cfRule>
  </conditionalFormatting>
  <conditionalFormatting sqref="J128:AM130">
    <cfRule type="expression" dxfId="152" priority="118">
      <formula>$BF$116&lt;&gt;1</formula>
    </cfRule>
  </conditionalFormatting>
  <conditionalFormatting sqref="J143:AM144">
    <cfRule type="expression" dxfId="151" priority="117">
      <formula>$BF$116&lt;&gt;1</formula>
    </cfRule>
  </conditionalFormatting>
  <conditionalFormatting sqref="J145:AM146">
    <cfRule type="expression" dxfId="150" priority="116">
      <formula>$BF$116&lt;&gt;1</formula>
    </cfRule>
  </conditionalFormatting>
  <conditionalFormatting sqref="J151:AM153">
    <cfRule type="expression" dxfId="149" priority="115">
      <formula>$BF$116&lt;&gt;1</formula>
    </cfRule>
  </conditionalFormatting>
  <conditionalFormatting sqref="J554:AM555">
    <cfRule type="expression" dxfId="148" priority="114">
      <formula>OR($BF$550&lt;&gt;TRUE,$BF$554=TRUE)</formula>
    </cfRule>
  </conditionalFormatting>
  <conditionalFormatting sqref="J556:AM557">
    <cfRule type="expression" dxfId="147" priority="113">
      <formula>OR($BF$550&lt;&gt;TRUE,$BF$554=TRUE)</formula>
    </cfRule>
  </conditionalFormatting>
  <conditionalFormatting sqref="J558:AM560">
    <cfRule type="expression" dxfId="146" priority="112">
      <formula>OR($BF$550&lt;&gt;TRUE,$BF$554=TRUE)</formula>
    </cfRule>
  </conditionalFormatting>
  <conditionalFormatting sqref="J561:AM562">
    <cfRule type="expression" dxfId="145" priority="111">
      <formula>OR($BF$550&lt;&gt;TRUE,$BF$554=TRUE)</formula>
    </cfRule>
  </conditionalFormatting>
  <conditionalFormatting sqref="J569:AM571">
    <cfRule type="expression" dxfId="144" priority="110">
      <formula>OR($BF$550&lt;&gt;TRUE,$BF$554=TRUE)</formula>
    </cfRule>
  </conditionalFormatting>
  <conditionalFormatting sqref="J580:AM582">
    <cfRule type="expression" dxfId="143" priority="109">
      <formula>OR($BF$550&lt;&gt;TRUE,$BF$554=TRUE)</formula>
    </cfRule>
  </conditionalFormatting>
  <conditionalFormatting sqref="J585:AM586">
    <cfRule type="expression" dxfId="142" priority="108">
      <formula>OR($BF$550&lt;&gt;TRUE,$BF$554=TRUE)</formula>
    </cfRule>
  </conditionalFormatting>
  <conditionalFormatting sqref="J587:AM588">
    <cfRule type="expression" dxfId="141" priority="107">
      <formula>OR($BF$550&lt;&gt;TRUE,$BF$554=TRUE)</formula>
    </cfRule>
  </conditionalFormatting>
  <conditionalFormatting sqref="J589:AM591">
    <cfRule type="expression" dxfId="140" priority="106">
      <formula>OR($BF$550&lt;&gt;TRUE,$BF$554=TRUE)</formula>
    </cfRule>
  </conditionalFormatting>
  <conditionalFormatting sqref="J592:AM593">
    <cfRule type="expression" dxfId="139" priority="105">
      <formula>OR($BF$550&lt;&gt;TRUE,$BF$554=TRUE)</formula>
    </cfRule>
  </conditionalFormatting>
  <conditionalFormatting sqref="J600:AM602">
    <cfRule type="expression" dxfId="138" priority="104">
      <formula>OR($BF$550&lt;&gt;TRUE,$BF$554=TRUE)</formula>
    </cfRule>
  </conditionalFormatting>
  <conditionalFormatting sqref="J611:AM613">
    <cfRule type="expression" dxfId="137" priority="103">
      <formula>OR($BF$550&lt;&gt;TRUE,$BF$554=TRUE)</formula>
    </cfRule>
  </conditionalFormatting>
  <conditionalFormatting sqref="J614:AM615">
    <cfRule type="expression" dxfId="136" priority="102">
      <formula>OR($BF$550&lt;&gt;TRUE,$BF$554=TRUE)</formula>
    </cfRule>
  </conditionalFormatting>
  <conditionalFormatting sqref="J616:AM617">
    <cfRule type="expression" dxfId="135" priority="101">
      <formula>OR($BF$550&lt;&gt;TRUE,$BF$554=TRUE)</formula>
    </cfRule>
  </conditionalFormatting>
  <conditionalFormatting sqref="J618:AM620">
    <cfRule type="expression" dxfId="134" priority="100">
      <formula>OR($BF$550&lt;&gt;TRUE,$BF$554=TRUE)</formula>
    </cfRule>
  </conditionalFormatting>
  <conditionalFormatting sqref="J621:AM622">
    <cfRule type="expression" dxfId="133" priority="99">
      <formula>OR($BF$550&lt;&gt;TRUE,$BF$554=TRUE)</formula>
    </cfRule>
  </conditionalFormatting>
  <conditionalFormatting sqref="J629:AM631">
    <cfRule type="expression" dxfId="132" priority="98">
      <formula>OR($BF$550&lt;&gt;TRUE,$BF$554=TRUE)</formula>
    </cfRule>
  </conditionalFormatting>
  <conditionalFormatting sqref="J640:AM642">
    <cfRule type="expression" dxfId="131" priority="97">
      <formula>OR($BF$550&lt;&gt;TRUE,$BF$554=TRUE)</formula>
    </cfRule>
  </conditionalFormatting>
  <conditionalFormatting sqref="J643:AM644">
    <cfRule type="expression" dxfId="130" priority="96">
      <formula>OR($BF$550&lt;&gt;TRUE,$BF$554=TRUE)</formula>
    </cfRule>
  </conditionalFormatting>
  <conditionalFormatting sqref="J645:AM646">
    <cfRule type="expression" dxfId="129" priority="95">
      <formula>OR($BF$550&lt;&gt;TRUE,$BF$554=TRUE)</formula>
    </cfRule>
  </conditionalFormatting>
  <conditionalFormatting sqref="J647:AM649">
    <cfRule type="expression" dxfId="128" priority="94">
      <formula>OR($BF$550&lt;&gt;TRUE,$BF$554=TRUE)</formula>
    </cfRule>
  </conditionalFormatting>
  <conditionalFormatting sqref="J650:AM651">
    <cfRule type="expression" dxfId="127" priority="93">
      <formula>OR($BF$550&lt;&gt;TRUE,$BF$554=TRUE)</formula>
    </cfRule>
  </conditionalFormatting>
  <conditionalFormatting sqref="J658:AM660">
    <cfRule type="expression" dxfId="126" priority="92">
      <formula>OR($BF$550&lt;&gt;TRUE,$BF$554=TRUE)</formula>
    </cfRule>
  </conditionalFormatting>
  <conditionalFormatting sqref="J669:AM671">
    <cfRule type="expression" dxfId="125" priority="91">
      <formula>OR($BF$550&lt;&gt;TRUE,$BF$554=TRUE)</formula>
    </cfRule>
  </conditionalFormatting>
  <conditionalFormatting sqref="J672:AM673">
    <cfRule type="expression" dxfId="124" priority="90">
      <formula>OR($BF$550&lt;&gt;TRUE,$BF$554=TRUE)</formula>
    </cfRule>
  </conditionalFormatting>
  <conditionalFormatting sqref="J674:AM675">
    <cfRule type="expression" dxfId="123" priority="89">
      <formula>OR($BF$550&lt;&gt;TRUE,$BF$554=TRUE)</formula>
    </cfRule>
  </conditionalFormatting>
  <conditionalFormatting sqref="J676:AM678">
    <cfRule type="expression" dxfId="122" priority="88">
      <formula>OR($BF$550&lt;&gt;TRUE,$BF$554=TRUE)</formula>
    </cfRule>
  </conditionalFormatting>
  <conditionalFormatting sqref="J679:AM680">
    <cfRule type="expression" dxfId="121" priority="87">
      <formula>OR($BF$550&lt;&gt;TRUE,$BF$554=TRUE)</formula>
    </cfRule>
  </conditionalFormatting>
  <conditionalFormatting sqref="J687:AM689">
    <cfRule type="expression" dxfId="120" priority="86">
      <formula>OR($BF$550&lt;&gt;TRUE,$BF$554=TRUE)</formula>
    </cfRule>
  </conditionalFormatting>
  <conditionalFormatting sqref="J698:AM700">
    <cfRule type="expression" dxfId="119" priority="85">
      <formula>OR($BF$550&lt;&gt;TRUE,$BF$554=TRUE)</formula>
    </cfRule>
  </conditionalFormatting>
  <conditionalFormatting sqref="J703:AM704">
    <cfRule type="expression" dxfId="118" priority="84">
      <formula>OR($BF$550&lt;&gt;TRUE,$BF$554=TRUE)</formula>
    </cfRule>
  </conditionalFormatting>
  <conditionalFormatting sqref="J705:AM706">
    <cfRule type="expression" dxfId="117" priority="83">
      <formula>OR($BF$550&lt;&gt;TRUE,$BF$554=TRUE)</formula>
    </cfRule>
  </conditionalFormatting>
  <conditionalFormatting sqref="J707:AM709">
    <cfRule type="expression" dxfId="116" priority="82">
      <formula>OR($BF$550&lt;&gt;TRUE,$BF$554=TRUE)</formula>
    </cfRule>
  </conditionalFormatting>
  <conditionalFormatting sqref="J710:AM711">
    <cfRule type="expression" dxfId="115" priority="81">
      <formula>OR($BF$550&lt;&gt;TRUE,$BF$554=TRUE)</formula>
    </cfRule>
  </conditionalFormatting>
  <conditionalFormatting sqref="J718:AM720">
    <cfRule type="expression" dxfId="114" priority="80">
      <formula>OR($BF$550&lt;&gt;TRUE,$BF$554=TRUE)</formula>
    </cfRule>
  </conditionalFormatting>
  <conditionalFormatting sqref="J729:AM731">
    <cfRule type="expression" dxfId="113" priority="79">
      <formula>OR($BF$550&lt;&gt;TRUE,$BF$554=TRUE)</formula>
    </cfRule>
  </conditionalFormatting>
  <conditionalFormatting sqref="J732:AM733">
    <cfRule type="expression" dxfId="112" priority="78">
      <formula>OR($BF$550&lt;&gt;TRUE,$BF$554=TRUE)</formula>
    </cfRule>
  </conditionalFormatting>
  <conditionalFormatting sqref="J734:AM740">
    <cfRule type="expression" dxfId="111" priority="77">
      <formula>OR($BF$550&lt;&gt;TRUE,$BF$554=TRUE)</formula>
    </cfRule>
  </conditionalFormatting>
  <conditionalFormatting sqref="J747:AM749">
    <cfRule type="expression" dxfId="110" priority="76">
      <formula>OR($BF$550&lt;&gt;TRUE,$BF$554=TRUE)</formula>
    </cfRule>
  </conditionalFormatting>
  <conditionalFormatting sqref="J758:AM769">
    <cfRule type="expression" dxfId="109" priority="75">
      <formula>OR($BF$550&lt;&gt;TRUE,$BF$554=TRUE)</formula>
    </cfRule>
  </conditionalFormatting>
  <conditionalFormatting sqref="J776:AM778">
    <cfRule type="expression" dxfId="108" priority="74">
      <formula>OR($BF$550&lt;&gt;TRUE,$BF$554=TRUE)</formula>
    </cfRule>
  </conditionalFormatting>
  <conditionalFormatting sqref="J787:AM789">
    <cfRule type="expression" dxfId="107" priority="73">
      <formula>OR($BF$550&lt;&gt;TRUE,$BF$554=TRUE)</formula>
    </cfRule>
  </conditionalFormatting>
  <conditionalFormatting sqref="J790:AM798">
    <cfRule type="expression" dxfId="106" priority="72">
      <formula>OR($BF$550&lt;&gt;TRUE,$BF$554=TRUE)</formula>
    </cfRule>
  </conditionalFormatting>
  <conditionalFormatting sqref="J805:AM807">
    <cfRule type="expression" dxfId="105" priority="71">
      <formula>OR($BF$550&lt;&gt;TRUE,$BF$554=TRUE)</formula>
    </cfRule>
  </conditionalFormatting>
  <conditionalFormatting sqref="J816:AM827">
    <cfRule type="expression" dxfId="104" priority="70">
      <formula>OR($BF$550&lt;&gt;TRUE,$BF$554=TRUE)</formula>
    </cfRule>
  </conditionalFormatting>
  <conditionalFormatting sqref="J834:AM836">
    <cfRule type="expression" dxfId="103" priority="69">
      <formula>OR($BF$550&lt;&gt;TRUE,$BF$554=TRUE)</formula>
    </cfRule>
  </conditionalFormatting>
  <conditionalFormatting sqref="J845:AM847">
    <cfRule type="expression" dxfId="102" priority="68">
      <formula>OR($BF$550&lt;&gt;TRUE,$BF$554=TRUE)</formula>
    </cfRule>
  </conditionalFormatting>
  <conditionalFormatting sqref="J850:AM858">
    <cfRule type="expression" dxfId="101" priority="67">
      <formula>OR($BF$550&lt;&gt;TRUE,$BF$554=TRUE)</formula>
    </cfRule>
  </conditionalFormatting>
  <conditionalFormatting sqref="J865:AM867">
    <cfRule type="expression" dxfId="100" priority="66">
      <formula>OR($BF$550&lt;&gt;TRUE,$BF$554=TRUE)</formula>
    </cfRule>
  </conditionalFormatting>
  <conditionalFormatting sqref="J876:AM887">
    <cfRule type="expression" dxfId="99" priority="65">
      <formula>OR($BF$550&lt;&gt;TRUE,$BF$554=TRUE)</formula>
    </cfRule>
  </conditionalFormatting>
  <conditionalFormatting sqref="J894:AM896">
    <cfRule type="expression" dxfId="98" priority="64">
      <formula>OR($BF$550&lt;&gt;TRUE,$BF$554=TRUE)</formula>
    </cfRule>
  </conditionalFormatting>
  <conditionalFormatting sqref="J905:AM916">
    <cfRule type="expression" dxfId="97" priority="63">
      <formula>OR($BF$550&lt;&gt;TRUE,$BF$554=TRUE)</formula>
    </cfRule>
  </conditionalFormatting>
  <conditionalFormatting sqref="J923:AM925">
    <cfRule type="expression" dxfId="96" priority="62">
      <formula>OR($BF$550&lt;&gt;TRUE,$BF$554=TRUE)</formula>
    </cfRule>
  </conditionalFormatting>
  <conditionalFormatting sqref="J934:AM945">
    <cfRule type="expression" dxfId="95" priority="61">
      <formula>OR($BF$550&lt;&gt;TRUE,$BF$554=TRUE)</formula>
    </cfRule>
  </conditionalFormatting>
  <conditionalFormatting sqref="J952:AM954">
    <cfRule type="expression" dxfId="94" priority="60">
      <formula>OR($BF$550&lt;&gt;TRUE,$BF$554=TRUE)</formula>
    </cfRule>
  </conditionalFormatting>
  <conditionalFormatting sqref="J963:AM974">
    <cfRule type="expression" dxfId="93" priority="59">
      <formula>OR($BF$550&lt;&gt;TRUE,$BF$554=TRUE)</formula>
    </cfRule>
  </conditionalFormatting>
  <conditionalFormatting sqref="J981:AM983">
    <cfRule type="expression" dxfId="92" priority="58">
      <formula>OR($BF$550&lt;&gt;TRUE,$BF$554=TRUE)</formula>
    </cfRule>
  </conditionalFormatting>
  <conditionalFormatting sqref="J992:AM994">
    <cfRule type="expression" dxfId="91" priority="57">
      <formula>OR($BF$550&lt;&gt;TRUE,$BF$554=TRUE)</formula>
    </cfRule>
  </conditionalFormatting>
  <conditionalFormatting sqref="J997:AM1005">
    <cfRule type="expression" dxfId="90" priority="56">
      <formula>OR($BF$550&lt;&gt;TRUE,$BF$554=TRUE)</formula>
    </cfRule>
  </conditionalFormatting>
  <conditionalFormatting sqref="J1012:AM1014">
    <cfRule type="expression" dxfId="89" priority="55">
      <formula>OR($BF$550&lt;&gt;TRUE,$BF$554=TRUE)</formula>
    </cfRule>
  </conditionalFormatting>
  <conditionalFormatting sqref="J1023:AM1034">
    <cfRule type="expression" dxfId="88" priority="54">
      <formula>OR($BF$550&lt;&gt;TRUE,$BF$554=TRUE)</formula>
    </cfRule>
  </conditionalFormatting>
  <conditionalFormatting sqref="J1041:AM1043">
    <cfRule type="expression" dxfId="87" priority="53">
      <formula>OR($BF$550&lt;&gt;TRUE,$BF$554=TRUE)</formula>
    </cfRule>
  </conditionalFormatting>
  <conditionalFormatting sqref="J1052:AM1063">
    <cfRule type="expression" dxfId="86" priority="52">
      <formula>OR($BF$550&lt;&gt;TRUE,$BF$554=TRUE)</formula>
    </cfRule>
  </conditionalFormatting>
  <conditionalFormatting sqref="J1070:AM1072">
    <cfRule type="expression" dxfId="85" priority="51">
      <formula>OR($BF$550&lt;&gt;TRUE,$BF$554=TRUE)</formula>
    </cfRule>
  </conditionalFormatting>
  <conditionalFormatting sqref="J1081:AM1092">
    <cfRule type="expression" dxfId="84" priority="50">
      <formula>OR($BF$550&lt;&gt;TRUE,$BF$554=TRUE)</formula>
    </cfRule>
  </conditionalFormatting>
  <conditionalFormatting sqref="J1099:AM1101">
    <cfRule type="expression" dxfId="83" priority="49">
      <formula>OR($BF$550&lt;&gt;TRUE,$BF$554=TRUE)</formula>
    </cfRule>
  </conditionalFormatting>
  <conditionalFormatting sqref="J1110:AM1121">
    <cfRule type="expression" dxfId="82" priority="48">
      <formula>OR($BF$550&lt;&gt;TRUE,$BF$554=TRUE)</formula>
    </cfRule>
  </conditionalFormatting>
  <conditionalFormatting sqref="J1128:AM1130">
    <cfRule type="expression" dxfId="81" priority="47">
      <formula>OR($BF$550&lt;&gt;TRUE,$BF$554=TRUE)</formula>
    </cfRule>
  </conditionalFormatting>
  <conditionalFormatting sqref="J1139:AM1141">
    <cfRule type="expression" dxfId="80" priority="46">
      <formula>OR($BF$550&lt;&gt;TRUE,$BF$554=TRUE)</formula>
    </cfRule>
  </conditionalFormatting>
  <conditionalFormatting sqref="J1142:AM1150">
    <cfRule type="expression" dxfId="79" priority="45">
      <formula>OR($BF$552&lt;&gt;TRUE,$BF$554=TRUE)</formula>
    </cfRule>
  </conditionalFormatting>
  <conditionalFormatting sqref="J1157:AM1159">
    <cfRule type="expression" dxfId="78" priority="44">
      <formula>OR($BF$552&lt;&gt;TRUE,$BF$554=TRUE)</formula>
    </cfRule>
  </conditionalFormatting>
  <conditionalFormatting sqref="J1168:AM1170">
    <cfRule type="expression" dxfId="77" priority="43">
      <formula>OR($BF$552&lt;&gt;TRUE,$BF$554=TRUE)</formula>
    </cfRule>
  </conditionalFormatting>
  <conditionalFormatting sqref="J1173:AM1181">
    <cfRule type="expression" dxfId="76" priority="42">
      <formula>OR($BF$552&lt;&gt;TRUE,$BF$554=TRUE)</formula>
    </cfRule>
  </conditionalFormatting>
  <conditionalFormatting sqref="J1188:AM1190">
    <cfRule type="expression" dxfId="75" priority="41">
      <formula>OR($BF$552&lt;&gt;TRUE,$BF$554=TRUE)</formula>
    </cfRule>
  </conditionalFormatting>
  <conditionalFormatting sqref="J1199:AM1210">
    <cfRule type="expression" dxfId="74" priority="40">
      <formula>OR($BF$552&lt;&gt;TRUE,$BF$554=TRUE)</formula>
    </cfRule>
  </conditionalFormatting>
  <conditionalFormatting sqref="J1217:AM1219">
    <cfRule type="expression" dxfId="73" priority="39">
      <formula>OR($BF$552&lt;&gt;TRUE,$BF$554=TRUE)</formula>
    </cfRule>
  </conditionalFormatting>
  <conditionalFormatting sqref="J1228:AM1239">
    <cfRule type="expression" dxfId="72" priority="38">
      <formula>OR($BF$552&lt;&gt;TRUE,$BF$554=TRUE)</formula>
    </cfRule>
  </conditionalFormatting>
  <conditionalFormatting sqref="J1246:AM1248">
    <cfRule type="expression" dxfId="71" priority="37">
      <formula>OR($BF$552&lt;&gt;TRUE,$BF$554=TRUE)</formula>
    </cfRule>
  </conditionalFormatting>
  <conditionalFormatting sqref="J1257:AM1268">
    <cfRule type="expression" dxfId="70" priority="36">
      <formula>OR($BF$552&lt;&gt;TRUE,$BF$554=TRUE)</formula>
    </cfRule>
  </conditionalFormatting>
  <conditionalFormatting sqref="J1275:AM1277">
    <cfRule type="expression" dxfId="69" priority="35">
      <formula>OR($BF$552&lt;&gt;TRUE,$BF$554=TRUE)</formula>
    </cfRule>
  </conditionalFormatting>
  <conditionalFormatting sqref="J1286:AM1288">
    <cfRule type="expression" dxfId="68" priority="34">
      <formula>OR($BF$552&lt;&gt;TRUE,$BF$554=TRUE)</formula>
    </cfRule>
  </conditionalFormatting>
  <conditionalFormatting sqref="J1291:AM1299">
    <cfRule type="expression" dxfId="67" priority="33">
      <formula>OR($BF$552&lt;&gt;TRUE,$BF$554=TRUE)</formula>
    </cfRule>
  </conditionalFormatting>
  <conditionalFormatting sqref="J1306:AM1308">
    <cfRule type="expression" dxfId="66" priority="32">
      <formula>OR($BF$552&lt;&gt;TRUE,$BF$554=TRUE)</formula>
    </cfRule>
  </conditionalFormatting>
  <conditionalFormatting sqref="J1317:AM1328">
    <cfRule type="expression" dxfId="65" priority="31">
      <formula>OR($BF$552&lt;&gt;TRUE,$BF$554=TRUE)</formula>
    </cfRule>
  </conditionalFormatting>
  <conditionalFormatting sqref="J1335:AM1337">
    <cfRule type="expression" dxfId="64" priority="30">
      <formula>OR($BF$552&lt;&gt;TRUE,$BF$554=TRUE)</formula>
    </cfRule>
  </conditionalFormatting>
  <conditionalFormatting sqref="J1346:AM1357">
    <cfRule type="expression" dxfId="63" priority="29">
      <formula>OR($BF$552&lt;&gt;TRUE,$BF$554=TRUE)</formula>
    </cfRule>
  </conditionalFormatting>
  <conditionalFormatting sqref="J1364:AM1366">
    <cfRule type="expression" dxfId="62" priority="28">
      <formula>OR($BF$552&lt;&gt;TRUE,$BF$554=TRUE)</formula>
    </cfRule>
  </conditionalFormatting>
  <conditionalFormatting sqref="J1375:AM1386">
    <cfRule type="expression" dxfId="61" priority="27">
      <formula>OR($BF$552&lt;&gt;TRUE,$BF$554=TRUE)</formula>
    </cfRule>
  </conditionalFormatting>
  <conditionalFormatting sqref="J1393:AM1395">
    <cfRule type="expression" dxfId="60" priority="26">
      <formula>OR($BF$552&lt;&gt;TRUE,$BF$554=TRUE)</formula>
    </cfRule>
  </conditionalFormatting>
  <conditionalFormatting sqref="J1404:AM1415">
    <cfRule type="expression" dxfId="59" priority="25">
      <formula>OR($BF$552&lt;&gt;TRUE,$BF$554=TRUE)</formula>
    </cfRule>
  </conditionalFormatting>
  <conditionalFormatting sqref="J1422:AM1424">
    <cfRule type="expression" dxfId="58" priority="24">
      <formula>OR($BF$552&lt;&gt;TRUE,$BF$554=TRUE)</formula>
    </cfRule>
  </conditionalFormatting>
  <conditionalFormatting sqref="J1433:AM1435">
    <cfRule type="expression" dxfId="57" priority="23">
      <formula>OR($BF$552&lt;&gt;TRUE,$BF$554=TRUE)</formula>
    </cfRule>
  </conditionalFormatting>
  <conditionalFormatting sqref="J1438:AM1446">
    <cfRule type="expression" dxfId="56" priority="22">
      <formula>OR($BF$552&lt;&gt;TRUE,$BF$554=TRUE)</formula>
    </cfRule>
  </conditionalFormatting>
  <conditionalFormatting sqref="J1453:AM1455">
    <cfRule type="expression" dxfId="55" priority="21">
      <formula>OR($BF$552&lt;&gt;TRUE,$BF$554=TRUE)</formula>
    </cfRule>
  </conditionalFormatting>
  <conditionalFormatting sqref="J1464:AM1475">
    <cfRule type="expression" dxfId="54" priority="20">
      <formula>OR($BF$552&lt;&gt;TRUE,$BF$554=TRUE)</formula>
    </cfRule>
  </conditionalFormatting>
  <conditionalFormatting sqref="J1482:AM1484">
    <cfRule type="expression" dxfId="53" priority="19">
      <formula>OR($BF$552&lt;&gt;TRUE,$BF$554=TRUE)</formula>
    </cfRule>
  </conditionalFormatting>
  <conditionalFormatting sqref="J1493:AM1504">
    <cfRule type="expression" dxfId="52" priority="18">
      <formula>OR($BF$552&lt;&gt;TRUE,$BF$554=TRUE)</formula>
    </cfRule>
  </conditionalFormatting>
  <conditionalFormatting sqref="J1511:AM1513">
    <cfRule type="expression" dxfId="51" priority="17">
      <formula>OR($BF$552&lt;&gt;TRUE,$BF$554=TRUE)</formula>
    </cfRule>
  </conditionalFormatting>
  <conditionalFormatting sqref="J1522:AM1533">
    <cfRule type="expression" dxfId="50" priority="16">
      <formula>OR($BF$552&lt;&gt;TRUE,$BF$554=TRUE)</formula>
    </cfRule>
  </conditionalFormatting>
  <conditionalFormatting sqref="J1540:AM1542">
    <cfRule type="expression" dxfId="49" priority="15">
      <formula>OR($BF$552&lt;&gt;TRUE,$BF$554=TRUE)</formula>
    </cfRule>
  </conditionalFormatting>
  <conditionalFormatting sqref="J1551:AM1562">
    <cfRule type="expression" dxfId="48" priority="14">
      <formula>OR($BF$552&lt;&gt;TRUE,$BF$554=TRUE)</formula>
    </cfRule>
  </conditionalFormatting>
  <conditionalFormatting sqref="J1569:AM1571">
    <cfRule type="expression" dxfId="47" priority="13">
      <formula>OR($BF$552&lt;&gt;TRUE,$BF$554=TRUE)</formula>
    </cfRule>
  </conditionalFormatting>
  <conditionalFormatting sqref="J1580:AM1582">
    <cfRule type="expression" dxfId="46" priority="12">
      <formula>OR($BF$552&lt;&gt;TRUE,$BF$554=TRUE)</formula>
    </cfRule>
  </conditionalFormatting>
  <conditionalFormatting sqref="J1585:AM1593">
    <cfRule type="expression" dxfId="45" priority="11">
      <formula>OR($BF$552&lt;&gt;TRUE,$BF$554=TRUE)</formula>
    </cfRule>
  </conditionalFormatting>
  <conditionalFormatting sqref="J1600:AM1602">
    <cfRule type="expression" dxfId="44" priority="10">
      <formula>OR($BF$552&lt;&gt;TRUE,$BF$554=TRUE)</formula>
    </cfRule>
  </conditionalFormatting>
  <conditionalFormatting sqref="J1611:AM1622">
    <cfRule type="expression" dxfId="43" priority="9">
      <formula>OR($BF$552&lt;&gt;TRUE,$BF$554=TRUE)</formula>
    </cfRule>
  </conditionalFormatting>
  <conditionalFormatting sqref="J1629:AM1631">
    <cfRule type="expression" dxfId="42" priority="8">
      <formula>OR($BF$552&lt;&gt;TRUE,$BF$554=TRUE)</formula>
    </cfRule>
  </conditionalFormatting>
  <conditionalFormatting sqref="J1640:AM1651">
    <cfRule type="expression" dxfId="41" priority="7">
      <formula>OR($BF$552&lt;&gt;TRUE,$BF$554=TRUE)</formula>
    </cfRule>
  </conditionalFormatting>
  <conditionalFormatting sqref="J1658:AM1660">
    <cfRule type="expression" dxfId="40" priority="6">
      <formula>OR($BF$552&lt;&gt;TRUE,$BF$554=TRUE)</formula>
    </cfRule>
  </conditionalFormatting>
  <conditionalFormatting sqref="J1669:AM1680">
    <cfRule type="expression" dxfId="39" priority="5">
      <formula>OR($BF$552&lt;&gt;TRUE,$BF$554=TRUE)</formula>
    </cfRule>
  </conditionalFormatting>
  <conditionalFormatting sqref="J1687:AM1689">
    <cfRule type="expression" dxfId="38" priority="4">
      <formula>OR($BF$552&lt;&gt;TRUE,$BF$554=TRUE)</formula>
    </cfRule>
  </conditionalFormatting>
  <conditionalFormatting sqref="J1698:AM1709">
    <cfRule type="expression" dxfId="37" priority="3">
      <formula>OR($BF$552&lt;&gt;TRUE,$BF$554=TRUE)</formula>
    </cfRule>
  </conditionalFormatting>
  <conditionalFormatting sqref="J1716:AM1718">
    <cfRule type="expression" dxfId="36" priority="2">
      <formula>OR($BF$552&lt;&gt;TRUE,$BF$554=TRUE)</formula>
    </cfRule>
  </conditionalFormatting>
  <conditionalFormatting sqref="J1727:AM1729">
    <cfRule type="expression" dxfId="35" priority="1">
      <formula>OR($BF$552&lt;&gt;TRUE,$BF$554=TRUE)</formula>
    </cfRule>
  </conditionalFormatting>
  <dataValidations count="10">
    <dataValidation type="whole" imeMode="halfAlpha" allowBlank="1" showInputMessage="1" showErrorMessage="1" errorTitle="入力エラー" error="件数は半角数字で入力してください。" sqref="AH550:AK551 S550:V551 M118:Q119" xr:uid="{00000000-0002-0000-0300-000000000000}">
      <formula1>0</formula1>
      <formula2>1000000</formula2>
    </dataValidation>
    <dataValidation imeMode="hiragana" allowBlank="1" showInputMessage="1" showErrorMessage="1" sqref="J554:AM562 P85 R75:AK76 X73:AK74 V69:AK72 P51 P77 J569:AM571 J1052:AM1063 J1081:AM1092 J514:AM516 P578:AK579 J542:AM547 J1012:AM1014 P1021:AK1022 J580:AM582 J585:AM593 J1099:AM1101 J535:AM537 J611:AM622 P1402:AK1403 J63:AM64 J640:AM651 J600:AM602 P609:AK610 J629:AM631 P638:AK639 J698:AM700 J658:AM660 P667:AK668 J703:AM711 J729:AM740 J687:AM689 P696:AK697 J758:AM769 J718:AM720 P727:AK728 J787:AM798 J747:AM749 P756:AK757 J776:AM778 P785:AK786 J845:AM847 J805:AM807 P814:AK815 J850:AM858 J876:AM887 J834:AM836 P843:AK844 J905:AM916 J865:AM867 P874:AK875 J934:AM945 J894:AM896 P903:AK904 J923:AM925 P932:AK933 J992:AM994 J952:AM954 P961:AK962 J997:AM1005 J1023:AM1034 J981:AM983 P990:AK991 P1166:AK1167 J1142 J1041:AM1043 J1139:AM1141 P1050:AK1051 J1144:AM1150 J1173 J1175:AM1181 J1204:AM1210 P1137:AK1138 P1197:AK1198 J1231 J1260 J1262:AM1268 J1293:AM1299 P1255:AK1256 P1284:AK1285 J1320 J1349 J1351:AM1357 J1380:AM1386 P1344:AK1345 P1373:AK1374 J1407 J1438 J1440:AM1446 J1467 J1469:AM1475 J1496 J1498:AM1504 J1525 J1527:AM1533 J1554 J1556:AM1562 J1587:AM1593 P1549:AK1550 J1616:AM1622 P1578:AK1579 J1645:AM1651 P1609:AK1610 J1674:AM1680 P1638:AK1639 J87:AM92 J97:AM111 J53:AM58 J19:AM24 A5:AM6 J120:AM123 J128:AM130 J135:AM140 J143:AM146 P1696:AK1697 J158:AM167 J151:AM153 J179:AM188 J172:AM174 J200:AM209 J193:AM195 J221:AM226 J229:AM232 J214:AM216 J244:AM253 J237:AM239 J265:AM274 J258:AM260 J286:AM295 J279:AM281 J307:AM316 J300:AM302 J328:AM333 J336:AM339 J321:AM323 J351:AM360 J344:AM346 J372:AM381 J365:AM367 J393:AM402 J386:AM388 J414:AM423 J407:AM409 J435:AM440 J443:AM446 J428:AM430 J458:AM467 J451:AM453 J479:AM488 J472:AM474 J500:AM509 J493:AM495 J521:AM530 J669:AM680 J816:AM827 J963:AM974 J1110:AM1121 J1070:AM1072 P1079:AK1080 P1108:AK1109 J1202 J1233:AM1239 P1226:AK1227 J1291 J1322:AM1328 P1315:AK1316 J1378 J1409:AM1415 P1462:AK1463 P1431:AK1432 A1737:AM1738 P1491:AK1492 P1520:AK1521 J1585 J1614 J1643 J1672 J1701 J1703:AM1709 P1667:AK1668 J1732:AM1734 J1128:AM1130 P1725:AK1726 J1228:AM1230 J1199:AM1201 J1168:AM1170 J1257:AM1259 J1286:AM1288 J1317:AM1319 J1346:AM1348 J1375:AM1377 J1404:AM1406 J1433:AM1435 J1464:AM1466 J1493:AM1495 J1522:AM1524 J1551:AM1553 J1580:AM1582 J1611:AM1613 J1640:AM1642 J1669:AM1671 J1698:AM1700 J1727:AM1729 J1157:AM1159 J1188:AM1190 J1217:AM1219 J1246:AM1248 J1275:AM1277 J1306:AM1308 J1335:AM1337 J1364:AM1366 J1393:AM1395 J1422:AM1424 J1453:AM1455 J1482:AM1484 J1511:AM1513 J1540:AM1542 J1569:AM1571 J1600:AM1602 J1629:AM1631 J1658:AM1660 J1687:AM1689 J1716:AM1718" xr:uid="{00000000-0002-0000-0300-000001000000}"/>
    <dataValidation type="date" allowBlank="1" showInputMessage="1" showErrorMessage="1" errorTitle="日付入力エラー" error="正しい日付を入力してください。_x000a_（例：平成２６年４月１日、2014/4/1）" sqref="J112:AM113" xr:uid="{00000000-0002-0000-0300-000002000000}">
      <formula1>18264</formula1>
      <formula2>73415</formula2>
    </dataValidation>
    <dataValidation type="list" allowBlank="1" showInputMessage="1" showErrorMessage="1" errorTitle="入力エラー" error="正しい選択肢を選んでください。" sqref="K10:W11" xr:uid="{00000000-0002-0000-0300-000003000000}">
      <formula1>$CA$2:$CA$4</formula1>
    </dataValidation>
    <dataValidation type="list" allowBlank="1" showInputMessage="1" showErrorMessage="1" errorTitle="入力エラー" error="正しい選択肢を選んでください。" sqref="K26:S27" xr:uid="{00000000-0002-0000-0300-000004000000}">
      <formula1>$CC$2:$CC$6</formula1>
    </dataValidation>
    <dataValidation type="list" allowBlank="1" showInputMessage="1" showErrorMessage="1" errorTitle="入力エラー" error="正しい選択肢を選んでください。" sqref="K511:S512 K532:S533 K469:S470 K448:S449 K425:S426 K404:S405 K383:S384 K362:S363 K341:S342 K318:S319 K297:S298 K276:S277 K255:S256 K234:S235 K211:S212 K190:S191 K169:S170 K148:S149 K490:S491 K125:S126 K94:S95" xr:uid="{00000000-0002-0000-0300-000005000000}">
      <formula1>$CH$2:$CH$8</formula1>
    </dataValidation>
    <dataValidation type="list" allowBlank="1" showInputMessage="1" showErrorMessage="1" errorTitle="入力エラー" error="正しい選択肢を選んでください。" sqref="K15:S16 K1712:S1713 K1654:S1655 K1625:S1626 K1596:S1597 K1565:S1566 K1536:S1537 K1507:S1508 K1478:S1479 K1449:S1450 K1418:S1419 K1389:S1390 K1360:S1361 K1331:S1332 K1302:S1303 K1271:S1272 K1242:S1243 K1213:S1214 K1184:S1185 K1124:S1125 K1153:S1154 K1095:S1096 K1066:S1067 K1037:S1038 K1008:S1009 K977:S978 K948:S949 K919:S920 K890:S891 K861:S862 K830:S831 K801:S802 K772:S773 K743:S744 K714:S715 K683:S684 K654:S655 K625:S626 K596:S597 K1683:S1684 K565:S566" xr:uid="{00000000-0002-0000-0300-000006000000}">
      <formula1>$CB$2:$CB$7</formula1>
    </dataValidation>
    <dataValidation type="list" allowBlank="1" showInputMessage="1" showErrorMessage="1" errorTitle="入力エラー" error="正しい選択肢を選んでください。" sqref="AC31:AC32 Y1719:Y1724 K1719:K1726 Y1661:Y1666 K1661:K1668 Y1632:Y1637 K1632:K1639 Y1603:Y1608 K1603:K1610 Y1572:Y1577 K1572:K1579 Y1543:Y1548 K1543:K1550 Y1514:Y1519 K1514:K1521 Y1485:Y1490 K1485:K1492 Y1456:Y1461 K1456:K1463 Y1425:Y1430 K1425:K1432 Y1367:Y1372 K1367:K1374 Y1338:Y1343 K1338:K1345 Y1309:Y1314 K1309:K1316 Y1278:Y1283 K1278:K1285 Y1249:Y1254 K1249:K1256 Y1220:Y1225 K1220:K1227 Y1191:Y1196 K1191:K1198 Y1131:Y1136 K1131:K1138 Y1396:Y1401 K1396:K1403 Y1160:Y1165 K1160:K1167 Y1102:Y1107 K1102:K1109 Y1073:Y1078 K1073:K1080 Y1044:Y1049 K1044:K1051 Y1015:Y1020 K1015:K1022 Y984:Y989 K984:K991 Y955:Y960 K955:K962 Y926:Y931 K926:K933 Y897:Y902 K897:K904 Y868:Y873 K868:K875 Y837:Y842 K837:K844 Y808:Y813 K808:K815 Y779:Y784 K779:K786 Y750:Y755 K750:K757 Y721:Y726 K721:K728 Y690:Y695 K690:K697 Y661:Y666 K661:K668 Y632:Y637 K632:K639 Y603:Y608 K603:K610 Y1690:Y1695 K1690:K1697 Y572:Y577 K572:K579 Z550:Z551 K550:K553 AG79:AG80 Y81:Y82 R79:R82 K67:K86 T47:T48 AE47:AE48 AE41:AE44 W45:W46 T41:T44 K41:K52 K35:K38 K31:K32 T31:T32 Z35:Z36" xr:uid="{00000000-0002-0000-0300-000007000000}">
      <formula1>$CD$2:$CD$3</formula1>
    </dataValidation>
    <dataValidation type="list" allowBlank="1" showInputMessage="1" showErrorMessage="1" errorTitle="入力エラー" error="正しい選択肢を選んでください。" sqref="K116:Q117" xr:uid="{00000000-0002-0000-0300-000008000000}">
      <formula1>$CF$2:$CF$4</formula1>
    </dataValidation>
    <dataValidation type="list" allowBlank="1" showInputMessage="1" showErrorMessage="1" errorTitle="入力エラー" error="正しい選択肢を選んでください。" sqref="K132:Q133 K539:Q540 K518:Q519 K497:Q498 K476:Q477 K455:Q456 K432:Q433 K411:Q412 K390:Q391 K369:Q370 K348:Q349 K304:Q305 K283:Q284 K262:Q263 K241:Q242 K218:Q219 K197:Q198 K176:Q177 K155:Q156 K325:Q326" xr:uid="{00000000-0002-0000-0300-000009000000}">
      <formula1>$CI$2:$CI$4</formula1>
    </dataValidation>
  </dataValidations>
  <pageMargins left="0.78740157480314965" right="0.27559055118110237" top="0.74803149606299213" bottom="0.74803149606299213" header="0.31496062992125984" footer="0.31496062992125984"/>
  <pageSetup paperSize="9" scale="86" fitToHeight="0" orientation="portrait" r:id="rId1"/>
  <rowBreaks count="16" manualBreakCount="16">
    <brk id="64" max="38" man="1"/>
    <brk id="113" max="38" man="1"/>
    <brk id="547" max="38" man="1"/>
    <brk id="642" max="38" man="1"/>
    <brk id="731" max="38" man="1"/>
    <brk id="818" max="38" man="1"/>
    <brk id="907" max="38" man="1"/>
    <brk id="994" max="38" man="1"/>
    <brk id="1083" max="38" man="1"/>
    <brk id="1141" max="38" man="1"/>
    <brk id="1230" max="38" man="1"/>
    <brk id="1319" max="38" man="1"/>
    <brk id="1406" max="38" man="1"/>
    <brk id="1495" max="38" man="1"/>
    <brk id="1582" max="38" man="1"/>
    <brk id="1671" max="3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I71"/>
  <sheetViews>
    <sheetView view="pageBreakPreview" zoomScaleNormal="100" zoomScaleSheetLayoutView="100" workbookViewId="0">
      <selection activeCell="A3" sqref="A3:AM68"/>
    </sheetView>
  </sheetViews>
  <sheetFormatPr defaultColWidth="2.375" defaultRowHeight="9.75" customHeight="1" x14ac:dyDescent="0.15"/>
  <cols>
    <col min="1" max="39" width="2.375" style="2"/>
    <col min="40" max="56" width="2.375" style="19"/>
    <col min="57" max="61" width="2.375" style="19" hidden="1" customWidth="1"/>
    <col min="62" max="63" width="2.375" style="19" customWidth="1"/>
    <col min="64" max="16384" width="2.375" style="19"/>
  </cols>
  <sheetData>
    <row r="1" spans="1:61" ht="9.75" customHeight="1" x14ac:dyDescent="0.15">
      <c r="A1" s="94" t="s">
        <v>23</v>
      </c>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BI1" s="13" t="str">
        <f>"FORM=3"</f>
        <v>FORM=3</v>
      </c>
    </row>
    <row r="2" spans="1:61" ht="9.75" customHeight="1" x14ac:dyDescent="0.15">
      <c r="A2" s="94"/>
      <c r="B2" s="94"/>
      <c r="C2" s="94"/>
      <c r="D2" s="94"/>
      <c r="E2" s="94"/>
      <c r="F2" s="94"/>
      <c r="G2" s="94"/>
      <c r="H2" s="94"/>
      <c r="I2" s="94"/>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BI2" s="12" t="str">
        <f>"VER=1.00"</f>
        <v>VER=1.00</v>
      </c>
    </row>
    <row r="3" spans="1:61" ht="56.25" customHeight="1" x14ac:dyDescent="0.15">
      <c r="A3" s="315" t="s">
        <v>687</v>
      </c>
      <c r="B3" s="316"/>
      <c r="C3" s="316"/>
      <c r="D3" s="316"/>
      <c r="E3" s="316"/>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316"/>
      <c r="AF3" s="316"/>
      <c r="AG3" s="316"/>
      <c r="AH3" s="316"/>
      <c r="AI3" s="316"/>
      <c r="AJ3" s="316"/>
      <c r="AK3" s="316"/>
      <c r="AL3" s="316"/>
      <c r="AM3" s="317"/>
      <c r="BI3" s="13" t="str">
        <f>"SHEET=4"</f>
        <v>SHEET=4</v>
      </c>
    </row>
    <row r="4" spans="1:61" ht="9.75" customHeight="1" x14ac:dyDescent="0.15">
      <c r="A4" s="318"/>
      <c r="B4" s="319"/>
      <c r="C4" s="319"/>
      <c r="D4" s="319"/>
      <c r="E4" s="319"/>
      <c r="F4" s="319"/>
      <c r="G4" s="319"/>
      <c r="H4" s="319"/>
      <c r="I4" s="319"/>
      <c r="J4" s="319"/>
      <c r="K4" s="319"/>
      <c r="L4" s="319"/>
      <c r="M4" s="319"/>
      <c r="N4" s="319"/>
      <c r="O4" s="319"/>
      <c r="P4" s="319"/>
      <c r="Q4" s="319"/>
      <c r="R4" s="319"/>
      <c r="S4" s="319"/>
      <c r="T4" s="319"/>
      <c r="U4" s="319"/>
      <c r="V4" s="319"/>
      <c r="W4" s="319"/>
      <c r="X4" s="319"/>
      <c r="Y4" s="319"/>
      <c r="Z4" s="319"/>
      <c r="AA4" s="319"/>
      <c r="AB4" s="319"/>
      <c r="AC4" s="319"/>
      <c r="AD4" s="319"/>
      <c r="AE4" s="319"/>
      <c r="AF4" s="319"/>
      <c r="AG4" s="319"/>
      <c r="AH4" s="319"/>
      <c r="AI4" s="319"/>
      <c r="AJ4" s="319"/>
      <c r="AK4" s="319"/>
      <c r="AL4" s="319"/>
      <c r="AM4" s="320"/>
      <c r="BH4" s="19" t="s">
        <v>433</v>
      </c>
      <c r="BI4" s="19" t="str">
        <f>"ITEM"&amp;BH4&amp; BG4 &amp;"="&amp; IF(TRIM($A3)="","",$A3)</f>
        <v>ITEM1_1=（１）住民基本台帳ファイル
宛名情報
個人番号,宛名番号,統合宛名番号,世帯番号,氏名,性別,生年月日,住所,電話番号,行政区コード,支所コード,地区コード,班コード,住民でなくなる日,住民でなくなる事由
住民基本台帳情報
自治体ｺｰﾄﾞ,個人履歴番号,個人番号,初期登録業務日時,更新業務日時,更新ｼｽﾃﾑ日時,更新ｺﾝﾋﾟｭｰﾀ名,更新ﾕｰｻﾞID,有効ﾌﾗｸﾞ,決裁状態,旧自治体ｺｰﾄﾞ,住民区分,住民区分名称,消除ｺｰﾄﾞ,改製番号,世帯番号,同定ﾌﾗｸﾞ,任意世帯番号,住民票ｺｰﾄﾞ,旧世帯番号,旧世帯主氏名漢字,旧世帯主氏名漢字2,旧世帯主通称氏名漢字,旧世帯主併記氏名漢字,世帯主氏名ｶﾅ,世帯主氏名漢字,世帯主氏名ｶﾅ2,世帯主氏名漢字2,世帯主通称氏名ｶﾅ,世帯主通称氏名漢字,世帯主併記氏名ｶﾅ,世帯主併記氏名漢字,転入未届ｺｰﾄﾞ,再転入ｺｰﾄﾞ,再転入消除時世帯番号,続柄変更ﾌﾗｸﾞ,姓ｶﾅ,名ｶﾅ,氏名区分,氏名ｶﾅ,氏名漢字,氏名ｶﾅ2,氏名漢字2,従前通称名有無ﾌﾗｸﾞ,通称氏名ｶﾅ,通称氏名漢字,併記氏名ｶﾅ,併記氏名漢字,宛名氏名ｶﾅ,宛名氏名漢字,旧姓ｶﾅ,旧名ｶﾅ,旧氏名ｶﾅ,旧氏名漢字,旧氏名ｶﾅ2,旧氏名漢字2,現住所ｺｰﾄﾞ,現住所郵便番号,現住所,現住所地番,現住所方書ｶﾅ,現住所方書漢字,現住所前漢字地番数値,現住所地番数値1,現住所地番数値2,現住所地番数値3,現住所後漢字地番数値,入管法届出ﾌﾗｸﾞ,住居地補正ｺｰﾄﾞ,入管法居住地住所ｺｰﾄﾞ,入管法居住地郵便番号,入管法居住地住所,入管法居住地地番,入管法居住地方書ｶﾅ,入管法居住地方書漢字,入管法居住地前漢字地番数値,入管法居住地地番数値1,入管法居住地地番数値2,入管法居住地地番数値3,入管法居住地後漢字地番数値,性別ｺｰﾄﾞ,性別名称,生年月日,元号ﾌﾗｸﾞ,生年月日不詳ﾌﾗｸﾞ,生年月日不詳ｺｰﾄﾞ,生年月日不詳文字,続柄ｺｰﾄﾞ,続柄名称漢字,記載順位,警告ﾌﾗｸﾞ,筆頭者氏名漢字,本籍住所ｺｰﾄﾞ,本籍郵便番号,本籍住所,本籍地番,本籍前漢字地番数値,本籍地番数値1,本籍地番数値2,本籍地番数値3,本籍後漢字地番数値,前住所世帯主氏名漢字,前住所世帯主氏名漢字2,前住所ｺｰﾄﾞ,前住所郵便番号,前住所,前住所地番,前住所方書ｶﾅ,前住所方書漢字,前住所前漢字地番数値,前住所地番数値1,前住所地番数値2,前住所地番数値3,前住所後漢字地番数値,住所変更前世帯主漢字,住所変更前世帯主漢字2,住所変更前世帯主通称氏名漢字,住所変更前世帯主併記氏名漢字,住所変更前住所ｺｰﾄﾞ,住所変更前郵便番号,住所変更前住所,住所変更前地番,住所変更前方書ｶﾅ,住所変更前方書漢字,住所変更前前漢字地番数値,住所変更前地番数値1,住所変更前地番数値2,住所変更前地番数値3,住所変更前後漢字地番数値,転入前住所世帯主漢字,転入前住所世帯主漢字2,転入前住所ｺｰﾄﾞ,転入前住所郵便番号,転入前住所,転入前住所地番,転入前住所方書ｶﾅ,転入前住所方書漢字,転入前住所前漢字地番数値,転入前住所地番数値1,転入前住所地番数値2,転入前住所地番数値3,転入前住所後漢字地番数値,転出予定先世帯主漢字,転出予定先世帯主漢字2,転出予定先住所ｺｰﾄﾞ,転出予定先郵便番号,転出予定先住所,転出予定先地番,転出予定先方書ｶﾅ,転出予定先方書漢字,転出予定先前漢字地番数値,転出予定先地番数値1,転出予定先地番数値2,転出予定先地番数値3,転出予定先後漢字地番数値,実定地世帯主氏名漢字,実定地世帯主氏名漢字2,実定地住所ｺｰﾄﾞ,実定地郵便番号,実定地住所,実定地地番,実定地方書ｶﾅ,実定地方書漢字,実定地前漢字地番数値,実定地地番数値1,実定地地番数値2,実定地地番数値3,実定地後漢字地番数値,住記異動事由ｺｰﾄﾞ,住記事由名称1,異動届出日,異動日,住民事由ｺｰﾄﾞ,住民事由名称,住民届出日,住民日,住民日不詳ﾌﾗｸﾞ,住民日不詳文字,外国人住民届出日,外国人住民日,住定届通知区分,住記住定事由ｺｰﾄﾞ,住記住定事由名称,住定届出日,住定日,住定日不詳ﾌﾗｸﾞ,住定日不詳文字,記載事由ｺｰﾄﾞ,記載事由名称,記載届出日,記載日,消除届通知区分,消除事由ｺｰﾄﾞ,消除事由名称,消除届出日,消除日,消除日不詳ﾌﾗｸﾞ,消除日不詳ｺｰﾄﾞ,消除日不詳文字,転出予定届出日,転出予定日,通知日,実定日,在留ｶｰﾄﾞ等番号,在留ｶｰﾄﾞ等番号区分,在留ｶｰﾄﾞ等番号区分名称,国籍ｺｰﾄﾞ,国籍名,第30条45規定区分,第30条45規定区分名称,在留資格ｺｰﾄﾞ,在留資格名称,在留期間ｺｰﾄﾞ年,在留期間ｺｰﾄﾞ月,在留期間ｺｰﾄﾞ日,在留期間名称年,在留期間名称月,在留期間名称日,在留期間終日,改製年月日,行政区ｺｰﾄﾞ,行政区名称,自治会ｺｰﾄﾞ,自治会名称,町内会ｺｰﾄﾞ,町内会名称,小学校区ｺｰﾄﾞ,小学校区名称,中学校区ｺｰﾄﾞ,中学校区名称,投票区ｺｰﾄﾞ,投票区名称,住所変更前行政区ｺｰﾄﾞ,住所変更前行政区名称,住所変更前自治会ｺｰﾄﾞ,住所変更前自治会名称,住所変更前町内会ｺｰﾄﾞ,住所変更前町内会名称,住所変更前小学校区ｺｰﾄﾞ,住所変更前小学校区名称,住所変更前中学校区ｺｰﾄﾞ,住所変更前中学校区名称,住所変更前投票区ｺｰﾄﾞ,住所変更前投票区名称,移行ﾌﾗｸﾞ,処理番号,備考1年月日,備考1_60,備考2年月日,備考2_60,特定施設ｺｰﾄﾞ,住所変更前特定施設ｺｰﾄﾞ,統合宛名番号(番号制度)
中間サーバー
情報提供用個人識別符号、団体内統合宛名番号
（２）本人確認情報ファイル
１．住民票コード、２．漢字氏名、３．外字数（氏名）、４．ふりがな氏名　、５．清音化かな氏名、６．生年月日、７．性別、８．市町村コード、９．大字・字コード、１０．郵便番号、１１．住所、１２．外字数（住所）、１３．個人番号、１４．住民となった日、１５．住所を定めた日、１６．届出の年月日、１７．市町村コード（転入前）、１８．転入前住所、１９．外字数（転入前住所）、２０．続柄、２１．異動事由、２２．異動年月日、２３．異動事由詳細、２４．旧住民票コード、２５．住民票コード使用年月日、２６．依頼管理番号、２７．操作者ＩＤ、２８．操作端末ＩＤ、２９．更新順番号、３０．異常時更新順番号、３１．更新禁止フラグ、３２．予定者フラグ、３３．排他フラグ、３４．外字フラグ、３５．レコード状況フラグ、３６．タイムスタンプ
（３）送付先情報ファイル
１．送付先管理番号、２．送付先郵便番号、３．送付先住所　漢字項目長、４．送付先住所　漢字、５．送付先住所　漢字外字数、６．送付先氏名　漢字項目長、７．送付先氏名　漢字、８．送付先氏名　漢字　外字数、９．市町村コード、１０．市町村名　項目長、１１．市町村名、１２．市町村郵便番号、１３．市町村住所　項目長、１４．市町村住所、１５．市町村住所　外字数、１６．市町村電話番号、１７．交付場所名　項目長、１８．交付場所名、１９．交付場所名　外字数、２０．交付場所郵便番号、２１．交付場所住所　項目長、２２．交付場所住所、２３．交付場所住所　外字数、２４．交付場所電話番号、２５．カード送付場所名　項目長、２６．カード送付場所名、２７．カード送付場所名　外字数、２８．カード送付場所郵便番号、２９．カード送付場所住所　項目長、３０．カード送付場所住所、３１．カード送付場所住所　外字数、３２．カード送付場所電話番号、３３．対象となる人数、３４．処理年月日、３５．操作者ＩＤ、３６．操作端末ＩＤ、３７．印刷区分、３８．住民票コード、３９．氏名　漢字項目長、４０．氏名　漢字、４１．氏名　漢字　外字数、４２．氏名　かな項目長、４３．氏名　かな、４４．郵便番号、４５．住所　項目長、４６．住所、４７．住所　外字数、４８．生年月日、４９．性別、５０．個人番号、５１．第３０条の４５に規定する区分、５２．在留期間の満了の日、５３．代替文字変換結果、５４．代替文字氏名　項目長、５５．代替文字氏名、５６．代替文字住所　項目長、５７．代替文字住所、５８．代替文字氏名位置情報、５９．代替文字住所位置情報、６０．外字フラグ、６１．外字パターン</v>
      </c>
    </row>
    <row r="5" spans="1:61" ht="9.75" customHeight="1" x14ac:dyDescent="0.15">
      <c r="A5" s="318"/>
      <c r="B5" s="319"/>
      <c r="C5" s="319"/>
      <c r="D5" s="319"/>
      <c r="E5" s="319"/>
      <c r="F5" s="319"/>
      <c r="G5" s="319"/>
      <c r="H5" s="319"/>
      <c r="I5" s="319"/>
      <c r="J5" s="319"/>
      <c r="K5" s="319"/>
      <c r="L5" s="319"/>
      <c r="M5" s="319"/>
      <c r="N5" s="319"/>
      <c r="O5" s="319"/>
      <c r="P5" s="319"/>
      <c r="Q5" s="319"/>
      <c r="R5" s="319"/>
      <c r="S5" s="319"/>
      <c r="T5" s="319"/>
      <c r="U5" s="319"/>
      <c r="V5" s="319"/>
      <c r="W5" s="319"/>
      <c r="X5" s="319"/>
      <c r="Y5" s="319"/>
      <c r="Z5" s="319"/>
      <c r="AA5" s="319"/>
      <c r="AB5" s="319"/>
      <c r="AC5" s="319"/>
      <c r="AD5" s="319"/>
      <c r="AE5" s="319"/>
      <c r="AF5" s="319"/>
      <c r="AG5" s="319"/>
      <c r="AH5" s="319"/>
      <c r="AI5" s="319"/>
      <c r="AJ5" s="319"/>
      <c r="AK5" s="319"/>
      <c r="AL5" s="319"/>
      <c r="AM5" s="320"/>
    </row>
    <row r="6" spans="1:61" ht="9.75" customHeight="1" x14ac:dyDescent="0.15">
      <c r="A6" s="318"/>
      <c r="B6" s="319"/>
      <c r="C6" s="319"/>
      <c r="D6" s="319"/>
      <c r="E6" s="319"/>
      <c r="F6" s="319"/>
      <c r="G6" s="319"/>
      <c r="H6" s="319"/>
      <c r="I6" s="319"/>
      <c r="J6" s="319"/>
      <c r="K6" s="319"/>
      <c r="L6" s="319"/>
      <c r="M6" s="319"/>
      <c r="N6" s="319"/>
      <c r="O6" s="319"/>
      <c r="P6" s="319"/>
      <c r="Q6" s="319"/>
      <c r="R6" s="319"/>
      <c r="S6" s="319"/>
      <c r="T6" s="319"/>
      <c r="U6" s="319"/>
      <c r="V6" s="319"/>
      <c r="W6" s="319"/>
      <c r="X6" s="319"/>
      <c r="Y6" s="319"/>
      <c r="Z6" s="319"/>
      <c r="AA6" s="319"/>
      <c r="AB6" s="319"/>
      <c r="AC6" s="319"/>
      <c r="AD6" s="319"/>
      <c r="AE6" s="319"/>
      <c r="AF6" s="319"/>
      <c r="AG6" s="319"/>
      <c r="AH6" s="319"/>
      <c r="AI6" s="319"/>
      <c r="AJ6" s="319"/>
      <c r="AK6" s="319"/>
      <c r="AL6" s="319"/>
      <c r="AM6" s="320"/>
    </row>
    <row r="7" spans="1:61" ht="9.75" customHeight="1" x14ac:dyDescent="0.15">
      <c r="A7" s="318"/>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20"/>
    </row>
    <row r="8" spans="1:61" ht="9.75" customHeight="1" x14ac:dyDescent="0.15">
      <c r="A8" s="318"/>
      <c r="B8" s="319"/>
      <c r="C8" s="319"/>
      <c r="D8" s="319"/>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c r="AG8" s="319"/>
      <c r="AH8" s="319"/>
      <c r="AI8" s="319"/>
      <c r="AJ8" s="319"/>
      <c r="AK8" s="319"/>
      <c r="AL8" s="319"/>
      <c r="AM8" s="320"/>
    </row>
    <row r="9" spans="1:61" ht="9.75" customHeight="1" x14ac:dyDescent="0.15">
      <c r="A9" s="318"/>
      <c r="B9" s="319"/>
      <c r="C9" s="319"/>
      <c r="D9" s="319"/>
      <c r="E9" s="319"/>
      <c r="F9" s="319"/>
      <c r="G9" s="319"/>
      <c r="H9" s="319"/>
      <c r="I9" s="319"/>
      <c r="J9" s="319"/>
      <c r="K9" s="319"/>
      <c r="L9" s="319"/>
      <c r="M9" s="319"/>
      <c r="N9" s="319"/>
      <c r="O9" s="319"/>
      <c r="P9" s="319"/>
      <c r="Q9" s="319"/>
      <c r="R9" s="319"/>
      <c r="S9" s="319"/>
      <c r="T9" s="319"/>
      <c r="U9" s="319"/>
      <c r="V9" s="319"/>
      <c r="W9" s="319"/>
      <c r="X9" s="319"/>
      <c r="Y9" s="319"/>
      <c r="Z9" s="319"/>
      <c r="AA9" s="319"/>
      <c r="AB9" s="319"/>
      <c r="AC9" s="319"/>
      <c r="AD9" s="319"/>
      <c r="AE9" s="319"/>
      <c r="AF9" s="319"/>
      <c r="AG9" s="319"/>
      <c r="AH9" s="319"/>
      <c r="AI9" s="319"/>
      <c r="AJ9" s="319"/>
      <c r="AK9" s="319"/>
      <c r="AL9" s="319"/>
      <c r="AM9" s="320"/>
    </row>
    <row r="10" spans="1:61" ht="9.75" customHeight="1" x14ac:dyDescent="0.15">
      <c r="A10" s="318"/>
      <c r="B10" s="319"/>
      <c r="C10" s="319"/>
      <c r="D10" s="319"/>
      <c r="E10" s="319"/>
      <c r="F10" s="319"/>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L10" s="319"/>
      <c r="AM10" s="320"/>
    </row>
    <row r="11" spans="1:61" ht="9.75" customHeight="1" x14ac:dyDescent="0.15">
      <c r="A11" s="318"/>
      <c r="B11" s="319"/>
      <c r="C11" s="319"/>
      <c r="D11" s="319"/>
      <c r="E11" s="319"/>
      <c r="F11" s="319"/>
      <c r="G11" s="319"/>
      <c r="H11" s="319"/>
      <c r="I11" s="319"/>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c r="AG11" s="319"/>
      <c r="AH11" s="319"/>
      <c r="AI11" s="319"/>
      <c r="AJ11" s="319"/>
      <c r="AK11" s="319"/>
      <c r="AL11" s="319"/>
      <c r="AM11" s="320"/>
    </row>
    <row r="12" spans="1:61" ht="9.75" customHeight="1" x14ac:dyDescent="0.15">
      <c r="A12" s="318"/>
      <c r="B12" s="319"/>
      <c r="C12" s="319"/>
      <c r="D12" s="319"/>
      <c r="E12" s="319"/>
      <c r="F12" s="319"/>
      <c r="G12" s="319"/>
      <c r="H12" s="319"/>
      <c r="I12" s="319"/>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20"/>
    </row>
    <row r="13" spans="1:61" ht="9.75" customHeight="1" x14ac:dyDescent="0.15">
      <c r="A13" s="318"/>
      <c r="B13" s="319"/>
      <c r="C13" s="319"/>
      <c r="D13" s="319"/>
      <c r="E13" s="319"/>
      <c r="F13" s="319"/>
      <c r="G13" s="319"/>
      <c r="H13" s="319"/>
      <c r="I13" s="319"/>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c r="AG13" s="319"/>
      <c r="AH13" s="319"/>
      <c r="AI13" s="319"/>
      <c r="AJ13" s="319"/>
      <c r="AK13" s="319"/>
      <c r="AL13" s="319"/>
      <c r="AM13" s="320"/>
    </row>
    <row r="14" spans="1:61" ht="9.75" customHeight="1" x14ac:dyDescent="0.15">
      <c r="A14" s="318"/>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c r="AG14" s="319"/>
      <c r="AH14" s="319"/>
      <c r="AI14" s="319"/>
      <c r="AJ14" s="319"/>
      <c r="AK14" s="319"/>
      <c r="AL14" s="319"/>
      <c r="AM14" s="320"/>
    </row>
    <row r="15" spans="1:61" ht="9.75" customHeight="1" x14ac:dyDescent="0.15">
      <c r="A15" s="318"/>
      <c r="B15" s="319"/>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c r="AG15" s="319"/>
      <c r="AH15" s="319"/>
      <c r="AI15" s="319"/>
      <c r="AJ15" s="319"/>
      <c r="AK15" s="319"/>
      <c r="AL15" s="319"/>
      <c r="AM15" s="320"/>
    </row>
    <row r="16" spans="1:61" ht="9.75" customHeight="1" x14ac:dyDescent="0.15">
      <c r="A16" s="318"/>
      <c r="B16" s="319"/>
      <c r="C16" s="319"/>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20"/>
    </row>
    <row r="17" spans="1:39" ht="9.75" customHeight="1" x14ac:dyDescent="0.15">
      <c r="A17" s="318"/>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c r="AG17" s="319"/>
      <c r="AH17" s="319"/>
      <c r="AI17" s="319"/>
      <c r="AJ17" s="319"/>
      <c r="AK17" s="319"/>
      <c r="AL17" s="319"/>
      <c r="AM17" s="320"/>
    </row>
    <row r="18" spans="1:39" ht="9.75" customHeight="1" x14ac:dyDescent="0.15">
      <c r="A18" s="318"/>
      <c r="B18" s="319"/>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c r="AG18" s="319"/>
      <c r="AH18" s="319"/>
      <c r="AI18" s="319"/>
      <c r="AJ18" s="319"/>
      <c r="AK18" s="319"/>
      <c r="AL18" s="319"/>
      <c r="AM18" s="320"/>
    </row>
    <row r="19" spans="1:39" ht="9.75" customHeight="1" x14ac:dyDescent="0.15">
      <c r="A19" s="318"/>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c r="AG19" s="319"/>
      <c r="AH19" s="319"/>
      <c r="AI19" s="319"/>
      <c r="AJ19" s="319"/>
      <c r="AK19" s="319"/>
      <c r="AL19" s="319"/>
      <c r="AM19" s="320"/>
    </row>
    <row r="20" spans="1:39" ht="9.75" customHeight="1" x14ac:dyDescent="0.15">
      <c r="A20" s="318"/>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319"/>
      <c r="AE20" s="319"/>
      <c r="AF20" s="319"/>
      <c r="AG20" s="319"/>
      <c r="AH20" s="319"/>
      <c r="AI20" s="319"/>
      <c r="AJ20" s="319"/>
      <c r="AK20" s="319"/>
      <c r="AL20" s="319"/>
      <c r="AM20" s="320"/>
    </row>
    <row r="21" spans="1:39" ht="9.75" customHeight="1" x14ac:dyDescent="0.15">
      <c r="A21" s="318"/>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c r="AG21" s="319"/>
      <c r="AH21" s="319"/>
      <c r="AI21" s="319"/>
      <c r="AJ21" s="319"/>
      <c r="AK21" s="319"/>
      <c r="AL21" s="319"/>
      <c r="AM21" s="320"/>
    </row>
    <row r="22" spans="1:39" ht="9.75" customHeight="1" x14ac:dyDescent="0.15">
      <c r="A22" s="318"/>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c r="AG22" s="319"/>
      <c r="AH22" s="319"/>
      <c r="AI22" s="319"/>
      <c r="AJ22" s="319"/>
      <c r="AK22" s="319"/>
      <c r="AL22" s="319"/>
      <c r="AM22" s="320"/>
    </row>
    <row r="23" spans="1:39" ht="9.75" customHeight="1" x14ac:dyDescent="0.15">
      <c r="A23" s="318"/>
      <c r="B23" s="319"/>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c r="AG23" s="319"/>
      <c r="AH23" s="319"/>
      <c r="AI23" s="319"/>
      <c r="AJ23" s="319"/>
      <c r="AK23" s="319"/>
      <c r="AL23" s="319"/>
      <c r="AM23" s="320"/>
    </row>
    <row r="24" spans="1:39" ht="9.75" customHeight="1" x14ac:dyDescent="0.15">
      <c r="A24" s="318"/>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c r="AG24" s="319"/>
      <c r="AH24" s="319"/>
      <c r="AI24" s="319"/>
      <c r="AJ24" s="319"/>
      <c r="AK24" s="319"/>
      <c r="AL24" s="319"/>
      <c r="AM24" s="320"/>
    </row>
    <row r="25" spans="1:39" ht="9.75" customHeight="1" x14ac:dyDescent="0.15">
      <c r="A25" s="318"/>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c r="AG25" s="319"/>
      <c r="AH25" s="319"/>
      <c r="AI25" s="319"/>
      <c r="AJ25" s="319"/>
      <c r="AK25" s="319"/>
      <c r="AL25" s="319"/>
      <c r="AM25" s="320"/>
    </row>
    <row r="26" spans="1:39" ht="9.75" customHeight="1" x14ac:dyDescent="0.15">
      <c r="A26" s="318"/>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c r="AG26" s="319"/>
      <c r="AH26" s="319"/>
      <c r="AI26" s="319"/>
      <c r="AJ26" s="319"/>
      <c r="AK26" s="319"/>
      <c r="AL26" s="319"/>
      <c r="AM26" s="320"/>
    </row>
    <row r="27" spans="1:39" ht="9.75" customHeight="1" x14ac:dyDescent="0.15">
      <c r="A27" s="318"/>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c r="AG27" s="319"/>
      <c r="AH27" s="319"/>
      <c r="AI27" s="319"/>
      <c r="AJ27" s="319"/>
      <c r="AK27" s="319"/>
      <c r="AL27" s="319"/>
      <c r="AM27" s="320"/>
    </row>
    <row r="28" spans="1:39" ht="9.75" customHeight="1" x14ac:dyDescent="0.15">
      <c r="A28" s="318"/>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c r="AG28" s="319"/>
      <c r="AH28" s="319"/>
      <c r="AI28" s="319"/>
      <c r="AJ28" s="319"/>
      <c r="AK28" s="319"/>
      <c r="AL28" s="319"/>
      <c r="AM28" s="320"/>
    </row>
    <row r="29" spans="1:39" ht="9.75" customHeight="1" x14ac:dyDescent="0.15">
      <c r="A29" s="318"/>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c r="AG29" s="319"/>
      <c r="AH29" s="319"/>
      <c r="AI29" s="319"/>
      <c r="AJ29" s="319"/>
      <c r="AK29" s="319"/>
      <c r="AL29" s="319"/>
      <c r="AM29" s="320"/>
    </row>
    <row r="30" spans="1:39" ht="9.75" customHeight="1" x14ac:dyDescent="0.15">
      <c r="A30" s="318"/>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c r="AG30" s="319"/>
      <c r="AH30" s="319"/>
      <c r="AI30" s="319"/>
      <c r="AJ30" s="319"/>
      <c r="AK30" s="319"/>
      <c r="AL30" s="319"/>
      <c r="AM30" s="320"/>
    </row>
    <row r="31" spans="1:39" ht="9.75" customHeight="1" x14ac:dyDescent="0.15">
      <c r="A31" s="318"/>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319"/>
      <c r="AE31" s="319"/>
      <c r="AF31" s="319"/>
      <c r="AG31" s="319"/>
      <c r="AH31" s="319"/>
      <c r="AI31" s="319"/>
      <c r="AJ31" s="319"/>
      <c r="AK31" s="319"/>
      <c r="AL31" s="319"/>
      <c r="AM31" s="320"/>
    </row>
    <row r="32" spans="1:39" ht="9.75" customHeight="1" x14ac:dyDescent="0.15">
      <c r="A32" s="318"/>
      <c r="B32" s="319"/>
      <c r="C32" s="319"/>
      <c r="D32" s="319"/>
      <c r="E32" s="319"/>
      <c r="F32" s="319"/>
      <c r="G32" s="319"/>
      <c r="H32" s="319"/>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c r="AG32" s="319"/>
      <c r="AH32" s="319"/>
      <c r="AI32" s="319"/>
      <c r="AJ32" s="319"/>
      <c r="AK32" s="319"/>
      <c r="AL32" s="319"/>
      <c r="AM32" s="320"/>
    </row>
    <row r="33" spans="1:39" ht="9.75" customHeight="1" x14ac:dyDescent="0.15">
      <c r="A33" s="318"/>
      <c r="B33" s="319"/>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319"/>
      <c r="AF33" s="319"/>
      <c r="AG33" s="319"/>
      <c r="AH33" s="319"/>
      <c r="AI33" s="319"/>
      <c r="AJ33" s="319"/>
      <c r="AK33" s="319"/>
      <c r="AL33" s="319"/>
      <c r="AM33" s="320"/>
    </row>
    <row r="34" spans="1:39" ht="9.75" customHeight="1" x14ac:dyDescent="0.15">
      <c r="A34" s="318"/>
      <c r="B34" s="319"/>
      <c r="C34" s="319"/>
      <c r="D34" s="319"/>
      <c r="E34" s="319"/>
      <c r="F34" s="319"/>
      <c r="G34" s="319"/>
      <c r="H34" s="319"/>
      <c r="I34" s="319"/>
      <c r="J34" s="319"/>
      <c r="K34" s="319"/>
      <c r="L34" s="319"/>
      <c r="M34" s="319"/>
      <c r="N34" s="319"/>
      <c r="O34" s="319"/>
      <c r="P34" s="319"/>
      <c r="Q34" s="319"/>
      <c r="R34" s="319"/>
      <c r="S34" s="319"/>
      <c r="T34" s="319"/>
      <c r="U34" s="319"/>
      <c r="V34" s="319"/>
      <c r="W34" s="319"/>
      <c r="X34" s="319"/>
      <c r="Y34" s="319"/>
      <c r="Z34" s="319"/>
      <c r="AA34" s="319"/>
      <c r="AB34" s="319"/>
      <c r="AC34" s="319"/>
      <c r="AD34" s="319"/>
      <c r="AE34" s="319"/>
      <c r="AF34" s="319"/>
      <c r="AG34" s="319"/>
      <c r="AH34" s="319"/>
      <c r="AI34" s="319"/>
      <c r="AJ34" s="319"/>
      <c r="AK34" s="319"/>
      <c r="AL34" s="319"/>
      <c r="AM34" s="320"/>
    </row>
    <row r="35" spans="1:39" ht="9.75" customHeight="1" x14ac:dyDescent="0.15">
      <c r="A35" s="318"/>
      <c r="B35" s="319"/>
      <c r="C35" s="319"/>
      <c r="D35" s="319"/>
      <c r="E35" s="319"/>
      <c r="F35" s="319"/>
      <c r="G35" s="319"/>
      <c r="H35" s="319"/>
      <c r="I35" s="319"/>
      <c r="J35" s="319"/>
      <c r="K35" s="319"/>
      <c r="L35" s="319"/>
      <c r="M35" s="319"/>
      <c r="N35" s="319"/>
      <c r="O35" s="319"/>
      <c r="P35" s="319"/>
      <c r="Q35" s="319"/>
      <c r="R35" s="319"/>
      <c r="S35" s="319"/>
      <c r="T35" s="319"/>
      <c r="U35" s="319"/>
      <c r="V35" s="319"/>
      <c r="W35" s="319"/>
      <c r="X35" s="319"/>
      <c r="Y35" s="319"/>
      <c r="Z35" s="319"/>
      <c r="AA35" s="319"/>
      <c r="AB35" s="319"/>
      <c r="AC35" s="319"/>
      <c r="AD35" s="319"/>
      <c r="AE35" s="319"/>
      <c r="AF35" s="319"/>
      <c r="AG35" s="319"/>
      <c r="AH35" s="319"/>
      <c r="AI35" s="319"/>
      <c r="AJ35" s="319"/>
      <c r="AK35" s="319"/>
      <c r="AL35" s="319"/>
      <c r="AM35" s="320"/>
    </row>
    <row r="36" spans="1:39" ht="9.75" customHeight="1" x14ac:dyDescent="0.15">
      <c r="A36" s="318"/>
      <c r="B36" s="319"/>
      <c r="C36" s="319"/>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c r="AG36" s="319"/>
      <c r="AH36" s="319"/>
      <c r="AI36" s="319"/>
      <c r="AJ36" s="319"/>
      <c r="AK36" s="319"/>
      <c r="AL36" s="319"/>
      <c r="AM36" s="320"/>
    </row>
    <row r="37" spans="1:39" ht="9.75" customHeight="1" x14ac:dyDescent="0.15">
      <c r="A37" s="318"/>
      <c r="B37" s="319"/>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c r="AG37" s="319"/>
      <c r="AH37" s="319"/>
      <c r="AI37" s="319"/>
      <c r="AJ37" s="319"/>
      <c r="AK37" s="319"/>
      <c r="AL37" s="319"/>
      <c r="AM37" s="320"/>
    </row>
    <row r="38" spans="1:39" ht="9.75" customHeight="1" x14ac:dyDescent="0.15">
      <c r="A38" s="318"/>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19"/>
      <c r="AD38" s="319"/>
      <c r="AE38" s="319"/>
      <c r="AF38" s="319"/>
      <c r="AG38" s="319"/>
      <c r="AH38" s="319"/>
      <c r="AI38" s="319"/>
      <c r="AJ38" s="319"/>
      <c r="AK38" s="319"/>
      <c r="AL38" s="319"/>
      <c r="AM38" s="320"/>
    </row>
    <row r="39" spans="1:39" ht="9.75" customHeight="1" x14ac:dyDescent="0.15">
      <c r="A39" s="318"/>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319"/>
      <c r="AE39" s="319"/>
      <c r="AF39" s="319"/>
      <c r="AG39" s="319"/>
      <c r="AH39" s="319"/>
      <c r="AI39" s="319"/>
      <c r="AJ39" s="319"/>
      <c r="AK39" s="319"/>
      <c r="AL39" s="319"/>
      <c r="AM39" s="320"/>
    </row>
    <row r="40" spans="1:39" ht="9.75" customHeight="1" x14ac:dyDescent="0.15">
      <c r="A40" s="318"/>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319"/>
      <c r="AE40" s="319"/>
      <c r="AF40" s="319"/>
      <c r="AG40" s="319"/>
      <c r="AH40" s="319"/>
      <c r="AI40" s="319"/>
      <c r="AJ40" s="319"/>
      <c r="AK40" s="319"/>
      <c r="AL40" s="319"/>
      <c r="AM40" s="320"/>
    </row>
    <row r="41" spans="1:39" ht="9.75" customHeight="1" x14ac:dyDescent="0.15">
      <c r="A41" s="318"/>
      <c r="B41" s="319"/>
      <c r="C41" s="319"/>
      <c r="D41" s="319"/>
      <c r="E41" s="319"/>
      <c r="F41" s="319"/>
      <c r="G41" s="319"/>
      <c r="H41" s="319"/>
      <c r="I41" s="319"/>
      <c r="J41" s="319"/>
      <c r="K41" s="319"/>
      <c r="L41" s="319"/>
      <c r="M41" s="319"/>
      <c r="N41" s="319"/>
      <c r="O41" s="319"/>
      <c r="P41" s="319"/>
      <c r="Q41" s="319"/>
      <c r="R41" s="319"/>
      <c r="S41" s="319"/>
      <c r="T41" s="319"/>
      <c r="U41" s="319"/>
      <c r="V41" s="319"/>
      <c r="W41" s="319"/>
      <c r="X41" s="319"/>
      <c r="Y41" s="319"/>
      <c r="Z41" s="319"/>
      <c r="AA41" s="319"/>
      <c r="AB41" s="319"/>
      <c r="AC41" s="319"/>
      <c r="AD41" s="319"/>
      <c r="AE41" s="319"/>
      <c r="AF41" s="319"/>
      <c r="AG41" s="319"/>
      <c r="AH41" s="319"/>
      <c r="AI41" s="319"/>
      <c r="AJ41" s="319"/>
      <c r="AK41" s="319"/>
      <c r="AL41" s="319"/>
      <c r="AM41" s="320"/>
    </row>
    <row r="42" spans="1:39" ht="9.75" customHeight="1" x14ac:dyDescent="0.15">
      <c r="A42" s="318"/>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c r="AH42" s="319"/>
      <c r="AI42" s="319"/>
      <c r="AJ42" s="319"/>
      <c r="AK42" s="319"/>
      <c r="AL42" s="319"/>
      <c r="AM42" s="320"/>
    </row>
    <row r="43" spans="1:39" ht="9.75" customHeight="1" x14ac:dyDescent="0.15">
      <c r="A43" s="318"/>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c r="AH43" s="319"/>
      <c r="AI43" s="319"/>
      <c r="AJ43" s="319"/>
      <c r="AK43" s="319"/>
      <c r="AL43" s="319"/>
      <c r="AM43" s="320"/>
    </row>
    <row r="44" spans="1:39" ht="9.75" customHeight="1" x14ac:dyDescent="0.15">
      <c r="A44" s="318"/>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319"/>
      <c r="AF44" s="319"/>
      <c r="AG44" s="319"/>
      <c r="AH44" s="319"/>
      <c r="AI44" s="319"/>
      <c r="AJ44" s="319"/>
      <c r="AK44" s="319"/>
      <c r="AL44" s="319"/>
      <c r="AM44" s="320"/>
    </row>
    <row r="45" spans="1:39" ht="9.75" customHeight="1" x14ac:dyDescent="0.15">
      <c r="A45" s="318"/>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c r="AH45" s="319"/>
      <c r="AI45" s="319"/>
      <c r="AJ45" s="319"/>
      <c r="AK45" s="319"/>
      <c r="AL45" s="319"/>
      <c r="AM45" s="320"/>
    </row>
    <row r="46" spans="1:39" ht="9.75" customHeight="1" x14ac:dyDescent="0.15">
      <c r="A46" s="318"/>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c r="AH46" s="319"/>
      <c r="AI46" s="319"/>
      <c r="AJ46" s="319"/>
      <c r="AK46" s="319"/>
      <c r="AL46" s="319"/>
      <c r="AM46" s="320"/>
    </row>
    <row r="47" spans="1:39" ht="9.75" customHeight="1" x14ac:dyDescent="0.15">
      <c r="A47" s="318"/>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c r="AH47" s="319"/>
      <c r="AI47" s="319"/>
      <c r="AJ47" s="319"/>
      <c r="AK47" s="319"/>
      <c r="AL47" s="319"/>
      <c r="AM47" s="320"/>
    </row>
    <row r="48" spans="1:39" ht="9.75" customHeight="1" x14ac:dyDescent="0.15">
      <c r="A48" s="318"/>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c r="AH48" s="319"/>
      <c r="AI48" s="319"/>
      <c r="AJ48" s="319"/>
      <c r="AK48" s="319"/>
      <c r="AL48" s="319"/>
      <c r="AM48" s="320"/>
    </row>
    <row r="49" spans="1:39" ht="9.75" customHeight="1" x14ac:dyDescent="0.15">
      <c r="A49" s="318"/>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c r="AH49" s="319"/>
      <c r="AI49" s="319"/>
      <c r="AJ49" s="319"/>
      <c r="AK49" s="319"/>
      <c r="AL49" s="319"/>
      <c r="AM49" s="320"/>
    </row>
    <row r="50" spans="1:39" ht="9.75" customHeight="1" x14ac:dyDescent="0.15">
      <c r="A50" s="318"/>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c r="AH50" s="319"/>
      <c r="AI50" s="319"/>
      <c r="AJ50" s="319"/>
      <c r="AK50" s="319"/>
      <c r="AL50" s="319"/>
      <c r="AM50" s="320"/>
    </row>
    <row r="51" spans="1:39" ht="9.75" customHeight="1" x14ac:dyDescent="0.15">
      <c r="A51" s="318"/>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c r="AH51" s="319"/>
      <c r="AI51" s="319"/>
      <c r="AJ51" s="319"/>
      <c r="AK51" s="319"/>
      <c r="AL51" s="319"/>
      <c r="AM51" s="320"/>
    </row>
    <row r="52" spans="1:39" ht="9.75" customHeight="1" x14ac:dyDescent="0.15">
      <c r="A52" s="318"/>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c r="AG52" s="319"/>
      <c r="AH52" s="319"/>
      <c r="AI52" s="319"/>
      <c r="AJ52" s="319"/>
      <c r="AK52" s="319"/>
      <c r="AL52" s="319"/>
      <c r="AM52" s="320"/>
    </row>
    <row r="53" spans="1:39" ht="9.75" customHeight="1" x14ac:dyDescent="0.15">
      <c r="A53" s="318"/>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c r="AH53" s="319"/>
      <c r="AI53" s="319"/>
      <c r="AJ53" s="319"/>
      <c r="AK53" s="319"/>
      <c r="AL53" s="319"/>
      <c r="AM53" s="320"/>
    </row>
    <row r="54" spans="1:39" ht="9.75" customHeight="1" x14ac:dyDescent="0.15">
      <c r="A54" s="318"/>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c r="AH54" s="319"/>
      <c r="AI54" s="319"/>
      <c r="AJ54" s="319"/>
      <c r="AK54" s="319"/>
      <c r="AL54" s="319"/>
      <c r="AM54" s="320"/>
    </row>
    <row r="55" spans="1:39" ht="9.75" customHeight="1" x14ac:dyDescent="0.15">
      <c r="A55" s="318"/>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c r="AH55" s="319"/>
      <c r="AI55" s="319"/>
      <c r="AJ55" s="319"/>
      <c r="AK55" s="319"/>
      <c r="AL55" s="319"/>
      <c r="AM55" s="320"/>
    </row>
    <row r="56" spans="1:39" ht="9.75" customHeight="1" x14ac:dyDescent="0.15">
      <c r="A56" s="318"/>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c r="AH56" s="319"/>
      <c r="AI56" s="319"/>
      <c r="AJ56" s="319"/>
      <c r="AK56" s="319"/>
      <c r="AL56" s="319"/>
      <c r="AM56" s="320"/>
    </row>
    <row r="57" spans="1:39" ht="9.75" customHeight="1" x14ac:dyDescent="0.15">
      <c r="A57" s="318"/>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c r="AH57" s="319"/>
      <c r="AI57" s="319"/>
      <c r="AJ57" s="319"/>
      <c r="AK57" s="319"/>
      <c r="AL57" s="319"/>
      <c r="AM57" s="320"/>
    </row>
    <row r="58" spans="1:39" ht="9.75" customHeight="1" x14ac:dyDescent="0.15">
      <c r="A58" s="318"/>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c r="AH58" s="319"/>
      <c r="AI58" s="319"/>
      <c r="AJ58" s="319"/>
      <c r="AK58" s="319"/>
      <c r="AL58" s="319"/>
      <c r="AM58" s="320"/>
    </row>
    <row r="59" spans="1:39" ht="9.75" customHeight="1" x14ac:dyDescent="0.15">
      <c r="A59" s="318"/>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c r="AH59" s="319"/>
      <c r="AI59" s="319"/>
      <c r="AJ59" s="319"/>
      <c r="AK59" s="319"/>
      <c r="AL59" s="319"/>
      <c r="AM59" s="320"/>
    </row>
    <row r="60" spans="1:39" ht="9.75" customHeight="1" x14ac:dyDescent="0.15">
      <c r="A60" s="318"/>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c r="AH60" s="319"/>
      <c r="AI60" s="319"/>
      <c r="AJ60" s="319"/>
      <c r="AK60" s="319"/>
      <c r="AL60" s="319"/>
      <c r="AM60" s="320"/>
    </row>
    <row r="61" spans="1:39" ht="9.75" customHeight="1" x14ac:dyDescent="0.15">
      <c r="A61" s="318"/>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c r="AH61" s="319"/>
      <c r="AI61" s="319"/>
      <c r="AJ61" s="319"/>
      <c r="AK61" s="319"/>
      <c r="AL61" s="319"/>
      <c r="AM61" s="320"/>
    </row>
    <row r="62" spans="1:39" ht="9.75" customHeight="1" x14ac:dyDescent="0.15">
      <c r="A62" s="318"/>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c r="AH62" s="319"/>
      <c r="AI62" s="319"/>
      <c r="AJ62" s="319"/>
      <c r="AK62" s="319"/>
      <c r="AL62" s="319"/>
      <c r="AM62" s="320"/>
    </row>
    <row r="63" spans="1:39" ht="9.75" customHeight="1" x14ac:dyDescent="0.15">
      <c r="A63" s="318"/>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c r="AH63" s="319"/>
      <c r="AI63" s="319"/>
      <c r="AJ63" s="319"/>
      <c r="AK63" s="319"/>
      <c r="AL63" s="319"/>
      <c r="AM63" s="320"/>
    </row>
    <row r="64" spans="1:39" ht="9.75" customHeight="1" x14ac:dyDescent="0.15">
      <c r="A64" s="318"/>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c r="AH64" s="319"/>
      <c r="AI64" s="319"/>
      <c r="AJ64" s="319"/>
      <c r="AK64" s="319"/>
      <c r="AL64" s="319"/>
      <c r="AM64" s="320"/>
    </row>
    <row r="65" spans="1:61" ht="9.75" customHeight="1" x14ac:dyDescent="0.15">
      <c r="A65" s="318"/>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c r="AH65" s="319"/>
      <c r="AI65" s="319"/>
      <c r="AJ65" s="319"/>
      <c r="AK65" s="319"/>
      <c r="AL65" s="319"/>
      <c r="AM65" s="320"/>
    </row>
    <row r="66" spans="1:61" ht="9.75" customHeight="1" x14ac:dyDescent="0.15">
      <c r="A66" s="318"/>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c r="AH66" s="319"/>
      <c r="AI66" s="319"/>
      <c r="AJ66" s="319"/>
      <c r="AK66" s="319"/>
      <c r="AL66" s="319"/>
      <c r="AM66" s="320"/>
    </row>
    <row r="67" spans="1:61" ht="9.75" customHeight="1" x14ac:dyDescent="0.15">
      <c r="A67" s="318"/>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c r="AH67" s="319"/>
      <c r="AI67" s="319"/>
      <c r="AJ67" s="319"/>
      <c r="AK67" s="319"/>
      <c r="AL67" s="319"/>
      <c r="AM67" s="320"/>
    </row>
    <row r="68" spans="1:61" ht="9.75" customHeight="1" x14ac:dyDescent="0.15">
      <c r="A68" s="318"/>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c r="AH68" s="319"/>
      <c r="AI68" s="319"/>
      <c r="AJ68" s="319"/>
      <c r="AK68" s="319"/>
      <c r="AL68" s="319"/>
      <c r="AM68" s="320"/>
    </row>
    <row r="69" spans="1:61" ht="9.75" customHeight="1" x14ac:dyDescent="0.15">
      <c r="A69" s="127"/>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9"/>
      <c r="BH69" s="19" t="s">
        <v>434</v>
      </c>
      <c r="BI69" s="19" t="str">
        <f>"ITEM"&amp;BH69&amp; BG69 &amp;"="&amp; IF(TRIM($A69)="","",$A69)</f>
        <v>ITEM1_2=</v>
      </c>
    </row>
    <row r="70" spans="1:61" ht="9.75" customHeight="1" x14ac:dyDescent="0.15">
      <c r="A70" s="89"/>
      <c r="B70" s="90"/>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1"/>
      <c r="BH70" s="19" t="s">
        <v>435</v>
      </c>
      <c r="BI70" s="19" t="str">
        <f>"ITEM"&amp;BH70&amp; BG70 &amp;"="&amp; IF(TRIM($A70)="","",$A70)</f>
        <v>ITEM1_3=</v>
      </c>
    </row>
    <row r="71" spans="1:61" ht="9.75" customHeight="1" x14ac:dyDescent="0.15">
      <c r="BI71" s="15" t="s">
        <v>546</v>
      </c>
    </row>
  </sheetData>
  <sheetProtection password="9DD3" sheet="1" scenarios="1" formatRows="0" selectLockedCells="1"/>
  <mergeCells count="4">
    <mergeCell ref="A1:AM2"/>
    <mergeCell ref="A3:AM68"/>
    <mergeCell ref="A69:AM69"/>
    <mergeCell ref="A70:AM70"/>
  </mergeCells>
  <phoneticPr fontId="1"/>
  <dataValidations count="1">
    <dataValidation imeMode="hiragana" allowBlank="1" showInputMessage="1" showErrorMessage="1" sqref="A3:AM70" xr:uid="{00000000-0002-0000-0600-000000000000}"/>
  </dataValidations>
  <pageMargins left="0.78740157480314965" right="0.27559055118110237"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CO227"/>
  <sheetViews>
    <sheetView view="pageBreakPreview" zoomScaleNormal="100" zoomScaleSheetLayoutView="100" zoomScalePageLayoutView="85" workbookViewId="0">
      <selection activeCell="A5" sqref="A5:AM6"/>
    </sheetView>
  </sheetViews>
  <sheetFormatPr defaultColWidth="2.375" defaultRowHeight="9.75" customHeight="1" x14ac:dyDescent="0.15"/>
  <cols>
    <col min="1" max="39" width="2.375" style="4"/>
    <col min="40" max="51" width="2.375" style="4" customWidth="1"/>
    <col min="52" max="53" width="2.375" style="12" customWidth="1"/>
    <col min="54" max="56" width="2.375" style="4" customWidth="1"/>
    <col min="57" max="58" width="2.375" style="4" hidden="1" customWidth="1"/>
    <col min="59" max="60" width="2.375" style="22" hidden="1" customWidth="1"/>
    <col min="61" max="61" width="2.375" style="4" hidden="1" customWidth="1"/>
    <col min="62" max="62" width="2.375" style="4" customWidth="1"/>
    <col min="63" max="63" width="2.375" style="22" customWidth="1"/>
    <col min="64" max="78" width="2.375" style="4" customWidth="1"/>
    <col min="79" max="87" width="2.375" style="4" hidden="1" customWidth="1"/>
    <col min="88" max="91" width="2.375" style="4" customWidth="1"/>
    <col min="92" max="108" width="2.375" style="4"/>
    <col min="109" max="109" width="2.375" style="4" customWidth="1"/>
    <col min="110" max="16384" width="2.375" style="4"/>
  </cols>
  <sheetData>
    <row r="1" spans="1:93" ht="9.75" customHeight="1" x14ac:dyDescent="0.15">
      <c r="A1" s="92" t="s">
        <v>431</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Z1" s="7"/>
      <c r="BI1" s="12" t="str">
        <f>"FORM=3"</f>
        <v>FORM=3</v>
      </c>
      <c r="BJ1" s="23"/>
      <c r="BM1" s="23"/>
    </row>
    <row r="2" spans="1:93" ht="9.75" customHeight="1" x14ac:dyDescent="0.15">
      <c r="A2" s="92"/>
      <c r="B2" s="92"/>
      <c r="C2" s="92"/>
      <c r="D2" s="92"/>
      <c r="E2" s="92"/>
      <c r="F2" s="92"/>
      <c r="G2" s="92"/>
      <c r="H2" s="92"/>
      <c r="I2" s="92"/>
      <c r="J2" s="92"/>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Z2" s="7"/>
      <c r="BI2" s="12" t="str">
        <f>"VER=1.00"</f>
        <v>VER=1.00</v>
      </c>
      <c r="BJ2" s="23"/>
      <c r="BM2" s="23"/>
      <c r="BR2" s="12"/>
      <c r="BS2" s="12"/>
      <c r="BT2" s="12"/>
      <c r="BU2" s="12"/>
      <c r="BV2" s="12"/>
      <c r="BW2" s="12"/>
      <c r="BX2" s="12"/>
      <c r="BY2" s="12"/>
      <c r="BZ2" s="12"/>
      <c r="CA2" s="12"/>
      <c r="CB2" s="12"/>
    </row>
    <row r="3" spans="1:93" s="12" customFormat="1" ht="9.75" customHeight="1" x14ac:dyDescent="0.15">
      <c r="A3" s="352" t="s">
        <v>303</v>
      </c>
      <c r="B3" s="352"/>
      <c r="C3" s="352"/>
      <c r="D3" s="352"/>
      <c r="E3" s="352"/>
      <c r="F3" s="352"/>
      <c r="G3" s="352"/>
      <c r="H3" s="352"/>
      <c r="I3" s="352"/>
      <c r="J3" s="352"/>
      <c r="K3" s="352"/>
      <c r="L3" s="352"/>
      <c r="M3" s="352"/>
      <c r="N3" s="352"/>
      <c r="O3" s="352"/>
      <c r="P3" s="352"/>
      <c r="Q3" s="352"/>
      <c r="R3" s="352"/>
      <c r="S3" s="352"/>
      <c r="T3" s="352"/>
      <c r="U3" s="352"/>
      <c r="V3" s="352"/>
      <c r="W3" s="352"/>
      <c r="X3" s="352"/>
      <c r="Y3" s="352"/>
      <c r="Z3" s="352"/>
      <c r="AA3" s="352"/>
      <c r="AB3" s="352"/>
      <c r="AC3" s="352"/>
      <c r="AD3" s="352"/>
      <c r="AE3" s="352"/>
      <c r="AF3" s="352"/>
      <c r="AG3" s="352"/>
      <c r="AH3" s="352"/>
      <c r="AI3" s="352"/>
      <c r="AJ3" s="352"/>
      <c r="AK3" s="352"/>
      <c r="AL3" s="352"/>
      <c r="AM3" s="352"/>
      <c r="AZ3" s="7"/>
      <c r="BG3" s="22"/>
      <c r="BH3" s="22"/>
      <c r="BI3" s="12" t="str">
        <f>"SHEET=5"</f>
        <v>SHEET=5</v>
      </c>
      <c r="BJ3" s="23"/>
      <c r="BK3" s="22"/>
      <c r="BM3" s="23"/>
      <c r="BP3" s="4"/>
      <c r="BQ3" s="4"/>
      <c r="CA3" s="12" t="s">
        <v>251</v>
      </c>
      <c r="CB3" s="12" t="s">
        <v>252</v>
      </c>
      <c r="CC3" s="12" t="s">
        <v>253</v>
      </c>
      <c r="CD3" s="12" t="s">
        <v>163</v>
      </c>
      <c r="CE3" s="12" t="s">
        <v>163</v>
      </c>
      <c r="CF3" s="12" t="s">
        <v>254</v>
      </c>
      <c r="CG3" s="12" t="s">
        <v>251</v>
      </c>
      <c r="CH3" s="12" t="s">
        <v>271</v>
      </c>
      <c r="CI3" s="12" t="s">
        <v>299</v>
      </c>
      <c r="CJ3" s="4"/>
      <c r="CL3" s="4"/>
      <c r="CM3" s="4"/>
      <c r="CN3" s="4"/>
      <c r="CO3" s="4"/>
    </row>
    <row r="4" spans="1:93" s="12" customFormat="1" ht="9.75" customHeight="1" x14ac:dyDescent="0.15">
      <c r="A4" s="352"/>
      <c r="B4" s="352"/>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Z4" s="7"/>
      <c r="BG4" s="22"/>
      <c r="BH4" s="22"/>
      <c r="BJ4" s="23"/>
      <c r="BK4" s="22"/>
      <c r="BM4" s="23"/>
      <c r="BP4" s="4"/>
      <c r="BQ4" s="4"/>
      <c r="CA4" s="12" t="s">
        <v>255</v>
      </c>
      <c r="CB4" s="12" t="s">
        <v>256</v>
      </c>
      <c r="CC4" s="12" t="s">
        <v>257</v>
      </c>
      <c r="CD4" s="12" t="s">
        <v>260</v>
      </c>
      <c r="CE4" s="12" t="s">
        <v>165</v>
      </c>
      <c r="CF4" s="12" t="s">
        <v>258</v>
      </c>
      <c r="CG4" s="12" t="s">
        <v>255</v>
      </c>
      <c r="CI4" s="12" t="s">
        <v>300</v>
      </c>
      <c r="CJ4" s="4"/>
      <c r="CL4" s="4"/>
      <c r="CM4" s="4"/>
    </row>
    <row r="5" spans="1:93" s="12" customFormat="1" ht="9.75" customHeight="1" x14ac:dyDescent="0.15">
      <c r="A5" s="118" t="s">
        <v>688</v>
      </c>
      <c r="B5" s="119"/>
      <c r="C5" s="119"/>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20"/>
      <c r="AZ5" s="7"/>
      <c r="BG5" s="22"/>
      <c r="BH5" s="22">
        <v>1</v>
      </c>
      <c r="BI5" s="4" t="str">
        <f>"ITEM"&amp;BH5&amp; BG5 &amp;"="&amp; IF(TRIM($A5)="","",$A5)</f>
        <v>ITEM1=　１　住民基本台帳ファイル</v>
      </c>
      <c r="BJ5" s="23"/>
      <c r="BK5" s="22"/>
      <c r="BM5" s="23"/>
      <c r="BP5" s="4"/>
      <c r="BQ5" s="4"/>
      <c r="CA5" s="12" t="s">
        <v>259</v>
      </c>
      <c r="CB5" s="14"/>
      <c r="CD5" s="12" t="s">
        <v>262</v>
      </c>
      <c r="CE5" s="12" t="s">
        <v>164</v>
      </c>
      <c r="CG5" s="12" t="s">
        <v>166</v>
      </c>
      <c r="CJ5" s="4"/>
      <c r="CL5" s="4"/>
      <c r="CM5" s="4"/>
    </row>
    <row r="6" spans="1:93" s="12" customFormat="1" ht="9.75" customHeight="1" x14ac:dyDescent="0.15">
      <c r="A6" s="177"/>
      <c r="B6" s="178"/>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9"/>
      <c r="AZ6" s="7"/>
      <c r="BG6" s="22"/>
      <c r="BH6" s="22" t="s">
        <v>432</v>
      </c>
      <c r="BI6" s="13"/>
      <c r="BJ6" s="23"/>
      <c r="BK6" s="22"/>
      <c r="BM6" s="23"/>
      <c r="BO6" s="4"/>
      <c r="BP6" s="4"/>
      <c r="BQ6" s="4"/>
      <c r="CD6" s="12" t="s">
        <v>261</v>
      </c>
      <c r="CJ6" s="4"/>
      <c r="CL6" s="4"/>
      <c r="CM6" s="4"/>
    </row>
    <row r="7" spans="1:93" ht="9.75" customHeight="1" x14ac:dyDescent="0.15">
      <c r="A7" s="352" t="s">
        <v>305</v>
      </c>
      <c r="B7" s="352"/>
      <c r="C7" s="352"/>
      <c r="D7" s="352"/>
      <c r="E7" s="352"/>
      <c r="F7" s="352"/>
      <c r="G7" s="352"/>
      <c r="H7" s="352"/>
      <c r="I7" s="352"/>
      <c r="J7" s="352"/>
      <c r="K7" s="352"/>
      <c r="L7" s="352"/>
      <c r="M7" s="352"/>
      <c r="N7" s="352"/>
      <c r="O7" s="352"/>
      <c r="P7" s="352"/>
      <c r="Q7" s="352"/>
      <c r="R7" s="352"/>
      <c r="S7" s="352"/>
      <c r="T7" s="352"/>
      <c r="U7" s="352"/>
      <c r="V7" s="352"/>
      <c r="W7" s="352"/>
      <c r="X7" s="352"/>
      <c r="Y7" s="352"/>
      <c r="Z7" s="352"/>
      <c r="AA7" s="352"/>
      <c r="AB7" s="352"/>
      <c r="AC7" s="352"/>
      <c r="AD7" s="352"/>
      <c r="AE7" s="352"/>
      <c r="AF7" s="352"/>
      <c r="AG7" s="352"/>
      <c r="AH7" s="352"/>
      <c r="AI7" s="352"/>
      <c r="AJ7" s="352"/>
      <c r="AK7" s="352"/>
      <c r="AL7" s="352"/>
      <c r="AM7" s="352"/>
      <c r="BB7" s="12"/>
      <c r="BC7" s="12"/>
      <c r="BD7" s="12"/>
      <c r="BF7" s="12"/>
      <c r="BH7" s="22" t="s">
        <v>432</v>
      </c>
      <c r="BJ7" s="23"/>
      <c r="BL7" s="12"/>
      <c r="BM7" s="23"/>
      <c r="BN7" s="12"/>
      <c r="BO7" s="12"/>
      <c r="BR7" s="12"/>
      <c r="BS7" s="12"/>
      <c r="BT7" s="12"/>
      <c r="BU7" s="12"/>
      <c r="BV7" s="12"/>
      <c r="BW7" s="12"/>
      <c r="BX7" s="12"/>
      <c r="BY7" s="12"/>
      <c r="BZ7" s="12"/>
      <c r="CA7" s="12"/>
      <c r="CB7" s="12"/>
      <c r="CC7" s="12"/>
      <c r="CD7" s="12"/>
      <c r="CE7" s="12"/>
      <c r="CF7" s="12"/>
      <c r="CG7" s="12"/>
      <c r="CH7" s="12"/>
      <c r="CI7" s="12"/>
      <c r="CJ7" s="12"/>
      <c r="CK7" s="12"/>
      <c r="CL7" s="12"/>
      <c r="CM7" s="12"/>
      <c r="CN7" s="12"/>
      <c r="CO7" s="12"/>
    </row>
    <row r="8" spans="1:93" ht="9.75" customHeight="1" x14ac:dyDescent="0.15">
      <c r="A8" s="352"/>
      <c r="B8" s="352"/>
      <c r="C8" s="352"/>
      <c r="D8" s="352"/>
      <c r="E8" s="352"/>
      <c r="F8" s="352"/>
      <c r="G8" s="352"/>
      <c r="H8" s="352"/>
      <c r="I8" s="352"/>
      <c r="J8" s="352"/>
      <c r="K8" s="352"/>
      <c r="L8" s="352"/>
      <c r="M8" s="352"/>
      <c r="N8" s="352"/>
      <c r="O8" s="352"/>
      <c r="P8" s="352"/>
      <c r="Q8" s="352"/>
      <c r="R8" s="352"/>
      <c r="S8" s="352"/>
      <c r="T8" s="352"/>
      <c r="U8" s="352"/>
      <c r="V8" s="352"/>
      <c r="W8" s="352"/>
      <c r="X8" s="352"/>
      <c r="Y8" s="352"/>
      <c r="Z8" s="352"/>
      <c r="AA8" s="352"/>
      <c r="AB8" s="352"/>
      <c r="AC8" s="352"/>
      <c r="AD8" s="352"/>
      <c r="AE8" s="352"/>
      <c r="AF8" s="352"/>
      <c r="AG8" s="352"/>
      <c r="AH8" s="352"/>
      <c r="AI8" s="352"/>
      <c r="AJ8" s="352"/>
      <c r="AK8" s="352"/>
      <c r="AL8" s="352"/>
      <c r="AM8" s="352"/>
      <c r="BB8" s="12"/>
      <c r="BC8" s="12"/>
      <c r="BD8" s="12"/>
      <c r="BF8" s="12"/>
      <c r="BH8" s="22" t="s">
        <v>432</v>
      </c>
      <c r="BJ8" s="23"/>
      <c r="BL8" s="12"/>
      <c r="BM8" s="23"/>
      <c r="BN8" s="12"/>
      <c r="BO8" s="12"/>
      <c r="BR8" s="12"/>
      <c r="BS8" s="12"/>
      <c r="BT8" s="12"/>
      <c r="BU8" s="12"/>
      <c r="BV8" s="12"/>
      <c r="BW8" s="12"/>
      <c r="BX8" s="12"/>
      <c r="BY8" s="12"/>
      <c r="BZ8" s="12"/>
    </row>
    <row r="9" spans="1:93" ht="9.75" customHeight="1" x14ac:dyDescent="0.15">
      <c r="A9" s="321" t="s">
        <v>27</v>
      </c>
      <c r="B9" s="322"/>
      <c r="C9" s="322"/>
      <c r="D9" s="322"/>
      <c r="E9" s="322"/>
      <c r="F9" s="322"/>
      <c r="G9" s="322"/>
      <c r="H9" s="322"/>
      <c r="I9" s="322"/>
      <c r="J9" s="322"/>
      <c r="K9" s="322"/>
      <c r="L9" s="322"/>
      <c r="M9" s="322"/>
      <c r="N9" s="322"/>
      <c r="O9" s="322"/>
      <c r="P9" s="322"/>
      <c r="Q9" s="322"/>
      <c r="R9" s="322"/>
      <c r="S9" s="322"/>
      <c r="T9" s="322"/>
      <c r="U9" s="322"/>
      <c r="V9" s="322"/>
      <c r="W9" s="322"/>
      <c r="X9" s="322"/>
      <c r="Y9" s="322"/>
      <c r="Z9" s="322"/>
      <c r="AA9" s="322"/>
      <c r="AB9" s="322"/>
      <c r="AC9" s="322"/>
      <c r="AD9" s="322"/>
      <c r="AE9" s="322"/>
      <c r="AF9" s="322"/>
      <c r="AG9" s="322"/>
      <c r="AH9" s="322"/>
      <c r="AI9" s="322"/>
      <c r="AJ9" s="322"/>
      <c r="AK9" s="322"/>
      <c r="AL9" s="322"/>
      <c r="AM9" s="323"/>
      <c r="BH9" s="22" t="s">
        <v>432</v>
      </c>
      <c r="BJ9" s="23"/>
      <c r="BM9" s="23"/>
      <c r="BR9" s="12"/>
      <c r="BS9" s="12"/>
      <c r="BT9" s="12"/>
      <c r="BU9" s="12"/>
      <c r="BV9" s="12"/>
      <c r="BW9" s="12"/>
      <c r="BX9" s="12"/>
      <c r="BY9" s="12"/>
      <c r="BZ9" s="12"/>
    </row>
    <row r="10" spans="1:93" ht="9.75" customHeight="1" x14ac:dyDescent="0.15">
      <c r="A10" s="327"/>
      <c r="B10" s="329"/>
      <c r="C10" s="329"/>
      <c r="D10" s="329"/>
      <c r="E10" s="329"/>
      <c r="F10" s="329"/>
      <c r="G10" s="329"/>
      <c r="H10" s="329"/>
      <c r="I10" s="329"/>
      <c r="J10" s="329"/>
      <c r="K10" s="329"/>
      <c r="L10" s="329"/>
      <c r="M10" s="329"/>
      <c r="N10" s="329"/>
      <c r="O10" s="329"/>
      <c r="P10" s="329"/>
      <c r="Q10" s="329"/>
      <c r="R10" s="329"/>
      <c r="S10" s="329"/>
      <c r="T10" s="329"/>
      <c r="U10" s="329"/>
      <c r="V10" s="329"/>
      <c r="W10" s="329"/>
      <c r="X10" s="329"/>
      <c r="Y10" s="329"/>
      <c r="Z10" s="329"/>
      <c r="AA10" s="329"/>
      <c r="AB10" s="329"/>
      <c r="AC10" s="329"/>
      <c r="AD10" s="329"/>
      <c r="AE10" s="329"/>
      <c r="AF10" s="329"/>
      <c r="AG10" s="329"/>
      <c r="AH10" s="329"/>
      <c r="AI10" s="329"/>
      <c r="AJ10" s="329"/>
      <c r="AK10" s="329"/>
      <c r="AL10" s="329"/>
      <c r="AM10" s="328"/>
      <c r="BB10" s="12"/>
      <c r="BC10" s="12"/>
      <c r="BD10" s="12"/>
      <c r="BF10" s="12"/>
      <c r="BH10" s="22" t="s">
        <v>432</v>
      </c>
      <c r="BJ10" s="23"/>
      <c r="BL10" s="12"/>
      <c r="BM10" s="23"/>
      <c r="BN10" s="12"/>
      <c r="BO10" s="12"/>
      <c r="BP10" s="12"/>
      <c r="BQ10" s="12"/>
      <c r="BR10" s="12"/>
      <c r="BS10" s="12"/>
      <c r="BT10" s="12"/>
      <c r="BU10" s="12"/>
      <c r="BV10" s="12"/>
      <c r="BW10" s="12"/>
      <c r="BX10" s="12"/>
      <c r="BY10" s="12"/>
      <c r="BZ10" s="12"/>
    </row>
    <row r="11" spans="1:93" ht="58.5" customHeight="1" x14ac:dyDescent="0.15">
      <c r="A11" s="338" t="s">
        <v>28</v>
      </c>
      <c r="B11" s="339"/>
      <c r="C11" s="339"/>
      <c r="D11" s="339"/>
      <c r="E11" s="339"/>
      <c r="F11" s="339"/>
      <c r="G11" s="339"/>
      <c r="H11" s="339"/>
      <c r="I11" s="340"/>
      <c r="J11" s="305" t="s">
        <v>790</v>
      </c>
      <c r="K11" s="306"/>
      <c r="L11" s="306"/>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6"/>
      <c r="AL11" s="306"/>
      <c r="AM11" s="307"/>
      <c r="BB11" s="12"/>
      <c r="BC11" s="12"/>
      <c r="BD11" s="12"/>
      <c r="BF11" s="10"/>
      <c r="BH11" s="22">
        <v>2</v>
      </c>
      <c r="BI11" s="4" t="str">
        <f>"ITEM"&amp;BH11&amp; BG11 &amp;"="&amp; IF(TRIM($J11)="","",$J11)</f>
        <v>ITEM2=届出・申請窓口において、届出・申請内容や本人確認書類（身分証明書等）の確認を厳格に行い、対象者以外の情報の入手の防止に努める。
マニュアルやｗｅｂ上で、個人番号の提出が必要な者の要件を明示、周知し、本人以外の情報の入手を防止する。
住民がサービス検索・電子申請機能の画面の誘導に従いサービスを検索し申請フォームを選択して必要情報を入力することとなるが、画面での誘導を簡潔に行うことで、異なる手続に係る申請や不要な情報を送信してしまうリスクを防止する。</v>
      </c>
      <c r="BJ11" s="23"/>
      <c r="BL11" s="11"/>
      <c r="BM11" s="23"/>
      <c r="BN11" s="11"/>
      <c r="BO11" s="12"/>
      <c r="BP11" s="12"/>
      <c r="BQ11" s="12"/>
      <c r="BR11" s="12"/>
      <c r="BS11" s="12"/>
      <c r="BT11" s="12"/>
      <c r="BU11" s="12"/>
      <c r="BV11" s="12"/>
      <c r="BW11" s="12"/>
      <c r="BX11" s="12"/>
      <c r="BY11" s="12"/>
      <c r="BZ11" s="12"/>
    </row>
    <row r="12" spans="1:93" ht="9.75" customHeight="1" x14ac:dyDescent="0.15">
      <c r="A12" s="338"/>
      <c r="B12" s="339"/>
      <c r="C12" s="339"/>
      <c r="D12" s="339"/>
      <c r="E12" s="339"/>
      <c r="F12" s="339"/>
      <c r="G12" s="339"/>
      <c r="H12" s="339"/>
      <c r="I12" s="340"/>
      <c r="J12" s="308"/>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309"/>
      <c r="AI12" s="309"/>
      <c r="AJ12" s="309"/>
      <c r="AK12" s="309"/>
      <c r="AL12" s="309"/>
      <c r="AM12" s="310"/>
      <c r="BB12" s="12"/>
      <c r="BC12" s="12"/>
      <c r="BD12" s="12"/>
      <c r="BF12" s="10"/>
      <c r="BH12" s="22" t="s">
        <v>432</v>
      </c>
      <c r="BI12" s="11"/>
      <c r="BJ12" s="23"/>
      <c r="BL12" s="11"/>
      <c r="BM12" s="23"/>
      <c r="BN12" s="11"/>
      <c r="BO12" s="12"/>
      <c r="BP12" s="12"/>
      <c r="BQ12" s="12"/>
      <c r="BR12" s="12"/>
      <c r="BS12" s="12"/>
      <c r="BT12" s="12"/>
      <c r="BU12" s="12"/>
      <c r="BV12" s="12"/>
      <c r="BW12" s="12"/>
      <c r="BX12" s="12"/>
      <c r="BY12" s="12"/>
      <c r="BZ12" s="12"/>
    </row>
    <row r="13" spans="1:93" ht="9.75" customHeight="1" x14ac:dyDescent="0.15">
      <c r="A13" s="338"/>
      <c r="B13" s="339"/>
      <c r="C13" s="339"/>
      <c r="D13" s="339"/>
      <c r="E13" s="339"/>
      <c r="F13" s="339"/>
      <c r="G13" s="339"/>
      <c r="H13" s="339"/>
      <c r="I13" s="340"/>
      <c r="J13" s="308"/>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309"/>
      <c r="AI13" s="309"/>
      <c r="AJ13" s="309"/>
      <c r="AK13" s="309"/>
      <c r="AL13" s="309"/>
      <c r="AM13" s="310"/>
      <c r="BF13" s="10"/>
      <c r="BH13" s="22" t="s">
        <v>432</v>
      </c>
      <c r="BI13" s="11"/>
      <c r="BJ13" s="23"/>
      <c r="BL13" s="11"/>
      <c r="BM13" s="23"/>
      <c r="BN13" s="11"/>
      <c r="BO13" s="10"/>
      <c r="BP13" s="11"/>
      <c r="BQ13" s="11"/>
      <c r="BR13" s="11"/>
      <c r="BS13" s="12"/>
      <c r="BT13" s="12"/>
      <c r="BU13" s="12"/>
      <c r="BV13" s="12"/>
      <c r="BW13" s="12"/>
      <c r="BX13" s="12"/>
      <c r="BY13" s="12"/>
      <c r="BZ13" s="12"/>
    </row>
    <row r="14" spans="1:93" ht="9.75" customHeight="1" x14ac:dyDescent="0.15">
      <c r="A14" s="338"/>
      <c r="B14" s="339"/>
      <c r="C14" s="339"/>
      <c r="D14" s="339"/>
      <c r="E14" s="339"/>
      <c r="F14" s="339"/>
      <c r="G14" s="339"/>
      <c r="H14" s="339"/>
      <c r="I14" s="340"/>
      <c r="J14" s="308"/>
      <c r="K14" s="309"/>
      <c r="L14" s="309"/>
      <c r="M14" s="309"/>
      <c r="N14" s="309"/>
      <c r="O14" s="309"/>
      <c r="P14" s="309"/>
      <c r="Q14" s="309"/>
      <c r="R14" s="309"/>
      <c r="S14" s="309"/>
      <c r="T14" s="309"/>
      <c r="U14" s="309"/>
      <c r="V14" s="309"/>
      <c r="W14" s="309"/>
      <c r="X14" s="309"/>
      <c r="Y14" s="309"/>
      <c r="Z14" s="309"/>
      <c r="AA14" s="309"/>
      <c r="AB14" s="309"/>
      <c r="AC14" s="309"/>
      <c r="AD14" s="309"/>
      <c r="AE14" s="309"/>
      <c r="AF14" s="309"/>
      <c r="AG14" s="309"/>
      <c r="AH14" s="309"/>
      <c r="AI14" s="309"/>
      <c r="AJ14" s="309"/>
      <c r="AK14" s="309"/>
      <c r="AL14" s="309"/>
      <c r="AM14" s="310"/>
      <c r="BH14" s="22" t="s">
        <v>432</v>
      </c>
      <c r="BJ14" s="23"/>
      <c r="BM14" s="23"/>
      <c r="BO14" s="10"/>
      <c r="BP14" s="11"/>
      <c r="BQ14" s="11"/>
      <c r="BR14" s="11"/>
    </row>
    <row r="15" spans="1:93" ht="9.75" customHeight="1" x14ac:dyDescent="0.15">
      <c r="A15" s="335" t="s">
        <v>295</v>
      </c>
      <c r="B15" s="336"/>
      <c r="C15" s="336"/>
      <c r="D15" s="336"/>
      <c r="E15" s="336"/>
      <c r="F15" s="336"/>
      <c r="G15" s="336"/>
      <c r="H15" s="336"/>
      <c r="I15" s="336"/>
      <c r="J15" s="331" t="s">
        <v>127</v>
      </c>
      <c r="K15" s="232" t="s">
        <v>689</v>
      </c>
      <c r="L15" s="232"/>
      <c r="M15" s="232"/>
      <c r="N15" s="232"/>
      <c r="O15" s="232"/>
      <c r="P15" s="232"/>
      <c r="Q15" s="232"/>
      <c r="R15" s="232"/>
      <c r="S15" s="232"/>
      <c r="T15" s="181" t="s">
        <v>129</v>
      </c>
      <c r="U15" s="181"/>
      <c r="V15" s="170" t="s">
        <v>116</v>
      </c>
      <c r="W15" s="170"/>
      <c r="X15" s="170"/>
      <c r="Y15" s="170"/>
      <c r="Z15" s="170"/>
      <c r="AA15" s="170"/>
      <c r="AB15" s="170"/>
      <c r="AC15" s="170"/>
      <c r="AD15" s="170"/>
      <c r="AE15" s="170"/>
      <c r="AF15" s="170"/>
      <c r="AG15" s="170"/>
      <c r="AH15" s="170"/>
      <c r="AI15" s="170"/>
      <c r="AJ15" s="170"/>
      <c r="AK15" s="170"/>
      <c r="AL15" s="170"/>
      <c r="AM15" s="171"/>
      <c r="BE15" s="4" t="str">
        <f ca="1">MID(CELL("address",$CA$2),2,2)</f>
        <v>CA</v>
      </c>
      <c r="BF15" s="14">
        <f>IF(TRIM($K15)="","",IF(ISERROR(MATCH($K15,$CA$3:$CA$5,0)),"INPUT_ERROR",MATCH($K15,$CA$3:$CA$5,0)))</f>
        <v>2</v>
      </c>
      <c r="BH15" s="22">
        <v>3</v>
      </c>
      <c r="BI15" s="4" t="str">
        <f>"ITEM"&amp;BH15&amp; BG15 &amp;"=" &amp; $BF15</f>
        <v>ITEM3=2</v>
      </c>
      <c r="BJ15" s="23"/>
      <c r="BM15" s="23"/>
    </row>
    <row r="16" spans="1:93" ht="9.75" customHeight="1" x14ac:dyDescent="0.15">
      <c r="A16" s="338"/>
      <c r="B16" s="339"/>
      <c r="C16" s="339"/>
      <c r="D16" s="339"/>
      <c r="E16" s="339"/>
      <c r="F16" s="339"/>
      <c r="G16" s="339"/>
      <c r="H16" s="339"/>
      <c r="I16" s="339"/>
      <c r="J16" s="228"/>
      <c r="K16" s="184"/>
      <c r="L16" s="184"/>
      <c r="M16" s="184"/>
      <c r="N16" s="184"/>
      <c r="O16" s="184"/>
      <c r="P16" s="184"/>
      <c r="Q16" s="184"/>
      <c r="R16" s="184"/>
      <c r="S16" s="184"/>
      <c r="T16" s="185"/>
      <c r="U16" s="185"/>
      <c r="V16" s="187" t="s">
        <v>242</v>
      </c>
      <c r="W16" s="187"/>
      <c r="X16" s="187"/>
      <c r="Y16" s="187"/>
      <c r="Z16" s="187"/>
      <c r="AA16" s="187"/>
      <c r="AB16" s="187"/>
      <c r="AC16" s="187"/>
      <c r="AD16" s="187"/>
      <c r="AE16" s="187" t="s">
        <v>243</v>
      </c>
      <c r="AF16" s="187"/>
      <c r="AG16" s="187"/>
      <c r="AH16" s="187"/>
      <c r="AI16" s="187"/>
      <c r="AJ16" s="187"/>
      <c r="AK16" s="187"/>
      <c r="AL16" s="187"/>
      <c r="AM16" s="188"/>
      <c r="BH16" s="22" t="s">
        <v>432</v>
      </c>
      <c r="BJ16" s="23"/>
      <c r="BM16" s="23"/>
    </row>
    <row r="17" spans="1:65" ht="9.75" customHeight="1" x14ac:dyDescent="0.15">
      <c r="A17" s="353"/>
      <c r="B17" s="354"/>
      <c r="C17" s="354"/>
      <c r="D17" s="354"/>
      <c r="E17" s="354"/>
      <c r="F17" s="354"/>
      <c r="G17" s="354"/>
      <c r="H17" s="354"/>
      <c r="I17" s="354"/>
      <c r="J17" s="247"/>
      <c r="K17" s="248"/>
      <c r="L17" s="248"/>
      <c r="M17" s="248"/>
      <c r="N17" s="248"/>
      <c r="O17" s="248"/>
      <c r="P17" s="248"/>
      <c r="Q17" s="248"/>
      <c r="R17" s="248"/>
      <c r="S17" s="248"/>
      <c r="T17" s="248"/>
      <c r="U17" s="248"/>
      <c r="V17" s="190" t="s">
        <v>244</v>
      </c>
      <c r="W17" s="190"/>
      <c r="X17" s="190"/>
      <c r="Y17" s="190"/>
      <c r="Z17" s="190"/>
      <c r="AA17" s="190"/>
      <c r="AB17" s="190"/>
      <c r="AC17" s="190"/>
      <c r="AD17" s="190"/>
      <c r="AE17" s="190"/>
      <c r="AF17" s="190"/>
      <c r="AG17" s="190"/>
      <c r="AH17" s="190"/>
      <c r="AI17" s="190"/>
      <c r="AJ17" s="190"/>
      <c r="AK17" s="190"/>
      <c r="AL17" s="190"/>
      <c r="AM17" s="191"/>
      <c r="BH17" s="22" t="s">
        <v>432</v>
      </c>
      <c r="BJ17" s="23"/>
      <c r="BM17" s="23"/>
    </row>
    <row r="18" spans="1:65" ht="9.75" customHeight="1" x14ac:dyDescent="0.15">
      <c r="A18" s="356" t="s">
        <v>29</v>
      </c>
      <c r="B18" s="356"/>
      <c r="C18" s="356"/>
      <c r="D18" s="356"/>
      <c r="E18" s="356"/>
      <c r="F18" s="356"/>
      <c r="G18" s="356"/>
      <c r="H18" s="356"/>
      <c r="I18" s="356"/>
      <c r="J18" s="356"/>
      <c r="K18" s="356"/>
      <c r="L18" s="356"/>
      <c r="M18" s="356"/>
      <c r="N18" s="356"/>
      <c r="O18" s="356"/>
      <c r="P18" s="356"/>
      <c r="Q18" s="356"/>
      <c r="R18" s="356"/>
      <c r="S18" s="356"/>
      <c r="T18" s="356"/>
      <c r="U18" s="356"/>
      <c r="V18" s="356"/>
      <c r="W18" s="356"/>
      <c r="X18" s="356"/>
      <c r="Y18" s="356"/>
      <c r="Z18" s="356"/>
      <c r="AA18" s="356"/>
      <c r="AB18" s="356"/>
      <c r="AC18" s="356"/>
      <c r="AD18" s="356"/>
      <c r="AE18" s="356"/>
      <c r="AF18" s="356"/>
      <c r="AG18" s="356"/>
      <c r="AH18" s="356"/>
      <c r="AI18" s="356"/>
      <c r="AJ18" s="356"/>
      <c r="AK18" s="356"/>
      <c r="AL18" s="356"/>
      <c r="AM18" s="356"/>
      <c r="BA18" s="4"/>
      <c r="BH18" s="22" t="s">
        <v>432</v>
      </c>
      <c r="BJ18" s="23"/>
      <c r="BM18" s="23"/>
    </row>
    <row r="19" spans="1:65" ht="9.75" customHeight="1" x14ac:dyDescent="0.15">
      <c r="A19" s="349"/>
      <c r="B19" s="349"/>
      <c r="C19" s="349"/>
      <c r="D19" s="349"/>
      <c r="E19" s="349"/>
      <c r="F19" s="349"/>
      <c r="G19" s="349"/>
      <c r="H19" s="349"/>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BA19" s="4"/>
      <c r="BH19" s="22" t="s">
        <v>432</v>
      </c>
      <c r="BJ19" s="23"/>
      <c r="BM19" s="23"/>
    </row>
    <row r="20" spans="1:65" ht="9.75" customHeight="1" x14ac:dyDescent="0.15">
      <c r="A20" s="332"/>
      <c r="B20" s="333"/>
      <c r="C20" s="333"/>
      <c r="D20" s="333"/>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4"/>
      <c r="BA20" s="4"/>
      <c r="BH20" s="22" t="s">
        <v>450</v>
      </c>
      <c r="BI20" s="4" t="str">
        <f>"ITEM"&amp;BH20&amp; BG20 &amp;"="&amp; IF(TRIM($A20)="","",$A20)</f>
        <v>ITEM4_1=</v>
      </c>
      <c r="BJ20" s="23"/>
      <c r="BM20" s="23"/>
    </row>
    <row r="21" spans="1:65" ht="9.75" customHeight="1" x14ac:dyDescent="0.15">
      <c r="A21" s="249"/>
      <c r="B21" s="221"/>
      <c r="C21" s="221"/>
      <c r="D21" s="221"/>
      <c r="E21" s="221"/>
      <c r="F21" s="221"/>
      <c r="G21" s="221"/>
      <c r="H21" s="221"/>
      <c r="I21" s="221"/>
      <c r="J21" s="221"/>
      <c r="K21" s="221"/>
      <c r="L21" s="221"/>
      <c r="M21" s="221"/>
      <c r="N21" s="221"/>
      <c r="O21" s="221"/>
      <c r="P21" s="221"/>
      <c r="Q21" s="221"/>
      <c r="R21" s="221"/>
      <c r="S21" s="221"/>
      <c r="T21" s="221"/>
      <c r="U21" s="221"/>
      <c r="V21" s="221"/>
      <c r="W21" s="221"/>
      <c r="X21" s="221"/>
      <c r="Y21" s="221"/>
      <c r="Z21" s="221"/>
      <c r="AA21" s="221"/>
      <c r="AB21" s="221"/>
      <c r="AC21" s="221"/>
      <c r="AD21" s="221"/>
      <c r="AE21" s="221"/>
      <c r="AF21" s="221"/>
      <c r="AG21" s="221"/>
      <c r="AH21" s="221"/>
      <c r="AI21" s="221"/>
      <c r="AJ21" s="221"/>
      <c r="AK21" s="221"/>
      <c r="AL21" s="221"/>
      <c r="AM21" s="250"/>
      <c r="BA21" s="4"/>
      <c r="BE21" s="8"/>
      <c r="BH21" s="22" t="s">
        <v>432</v>
      </c>
      <c r="BJ21" s="23"/>
      <c r="BM21" s="23"/>
    </row>
    <row r="22" spans="1:65" ht="9.75" customHeight="1" x14ac:dyDescent="0.15">
      <c r="A22" s="249"/>
      <c r="B22" s="221"/>
      <c r="C22" s="221"/>
      <c r="D22" s="221"/>
      <c r="E22" s="221"/>
      <c r="F22" s="221"/>
      <c r="G22" s="221"/>
      <c r="H22" s="221"/>
      <c r="I22" s="221"/>
      <c r="J22" s="221"/>
      <c r="K22" s="221"/>
      <c r="L22" s="221"/>
      <c r="M22" s="221"/>
      <c r="N22" s="221"/>
      <c r="O22" s="221"/>
      <c r="P22" s="221"/>
      <c r="Q22" s="221"/>
      <c r="R22" s="221"/>
      <c r="S22" s="221"/>
      <c r="T22" s="221"/>
      <c r="U22" s="221"/>
      <c r="V22" s="221"/>
      <c r="W22" s="221"/>
      <c r="X22" s="221"/>
      <c r="Y22" s="221"/>
      <c r="Z22" s="221"/>
      <c r="AA22" s="221"/>
      <c r="AB22" s="221"/>
      <c r="AC22" s="221"/>
      <c r="AD22" s="221"/>
      <c r="AE22" s="221"/>
      <c r="AF22" s="221"/>
      <c r="AG22" s="221"/>
      <c r="AH22" s="221"/>
      <c r="AI22" s="221"/>
      <c r="AJ22" s="221"/>
      <c r="AK22" s="221"/>
      <c r="AL22" s="221"/>
      <c r="AM22" s="250"/>
      <c r="BA22" s="4"/>
      <c r="BE22" s="8"/>
      <c r="BH22" s="22" t="s">
        <v>432</v>
      </c>
      <c r="BJ22" s="23"/>
      <c r="BM22" s="23"/>
    </row>
    <row r="23" spans="1:65" ht="9.75" customHeight="1" x14ac:dyDescent="0.15">
      <c r="A23" s="249"/>
      <c r="B23" s="221"/>
      <c r="C23" s="221"/>
      <c r="D23" s="221"/>
      <c r="E23" s="221"/>
      <c r="F23" s="221"/>
      <c r="G23" s="221"/>
      <c r="H23" s="221"/>
      <c r="I23" s="221"/>
      <c r="J23" s="221"/>
      <c r="K23" s="221"/>
      <c r="L23" s="221"/>
      <c r="M23" s="221"/>
      <c r="N23" s="221"/>
      <c r="O23" s="221"/>
      <c r="P23" s="221"/>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50"/>
      <c r="BA23" s="4"/>
      <c r="BH23" s="22" t="s">
        <v>432</v>
      </c>
      <c r="BJ23" s="23"/>
      <c r="BM23" s="23"/>
    </row>
    <row r="24" spans="1:65" ht="9.75" customHeight="1" x14ac:dyDescent="0.15">
      <c r="A24" s="249"/>
      <c r="B24" s="221"/>
      <c r="C24" s="221"/>
      <c r="D24" s="221"/>
      <c r="E24" s="221"/>
      <c r="F24" s="221"/>
      <c r="G24" s="221"/>
      <c r="H24" s="221"/>
      <c r="I24" s="221"/>
      <c r="J24" s="221"/>
      <c r="K24" s="221"/>
      <c r="L24" s="221"/>
      <c r="M24" s="221"/>
      <c r="N24" s="221"/>
      <c r="O24" s="221"/>
      <c r="P24" s="221"/>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50"/>
      <c r="BA24" s="4"/>
      <c r="BH24" s="22" t="s">
        <v>432</v>
      </c>
      <c r="BJ24" s="23"/>
      <c r="BM24" s="23"/>
    </row>
    <row r="25" spans="1:65" ht="9.75" customHeight="1" x14ac:dyDescent="0.15">
      <c r="A25" s="249"/>
      <c r="B25" s="221"/>
      <c r="C25" s="221"/>
      <c r="D25" s="221"/>
      <c r="E25" s="221"/>
      <c r="F25" s="221"/>
      <c r="G25" s="221"/>
      <c r="H25" s="221"/>
      <c r="I25" s="221"/>
      <c r="J25" s="221"/>
      <c r="K25" s="221"/>
      <c r="L25" s="221"/>
      <c r="M25" s="221"/>
      <c r="N25" s="221"/>
      <c r="O25" s="221"/>
      <c r="P25" s="221"/>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50"/>
      <c r="BA25" s="4"/>
      <c r="BH25" s="22" t="s">
        <v>432</v>
      </c>
      <c r="BJ25" s="23"/>
      <c r="BM25" s="23"/>
    </row>
    <row r="26" spans="1:65" ht="9.75" customHeight="1" x14ac:dyDescent="0.15">
      <c r="A26" s="249"/>
      <c r="B26" s="221"/>
      <c r="C26" s="221"/>
      <c r="D26" s="221"/>
      <c r="E26" s="221"/>
      <c r="F26" s="221"/>
      <c r="G26" s="221"/>
      <c r="H26" s="221"/>
      <c r="I26" s="221"/>
      <c r="J26" s="221"/>
      <c r="K26" s="221"/>
      <c r="L26" s="221"/>
      <c r="M26" s="221"/>
      <c r="N26" s="221"/>
      <c r="O26" s="221"/>
      <c r="P26" s="221"/>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50"/>
      <c r="BA26" s="4"/>
      <c r="BH26" s="22" t="s">
        <v>451</v>
      </c>
      <c r="BI26" s="4" t="str">
        <f>"ITEM"&amp;BH26&amp; BG26 &amp;"="&amp; IF(TRIM($A26)="","",$A26)</f>
        <v>ITEM4_2=</v>
      </c>
      <c r="BJ26" s="23"/>
      <c r="BM26" s="23"/>
    </row>
    <row r="27" spans="1:65" ht="9.75" customHeight="1" x14ac:dyDescent="0.15">
      <c r="A27" s="124"/>
      <c r="B27" s="125"/>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6"/>
      <c r="BH27" s="22" t="s">
        <v>452</v>
      </c>
      <c r="BI27" s="4" t="str">
        <f>"ITEM"&amp;BH27&amp; BG27 &amp;"="&amp; IF(TRIM($A27)="","",$A27)</f>
        <v>ITEM4_3=</v>
      </c>
      <c r="BJ27" s="23"/>
      <c r="BM27" s="23"/>
    </row>
    <row r="28" spans="1:65" ht="9.75" customHeight="1" x14ac:dyDescent="0.15">
      <c r="A28" s="352" t="s">
        <v>306</v>
      </c>
      <c r="B28" s="352"/>
      <c r="C28" s="352"/>
      <c r="D28" s="352"/>
      <c r="E28" s="352"/>
      <c r="F28" s="352"/>
      <c r="G28" s="352"/>
      <c r="H28" s="352"/>
      <c r="I28" s="352"/>
      <c r="J28" s="352"/>
      <c r="K28" s="352"/>
      <c r="L28" s="352"/>
      <c r="M28" s="352"/>
      <c r="N28" s="352"/>
      <c r="O28" s="352"/>
      <c r="P28" s="352"/>
      <c r="Q28" s="352"/>
      <c r="R28" s="352"/>
      <c r="S28" s="352"/>
      <c r="T28" s="352"/>
      <c r="U28" s="352"/>
      <c r="V28" s="352"/>
      <c r="W28" s="352"/>
      <c r="X28" s="352"/>
      <c r="Y28" s="352"/>
      <c r="Z28" s="352"/>
      <c r="AA28" s="352"/>
      <c r="AB28" s="352"/>
      <c r="AC28" s="352"/>
      <c r="AD28" s="352"/>
      <c r="AE28" s="352"/>
      <c r="AF28" s="352"/>
      <c r="AG28" s="352"/>
      <c r="AH28" s="352"/>
      <c r="AI28" s="352"/>
      <c r="AJ28" s="352"/>
      <c r="AK28" s="352"/>
      <c r="AL28" s="352"/>
      <c r="AM28" s="352"/>
      <c r="BH28" s="22" t="s">
        <v>432</v>
      </c>
      <c r="BJ28" s="23"/>
      <c r="BM28" s="23"/>
    </row>
    <row r="29" spans="1:65" ht="9.75" customHeight="1" x14ac:dyDescent="0.15">
      <c r="A29" s="352"/>
      <c r="B29" s="352"/>
      <c r="C29" s="352"/>
      <c r="D29" s="352"/>
      <c r="E29" s="352"/>
      <c r="F29" s="35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2"/>
      <c r="AI29" s="352"/>
      <c r="AJ29" s="352"/>
      <c r="AK29" s="352"/>
      <c r="AL29" s="352"/>
      <c r="AM29" s="352"/>
      <c r="BH29" s="22" t="s">
        <v>432</v>
      </c>
      <c r="BJ29" s="23"/>
      <c r="BM29" s="23"/>
    </row>
    <row r="30" spans="1:65" ht="9.75" customHeight="1" x14ac:dyDescent="0.15">
      <c r="A30" s="335" t="s">
        <v>314</v>
      </c>
      <c r="B30" s="336"/>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c r="AG30" s="336"/>
      <c r="AH30" s="336"/>
      <c r="AI30" s="336"/>
      <c r="AJ30" s="336"/>
      <c r="AK30" s="336"/>
      <c r="AL30" s="336"/>
      <c r="AM30" s="337"/>
      <c r="BH30" s="22" t="s">
        <v>432</v>
      </c>
      <c r="BJ30" s="23"/>
      <c r="BM30" s="23"/>
    </row>
    <row r="31" spans="1:65" ht="9.75" customHeight="1" x14ac:dyDescent="0.15">
      <c r="A31" s="353"/>
      <c r="B31" s="354"/>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c r="AE31" s="354"/>
      <c r="AF31" s="354"/>
      <c r="AG31" s="354"/>
      <c r="AH31" s="354"/>
      <c r="AI31" s="354"/>
      <c r="AJ31" s="354"/>
      <c r="AK31" s="354"/>
      <c r="AL31" s="354"/>
      <c r="AM31" s="355"/>
      <c r="BH31" s="22" t="s">
        <v>432</v>
      </c>
      <c r="BJ31" s="23"/>
      <c r="BM31" s="23"/>
    </row>
    <row r="32" spans="1:65" ht="9.75" customHeight="1" x14ac:dyDescent="0.15">
      <c r="A32" s="338" t="s">
        <v>49</v>
      </c>
      <c r="B32" s="339"/>
      <c r="C32" s="339"/>
      <c r="D32" s="339"/>
      <c r="E32" s="339"/>
      <c r="F32" s="339"/>
      <c r="G32" s="339"/>
      <c r="H32" s="339"/>
      <c r="I32" s="340"/>
      <c r="J32" s="115" t="s">
        <v>690</v>
      </c>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16"/>
      <c r="AL32" s="116"/>
      <c r="AM32" s="117"/>
      <c r="BH32" s="22">
        <v>5</v>
      </c>
      <c r="BI32" s="4" t="str">
        <f>"ITEM"&amp;BH32&amp; BG32 &amp;"="&amp; IF(TRIM($J32)="","",$J32)</f>
        <v>ITEM5=個人番号を保有するシステムにアクセスする場合は、アクセス制御を行うことによりアクセスできる情報の制御を行っている。</v>
      </c>
      <c r="BJ32" s="23"/>
      <c r="BM32" s="23"/>
    </row>
    <row r="33" spans="1:65" ht="9.75" customHeight="1" x14ac:dyDescent="0.15">
      <c r="A33" s="338"/>
      <c r="B33" s="339"/>
      <c r="C33" s="339"/>
      <c r="D33" s="339"/>
      <c r="E33" s="339"/>
      <c r="F33" s="339"/>
      <c r="G33" s="339"/>
      <c r="H33" s="339"/>
      <c r="I33" s="340"/>
      <c r="J33" s="109"/>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1"/>
      <c r="BH33" s="22" t="s">
        <v>432</v>
      </c>
      <c r="BJ33" s="23"/>
      <c r="BM33" s="23"/>
    </row>
    <row r="34" spans="1:65" ht="9.75" customHeight="1" x14ac:dyDescent="0.15">
      <c r="A34" s="338"/>
      <c r="B34" s="339"/>
      <c r="C34" s="339"/>
      <c r="D34" s="339"/>
      <c r="E34" s="339"/>
      <c r="F34" s="339"/>
      <c r="G34" s="339"/>
      <c r="H34" s="339"/>
      <c r="I34" s="340"/>
      <c r="J34" s="109"/>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c r="AL34" s="110"/>
      <c r="AM34" s="111"/>
      <c r="BH34" s="22" t="s">
        <v>432</v>
      </c>
      <c r="BJ34" s="23"/>
      <c r="BM34" s="23"/>
    </row>
    <row r="35" spans="1:65" ht="9.75" customHeight="1" x14ac:dyDescent="0.15">
      <c r="A35" s="338"/>
      <c r="B35" s="339"/>
      <c r="C35" s="339"/>
      <c r="D35" s="339"/>
      <c r="E35" s="339"/>
      <c r="F35" s="339"/>
      <c r="G35" s="339"/>
      <c r="H35" s="339"/>
      <c r="I35" s="340"/>
      <c r="J35" s="109"/>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1"/>
      <c r="BH35" s="22" t="s">
        <v>432</v>
      </c>
      <c r="BJ35" s="23"/>
      <c r="BM35" s="23"/>
    </row>
    <row r="36" spans="1:65" ht="9.75" customHeight="1" x14ac:dyDescent="0.15">
      <c r="A36" s="335" t="s">
        <v>296</v>
      </c>
      <c r="B36" s="336"/>
      <c r="C36" s="336"/>
      <c r="D36" s="336"/>
      <c r="E36" s="336"/>
      <c r="F36" s="336"/>
      <c r="G36" s="336"/>
      <c r="H36" s="336"/>
      <c r="I36" s="337"/>
      <c r="J36" s="331" t="s">
        <v>127</v>
      </c>
      <c r="K36" s="232" t="s">
        <v>689</v>
      </c>
      <c r="L36" s="232"/>
      <c r="M36" s="232"/>
      <c r="N36" s="232"/>
      <c r="O36" s="232"/>
      <c r="P36" s="232"/>
      <c r="Q36" s="232"/>
      <c r="R36" s="232"/>
      <c r="S36" s="232"/>
      <c r="T36" s="181" t="s">
        <v>129</v>
      </c>
      <c r="U36" s="181"/>
      <c r="V36" s="170" t="s">
        <v>116</v>
      </c>
      <c r="W36" s="170"/>
      <c r="X36" s="170"/>
      <c r="Y36" s="170"/>
      <c r="Z36" s="170"/>
      <c r="AA36" s="170"/>
      <c r="AB36" s="170"/>
      <c r="AC36" s="170"/>
      <c r="AD36" s="170"/>
      <c r="AE36" s="170"/>
      <c r="AF36" s="170"/>
      <c r="AG36" s="170"/>
      <c r="AH36" s="170"/>
      <c r="AI36" s="170"/>
      <c r="AJ36" s="170"/>
      <c r="AK36" s="170"/>
      <c r="AL36" s="170"/>
      <c r="AM36" s="171"/>
      <c r="BE36" s="4" t="str">
        <f ca="1">MID(CELL("address",$CA$2),2,2)</f>
        <v>CA</v>
      </c>
      <c r="BF36" s="14">
        <f>IF(TRIM($K36)="","",IF(ISERROR(MATCH($K36,$CA$3:$CA$5,0)),"INPUT_ERROR",MATCH($K36,$CA$3:$CA$5,0)))</f>
        <v>2</v>
      </c>
      <c r="BH36" s="22">
        <v>6</v>
      </c>
      <c r="BI36" s="4" t="str">
        <f>"ITEM"&amp;BH36&amp; BG36 &amp;"=" &amp; $BF36</f>
        <v>ITEM6=2</v>
      </c>
      <c r="BJ36" s="23"/>
      <c r="BM36" s="23"/>
    </row>
    <row r="37" spans="1:65" ht="9.75" customHeight="1" x14ac:dyDescent="0.15">
      <c r="A37" s="338"/>
      <c r="B37" s="339"/>
      <c r="C37" s="339"/>
      <c r="D37" s="339"/>
      <c r="E37" s="339"/>
      <c r="F37" s="339"/>
      <c r="G37" s="339"/>
      <c r="H37" s="339"/>
      <c r="I37" s="340"/>
      <c r="J37" s="228"/>
      <c r="K37" s="184"/>
      <c r="L37" s="184"/>
      <c r="M37" s="184"/>
      <c r="N37" s="184"/>
      <c r="O37" s="184"/>
      <c r="P37" s="184"/>
      <c r="Q37" s="184"/>
      <c r="R37" s="184"/>
      <c r="S37" s="184"/>
      <c r="T37" s="185"/>
      <c r="U37" s="185"/>
      <c r="V37" s="187" t="s">
        <v>242</v>
      </c>
      <c r="W37" s="187"/>
      <c r="X37" s="187"/>
      <c r="Y37" s="187"/>
      <c r="Z37" s="187"/>
      <c r="AA37" s="187"/>
      <c r="AB37" s="187"/>
      <c r="AC37" s="187"/>
      <c r="AD37" s="187"/>
      <c r="AE37" s="187" t="s">
        <v>243</v>
      </c>
      <c r="AF37" s="187"/>
      <c r="AG37" s="187"/>
      <c r="AH37" s="187"/>
      <c r="AI37" s="187"/>
      <c r="AJ37" s="187"/>
      <c r="AK37" s="187"/>
      <c r="AL37" s="187"/>
      <c r="AM37" s="188"/>
      <c r="BH37" s="22" t="s">
        <v>432</v>
      </c>
      <c r="BJ37" s="23"/>
      <c r="BM37" s="23"/>
    </row>
    <row r="38" spans="1:65" ht="9.75" customHeight="1" x14ac:dyDescent="0.15">
      <c r="A38" s="338"/>
      <c r="B38" s="339"/>
      <c r="C38" s="339"/>
      <c r="D38" s="339"/>
      <c r="E38" s="339"/>
      <c r="F38" s="339"/>
      <c r="G38" s="339"/>
      <c r="H38" s="339"/>
      <c r="I38" s="340"/>
      <c r="J38" s="247"/>
      <c r="K38" s="248"/>
      <c r="L38" s="248"/>
      <c r="M38" s="248"/>
      <c r="N38" s="248"/>
      <c r="O38" s="248"/>
      <c r="P38" s="248"/>
      <c r="Q38" s="248"/>
      <c r="R38" s="248"/>
      <c r="S38" s="248"/>
      <c r="T38" s="248"/>
      <c r="U38" s="248"/>
      <c r="V38" s="190" t="s">
        <v>244</v>
      </c>
      <c r="W38" s="190"/>
      <c r="X38" s="190"/>
      <c r="Y38" s="190"/>
      <c r="Z38" s="190"/>
      <c r="AA38" s="190"/>
      <c r="AB38" s="190"/>
      <c r="AC38" s="190"/>
      <c r="AD38" s="190"/>
      <c r="AE38" s="190"/>
      <c r="AF38" s="190"/>
      <c r="AG38" s="190"/>
      <c r="AH38" s="190"/>
      <c r="AI38" s="190"/>
      <c r="AJ38" s="190"/>
      <c r="AK38" s="190"/>
      <c r="AL38" s="190"/>
      <c r="AM38" s="191"/>
      <c r="BH38" s="22" t="s">
        <v>432</v>
      </c>
      <c r="BJ38" s="23"/>
      <c r="BM38" s="23"/>
    </row>
    <row r="39" spans="1:65" ht="9.75" customHeight="1" x14ac:dyDescent="0.15">
      <c r="A39" s="330" t="s">
        <v>50</v>
      </c>
      <c r="B39" s="330"/>
      <c r="C39" s="330"/>
      <c r="D39" s="330"/>
      <c r="E39" s="330"/>
      <c r="F39" s="330"/>
      <c r="G39" s="330"/>
      <c r="H39" s="330"/>
      <c r="I39" s="330"/>
      <c r="J39" s="330"/>
      <c r="K39" s="330"/>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BH39" s="22" t="s">
        <v>432</v>
      </c>
      <c r="BJ39" s="23"/>
      <c r="BM39" s="23"/>
    </row>
    <row r="40" spans="1:65" ht="9.75" customHeight="1" x14ac:dyDescent="0.15">
      <c r="A40" s="330"/>
      <c r="B40" s="330"/>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330"/>
      <c r="AM40" s="330"/>
      <c r="BH40" s="22" t="s">
        <v>432</v>
      </c>
      <c r="BJ40" s="23"/>
      <c r="BM40" s="23"/>
    </row>
    <row r="41" spans="1:65" ht="9.75" customHeight="1" x14ac:dyDescent="0.15">
      <c r="A41" s="321" t="s">
        <v>72</v>
      </c>
      <c r="B41" s="322"/>
      <c r="C41" s="322"/>
      <c r="D41" s="322"/>
      <c r="E41" s="322"/>
      <c r="F41" s="322"/>
      <c r="G41" s="322"/>
      <c r="H41" s="322"/>
      <c r="I41" s="323"/>
      <c r="J41" s="331" t="s">
        <v>127</v>
      </c>
      <c r="K41" s="232" t="s">
        <v>691</v>
      </c>
      <c r="L41" s="232"/>
      <c r="M41" s="232"/>
      <c r="N41" s="232"/>
      <c r="O41" s="232"/>
      <c r="P41" s="181" t="s">
        <v>129</v>
      </c>
      <c r="Q41" s="181"/>
      <c r="R41" s="181"/>
      <c r="S41" s="181"/>
      <c r="T41" s="181"/>
      <c r="U41" s="181"/>
      <c r="V41" s="170" t="s">
        <v>116</v>
      </c>
      <c r="W41" s="170"/>
      <c r="X41" s="170"/>
      <c r="Y41" s="170"/>
      <c r="Z41" s="170"/>
      <c r="AA41" s="170"/>
      <c r="AB41" s="170"/>
      <c r="AC41" s="170"/>
      <c r="AD41" s="170"/>
      <c r="AE41" s="170"/>
      <c r="AF41" s="170"/>
      <c r="AG41" s="170"/>
      <c r="AH41" s="170"/>
      <c r="AI41" s="170"/>
      <c r="AJ41" s="170"/>
      <c r="AK41" s="170"/>
      <c r="AL41" s="170"/>
      <c r="AM41" s="171"/>
      <c r="BE41" s="4" t="str">
        <f ca="1">MID(CELL("address",$CB$2),2,2)</f>
        <v>CB</v>
      </c>
      <c r="BF41" s="14">
        <f>IF(TRIM($K41)="","",IF(ISERROR(MATCH($K41,$CB$3:$CB$4,0)),"INPUT_ERROR",MATCH($K41,$CB$3:$CB$4,0)))</f>
        <v>1</v>
      </c>
      <c r="BH41" s="22">
        <v>7</v>
      </c>
      <c r="BI41" s="4" t="str">
        <f>"ITEM"&amp;BH41&amp; BG41 &amp;"=" &amp; $BF41</f>
        <v>ITEM7=1</v>
      </c>
      <c r="BJ41" s="23"/>
      <c r="BM41" s="23"/>
    </row>
    <row r="42" spans="1:65" ht="9.75" customHeight="1" x14ac:dyDescent="0.15">
      <c r="A42" s="324"/>
      <c r="B42" s="325"/>
      <c r="C42" s="325"/>
      <c r="D42" s="325"/>
      <c r="E42" s="325"/>
      <c r="F42" s="325"/>
      <c r="G42" s="325"/>
      <c r="H42" s="325"/>
      <c r="I42" s="326"/>
      <c r="J42" s="228"/>
      <c r="K42" s="184"/>
      <c r="L42" s="184"/>
      <c r="M42" s="184"/>
      <c r="N42" s="184"/>
      <c r="O42" s="184"/>
      <c r="P42" s="248"/>
      <c r="Q42" s="248"/>
      <c r="R42" s="248"/>
      <c r="S42" s="248"/>
      <c r="T42" s="248"/>
      <c r="U42" s="248"/>
      <c r="V42" s="190" t="s">
        <v>245</v>
      </c>
      <c r="W42" s="190"/>
      <c r="X42" s="190"/>
      <c r="Y42" s="190"/>
      <c r="Z42" s="190"/>
      <c r="AA42" s="190"/>
      <c r="AB42" s="190"/>
      <c r="AC42" s="190"/>
      <c r="AD42" s="190"/>
      <c r="AE42" s="190" t="s">
        <v>246</v>
      </c>
      <c r="AF42" s="190"/>
      <c r="AG42" s="190"/>
      <c r="AH42" s="190"/>
      <c r="AI42" s="190"/>
      <c r="AJ42" s="190"/>
      <c r="AK42" s="190"/>
      <c r="AL42" s="190"/>
      <c r="AM42" s="191"/>
      <c r="BH42" s="22" t="s">
        <v>432</v>
      </c>
      <c r="BJ42" s="23"/>
      <c r="BM42" s="23"/>
    </row>
    <row r="43" spans="1:65" ht="9.75" customHeight="1" x14ac:dyDescent="0.15">
      <c r="A43" s="324"/>
      <c r="B43" s="326"/>
      <c r="C43" s="321" t="s">
        <v>51</v>
      </c>
      <c r="D43" s="322"/>
      <c r="E43" s="322"/>
      <c r="F43" s="322"/>
      <c r="G43" s="322"/>
      <c r="H43" s="322"/>
      <c r="I43" s="323"/>
      <c r="J43" s="115" t="s">
        <v>795</v>
      </c>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7"/>
      <c r="BH43" s="22">
        <v>8</v>
      </c>
      <c r="BI43" s="4" t="str">
        <f>"ITEM"&amp;BH43&amp; BG43 &amp;"="&amp; IF(TRIM($J43)="","",$J43)</f>
        <v>ITEM8=端末を利用する必要がある職員を特定し、生体認証を行うことにより、操作者を個人まで特定できる。</v>
      </c>
      <c r="BJ43" s="23"/>
      <c r="BM43" s="23"/>
    </row>
    <row r="44" spans="1:65" ht="9.75" customHeight="1" x14ac:dyDescent="0.15">
      <c r="A44" s="324"/>
      <c r="B44" s="326"/>
      <c r="C44" s="324"/>
      <c r="D44" s="325"/>
      <c r="E44" s="325"/>
      <c r="F44" s="325"/>
      <c r="G44" s="325"/>
      <c r="H44" s="325"/>
      <c r="I44" s="326"/>
      <c r="J44" s="109"/>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1"/>
      <c r="BH44" s="22" t="s">
        <v>432</v>
      </c>
      <c r="BJ44" s="23"/>
      <c r="BM44" s="23"/>
    </row>
    <row r="45" spans="1:65" ht="9.75" customHeight="1" x14ac:dyDescent="0.15">
      <c r="A45" s="327"/>
      <c r="B45" s="328"/>
      <c r="C45" s="327"/>
      <c r="D45" s="329"/>
      <c r="E45" s="329"/>
      <c r="F45" s="329"/>
      <c r="G45" s="329"/>
      <c r="H45" s="329"/>
      <c r="I45" s="328"/>
      <c r="J45" s="112"/>
      <c r="K45" s="113"/>
      <c r="L45" s="113"/>
      <c r="M45" s="113"/>
      <c r="N45" s="113"/>
      <c r="O45" s="113"/>
      <c r="P45" s="113"/>
      <c r="Q45" s="113"/>
      <c r="R45" s="113"/>
      <c r="S45" s="113"/>
      <c r="T45" s="113"/>
      <c r="U45" s="113"/>
      <c r="V45" s="113"/>
      <c r="W45" s="113"/>
      <c r="X45" s="113"/>
      <c r="Y45" s="113"/>
      <c r="Z45" s="113"/>
      <c r="AA45" s="113"/>
      <c r="AB45" s="113"/>
      <c r="AC45" s="113"/>
      <c r="AD45" s="113"/>
      <c r="AE45" s="113"/>
      <c r="AF45" s="113"/>
      <c r="AG45" s="113"/>
      <c r="AH45" s="113"/>
      <c r="AI45" s="113"/>
      <c r="AJ45" s="113"/>
      <c r="AK45" s="113"/>
      <c r="AL45" s="113"/>
      <c r="AM45" s="114"/>
      <c r="BH45" s="22" t="s">
        <v>432</v>
      </c>
      <c r="BJ45" s="23"/>
      <c r="BM45" s="23"/>
    </row>
    <row r="46" spans="1:65" ht="54.75" customHeight="1" x14ac:dyDescent="0.15">
      <c r="A46" s="330" t="s">
        <v>52</v>
      </c>
      <c r="B46" s="330"/>
      <c r="C46" s="330"/>
      <c r="D46" s="330"/>
      <c r="E46" s="330"/>
      <c r="F46" s="330"/>
      <c r="G46" s="330"/>
      <c r="H46" s="330"/>
      <c r="I46" s="330"/>
      <c r="J46" s="115" t="s">
        <v>693</v>
      </c>
      <c r="K46" s="116"/>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c r="AL46" s="116"/>
      <c r="AM46" s="117"/>
      <c r="BH46" s="22">
        <v>9</v>
      </c>
      <c r="BI46" s="4" t="str">
        <f>"ITEM"&amp;BH46&amp; BG46 &amp;"="&amp; IF(TRIM($J46)="","",$J46)</f>
        <v>ITEM9=システムへのログイン記録、個人を特定した検索及び特定後の操作ログの記録を行う。操作者は個人まで特定でき、記録は５年間保存している。また、記録は月１回セキュリティ責任者が検査・分析を行い、不正なアクセスがないことを確認している。</v>
      </c>
      <c r="BJ46" s="23"/>
      <c r="BM46" s="23"/>
    </row>
    <row r="47" spans="1:65" ht="9.75" customHeight="1" x14ac:dyDescent="0.15">
      <c r="A47" s="330"/>
      <c r="B47" s="330"/>
      <c r="C47" s="330"/>
      <c r="D47" s="330"/>
      <c r="E47" s="330"/>
      <c r="F47" s="330"/>
      <c r="G47" s="330"/>
      <c r="H47" s="330"/>
      <c r="I47" s="330"/>
      <c r="J47" s="109"/>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1"/>
      <c r="BJ47" s="23"/>
      <c r="BM47" s="23"/>
    </row>
    <row r="48" spans="1:65" ht="9.75" customHeight="1" x14ac:dyDescent="0.15">
      <c r="A48" s="330"/>
      <c r="B48" s="330"/>
      <c r="C48" s="330"/>
      <c r="D48" s="330"/>
      <c r="E48" s="330"/>
      <c r="F48" s="330"/>
      <c r="G48" s="330"/>
      <c r="H48" s="330"/>
      <c r="I48" s="330"/>
      <c r="J48" s="112"/>
      <c r="K48" s="113"/>
      <c r="L48" s="113"/>
      <c r="M48" s="113"/>
      <c r="N48" s="113"/>
      <c r="O48" s="113"/>
      <c r="P48" s="113"/>
      <c r="Q48" s="113"/>
      <c r="R48" s="113"/>
      <c r="S48" s="113"/>
      <c r="T48" s="113"/>
      <c r="U48" s="113"/>
      <c r="V48" s="113"/>
      <c r="W48" s="113"/>
      <c r="X48" s="113"/>
      <c r="Y48" s="113"/>
      <c r="Z48" s="113"/>
      <c r="AA48" s="113"/>
      <c r="AB48" s="113"/>
      <c r="AC48" s="113"/>
      <c r="AD48" s="113"/>
      <c r="AE48" s="113"/>
      <c r="AF48" s="113"/>
      <c r="AG48" s="113"/>
      <c r="AH48" s="113"/>
      <c r="AI48" s="113"/>
      <c r="AJ48" s="113"/>
      <c r="AK48" s="113"/>
      <c r="AL48" s="113"/>
      <c r="AM48" s="114"/>
      <c r="BH48" s="22" t="s">
        <v>432</v>
      </c>
      <c r="BJ48" s="23"/>
      <c r="BM48" s="23"/>
    </row>
    <row r="49" spans="1:65" ht="9.75" customHeight="1" x14ac:dyDescent="0.15">
      <c r="A49" s="335" t="s">
        <v>295</v>
      </c>
      <c r="B49" s="336"/>
      <c r="C49" s="336"/>
      <c r="D49" s="336"/>
      <c r="E49" s="336"/>
      <c r="F49" s="336"/>
      <c r="G49" s="336"/>
      <c r="H49" s="336"/>
      <c r="I49" s="337"/>
      <c r="J49" s="331" t="s">
        <v>127</v>
      </c>
      <c r="K49" s="232" t="s">
        <v>689</v>
      </c>
      <c r="L49" s="232"/>
      <c r="M49" s="232"/>
      <c r="N49" s="232"/>
      <c r="O49" s="232"/>
      <c r="P49" s="232"/>
      <c r="Q49" s="232"/>
      <c r="R49" s="232"/>
      <c r="S49" s="232"/>
      <c r="T49" s="181" t="s">
        <v>129</v>
      </c>
      <c r="U49" s="181"/>
      <c r="V49" s="170" t="s">
        <v>116</v>
      </c>
      <c r="W49" s="170"/>
      <c r="X49" s="170"/>
      <c r="Y49" s="170"/>
      <c r="Z49" s="170"/>
      <c r="AA49" s="170"/>
      <c r="AB49" s="170"/>
      <c r="AC49" s="170"/>
      <c r="AD49" s="170"/>
      <c r="AE49" s="170"/>
      <c r="AF49" s="170"/>
      <c r="AG49" s="170"/>
      <c r="AH49" s="170"/>
      <c r="AI49" s="170"/>
      <c r="AJ49" s="170"/>
      <c r="AK49" s="170"/>
      <c r="AL49" s="170"/>
      <c r="AM49" s="171"/>
      <c r="BE49" s="4" t="str">
        <f ca="1">MID(CELL("address",$CA$2),2,2)</f>
        <v>CA</v>
      </c>
      <c r="BF49" s="14">
        <f>IF(TRIM($K49)="","",IF(ISERROR(MATCH($K49,$CA$3:$CA$5,0)),"INPUT_ERROR",MATCH($K49,$CA$3:$CA$5,0)))</f>
        <v>2</v>
      </c>
      <c r="BH49" s="22">
        <v>10</v>
      </c>
      <c r="BI49" s="4" t="str">
        <f>"ITEM"&amp;BH49&amp; BG49 &amp;"=" &amp; $BF49</f>
        <v>ITEM10=2</v>
      </c>
      <c r="BJ49" s="23"/>
      <c r="BM49" s="23"/>
    </row>
    <row r="50" spans="1:65" ht="9.75" customHeight="1" x14ac:dyDescent="0.15">
      <c r="A50" s="338"/>
      <c r="B50" s="339"/>
      <c r="C50" s="339"/>
      <c r="D50" s="339"/>
      <c r="E50" s="339"/>
      <c r="F50" s="339"/>
      <c r="G50" s="339"/>
      <c r="H50" s="339"/>
      <c r="I50" s="340"/>
      <c r="J50" s="228"/>
      <c r="K50" s="184"/>
      <c r="L50" s="184"/>
      <c r="M50" s="184"/>
      <c r="N50" s="184"/>
      <c r="O50" s="184"/>
      <c r="P50" s="184"/>
      <c r="Q50" s="184"/>
      <c r="R50" s="184"/>
      <c r="S50" s="184"/>
      <c r="T50" s="185"/>
      <c r="U50" s="185"/>
      <c r="V50" s="187" t="s">
        <v>242</v>
      </c>
      <c r="W50" s="187"/>
      <c r="X50" s="187"/>
      <c r="Y50" s="187"/>
      <c r="Z50" s="187"/>
      <c r="AA50" s="187"/>
      <c r="AB50" s="187"/>
      <c r="AC50" s="187"/>
      <c r="AD50" s="187"/>
      <c r="AE50" s="187" t="s">
        <v>243</v>
      </c>
      <c r="AF50" s="187"/>
      <c r="AG50" s="187"/>
      <c r="AH50" s="187"/>
      <c r="AI50" s="187"/>
      <c r="AJ50" s="187"/>
      <c r="AK50" s="187"/>
      <c r="AL50" s="187"/>
      <c r="AM50" s="188"/>
      <c r="BH50" s="22" t="s">
        <v>432</v>
      </c>
      <c r="BJ50" s="23"/>
      <c r="BM50" s="23"/>
    </row>
    <row r="51" spans="1:65" ht="9.75" customHeight="1" x14ac:dyDescent="0.15">
      <c r="A51" s="338"/>
      <c r="B51" s="339"/>
      <c r="C51" s="339"/>
      <c r="D51" s="339"/>
      <c r="E51" s="339"/>
      <c r="F51" s="339"/>
      <c r="G51" s="339"/>
      <c r="H51" s="339"/>
      <c r="I51" s="340"/>
      <c r="J51" s="247"/>
      <c r="K51" s="248"/>
      <c r="L51" s="248"/>
      <c r="M51" s="248"/>
      <c r="N51" s="248"/>
      <c r="O51" s="248"/>
      <c r="P51" s="248"/>
      <c r="Q51" s="248"/>
      <c r="R51" s="248"/>
      <c r="S51" s="248"/>
      <c r="T51" s="248"/>
      <c r="U51" s="248"/>
      <c r="V51" s="190" t="s">
        <v>244</v>
      </c>
      <c r="W51" s="190"/>
      <c r="X51" s="190"/>
      <c r="Y51" s="190"/>
      <c r="Z51" s="190"/>
      <c r="AA51" s="190"/>
      <c r="AB51" s="190"/>
      <c r="AC51" s="190"/>
      <c r="AD51" s="190"/>
      <c r="AE51" s="190"/>
      <c r="AF51" s="190"/>
      <c r="AG51" s="190"/>
      <c r="AH51" s="190"/>
      <c r="AI51" s="190"/>
      <c r="AJ51" s="190"/>
      <c r="AK51" s="190"/>
      <c r="AL51" s="190"/>
      <c r="AM51" s="191"/>
      <c r="BH51" s="22" t="s">
        <v>432</v>
      </c>
      <c r="BJ51" s="23"/>
      <c r="BM51" s="23"/>
    </row>
    <row r="52" spans="1:65" ht="9.75" customHeight="1" x14ac:dyDescent="0.15">
      <c r="A52" s="321" t="s">
        <v>53</v>
      </c>
      <c r="B52" s="322"/>
      <c r="C52" s="322"/>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322"/>
      <c r="AE52" s="322"/>
      <c r="AF52" s="322"/>
      <c r="AG52" s="322"/>
      <c r="AH52" s="322"/>
      <c r="AI52" s="322"/>
      <c r="AJ52" s="322"/>
      <c r="AK52" s="322"/>
      <c r="AL52" s="322"/>
      <c r="AM52" s="323"/>
      <c r="BH52" s="22" t="s">
        <v>432</v>
      </c>
      <c r="BJ52" s="23"/>
      <c r="BM52" s="23"/>
    </row>
    <row r="53" spans="1:65" ht="9.75" customHeight="1" x14ac:dyDescent="0.15">
      <c r="A53" s="327"/>
      <c r="B53" s="329"/>
      <c r="C53" s="329"/>
      <c r="D53" s="329"/>
      <c r="E53" s="329"/>
      <c r="F53" s="329"/>
      <c r="G53" s="329"/>
      <c r="H53" s="329"/>
      <c r="I53" s="329"/>
      <c r="J53" s="329"/>
      <c r="K53" s="329"/>
      <c r="L53" s="329"/>
      <c r="M53" s="329"/>
      <c r="N53" s="329"/>
      <c r="O53" s="329"/>
      <c r="P53" s="329"/>
      <c r="Q53" s="329"/>
      <c r="R53" s="329"/>
      <c r="S53" s="329"/>
      <c r="T53" s="329"/>
      <c r="U53" s="329"/>
      <c r="V53" s="329"/>
      <c r="W53" s="329"/>
      <c r="X53" s="329"/>
      <c r="Y53" s="329"/>
      <c r="Z53" s="329"/>
      <c r="AA53" s="329"/>
      <c r="AB53" s="329"/>
      <c r="AC53" s="329"/>
      <c r="AD53" s="329"/>
      <c r="AE53" s="329"/>
      <c r="AF53" s="329"/>
      <c r="AG53" s="329"/>
      <c r="AH53" s="329"/>
      <c r="AI53" s="329"/>
      <c r="AJ53" s="329"/>
      <c r="AK53" s="329"/>
      <c r="AL53" s="329"/>
      <c r="AM53" s="328"/>
      <c r="BH53" s="22" t="s">
        <v>432</v>
      </c>
      <c r="BJ53" s="23"/>
      <c r="BM53" s="23"/>
    </row>
    <row r="54" spans="1:65" ht="9.75" customHeight="1" x14ac:dyDescent="0.15">
      <c r="A54" s="332"/>
      <c r="B54" s="333"/>
      <c r="C54" s="333"/>
      <c r="D54" s="333"/>
      <c r="E54" s="333"/>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c r="AH54" s="333"/>
      <c r="AI54" s="333"/>
      <c r="AJ54" s="333"/>
      <c r="AK54" s="333"/>
      <c r="AL54" s="333"/>
      <c r="AM54" s="334"/>
      <c r="BH54" s="22" t="s">
        <v>549</v>
      </c>
      <c r="BI54" s="4" t="str">
        <f>"ITEM"&amp;BH54&amp; BG54 &amp;"="&amp; IF(TRIM($A54)="","",$A54)</f>
        <v>ITEM11_1=</v>
      </c>
      <c r="BJ54" s="23"/>
      <c r="BM54" s="23"/>
    </row>
    <row r="55" spans="1:65" ht="9.75" customHeight="1" x14ac:dyDescent="0.15">
      <c r="A55" s="249"/>
      <c r="B55" s="221"/>
      <c r="C55" s="221"/>
      <c r="D55" s="221"/>
      <c r="E55" s="221"/>
      <c r="F55" s="221"/>
      <c r="G55" s="221"/>
      <c r="H55" s="221"/>
      <c r="I55" s="221"/>
      <c r="J55" s="221"/>
      <c r="K55" s="221"/>
      <c r="L55" s="221"/>
      <c r="M55" s="221"/>
      <c r="N55" s="221"/>
      <c r="O55" s="221"/>
      <c r="P55" s="221"/>
      <c r="Q55" s="221"/>
      <c r="R55" s="221"/>
      <c r="S55" s="221"/>
      <c r="T55" s="221"/>
      <c r="U55" s="221"/>
      <c r="V55" s="221"/>
      <c r="W55" s="221"/>
      <c r="X55" s="221"/>
      <c r="Y55" s="221"/>
      <c r="Z55" s="221"/>
      <c r="AA55" s="221"/>
      <c r="AB55" s="221"/>
      <c r="AC55" s="221"/>
      <c r="AD55" s="221"/>
      <c r="AE55" s="221"/>
      <c r="AF55" s="221"/>
      <c r="AG55" s="221"/>
      <c r="AH55" s="221"/>
      <c r="AI55" s="221"/>
      <c r="AJ55" s="221"/>
      <c r="AK55" s="221"/>
      <c r="AL55" s="221"/>
      <c r="AM55" s="250"/>
      <c r="BH55" s="22" t="s">
        <v>432</v>
      </c>
      <c r="BJ55" s="23"/>
      <c r="BM55" s="23"/>
    </row>
    <row r="56" spans="1:65" ht="9.75" customHeight="1" x14ac:dyDescent="0.15">
      <c r="A56" s="249"/>
      <c r="B56" s="221"/>
      <c r="C56" s="221"/>
      <c r="D56" s="221"/>
      <c r="E56" s="221"/>
      <c r="F56" s="221"/>
      <c r="G56" s="221"/>
      <c r="H56" s="221"/>
      <c r="I56" s="221"/>
      <c r="J56" s="221"/>
      <c r="K56" s="221"/>
      <c r="L56" s="221"/>
      <c r="M56" s="221"/>
      <c r="N56" s="221"/>
      <c r="O56" s="221"/>
      <c r="P56" s="221"/>
      <c r="Q56" s="221"/>
      <c r="R56" s="221"/>
      <c r="S56" s="221"/>
      <c r="T56" s="221"/>
      <c r="U56" s="221"/>
      <c r="V56" s="221"/>
      <c r="W56" s="221"/>
      <c r="X56" s="221"/>
      <c r="Y56" s="221"/>
      <c r="Z56" s="221"/>
      <c r="AA56" s="221"/>
      <c r="AB56" s="221"/>
      <c r="AC56" s="221"/>
      <c r="AD56" s="221"/>
      <c r="AE56" s="221"/>
      <c r="AF56" s="221"/>
      <c r="AG56" s="221"/>
      <c r="AH56" s="221"/>
      <c r="AI56" s="221"/>
      <c r="AJ56" s="221"/>
      <c r="AK56" s="221"/>
      <c r="AL56" s="221"/>
      <c r="AM56" s="250"/>
      <c r="BH56" s="22" t="s">
        <v>432</v>
      </c>
      <c r="BJ56" s="23"/>
      <c r="BM56" s="23"/>
    </row>
    <row r="57" spans="1:65" ht="9.75" customHeight="1" x14ac:dyDescent="0.15">
      <c r="A57" s="249"/>
      <c r="B57" s="221"/>
      <c r="C57" s="221"/>
      <c r="D57" s="221"/>
      <c r="E57" s="221"/>
      <c r="F57" s="221"/>
      <c r="G57" s="221"/>
      <c r="H57" s="221"/>
      <c r="I57" s="221"/>
      <c r="J57" s="221"/>
      <c r="K57" s="221"/>
      <c r="L57" s="221"/>
      <c r="M57" s="221"/>
      <c r="N57" s="221"/>
      <c r="O57" s="221"/>
      <c r="P57" s="221"/>
      <c r="Q57" s="221"/>
      <c r="R57" s="221"/>
      <c r="S57" s="221"/>
      <c r="T57" s="221"/>
      <c r="U57" s="221"/>
      <c r="V57" s="221"/>
      <c r="W57" s="221"/>
      <c r="X57" s="221"/>
      <c r="Y57" s="221"/>
      <c r="Z57" s="221"/>
      <c r="AA57" s="221"/>
      <c r="AB57" s="221"/>
      <c r="AC57" s="221"/>
      <c r="AD57" s="221"/>
      <c r="AE57" s="221"/>
      <c r="AF57" s="221"/>
      <c r="AG57" s="221"/>
      <c r="AH57" s="221"/>
      <c r="AI57" s="221"/>
      <c r="AJ57" s="221"/>
      <c r="AK57" s="221"/>
      <c r="AL57" s="221"/>
      <c r="AM57" s="250"/>
      <c r="BH57" s="22" t="s">
        <v>432</v>
      </c>
      <c r="BJ57" s="23"/>
      <c r="BM57" s="23"/>
    </row>
    <row r="58" spans="1:65" ht="9.75" customHeight="1" x14ac:dyDescent="0.15">
      <c r="A58" s="249"/>
      <c r="B58" s="221"/>
      <c r="C58" s="221"/>
      <c r="D58" s="221"/>
      <c r="E58" s="221"/>
      <c r="F58" s="221"/>
      <c r="G58" s="221"/>
      <c r="H58" s="221"/>
      <c r="I58" s="221"/>
      <c r="J58" s="221"/>
      <c r="K58" s="221"/>
      <c r="L58" s="221"/>
      <c r="M58" s="221"/>
      <c r="N58" s="221"/>
      <c r="O58" s="221"/>
      <c r="P58" s="221"/>
      <c r="Q58" s="221"/>
      <c r="R58" s="221"/>
      <c r="S58" s="221"/>
      <c r="T58" s="221"/>
      <c r="U58" s="221"/>
      <c r="V58" s="221"/>
      <c r="W58" s="221"/>
      <c r="X58" s="221"/>
      <c r="Y58" s="221"/>
      <c r="Z58" s="221"/>
      <c r="AA58" s="221"/>
      <c r="AB58" s="221"/>
      <c r="AC58" s="221"/>
      <c r="AD58" s="221"/>
      <c r="AE58" s="221"/>
      <c r="AF58" s="221"/>
      <c r="AG58" s="221"/>
      <c r="AH58" s="221"/>
      <c r="AI58" s="221"/>
      <c r="AJ58" s="221"/>
      <c r="AK58" s="221"/>
      <c r="AL58" s="221"/>
      <c r="AM58" s="250"/>
      <c r="BH58" s="22" t="s">
        <v>432</v>
      </c>
      <c r="BJ58" s="23"/>
      <c r="BM58" s="23"/>
    </row>
    <row r="59" spans="1:65" ht="9.75" customHeight="1" x14ac:dyDescent="0.15">
      <c r="A59" s="249"/>
      <c r="B59" s="221"/>
      <c r="C59" s="221"/>
      <c r="D59" s="221"/>
      <c r="E59" s="221"/>
      <c r="F59" s="221"/>
      <c r="G59" s="221"/>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21"/>
      <c r="AL59" s="221"/>
      <c r="AM59" s="250"/>
      <c r="BH59" s="22" t="s">
        <v>432</v>
      </c>
      <c r="BJ59" s="23"/>
      <c r="BM59" s="23"/>
    </row>
    <row r="60" spans="1:65" ht="9.75" customHeight="1" x14ac:dyDescent="0.15">
      <c r="A60" s="249"/>
      <c r="B60" s="221"/>
      <c r="C60" s="221"/>
      <c r="D60" s="221"/>
      <c r="E60" s="221"/>
      <c r="F60" s="221"/>
      <c r="G60" s="221"/>
      <c r="H60" s="221"/>
      <c r="I60" s="221"/>
      <c r="J60" s="221"/>
      <c r="K60" s="221"/>
      <c r="L60" s="221"/>
      <c r="M60" s="221"/>
      <c r="N60" s="221"/>
      <c r="O60" s="221"/>
      <c r="P60" s="221"/>
      <c r="Q60" s="221"/>
      <c r="R60" s="221"/>
      <c r="S60" s="221"/>
      <c r="T60" s="221"/>
      <c r="U60" s="221"/>
      <c r="V60" s="221"/>
      <c r="W60" s="221"/>
      <c r="X60" s="221"/>
      <c r="Y60" s="221"/>
      <c r="Z60" s="221"/>
      <c r="AA60" s="221"/>
      <c r="AB60" s="221"/>
      <c r="AC60" s="221"/>
      <c r="AD60" s="221"/>
      <c r="AE60" s="221"/>
      <c r="AF60" s="221"/>
      <c r="AG60" s="221"/>
      <c r="AH60" s="221"/>
      <c r="AI60" s="221"/>
      <c r="AJ60" s="221"/>
      <c r="AK60" s="221"/>
      <c r="AL60" s="221"/>
      <c r="AM60" s="250"/>
      <c r="BH60" s="22" t="s">
        <v>550</v>
      </c>
      <c r="BI60" s="4" t="str">
        <f>"ITEM"&amp;BH60&amp; BG60 &amp;"="&amp; IF(TRIM($A60)="","",$A60)</f>
        <v>ITEM11_2=</v>
      </c>
      <c r="BJ60" s="23"/>
      <c r="BM60" s="23"/>
    </row>
    <row r="61" spans="1:65" ht="9.75" customHeight="1" x14ac:dyDescent="0.15">
      <c r="A61" s="124"/>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6"/>
      <c r="BH61" s="22" t="s">
        <v>551</v>
      </c>
      <c r="BI61" s="4" t="str">
        <f>"ITEM"&amp;BH61&amp; BG61 &amp;"="&amp; IF(TRIM($A61)="","",$A61)</f>
        <v>ITEM11_3=</v>
      </c>
      <c r="BJ61" s="23"/>
      <c r="BM61" s="23"/>
    </row>
    <row r="62" spans="1:65" ht="9.75" customHeight="1" x14ac:dyDescent="0.15">
      <c r="A62" s="357" t="s">
        <v>307</v>
      </c>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c r="AA62" s="341"/>
      <c r="AB62" s="341"/>
      <c r="AC62" s="341"/>
      <c r="AD62" s="341"/>
      <c r="AE62" s="345" t="s">
        <v>316</v>
      </c>
      <c r="AF62" s="347"/>
      <c r="AG62" s="341" t="s">
        <v>317</v>
      </c>
      <c r="AH62" s="341"/>
      <c r="AI62" s="341"/>
      <c r="AJ62" s="341"/>
      <c r="AK62" s="341"/>
      <c r="AL62" s="341"/>
      <c r="AM62" s="342"/>
      <c r="BF62" s="6" t="b">
        <f>IF($AF62="○",TRUE,IF($AF62="",FALSE,"INPUT_ERROR"))</f>
        <v>0</v>
      </c>
      <c r="BH62" s="22">
        <v>12</v>
      </c>
      <c r="BI62" s="4" t="str">
        <f>"ITEM"&amp;BH62&amp; BG62 &amp;"=" &amp; $BF62</f>
        <v>ITEM12=FALSE</v>
      </c>
      <c r="BJ62" s="23"/>
      <c r="BM62" s="23"/>
    </row>
    <row r="63" spans="1:65" ht="9.75" customHeight="1" x14ac:dyDescent="0.15">
      <c r="A63" s="358"/>
      <c r="B63" s="343"/>
      <c r="C63" s="343"/>
      <c r="D63" s="343"/>
      <c r="E63" s="343"/>
      <c r="F63" s="343"/>
      <c r="G63" s="343"/>
      <c r="H63" s="343"/>
      <c r="I63" s="343"/>
      <c r="J63" s="343"/>
      <c r="K63" s="343"/>
      <c r="L63" s="343"/>
      <c r="M63" s="343"/>
      <c r="N63" s="343"/>
      <c r="O63" s="343"/>
      <c r="P63" s="343"/>
      <c r="Q63" s="343"/>
      <c r="R63" s="343"/>
      <c r="S63" s="343"/>
      <c r="T63" s="343"/>
      <c r="U63" s="343"/>
      <c r="V63" s="343"/>
      <c r="W63" s="343"/>
      <c r="X63" s="343"/>
      <c r="Y63" s="343"/>
      <c r="Z63" s="343"/>
      <c r="AA63" s="343"/>
      <c r="AB63" s="343"/>
      <c r="AC63" s="343"/>
      <c r="AD63" s="343"/>
      <c r="AE63" s="346"/>
      <c r="AF63" s="348"/>
      <c r="AG63" s="343"/>
      <c r="AH63" s="343"/>
      <c r="AI63" s="343"/>
      <c r="AJ63" s="343"/>
      <c r="AK63" s="343"/>
      <c r="AL63" s="343"/>
      <c r="AM63" s="344"/>
      <c r="BH63" s="22" t="s">
        <v>432</v>
      </c>
      <c r="BJ63" s="23"/>
      <c r="BM63" s="23"/>
    </row>
    <row r="64" spans="1:65" ht="9.75" customHeight="1" x14ac:dyDescent="0.15">
      <c r="A64" s="321" t="s">
        <v>54</v>
      </c>
      <c r="B64" s="322"/>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322"/>
      <c r="AE64" s="322"/>
      <c r="AF64" s="322"/>
      <c r="AG64" s="322"/>
      <c r="AH64" s="322"/>
      <c r="AI64" s="322"/>
      <c r="AJ64" s="322"/>
      <c r="AK64" s="322"/>
      <c r="AL64" s="322"/>
      <c r="AM64" s="323"/>
      <c r="BH64" s="22" t="s">
        <v>432</v>
      </c>
      <c r="BJ64" s="23"/>
      <c r="BM64" s="23"/>
    </row>
    <row r="65" spans="1:65" ht="9.75" customHeight="1" x14ac:dyDescent="0.15">
      <c r="A65" s="324"/>
      <c r="B65" s="325"/>
      <c r="C65" s="325"/>
      <c r="D65" s="325"/>
      <c r="E65" s="325"/>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6"/>
      <c r="BH65" s="22" t="s">
        <v>432</v>
      </c>
      <c r="BJ65" s="23"/>
      <c r="BM65" s="23"/>
    </row>
    <row r="66" spans="1:65" ht="9.75" customHeight="1" x14ac:dyDescent="0.15">
      <c r="A66" s="321" t="s">
        <v>55</v>
      </c>
      <c r="B66" s="322"/>
      <c r="C66" s="322"/>
      <c r="D66" s="322"/>
      <c r="E66" s="322"/>
      <c r="F66" s="322"/>
      <c r="G66" s="322"/>
      <c r="H66" s="322"/>
      <c r="I66" s="322"/>
      <c r="J66" s="180"/>
      <c r="K66" s="181"/>
      <c r="L66" s="181"/>
      <c r="M66" s="181"/>
      <c r="N66" s="181"/>
      <c r="O66" s="181"/>
      <c r="P66" s="181"/>
      <c r="Q66" s="181"/>
      <c r="R66" s="181"/>
      <c r="S66" s="181"/>
      <c r="T66" s="181"/>
      <c r="U66" s="181"/>
      <c r="V66" s="181"/>
      <c r="W66" s="181"/>
      <c r="X66" s="181"/>
      <c r="Y66" s="181"/>
      <c r="Z66" s="181"/>
      <c r="AA66" s="181"/>
      <c r="AB66" s="181"/>
      <c r="AC66" s="181"/>
      <c r="AD66" s="181"/>
      <c r="AE66" s="181"/>
      <c r="AF66" s="181"/>
      <c r="AG66" s="181"/>
      <c r="AH66" s="181"/>
      <c r="AI66" s="181"/>
      <c r="AJ66" s="181"/>
      <c r="AK66" s="181"/>
      <c r="AL66" s="181"/>
      <c r="AM66" s="351"/>
      <c r="BH66" s="22" t="s">
        <v>432</v>
      </c>
      <c r="BJ66" s="23"/>
      <c r="BM66" s="23"/>
    </row>
    <row r="67" spans="1:65" ht="9.75" customHeight="1" x14ac:dyDescent="0.15">
      <c r="A67" s="324"/>
      <c r="B67" s="325"/>
      <c r="C67" s="325"/>
      <c r="D67" s="325"/>
      <c r="E67" s="325"/>
      <c r="F67" s="325"/>
      <c r="G67" s="325"/>
      <c r="H67" s="325"/>
      <c r="I67" s="325"/>
      <c r="J67" s="228" t="s">
        <v>298</v>
      </c>
      <c r="K67" s="184" t="s">
        <v>299</v>
      </c>
      <c r="L67" s="184"/>
      <c r="M67" s="184"/>
      <c r="N67" s="184"/>
      <c r="O67" s="184"/>
      <c r="P67" s="184"/>
      <c r="Q67" s="184"/>
      <c r="R67" s="184"/>
      <c r="S67" s="184"/>
      <c r="T67" s="185" t="s">
        <v>297</v>
      </c>
      <c r="U67" s="185"/>
      <c r="V67" s="169" t="s">
        <v>116</v>
      </c>
      <c r="W67" s="169"/>
      <c r="X67" s="169"/>
      <c r="Y67" s="169"/>
      <c r="Z67" s="169"/>
      <c r="AA67" s="169"/>
      <c r="AB67" s="169"/>
      <c r="AC67" s="169"/>
      <c r="AD67" s="169"/>
      <c r="AE67" s="169"/>
      <c r="AF67" s="169"/>
      <c r="AG67" s="169"/>
      <c r="AH67" s="169"/>
      <c r="AI67" s="169"/>
      <c r="AJ67" s="169"/>
      <c r="AK67" s="169"/>
      <c r="AL67" s="169"/>
      <c r="AM67" s="172"/>
      <c r="BE67" s="4" t="str">
        <f ca="1">MID(CELL("address",$CI$2),2,2)</f>
        <v>CI</v>
      </c>
      <c r="BF67" s="14">
        <f>IF(TRIM($K67)="","",IF(ISERROR(MATCH($K67,$CI$3:$CI$4,0)),"INPUT_ERROR",MATCH($K67,$CI$3:$CI$4,0)))</f>
        <v>1</v>
      </c>
      <c r="BH67" s="22">
        <v>13</v>
      </c>
      <c r="BI67" s="4" t="str">
        <f>"ITEM"&amp;BH67&amp; BG67 &amp;"=" &amp; $BF67</f>
        <v>ITEM13=1</v>
      </c>
      <c r="BJ67" s="23"/>
      <c r="BM67" s="23"/>
    </row>
    <row r="68" spans="1:65" ht="9.75" customHeight="1" x14ac:dyDescent="0.15">
      <c r="A68" s="324"/>
      <c r="B68" s="325"/>
      <c r="C68" s="325"/>
      <c r="D68" s="325"/>
      <c r="E68" s="325"/>
      <c r="F68" s="325"/>
      <c r="G68" s="325"/>
      <c r="H68" s="325"/>
      <c r="I68" s="325"/>
      <c r="J68" s="228"/>
      <c r="K68" s="184"/>
      <c r="L68" s="184"/>
      <c r="M68" s="184"/>
      <c r="N68" s="184"/>
      <c r="O68" s="184"/>
      <c r="P68" s="184"/>
      <c r="Q68" s="184"/>
      <c r="R68" s="184"/>
      <c r="S68" s="184"/>
      <c r="T68" s="185"/>
      <c r="U68" s="185"/>
      <c r="V68" s="187" t="s">
        <v>263</v>
      </c>
      <c r="W68" s="187"/>
      <c r="X68" s="187"/>
      <c r="Y68" s="187"/>
      <c r="Z68" s="187"/>
      <c r="AA68" s="187"/>
      <c r="AB68" s="187"/>
      <c r="AC68" s="187"/>
      <c r="AD68" s="187"/>
      <c r="AE68" s="187" t="s">
        <v>264</v>
      </c>
      <c r="AF68" s="187"/>
      <c r="AG68" s="187"/>
      <c r="AH68" s="187"/>
      <c r="AI68" s="187"/>
      <c r="AJ68" s="187"/>
      <c r="AK68" s="187"/>
      <c r="AL68" s="187"/>
      <c r="AM68" s="188"/>
      <c r="BH68" s="22" t="s">
        <v>432</v>
      </c>
      <c r="BJ68" s="23"/>
      <c r="BM68" s="23"/>
    </row>
    <row r="69" spans="1:65" ht="9.75" customHeight="1" x14ac:dyDescent="0.15">
      <c r="A69" s="324"/>
      <c r="B69" s="325"/>
      <c r="C69" s="325"/>
      <c r="D69" s="325"/>
      <c r="E69" s="325"/>
      <c r="F69" s="325"/>
      <c r="G69" s="325"/>
      <c r="H69" s="325"/>
      <c r="I69" s="325"/>
      <c r="J69" s="247"/>
      <c r="K69" s="248"/>
      <c r="L69" s="248"/>
      <c r="M69" s="248"/>
      <c r="N69" s="248"/>
      <c r="O69" s="248"/>
      <c r="P69" s="248"/>
      <c r="Q69" s="248"/>
      <c r="R69" s="248"/>
      <c r="S69" s="248"/>
      <c r="T69" s="248"/>
      <c r="U69" s="248"/>
      <c r="V69" s="248"/>
      <c r="W69" s="248"/>
      <c r="X69" s="248"/>
      <c r="Y69" s="248"/>
      <c r="Z69" s="248"/>
      <c r="AA69" s="248"/>
      <c r="AB69" s="248"/>
      <c r="AC69" s="248"/>
      <c r="AD69" s="248"/>
      <c r="AE69" s="248"/>
      <c r="AF69" s="248"/>
      <c r="AG69" s="248"/>
      <c r="AH69" s="248"/>
      <c r="AI69" s="248"/>
      <c r="AJ69" s="248"/>
      <c r="AK69" s="248"/>
      <c r="AL69" s="248"/>
      <c r="AM69" s="350"/>
      <c r="BH69" s="22" t="s">
        <v>432</v>
      </c>
      <c r="BJ69" s="23"/>
      <c r="BM69" s="23"/>
    </row>
    <row r="70" spans="1:65" ht="9.75" customHeight="1" x14ac:dyDescent="0.15">
      <c r="A70" s="324"/>
      <c r="B70" s="326"/>
      <c r="C70" s="321" t="s">
        <v>56</v>
      </c>
      <c r="D70" s="322"/>
      <c r="E70" s="322"/>
      <c r="F70" s="322"/>
      <c r="G70" s="322"/>
      <c r="H70" s="322"/>
      <c r="I70" s="323"/>
      <c r="J70" s="109" t="s">
        <v>694</v>
      </c>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1"/>
      <c r="BH70" s="22">
        <v>14</v>
      </c>
      <c r="BI70" s="4" t="str">
        <f>"ITEM"&amp;BH70&amp; BG70 &amp;"="&amp; IF(TRIM($J70)="","",$J70)</f>
        <v xml:space="preserve">ITEM14=以下を定めている。
・第三者への提供・開示・漏洩の禁止
・目的外利用の禁止
・無断複製の禁止
・契約終了後の返還・廃棄・消去
・安全管理体制の整備・確保・報告
</v>
      </c>
      <c r="BJ70" s="23"/>
      <c r="BM70" s="23"/>
    </row>
    <row r="71" spans="1:65" ht="9.75" customHeight="1" x14ac:dyDescent="0.15">
      <c r="A71" s="324"/>
      <c r="B71" s="326"/>
      <c r="C71" s="324"/>
      <c r="D71" s="325"/>
      <c r="E71" s="325"/>
      <c r="F71" s="325"/>
      <c r="G71" s="325"/>
      <c r="H71" s="325"/>
      <c r="I71" s="326"/>
      <c r="J71" s="109"/>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c r="AH71" s="110"/>
      <c r="AI71" s="110"/>
      <c r="AJ71" s="110"/>
      <c r="AK71" s="110"/>
      <c r="AL71" s="110"/>
      <c r="AM71" s="111"/>
      <c r="BH71" s="22" t="s">
        <v>432</v>
      </c>
      <c r="BJ71" s="23"/>
      <c r="BM71" s="23"/>
    </row>
    <row r="72" spans="1:65" ht="69" customHeight="1" x14ac:dyDescent="0.15">
      <c r="A72" s="327"/>
      <c r="B72" s="328"/>
      <c r="C72" s="327"/>
      <c r="D72" s="329"/>
      <c r="E72" s="329"/>
      <c r="F72" s="329"/>
      <c r="G72" s="329"/>
      <c r="H72" s="329"/>
      <c r="I72" s="328"/>
      <c r="J72" s="112"/>
      <c r="K72" s="113"/>
      <c r="L72" s="113"/>
      <c r="M72" s="113"/>
      <c r="N72" s="113"/>
      <c r="O72" s="113"/>
      <c r="P72" s="113"/>
      <c r="Q72" s="113"/>
      <c r="R72" s="113"/>
      <c r="S72" s="113"/>
      <c r="T72" s="113"/>
      <c r="U72" s="113"/>
      <c r="V72" s="113"/>
      <c r="W72" s="113"/>
      <c r="X72" s="113"/>
      <c r="Y72" s="113"/>
      <c r="Z72" s="113"/>
      <c r="AA72" s="113"/>
      <c r="AB72" s="113"/>
      <c r="AC72" s="113"/>
      <c r="AD72" s="113"/>
      <c r="AE72" s="113"/>
      <c r="AF72" s="113"/>
      <c r="AG72" s="113"/>
      <c r="AH72" s="113"/>
      <c r="AI72" s="113"/>
      <c r="AJ72" s="113"/>
      <c r="AK72" s="113"/>
      <c r="AL72" s="113"/>
      <c r="AM72" s="114"/>
      <c r="BH72" s="22" t="s">
        <v>432</v>
      </c>
      <c r="BJ72" s="23"/>
      <c r="BM72" s="23"/>
    </row>
    <row r="73" spans="1:65" ht="9.75" customHeight="1" x14ac:dyDescent="0.15">
      <c r="A73" s="321" t="s">
        <v>57</v>
      </c>
      <c r="B73" s="322"/>
      <c r="C73" s="322"/>
      <c r="D73" s="322"/>
      <c r="E73" s="322"/>
      <c r="F73" s="322"/>
      <c r="G73" s="322"/>
      <c r="H73" s="322"/>
      <c r="I73" s="323"/>
      <c r="J73" s="180"/>
      <c r="K73" s="181"/>
      <c r="L73" s="181"/>
      <c r="M73" s="181"/>
      <c r="N73" s="181"/>
      <c r="O73" s="181"/>
      <c r="P73" s="181"/>
      <c r="Q73" s="181"/>
      <c r="R73" s="181"/>
      <c r="S73" s="181"/>
      <c r="T73" s="181"/>
      <c r="U73" s="181"/>
      <c r="V73" s="170" t="s">
        <v>116</v>
      </c>
      <c r="W73" s="170"/>
      <c r="X73" s="170"/>
      <c r="Y73" s="170"/>
      <c r="Z73" s="170"/>
      <c r="AA73" s="170"/>
      <c r="AB73" s="170"/>
      <c r="AC73" s="170"/>
      <c r="AD73" s="170"/>
      <c r="AE73" s="170"/>
      <c r="AF73" s="170"/>
      <c r="AG73" s="170"/>
      <c r="AH73" s="170"/>
      <c r="AI73" s="170"/>
      <c r="AJ73" s="170"/>
      <c r="AK73" s="170"/>
      <c r="AL73" s="170"/>
      <c r="AM73" s="171"/>
      <c r="BE73" s="4" t="str">
        <f ca="1">MID(CELL("address",$CD$2),2,2)</f>
        <v>CD</v>
      </c>
      <c r="BF73" s="14">
        <f>IF(TRIM($K74)="","",IF(ISERROR(MATCH($K74,$CD$3:$CD$6,0)),"INPUT_ERROR",MATCH($K74,$CD$3:$CD$6,0)))</f>
        <v>4</v>
      </c>
      <c r="BH73" s="22">
        <v>15</v>
      </c>
      <c r="BI73" s="4" t="str">
        <f>"ITEM"&amp;BH73&amp; BG73 &amp;"=" &amp; $BF73</f>
        <v>ITEM15=4</v>
      </c>
      <c r="BJ73" s="23"/>
      <c r="BM73" s="23"/>
    </row>
    <row r="74" spans="1:65" ht="9.75" customHeight="1" x14ac:dyDescent="0.15">
      <c r="A74" s="324"/>
      <c r="B74" s="325"/>
      <c r="C74" s="325"/>
      <c r="D74" s="325"/>
      <c r="E74" s="325"/>
      <c r="F74" s="325"/>
      <c r="G74" s="325"/>
      <c r="H74" s="325"/>
      <c r="I74" s="326"/>
      <c r="J74" s="231" t="s">
        <v>167</v>
      </c>
      <c r="K74" s="184" t="s">
        <v>695</v>
      </c>
      <c r="L74" s="184"/>
      <c r="M74" s="184"/>
      <c r="N74" s="184"/>
      <c r="O74" s="184"/>
      <c r="P74" s="184"/>
      <c r="Q74" s="184"/>
      <c r="R74" s="184"/>
      <c r="S74" s="184"/>
      <c r="T74" s="185" t="s">
        <v>168</v>
      </c>
      <c r="U74" s="185"/>
      <c r="V74" s="187" t="s">
        <v>439</v>
      </c>
      <c r="W74" s="187"/>
      <c r="X74" s="187"/>
      <c r="Y74" s="187"/>
      <c r="Z74" s="187"/>
      <c r="AA74" s="187"/>
      <c r="AB74" s="187"/>
      <c r="AC74" s="187"/>
      <c r="AD74" s="187"/>
      <c r="AE74" s="187" t="s">
        <v>248</v>
      </c>
      <c r="AF74" s="187"/>
      <c r="AG74" s="187"/>
      <c r="AH74" s="187"/>
      <c r="AI74" s="187"/>
      <c r="AJ74" s="187"/>
      <c r="AK74" s="187"/>
      <c r="AL74" s="187"/>
      <c r="AM74" s="188"/>
      <c r="BH74" s="22" t="s">
        <v>432</v>
      </c>
      <c r="BJ74" s="23"/>
      <c r="BM74" s="23"/>
    </row>
    <row r="75" spans="1:65" ht="9.75" customHeight="1" x14ac:dyDescent="0.15">
      <c r="A75" s="324"/>
      <c r="B75" s="325"/>
      <c r="C75" s="325"/>
      <c r="D75" s="325"/>
      <c r="E75" s="325"/>
      <c r="F75" s="325"/>
      <c r="G75" s="325"/>
      <c r="H75" s="325"/>
      <c r="I75" s="326"/>
      <c r="J75" s="231"/>
      <c r="K75" s="184"/>
      <c r="L75" s="184"/>
      <c r="M75" s="184"/>
      <c r="N75" s="184"/>
      <c r="O75" s="184"/>
      <c r="P75" s="184"/>
      <c r="Q75" s="184"/>
      <c r="R75" s="184"/>
      <c r="S75" s="184"/>
      <c r="T75" s="185"/>
      <c r="U75" s="185"/>
      <c r="V75" s="187" t="s">
        <v>249</v>
      </c>
      <c r="W75" s="187"/>
      <c r="X75" s="187"/>
      <c r="Y75" s="187"/>
      <c r="Z75" s="187"/>
      <c r="AA75" s="187"/>
      <c r="AB75" s="187"/>
      <c r="AC75" s="187"/>
      <c r="AD75" s="187"/>
      <c r="AE75" s="187" t="s">
        <v>250</v>
      </c>
      <c r="AF75" s="187"/>
      <c r="AG75" s="187"/>
      <c r="AH75" s="187"/>
      <c r="AI75" s="187"/>
      <c r="AJ75" s="187"/>
      <c r="AK75" s="187"/>
      <c r="AL75" s="187"/>
      <c r="AM75" s="188"/>
      <c r="BH75" s="22" t="s">
        <v>432</v>
      </c>
      <c r="BJ75" s="23"/>
      <c r="BM75" s="23"/>
    </row>
    <row r="76" spans="1:65" ht="9.75" customHeight="1" x14ac:dyDescent="0.15">
      <c r="A76" s="324"/>
      <c r="B76" s="325"/>
      <c r="C76" s="329"/>
      <c r="D76" s="329"/>
      <c r="E76" s="329"/>
      <c r="F76" s="329"/>
      <c r="G76" s="329"/>
      <c r="H76" s="329"/>
      <c r="I76" s="328"/>
      <c r="J76" s="247"/>
      <c r="K76" s="248"/>
      <c r="L76" s="248"/>
      <c r="M76" s="248"/>
      <c r="N76" s="248"/>
      <c r="O76" s="248"/>
      <c r="P76" s="248"/>
      <c r="Q76" s="248"/>
      <c r="R76" s="248"/>
      <c r="S76" s="248"/>
      <c r="T76" s="248"/>
      <c r="U76" s="248"/>
      <c r="V76" s="248"/>
      <c r="W76" s="248"/>
      <c r="X76" s="248"/>
      <c r="Y76" s="248"/>
      <c r="Z76" s="248"/>
      <c r="AA76" s="248"/>
      <c r="AB76" s="248"/>
      <c r="AC76" s="248"/>
      <c r="AD76" s="248"/>
      <c r="AE76" s="248"/>
      <c r="AF76" s="248"/>
      <c r="AG76" s="248"/>
      <c r="AH76" s="248"/>
      <c r="AI76" s="248"/>
      <c r="AJ76" s="248"/>
      <c r="AK76" s="248"/>
      <c r="AL76" s="248"/>
      <c r="AM76" s="350"/>
      <c r="BH76" s="22" t="s">
        <v>432</v>
      </c>
      <c r="BJ76" s="23"/>
      <c r="BM76" s="23"/>
    </row>
    <row r="77" spans="1:65" ht="9.75" customHeight="1" x14ac:dyDescent="0.15">
      <c r="A77" s="324"/>
      <c r="B77" s="326"/>
      <c r="C77" s="324" t="s">
        <v>58</v>
      </c>
      <c r="D77" s="325"/>
      <c r="E77" s="325"/>
      <c r="F77" s="325"/>
      <c r="G77" s="325"/>
      <c r="H77" s="325"/>
      <c r="I77" s="326"/>
      <c r="J77" s="86"/>
      <c r="K77" s="87"/>
      <c r="L77" s="87"/>
      <c r="M77" s="87"/>
      <c r="N77" s="87"/>
      <c r="O77" s="87"/>
      <c r="P77" s="87"/>
      <c r="Q77" s="87"/>
      <c r="R77" s="87"/>
      <c r="S77" s="87"/>
      <c r="T77" s="87"/>
      <c r="U77" s="87"/>
      <c r="V77" s="87"/>
      <c r="W77" s="87"/>
      <c r="X77" s="87"/>
      <c r="Y77" s="87"/>
      <c r="Z77" s="87"/>
      <c r="AA77" s="87"/>
      <c r="AB77" s="87"/>
      <c r="AC77" s="87"/>
      <c r="AD77" s="87"/>
      <c r="AE77" s="87"/>
      <c r="AF77" s="87"/>
      <c r="AG77" s="87"/>
      <c r="AH77" s="87"/>
      <c r="AI77" s="87"/>
      <c r="AJ77" s="87"/>
      <c r="AK77" s="87"/>
      <c r="AL77" s="87"/>
      <c r="AM77" s="88"/>
      <c r="BH77" s="22">
        <v>16</v>
      </c>
      <c r="BI77" s="4" t="str">
        <f>"ITEM"&amp;BH77&amp; BG77 &amp;"="&amp; IF(TRIM($J77)="","",$J77)</f>
        <v>ITEM16=</v>
      </c>
      <c r="BJ77" s="23"/>
      <c r="BM77" s="23"/>
    </row>
    <row r="78" spans="1:65" ht="9.75" customHeight="1" x14ac:dyDescent="0.15">
      <c r="A78" s="324"/>
      <c r="B78" s="326"/>
      <c r="C78" s="324"/>
      <c r="D78" s="325"/>
      <c r="E78" s="325"/>
      <c r="F78" s="325"/>
      <c r="G78" s="325"/>
      <c r="H78" s="325"/>
      <c r="I78" s="326"/>
      <c r="J78" s="127"/>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9"/>
      <c r="BH78" s="22" t="s">
        <v>432</v>
      </c>
      <c r="BJ78" s="23"/>
      <c r="BM78" s="23"/>
    </row>
    <row r="79" spans="1:65" ht="9.75" customHeight="1" x14ac:dyDescent="0.15">
      <c r="A79" s="327"/>
      <c r="B79" s="328"/>
      <c r="C79" s="327"/>
      <c r="D79" s="329"/>
      <c r="E79" s="329"/>
      <c r="F79" s="329"/>
      <c r="G79" s="329"/>
      <c r="H79" s="329"/>
      <c r="I79" s="328"/>
      <c r="J79" s="89"/>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1"/>
      <c r="BH79" s="22" t="s">
        <v>432</v>
      </c>
      <c r="BJ79" s="23"/>
      <c r="BM79" s="23"/>
    </row>
    <row r="80" spans="1:65" ht="9.75" customHeight="1" x14ac:dyDescent="0.15">
      <c r="A80" s="330" t="s">
        <v>52</v>
      </c>
      <c r="B80" s="330"/>
      <c r="C80" s="330"/>
      <c r="D80" s="330"/>
      <c r="E80" s="330"/>
      <c r="F80" s="330"/>
      <c r="G80" s="330"/>
      <c r="H80" s="330"/>
      <c r="I80" s="330"/>
      <c r="J80" s="314"/>
      <c r="K80" s="314"/>
      <c r="L80" s="314"/>
      <c r="M80" s="314"/>
      <c r="N80" s="314"/>
      <c r="O80" s="314"/>
      <c r="P80" s="314"/>
      <c r="Q80" s="314"/>
      <c r="R80" s="314"/>
      <c r="S80" s="314"/>
      <c r="T80" s="314"/>
      <c r="U80" s="314"/>
      <c r="V80" s="314"/>
      <c r="W80" s="314"/>
      <c r="X80" s="314"/>
      <c r="Y80" s="314"/>
      <c r="Z80" s="314"/>
      <c r="AA80" s="314"/>
      <c r="AB80" s="314"/>
      <c r="AC80" s="314"/>
      <c r="AD80" s="314"/>
      <c r="AE80" s="314"/>
      <c r="AF80" s="314"/>
      <c r="AG80" s="314"/>
      <c r="AH80" s="314"/>
      <c r="AI80" s="314"/>
      <c r="AJ80" s="314"/>
      <c r="AK80" s="314"/>
      <c r="AL80" s="314"/>
      <c r="AM80" s="314"/>
      <c r="BH80" s="22">
        <v>17</v>
      </c>
      <c r="BI80" s="4" t="str">
        <f>"ITEM"&amp;BH80&amp; BG80 &amp;"="&amp; IF(TRIM($J80)="","",$J80)</f>
        <v>ITEM17=</v>
      </c>
      <c r="BJ80" s="23"/>
      <c r="BM80" s="23"/>
    </row>
    <row r="81" spans="1:65" ht="9.75" customHeight="1" x14ac:dyDescent="0.15">
      <c r="A81" s="330"/>
      <c r="B81" s="330"/>
      <c r="C81" s="330"/>
      <c r="D81" s="330"/>
      <c r="E81" s="330"/>
      <c r="F81" s="330"/>
      <c r="G81" s="330"/>
      <c r="H81" s="330"/>
      <c r="I81" s="330"/>
      <c r="J81" s="314"/>
      <c r="K81" s="314"/>
      <c r="L81" s="314"/>
      <c r="M81" s="314"/>
      <c r="N81" s="314"/>
      <c r="O81" s="314"/>
      <c r="P81" s="314"/>
      <c r="Q81" s="314"/>
      <c r="R81" s="314"/>
      <c r="S81" s="314"/>
      <c r="T81" s="314"/>
      <c r="U81" s="314"/>
      <c r="V81" s="314"/>
      <c r="W81" s="314"/>
      <c r="X81" s="314"/>
      <c r="Y81" s="314"/>
      <c r="Z81" s="314"/>
      <c r="AA81" s="314"/>
      <c r="AB81" s="314"/>
      <c r="AC81" s="314"/>
      <c r="AD81" s="314"/>
      <c r="AE81" s="314"/>
      <c r="AF81" s="314"/>
      <c r="AG81" s="314"/>
      <c r="AH81" s="314"/>
      <c r="AI81" s="314"/>
      <c r="AJ81" s="314"/>
      <c r="AK81" s="314"/>
      <c r="AL81" s="314"/>
      <c r="AM81" s="314"/>
      <c r="BH81" s="22" t="s">
        <v>432</v>
      </c>
      <c r="BJ81" s="23"/>
      <c r="BM81" s="23"/>
    </row>
    <row r="82" spans="1:65" ht="9.75" customHeight="1" x14ac:dyDescent="0.15">
      <c r="A82" s="330"/>
      <c r="B82" s="330"/>
      <c r="C82" s="330"/>
      <c r="D82" s="330"/>
      <c r="E82" s="330"/>
      <c r="F82" s="330"/>
      <c r="G82" s="330"/>
      <c r="H82" s="330"/>
      <c r="I82" s="330"/>
      <c r="J82" s="314"/>
      <c r="K82" s="314"/>
      <c r="L82" s="314"/>
      <c r="M82" s="314"/>
      <c r="N82" s="314"/>
      <c r="O82" s="314"/>
      <c r="P82" s="314"/>
      <c r="Q82" s="314"/>
      <c r="R82" s="314"/>
      <c r="S82" s="314"/>
      <c r="T82" s="314"/>
      <c r="U82" s="314"/>
      <c r="V82" s="314"/>
      <c r="W82" s="314"/>
      <c r="X82" s="314"/>
      <c r="Y82" s="314"/>
      <c r="Z82" s="314"/>
      <c r="AA82" s="314"/>
      <c r="AB82" s="314"/>
      <c r="AC82" s="314"/>
      <c r="AD82" s="314"/>
      <c r="AE82" s="314"/>
      <c r="AF82" s="314"/>
      <c r="AG82" s="314"/>
      <c r="AH82" s="314"/>
      <c r="AI82" s="314"/>
      <c r="AJ82" s="314"/>
      <c r="AK82" s="314"/>
      <c r="AL82" s="314"/>
      <c r="AM82" s="314"/>
      <c r="BH82" s="22" t="s">
        <v>432</v>
      </c>
      <c r="BJ82" s="23"/>
      <c r="BM82" s="23"/>
    </row>
    <row r="83" spans="1:65" ht="9.75" customHeight="1" x14ac:dyDescent="0.15">
      <c r="A83" s="335" t="s">
        <v>295</v>
      </c>
      <c r="B83" s="336"/>
      <c r="C83" s="336"/>
      <c r="D83" s="336"/>
      <c r="E83" s="336"/>
      <c r="F83" s="336"/>
      <c r="G83" s="336"/>
      <c r="H83" s="336"/>
      <c r="I83" s="337"/>
      <c r="J83" s="331" t="s">
        <v>167</v>
      </c>
      <c r="K83" s="232" t="s">
        <v>689</v>
      </c>
      <c r="L83" s="232"/>
      <c r="M83" s="232"/>
      <c r="N83" s="232"/>
      <c r="O83" s="232"/>
      <c r="P83" s="232"/>
      <c r="Q83" s="232"/>
      <c r="R83" s="232"/>
      <c r="S83" s="232"/>
      <c r="T83" s="181" t="s">
        <v>168</v>
      </c>
      <c r="U83" s="181"/>
      <c r="V83" s="170" t="s">
        <v>116</v>
      </c>
      <c r="W83" s="170"/>
      <c r="X83" s="170"/>
      <c r="Y83" s="170"/>
      <c r="Z83" s="170"/>
      <c r="AA83" s="170"/>
      <c r="AB83" s="170"/>
      <c r="AC83" s="170"/>
      <c r="AD83" s="170"/>
      <c r="AE83" s="170"/>
      <c r="AF83" s="170"/>
      <c r="AG83" s="170"/>
      <c r="AH83" s="170"/>
      <c r="AI83" s="170"/>
      <c r="AJ83" s="170"/>
      <c r="AK83" s="170"/>
      <c r="AL83" s="170"/>
      <c r="AM83" s="171"/>
      <c r="BE83" s="4" t="str">
        <f ca="1">MID(CELL("address",$CA$2),2,2)</f>
        <v>CA</v>
      </c>
      <c r="BF83" s="14">
        <f>IF(TRIM($K83)="","",IF(ISERROR(MATCH($K83,$CA$3:$CA$5,0)),"INPUT_ERROR",MATCH($K83,$CA$3:$CA$5,0)))</f>
        <v>2</v>
      </c>
      <c r="BH83" s="22">
        <v>18</v>
      </c>
      <c r="BI83" s="4" t="str">
        <f>"ITEM"&amp;BH83&amp; BG83 &amp;"=" &amp; $BF83</f>
        <v>ITEM18=2</v>
      </c>
      <c r="BJ83" s="23"/>
      <c r="BM83" s="23"/>
    </row>
    <row r="84" spans="1:65" ht="9.75" customHeight="1" x14ac:dyDescent="0.15">
      <c r="A84" s="338"/>
      <c r="B84" s="339"/>
      <c r="C84" s="339"/>
      <c r="D84" s="339"/>
      <c r="E84" s="339"/>
      <c r="F84" s="339"/>
      <c r="G84" s="339"/>
      <c r="H84" s="339"/>
      <c r="I84" s="340"/>
      <c r="J84" s="228"/>
      <c r="K84" s="184"/>
      <c r="L84" s="184"/>
      <c r="M84" s="184"/>
      <c r="N84" s="184"/>
      <c r="O84" s="184"/>
      <c r="P84" s="184"/>
      <c r="Q84" s="184"/>
      <c r="R84" s="184"/>
      <c r="S84" s="184"/>
      <c r="T84" s="185"/>
      <c r="U84" s="185"/>
      <c r="V84" s="187" t="s">
        <v>242</v>
      </c>
      <c r="W84" s="187"/>
      <c r="X84" s="187"/>
      <c r="Y84" s="187"/>
      <c r="Z84" s="187"/>
      <c r="AA84" s="187"/>
      <c r="AB84" s="187"/>
      <c r="AC84" s="187"/>
      <c r="AD84" s="187"/>
      <c r="AE84" s="187" t="s">
        <v>243</v>
      </c>
      <c r="AF84" s="187"/>
      <c r="AG84" s="187"/>
      <c r="AH84" s="187"/>
      <c r="AI84" s="187"/>
      <c r="AJ84" s="187"/>
      <c r="AK84" s="187"/>
      <c r="AL84" s="187"/>
      <c r="AM84" s="188"/>
      <c r="BH84" s="22" t="s">
        <v>432</v>
      </c>
      <c r="BJ84" s="23"/>
      <c r="BM84" s="23"/>
    </row>
    <row r="85" spans="1:65" ht="9.75" customHeight="1" x14ac:dyDescent="0.15">
      <c r="A85" s="338"/>
      <c r="B85" s="339"/>
      <c r="C85" s="339"/>
      <c r="D85" s="339"/>
      <c r="E85" s="339"/>
      <c r="F85" s="339"/>
      <c r="G85" s="339"/>
      <c r="H85" s="339"/>
      <c r="I85" s="340"/>
      <c r="J85" s="247"/>
      <c r="K85" s="248"/>
      <c r="L85" s="248"/>
      <c r="M85" s="248"/>
      <c r="N85" s="248"/>
      <c r="O85" s="248"/>
      <c r="P85" s="248"/>
      <c r="Q85" s="248"/>
      <c r="R85" s="248"/>
      <c r="S85" s="248"/>
      <c r="T85" s="248"/>
      <c r="U85" s="248"/>
      <c r="V85" s="190" t="s">
        <v>244</v>
      </c>
      <c r="W85" s="190"/>
      <c r="X85" s="190"/>
      <c r="Y85" s="190"/>
      <c r="Z85" s="190"/>
      <c r="AA85" s="190"/>
      <c r="AB85" s="190"/>
      <c r="AC85" s="190"/>
      <c r="AD85" s="190"/>
      <c r="AE85" s="190"/>
      <c r="AF85" s="190"/>
      <c r="AG85" s="190"/>
      <c r="AH85" s="190"/>
      <c r="AI85" s="190"/>
      <c r="AJ85" s="190"/>
      <c r="AK85" s="190"/>
      <c r="AL85" s="190"/>
      <c r="AM85" s="191"/>
      <c r="BH85" s="22" t="s">
        <v>432</v>
      </c>
      <c r="BJ85" s="23"/>
      <c r="BM85" s="23"/>
    </row>
    <row r="86" spans="1:65" ht="9.75" customHeight="1" x14ac:dyDescent="0.15">
      <c r="A86" s="349" t="s">
        <v>59</v>
      </c>
      <c r="B86" s="349"/>
      <c r="C86" s="349"/>
      <c r="D86" s="349"/>
      <c r="E86" s="349"/>
      <c r="F86" s="349"/>
      <c r="G86" s="349"/>
      <c r="H86" s="349"/>
      <c r="I86" s="349"/>
      <c r="J86" s="349"/>
      <c r="K86" s="349"/>
      <c r="L86" s="349"/>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BH86" s="22" t="s">
        <v>432</v>
      </c>
      <c r="BJ86" s="23"/>
      <c r="BM86" s="23"/>
    </row>
    <row r="87" spans="1:65" ht="9.75" customHeight="1" x14ac:dyDescent="0.15">
      <c r="A87" s="349"/>
      <c r="B87" s="349"/>
      <c r="C87" s="349"/>
      <c r="D87" s="349"/>
      <c r="E87" s="349"/>
      <c r="F87" s="349"/>
      <c r="G87" s="349"/>
      <c r="H87" s="349"/>
      <c r="I87" s="349"/>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BH87" s="22" t="s">
        <v>432</v>
      </c>
      <c r="BJ87" s="23"/>
      <c r="BM87" s="23"/>
    </row>
    <row r="88" spans="1:65" ht="9.75" customHeight="1" x14ac:dyDescent="0.15">
      <c r="A88" s="332"/>
      <c r="B88" s="333"/>
      <c r="C88" s="333"/>
      <c r="D88" s="333"/>
      <c r="E88" s="333"/>
      <c r="F88" s="333"/>
      <c r="G88" s="333"/>
      <c r="H88" s="333"/>
      <c r="I88" s="333"/>
      <c r="J88" s="333"/>
      <c r="K88" s="333"/>
      <c r="L88" s="333"/>
      <c r="M88" s="333"/>
      <c r="N88" s="333"/>
      <c r="O88" s="333"/>
      <c r="P88" s="333"/>
      <c r="Q88" s="333"/>
      <c r="R88" s="333"/>
      <c r="S88" s="333"/>
      <c r="T88" s="333"/>
      <c r="U88" s="333"/>
      <c r="V88" s="333"/>
      <c r="W88" s="333"/>
      <c r="X88" s="333"/>
      <c r="Y88" s="333"/>
      <c r="Z88" s="333"/>
      <c r="AA88" s="333"/>
      <c r="AB88" s="333"/>
      <c r="AC88" s="333"/>
      <c r="AD88" s="333"/>
      <c r="AE88" s="333"/>
      <c r="AF88" s="333"/>
      <c r="AG88" s="333"/>
      <c r="AH88" s="333"/>
      <c r="AI88" s="333"/>
      <c r="AJ88" s="333"/>
      <c r="AK88" s="333"/>
      <c r="AL88" s="333"/>
      <c r="AM88" s="334"/>
      <c r="BH88" s="22" t="s">
        <v>552</v>
      </c>
      <c r="BI88" s="4" t="str">
        <f>"ITEM"&amp;BH88&amp; BG88 &amp;"="&amp; IF(TRIM($A88)="","",$A88)</f>
        <v>ITEM19_1=</v>
      </c>
      <c r="BJ88" s="23"/>
      <c r="BM88" s="23"/>
    </row>
    <row r="89" spans="1:65" ht="9.75" customHeight="1" x14ac:dyDescent="0.15">
      <c r="A89" s="249"/>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50"/>
      <c r="BH89" s="22" t="s">
        <v>432</v>
      </c>
      <c r="BJ89" s="23"/>
      <c r="BM89" s="23"/>
    </row>
    <row r="90" spans="1:65" ht="9.75" customHeight="1" x14ac:dyDescent="0.15">
      <c r="A90" s="249"/>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50"/>
      <c r="BH90" s="22" t="s">
        <v>432</v>
      </c>
      <c r="BJ90" s="23"/>
      <c r="BM90" s="23"/>
    </row>
    <row r="91" spans="1:65" ht="9.75" customHeight="1" x14ac:dyDescent="0.15">
      <c r="A91" s="249"/>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50"/>
      <c r="BH91" s="22" t="s">
        <v>432</v>
      </c>
      <c r="BJ91" s="23"/>
      <c r="BM91" s="23"/>
    </row>
    <row r="92" spans="1:65" ht="9.75" customHeight="1" x14ac:dyDescent="0.15">
      <c r="A92" s="249"/>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50"/>
      <c r="BH92" s="22" t="s">
        <v>432</v>
      </c>
      <c r="BJ92" s="23"/>
      <c r="BM92" s="23"/>
    </row>
    <row r="93" spans="1:65" ht="9.75" customHeight="1" x14ac:dyDescent="0.15">
      <c r="A93" s="249"/>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50"/>
      <c r="BH93" s="22" t="s">
        <v>432</v>
      </c>
      <c r="BJ93" s="23"/>
      <c r="BM93" s="23"/>
    </row>
    <row r="94" spans="1:65" ht="9.75" customHeight="1" x14ac:dyDescent="0.15">
      <c r="A94" s="249"/>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50"/>
      <c r="BH94" s="22" t="s">
        <v>553</v>
      </c>
      <c r="BI94" s="4" t="str">
        <f>"ITEM"&amp;BH94&amp; BG94 &amp;"="&amp; IF(TRIM($A94)="","",$A94)</f>
        <v>ITEM19_2=</v>
      </c>
      <c r="BJ94" s="23"/>
      <c r="BM94" s="23"/>
    </row>
    <row r="95" spans="1:65" ht="9.75" customHeight="1" x14ac:dyDescent="0.15">
      <c r="A95" s="124"/>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5"/>
      <c r="AC95" s="125"/>
      <c r="AD95" s="125"/>
      <c r="AE95" s="125"/>
      <c r="AF95" s="125"/>
      <c r="AG95" s="125"/>
      <c r="AH95" s="125"/>
      <c r="AI95" s="125"/>
      <c r="AJ95" s="125"/>
      <c r="AK95" s="125"/>
      <c r="AL95" s="125"/>
      <c r="AM95" s="126"/>
      <c r="BH95" s="22" t="s">
        <v>554</v>
      </c>
      <c r="BI95" s="4" t="str">
        <f>"ITEM"&amp;BH95&amp; BG95 &amp;"="&amp; IF(TRIM($A95)="","",$A95)</f>
        <v>ITEM19_3=</v>
      </c>
      <c r="BJ95" s="23"/>
      <c r="BM95" s="23"/>
    </row>
    <row r="96" spans="1:65" ht="9.75" customHeight="1" x14ac:dyDescent="0.15">
      <c r="A96" s="363" t="s">
        <v>308</v>
      </c>
      <c r="B96" s="364"/>
      <c r="C96" s="364"/>
      <c r="D96" s="364"/>
      <c r="E96" s="364"/>
      <c r="F96" s="364"/>
      <c r="G96" s="364"/>
      <c r="H96" s="364"/>
      <c r="I96" s="364"/>
      <c r="J96" s="364"/>
      <c r="K96" s="364"/>
      <c r="L96" s="364"/>
      <c r="M96" s="364"/>
      <c r="N96" s="364"/>
      <c r="O96" s="364"/>
      <c r="P96" s="364"/>
      <c r="Q96" s="364"/>
      <c r="R96" s="364"/>
      <c r="S96" s="364"/>
      <c r="T96" s="364"/>
      <c r="U96" s="364"/>
      <c r="V96" s="364"/>
      <c r="W96" s="364"/>
      <c r="X96" s="364"/>
      <c r="Y96" s="364"/>
      <c r="Z96" s="364"/>
      <c r="AA96" s="364"/>
      <c r="AB96" s="364"/>
      <c r="AC96" s="364"/>
      <c r="AD96" s="364"/>
      <c r="AE96" s="345" t="s">
        <v>316</v>
      </c>
      <c r="AF96" s="347"/>
      <c r="AG96" s="341" t="s">
        <v>318</v>
      </c>
      <c r="AH96" s="341"/>
      <c r="AI96" s="341"/>
      <c r="AJ96" s="341"/>
      <c r="AK96" s="341"/>
      <c r="AL96" s="341"/>
      <c r="AM96" s="342"/>
      <c r="BF96" s="6" t="b">
        <f>IF($AF96="○",TRUE,IF($AF96="",FALSE,"INPUT_ERROR"))</f>
        <v>0</v>
      </c>
      <c r="BH96" s="22">
        <v>20</v>
      </c>
      <c r="BI96" s="4" t="str">
        <f>"ITEM"&amp;BH96&amp; BG96 &amp;"=" &amp; $BF96</f>
        <v>ITEM20=FALSE</v>
      </c>
      <c r="BJ96" s="23"/>
      <c r="BM96" s="23"/>
    </row>
    <row r="97" spans="1:65" ht="9.75" customHeight="1" x14ac:dyDescent="0.15">
      <c r="A97" s="365"/>
      <c r="B97" s="366"/>
      <c r="C97" s="366"/>
      <c r="D97" s="366"/>
      <c r="E97" s="366"/>
      <c r="F97" s="366"/>
      <c r="G97" s="366"/>
      <c r="H97" s="366"/>
      <c r="I97" s="366"/>
      <c r="J97" s="366"/>
      <c r="K97" s="366"/>
      <c r="L97" s="366"/>
      <c r="M97" s="366"/>
      <c r="N97" s="366"/>
      <c r="O97" s="366"/>
      <c r="P97" s="366"/>
      <c r="Q97" s="366"/>
      <c r="R97" s="366"/>
      <c r="S97" s="366"/>
      <c r="T97" s="366"/>
      <c r="U97" s="366"/>
      <c r="V97" s="366"/>
      <c r="W97" s="366"/>
      <c r="X97" s="366"/>
      <c r="Y97" s="366"/>
      <c r="Z97" s="366"/>
      <c r="AA97" s="366"/>
      <c r="AB97" s="366"/>
      <c r="AC97" s="366"/>
      <c r="AD97" s="366"/>
      <c r="AE97" s="346"/>
      <c r="AF97" s="348"/>
      <c r="AG97" s="343"/>
      <c r="AH97" s="343"/>
      <c r="AI97" s="343"/>
      <c r="AJ97" s="343"/>
      <c r="AK97" s="343"/>
      <c r="AL97" s="343"/>
      <c r="AM97" s="344"/>
      <c r="BH97" s="22" t="s">
        <v>432</v>
      </c>
      <c r="BJ97" s="23"/>
      <c r="BM97" s="23"/>
    </row>
    <row r="98" spans="1:65" ht="9.75" customHeight="1" x14ac:dyDescent="0.15">
      <c r="A98" s="321" t="s">
        <v>73</v>
      </c>
      <c r="B98" s="322"/>
      <c r="C98" s="322"/>
      <c r="D98" s="322"/>
      <c r="E98" s="322"/>
      <c r="F98" s="322"/>
      <c r="G98" s="322"/>
      <c r="H98" s="322"/>
      <c r="I98" s="322"/>
      <c r="J98" s="322"/>
      <c r="K98" s="322"/>
      <c r="L98" s="322"/>
      <c r="M98" s="322"/>
      <c r="N98" s="322"/>
      <c r="O98" s="322"/>
      <c r="P98" s="322"/>
      <c r="Q98" s="322"/>
      <c r="R98" s="322"/>
      <c r="S98" s="322"/>
      <c r="T98" s="322"/>
      <c r="U98" s="322"/>
      <c r="V98" s="322"/>
      <c r="W98" s="322"/>
      <c r="X98" s="322"/>
      <c r="Y98" s="322"/>
      <c r="Z98" s="322"/>
      <c r="AA98" s="322"/>
      <c r="AB98" s="322"/>
      <c r="AC98" s="322"/>
      <c r="AD98" s="322"/>
      <c r="AE98" s="322"/>
      <c r="AF98" s="322"/>
      <c r="AG98" s="322"/>
      <c r="AH98" s="322"/>
      <c r="AI98" s="322"/>
      <c r="AJ98" s="322"/>
      <c r="AK98" s="322"/>
      <c r="AL98" s="322"/>
      <c r="AM98" s="323"/>
      <c r="BH98" s="22" t="s">
        <v>432</v>
      </c>
      <c r="BJ98" s="23"/>
      <c r="BM98" s="23"/>
    </row>
    <row r="99" spans="1:65" ht="9.75" customHeight="1" x14ac:dyDescent="0.15">
      <c r="A99" s="324"/>
      <c r="B99" s="325"/>
      <c r="C99" s="325"/>
      <c r="D99" s="325"/>
      <c r="E99" s="325"/>
      <c r="F99" s="325"/>
      <c r="G99" s="325"/>
      <c r="H99" s="325"/>
      <c r="I99" s="325"/>
      <c r="J99" s="325"/>
      <c r="K99" s="325"/>
      <c r="L99" s="325"/>
      <c r="M99" s="325"/>
      <c r="N99" s="325"/>
      <c r="O99" s="325"/>
      <c r="P99" s="325"/>
      <c r="Q99" s="325"/>
      <c r="R99" s="325"/>
      <c r="S99" s="325"/>
      <c r="T99" s="325"/>
      <c r="U99" s="325"/>
      <c r="V99" s="325"/>
      <c r="W99" s="325"/>
      <c r="X99" s="325"/>
      <c r="Y99" s="325"/>
      <c r="Z99" s="325"/>
      <c r="AA99" s="325"/>
      <c r="AB99" s="325"/>
      <c r="AC99" s="325"/>
      <c r="AD99" s="325"/>
      <c r="AE99" s="325"/>
      <c r="AF99" s="325"/>
      <c r="AG99" s="325"/>
      <c r="AH99" s="325"/>
      <c r="AI99" s="325"/>
      <c r="AJ99" s="325"/>
      <c r="AK99" s="325"/>
      <c r="AL99" s="325"/>
      <c r="AM99" s="326"/>
      <c r="BH99" s="22" t="s">
        <v>432</v>
      </c>
      <c r="BJ99" s="23"/>
      <c r="BM99" s="23"/>
    </row>
    <row r="100" spans="1:65" ht="9.75" customHeight="1" x14ac:dyDescent="0.15">
      <c r="A100" s="321" t="s">
        <v>60</v>
      </c>
      <c r="B100" s="322"/>
      <c r="C100" s="322"/>
      <c r="D100" s="322"/>
      <c r="E100" s="322"/>
      <c r="F100" s="322"/>
      <c r="G100" s="322"/>
      <c r="H100" s="322"/>
      <c r="I100" s="323"/>
      <c r="J100" s="331" t="s">
        <v>167</v>
      </c>
      <c r="K100" s="232" t="s">
        <v>696</v>
      </c>
      <c r="L100" s="232"/>
      <c r="M100" s="232"/>
      <c r="N100" s="232"/>
      <c r="O100" s="232"/>
      <c r="P100" s="232"/>
      <c r="Q100" s="232"/>
      <c r="R100" s="232"/>
      <c r="S100" s="232"/>
      <c r="T100" s="181" t="s">
        <v>168</v>
      </c>
      <c r="U100" s="181"/>
      <c r="V100" s="170" t="s">
        <v>116</v>
      </c>
      <c r="W100" s="170"/>
      <c r="X100" s="170"/>
      <c r="Y100" s="170"/>
      <c r="Z100" s="170"/>
      <c r="AA100" s="170"/>
      <c r="AB100" s="170"/>
      <c r="AC100" s="170"/>
      <c r="AD100" s="170"/>
      <c r="AE100" s="170"/>
      <c r="AF100" s="170"/>
      <c r="AG100" s="170"/>
      <c r="AH100" s="170"/>
      <c r="AI100" s="170"/>
      <c r="AJ100" s="170"/>
      <c r="AK100" s="170"/>
      <c r="AL100" s="170"/>
      <c r="AM100" s="171"/>
      <c r="BE100" s="4" t="str">
        <f ca="1">MID(CELL("address",$CI$2),2,2)</f>
        <v>CI</v>
      </c>
      <c r="BF100" s="14">
        <f>IF(TRIM($K100)="","",IF(ISERROR(MATCH($K100,$CI$3:$CI$4,0)),"INPUT_ERROR",MATCH($K100,$CI$3:$CI$4,0)))</f>
        <v>1</v>
      </c>
      <c r="BH100" s="22">
        <v>21</v>
      </c>
      <c r="BI100" s="4" t="str">
        <f>"ITEM"&amp;BH100&amp; BG100 &amp;"=" &amp; $BF100</f>
        <v>ITEM21=1</v>
      </c>
      <c r="BJ100" s="23"/>
      <c r="BM100" s="23"/>
    </row>
    <row r="101" spans="1:65" ht="9.75" customHeight="1" x14ac:dyDescent="0.15">
      <c r="A101" s="324"/>
      <c r="B101" s="325"/>
      <c r="C101" s="325"/>
      <c r="D101" s="325"/>
      <c r="E101" s="325"/>
      <c r="F101" s="325"/>
      <c r="G101" s="325"/>
      <c r="H101" s="325"/>
      <c r="I101" s="326"/>
      <c r="J101" s="228"/>
      <c r="K101" s="184"/>
      <c r="L101" s="184"/>
      <c r="M101" s="184"/>
      <c r="N101" s="184"/>
      <c r="O101" s="184"/>
      <c r="P101" s="184"/>
      <c r="Q101" s="184"/>
      <c r="R101" s="184"/>
      <c r="S101" s="184"/>
      <c r="T101" s="185"/>
      <c r="U101" s="185"/>
      <c r="V101" s="187" t="s">
        <v>263</v>
      </c>
      <c r="W101" s="187"/>
      <c r="X101" s="187"/>
      <c r="Y101" s="187"/>
      <c r="Z101" s="187"/>
      <c r="AA101" s="187"/>
      <c r="AB101" s="187"/>
      <c r="AC101" s="187"/>
      <c r="AD101" s="187"/>
      <c r="AE101" s="187" t="s">
        <v>264</v>
      </c>
      <c r="AF101" s="187"/>
      <c r="AG101" s="187"/>
      <c r="AH101" s="187"/>
      <c r="AI101" s="187"/>
      <c r="AJ101" s="187"/>
      <c r="AK101" s="187"/>
      <c r="AL101" s="187"/>
      <c r="AM101" s="188"/>
      <c r="BH101" s="22" t="s">
        <v>432</v>
      </c>
      <c r="BJ101" s="23"/>
      <c r="BM101" s="23"/>
    </row>
    <row r="102" spans="1:65" ht="9.75" customHeight="1" x14ac:dyDescent="0.15">
      <c r="A102" s="324"/>
      <c r="B102" s="325"/>
      <c r="C102" s="325"/>
      <c r="D102" s="325"/>
      <c r="E102" s="325"/>
      <c r="F102" s="325"/>
      <c r="G102" s="325"/>
      <c r="H102" s="325"/>
      <c r="I102" s="326"/>
      <c r="J102" s="247"/>
      <c r="K102" s="248"/>
      <c r="L102" s="248"/>
      <c r="M102" s="248"/>
      <c r="N102" s="248"/>
      <c r="O102" s="248"/>
      <c r="P102" s="248"/>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350"/>
      <c r="BH102" s="22" t="s">
        <v>432</v>
      </c>
      <c r="BJ102" s="23"/>
      <c r="BM102" s="23"/>
    </row>
    <row r="103" spans="1:65" ht="9.75" customHeight="1" x14ac:dyDescent="0.15">
      <c r="A103" s="324"/>
      <c r="B103" s="326"/>
      <c r="C103" s="321" t="s">
        <v>61</v>
      </c>
      <c r="D103" s="322"/>
      <c r="E103" s="322"/>
      <c r="F103" s="322"/>
      <c r="G103" s="322"/>
      <c r="H103" s="322"/>
      <c r="I103" s="323"/>
      <c r="J103" s="305" t="s">
        <v>697</v>
      </c>
      <c r="K103" s="306"/>
      <c r="L103" s="306"/>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6"/>
      <c r="AL103" s="306"/>
      <c r="AM103" s="307"/>
      <c r="BH103" s="22">
        <v>22</v>
      </c>
      <c r="BI103" s="4" t="str">
        <f>"ITEM"&amp;BH103&amp; BG103 &amp;"="&amp; IF(TRIM($J103)="","",$J103)</f>
        <v>ITEM22=　番号法及び住基法並びに個人情報保護条例の規定に基づき認められる特定個人情報の移転について、本業務では具体的マニュアルを整備し、提供を実施する。</v>
      </c>
      <c r="BJ103" s="23"/>
      <c r="BM103" s="23"/>
    </row>
    <row r="104" spans="1:65" ht="9.75" customHeight="1" x14ac:dyDescent="0.15">
      <c r="A104" s="324"/>
      <c r="B104" s="326"/>
      <c r="C104" s="324"/>
      <c r="D104" s="325"/>
      <c r="E104" s="325"/>
      <c r="F104" s="325"/>
      <c r="G104" s="325"/>
      <c r="H104" s="325"/>
      <c r="I104" s="326"/>
      <c r="J104" s="308"/>
      <c r="K104" s="309"/>
      <c r="L104" s="309"/>
      <c r="M104" s="309"/>
      <c r="N104" s="309"/>
      <c r="O104" s="309"/>
      <c r="P104" s="309"/>
      <c r="Q104" s="309"/>
      <c r="R104" s="309"/>
      <c r="S104" s="309"/>
      <c r="T104" s="309"/>
      <c r="U104" s="309"/>
      <c r="V104" s="309"/>
      <c r="W104" s="309"/>
      <c r="X104" s="309"/>
      <c r="Y104" s="309"/>
      <c r="Z104" s="309"/>
      <c r="AA104" s="309"/>
      <c r="AB104" s="309"/>
      <c r="AC104" s="309"/>
      <c r="AD104" s="309"/>
      <c r="AE104" s="309"/>
      <c r="AF104" s="309"/>
      <c r="AG104" s="309"/>
      <c r="AH104" s="309"/>
      <c r="AI104" s="309"/>
      <c r="AJ104" s="309"/>
      <c r="AK104" s="309"/>
      <c r="AL104" s="309"/>
      <c r="AM104" s="310"/>
      <c r="BH104" s="22" t="s">
        <v>432</v>
      </c>
      <c r="BJ104" s="23"/>
      <c r="BM104" s="23"/>
    </row>
    <row r="105" spans="1:65" ht="9.75" customHeight="1" x14ac:dyDescent="0.15">
      <c r="A105" s="324"/>
      <c r="B105" s="326"/>
      <c r="C105" s="324"/>
      <c r="D105" s="325"/>
      <c r="E105" s="325"/>
      <c r="F105" s="325"/>
      <c r="G105" s="325"/>
      <c r="H105" s="325"/>
      <c r="I105" s="326"/>
      <c r="J105" s="308"/>
      <c r="K105" s="309"/>
      <c r="L105" s="309"/>
      <c r="M105" s="309"/>
      <c r="N105" s="309"/>
      <c r="O105" s="309"/>
      <c r="P105" s="309"/>
      <c r="Q105" s="309"/>
      <c r="R105" s="309"/>
      <c r="S105" s="309"/>
      <c r="T105" s="309"/>
      <c r="U105" s="309"/>
      <c r="V105" s="309"/>
      <c r="W105" s="309"/>
      <c r="X105" s="309"/>
      <c r="Y105" s="309"/>
      <c r="Z105" s="309"/>
      <c r="AA105" s="309"/>
      <c r="AB105" s="309"/>
      <c r="AC105" s="309"/>
      <c r="AD105" s="309"/>
      <c r="AE105" s="309"/>
      <c r="AF105" s="309"/>
      <c r="AG105" s="309"/>
      <c r="AH105" s="309"/>
      <c r="AI105" s="309"/>
      <c r="AJ105" s="309"/>
      <c r="AK105" s="309"/>
      <c r="AL105" s="309"/>
      <c r="AM105" s="310"/>
      <c r="BH105" s="22" t="s">
        <v>432</v>
      </c>
      <c r="BJ105" s="23"/>
      <c r="BM105" s="23"/>
    </row>
    <row r="106" spans="1:65" ht="9.75" customHeight="1" x14ac:dyDescent="0.15">
      <c r="A106" s="327"/>
      <c r="B106" s="328"/>
      <c r="C106" s="327"/>
      <c r="D106" s="329"/>
      <c r="E106" s="329"/>
      <c r="F106" s="329"/>
      <c r="G106" s="329"/>
      <c r="H106" s="329"/>
      <c r="I106" s="328"/>
      <c r="J106" s="311"/>
      <c r="K106" s="312"/>
      <c r="L106" s="312"/>
      <c r="M106" s="312"/>
      <c r="N106" s="312"/>
      <c r="O106" s="312"/>
      <c r="P106" s="312"/>
      <c r="Q106" s="312"/>
      <c r="R106" s="312"/>
      <c r="S106" s="312"/>
      <c r="T106" s="312"/>
      <c r="U106" s="312"/>
      <c r="V106" s="312"/>
      <c r="W106" s="312"/>
      <c r="X106" s="312"/>
      <c r="Y106" s="312"/>
      <c r="Z106" s="312"/>
      <c r="AA106" s="312"/>
      <c r="AB106" s="312"/>
      <c r="AC106" s="312"/>
      <c r="AD106" s="312"/>
      <c r="AE106" s="312"/>
      <c r="AF106" s="312"/>
      <c r="AG106" s="312"/>
      <c r="AH106" s="312"/>
      <c r="AI106" s="312"/>
      <c r="AJ106" s="312"/>
      <c r="AK106" s="312"/>
      <c r="AL106" s="312"/>
      <c r="AM106" s="313"/>
      <c r="BH106" s="22" t="s">
        <v>432</v>
      </c>
      <c r="BJ106" s="23"/>
      <c r="BM106" s="23"/>
    </row>
    <row r="107" spans="1:65" ht="9.75" customHeight="1" x14ac:dyDescent="0.15">
      <c r="A107" s="330" t="s">
        <v>52</v>
      </c>
      <c r="B107" s="330"/>
      <c r="C107" s="330"/>
      <c r="D107" s="330"/>
      <c r="E107" s="330"/>
      <c r="F107" s="330"/>
      <c r="G107" s="330"/>
      <c r="H107" s="330"/>
      <c r="I107" s="330"/>
      <c r="J107" s="362" t="s">
        <v>698</v>
      </c>
      <c r="K107" s="362"/>
      <c r="L107" s="362"/>
      <c r="M107" s="362"/>
      <c r="N107" s="362"/>
      <c r="O107" s="362"/>
      <c r="P107" s="362"/>
      <c r="Q107" s="362"/>
      <c r="R107" s="362"/>
      <c r="S107" s="362"/>
      <c r="T107" s="362"/>
      <c r="U107" s="362"/>
      <c r="V107" s="362"/>
      <c r="W107" s="362"/>
      <c r="X107" s="362"/>
      <c r="Y107" s="362"/>
      <c r="Z107" s="362"/>
      <c r="AA107" s="362"/>
      <c r="AB107" s="362"/>
      <c r="AC107" s="362"/>
      <c r="AD107" s="362"/>
      <c r="AE107" s="362"/>
      <c r="AF107" s="362"/>
      <c r="AG107" s="362"/>
      <c r="AH107" s="362"/>
      <c r="AI107" s="362"/>
      <c r="AJ107" s="362"/>
      <c r="AK107" s="362"/>
      <c r="AL107" s="362"/>
      <c r="AM107" s="362"/>
      <c r="BH107" s="22">
        <v>23</v>
      </c>
      <c r="BI107" s="4" t="str">
        <f>"ITEM"&amp;BH107&amp; BG107 &amp;"="&amp; IF(TRIM($J107)="","",$J107)</f>
        <v>ITEM23=サーバー室への入退室及びシステムへのアクセス権を厳格に管理し、原則情報の持ち出しを制限する。</v>
      </c>
      <c r="BJ107" s="23"/>
      <c r="BM107" s="23"/>
    </row>
    <row r="108" spans="1:65" ht="9.75" customHeight="1" x14ac:dyDescent="0.15">
      <c r="A108" s="330"/>
      <c r="B108" s="330"/>
      <c r="C108" s="330"/>
      <c r="D108" s="330"/>
      <c r="E108" s="330"/>
      <c r="F108" s="330"/>
      <c r="G108" s="330"/>
      <c r="H108" s="330"/>
      <c r="I108" s="330"/>
      <c r="J108" s="362"/>
      <c r="K108" s="362"/>
      <c r="L108" s="362"/>
      <c r="M108" s="362"/>
      <c r="N108" s="362"/>
      <c r="O108" s="362"/>
      <c r="P108" s="362"/>
      <c r="Q108" s="362"/>
      <c r="R108" s="362"/>
      <c r="S108" s="362"/>
      <c r="T108" s="362"/>
      <c r="U108" s="362"/>
      <c r="V108" s="362"/>
      <c r="W108" s="362"/>
      <c r="X108" s="362"/>
      <c r="Y108" s="362"/>
      <c r="Z108" s="362"/>
      <c r="AA108" s="362"/>
      <c r="AB108" s="362"/>
      <c r="AC108" s="362"/>
      <c r="AD108" s="362"/>
      <c r="AE108" s="362"/>
      <c r="AF108" s="362"/>
      <c r="AG108" s="362"/>
      <c r="AH108" s="362"/>
      <c r="AI108" s="362"/>
      <c r="AJ108" s="362"/>
      <c r="AK108" s="362"/>
      <c r="AL108" s="362"/>
      <c r="AM108" s="362"/>
      <c r="BH108" s="22" t="s">
        <v>432</v>
      </c>
      <c r="BJ108" s="23"/>
      <c r="BM108" s="23"/>
    </row>
    <row r="109" spans="1:65" ht="9.75" customHeight="1" x14ac:dyDescent="0.15">
      <c r="A109" s="330"/>
      <c r="B109" s="330"/>
      <c r="C109" s="330"/>
      <c r="D109" s="330"/>
      <c r="E109" s="330"/>
      <c r="F109" s="330"/>
      <c r="G109" s="330"/>
      <c r="H109" s="330"/>
      <c r="I109" s="330"/>
      <c r="J109" s="362"/>
      <c r="K109" s="362"/>
      <c r="L109" s="362"/>
      <c r="M109" s="362"/>
      <c r="N109" s="362"/>
      <c r="O109" s="362"/>
      <c r="P109" s="362"/>
      <c r="Q109" s="362"/>
      <c r="R109" s="362"/>
      <c r="S109" s="362"/>
      <c r="T109" s="362"/>
      <c r="U109" s="362"/>
      <c r="V109" s="362"/>
      <c r="W109" s="362"/>
      <c r="X109" s="362"/>
      <c r="Y109" s="362"/>
      <c r="Z109" s="362"/>
      <c r="AA109" s="362"/>
      <c r="AB109" s="362"/>
      <c r="AC109" s="362"/>
      <c r="AD109" s="362"/>
      <c r="AE109" s="362"/>
      <c r="AF109" s="362"/>
      <c r="AG109" s="362"/>
      <c r="AH109" s="362"/>
      <c r="AI109" s="362"/>
      <c r="AJ109" s="362"/>
      <c r="AK109" s="362"/>
      <c r="AL109" s="362"/>
      <c r="AM109" s="362"/>
      <c r="BH109" s="22" t="s">
        <v>432</v>
      </c>
      <c r="BJ109" s="23"/>
      <c r="BM109" s="23"/>
    </row>
    <row r="110" spans="1:65" ht="9.75" customHeight="1" x14ac:dyDescent="0.15">
      <c r="A110" s="335" t="s">
        <v>295</v>
      </c>
      <c r="B110" s="336"/>
      <c r="C110" s="336"/>
      <c r="D110" s="336"/>
      <c r="E110" s="336"/>
      <c r="F110" s="336"/>
      <c r="G110" s="336"/>
      <c r="H110" s="336"/>
      <c r="I110" s="337"/>
      <c r="J110" s="331" t="s">
        <v>167</v>
      </c>
      <c r="K110" s="232" t="s">
        <v>689</v>
      </c>
      <c r="L110" s="232"/>
      <c r="M110" s="232"/>
      <c r="N110" s="232"/>
      <c r="O110" s="232"/>
      <c r="P110" s="232"/>
      <c r="Q110" s="232"/>
      <c r="R110" s="232"/>
      <c r="S110" s="232"/>
      <c r="T110" s="181" t="s">
        <v>168</v>
      </c>
      <c r="U110" s="181"/>
      <c r="V110" s="170" t="s">
        <v>116</v>
      </c>
      <c r="W110" s="170"/>
      <c r="X110" s="170"/>
      <c r="Y110" s="170"/>
      <c r="Z110" s="170"/>
      <c r="AA110" s="170"/>
      <c r="AB110" s="170"/>
      <c r="AC110" s="170"/>
      <c r="AD110" s="170"/>
      <c r="AE110" s="170"/>
      <c r="AF110" s="170"/>
      <c r="AG110" s="170"/>
      <c r="AH110" s="170"/>
      <c r="AI110" s="170"/>
      <c r="AJ110" s="170"/>
      <c r="AK110" s="170"/>
      <c r="AL110" s="170"/>
      <c r="AM110" s="171"/>
      <c r="BE110" s="4" t="str">
        <f ca="1">MID(CELL("address",$CA$2),2,2)</f>
        <v>CA</v>
      </c>
      <c r="BF110" s="14">
        <f>IF(TRIM($K110)="","",IF(ISERROR(MATCH($K110,$CA$3:$CA$5,0)),"INPUT_ERROR",MATCH($K110,$CA$3:$CA$5,0)))</f>
        <v>2</v>
      </c>
      <c r="BH110" s="22">
        <v>24</v>
      </c>
      <c r="BI110" s="4" t="str">
        <f>"ITEM"&amp;BH110&amp; BG110 &amp;"=" &amp; $BF110</f>
        <v>ITEM24=2</v>
      </c>
      <c r="BJ110" s="23"/>
      <c r="BM110" s="23"/>
    </row>
    <row r="111" spans="1:65" ht="9.75" customHeight="1" x14ac:dyDescent="0.15">
      <c r="A111" s="338"/>
      <c r="B111" s="339"/>
      <c r="C111" s="339"/>
      <c r="D111" s="339"/>
      <c r="E111" s="339"/>
      <c r="F111" s="339"/>
      <c r="G111" s="339"/>
      <c r="H111" s="339"/>
      <c r="I111" s="340"/>
      <c r="J111" s="228"/>
      <c r="K111" s="184"/>
      <c r="L111" s="184"/>
      <c r="M111" s="184"/>
      <c r="N111" s="184"/>
      <c r="O111" s="184"/>
      <c r="P111" s="184"/>
      <c r="Q111" s="184"/>
      <c r="R111" s="184"/>
      <c r="S111" s="184"/>
      <c r="T111" s="185"/>
      <c r="U111" s="185"/>
      <c r="V111" s="187" t="s">
        <v>242</v>
      </c>
      <c r="W111" s="187"/>
      <c r="X111" s="187"/>
      <c r="Y111" s="187"/>
      <c r="Z111" s="187"/>
      <c r="AA111" s="187"/>
      <c r="AB111" s="187"/>
      <c r="AC111" s="187"/>
      <c r="AD111" s="187"/>
      <c r="AE111" s="187" t="s">
        <v>243</v>
      </c>
      <c r="AF111" s="187"/>
      <c r="AG111" s="187"/>
      <c r="AH111" s="187"/>
      <c r="AI111" s="187"/>
      <c r="AJ111" s="187"/>
      <c r="AK111" s="187"/>
      <c r="AL111" s="187"/>
      <c r="AM111" s="188"/>
      <c r="BH111" s="22" t="s">
        <v>432</v>
      </c>
      <c r="BJ111" s="23"/>
      <c r="BM111" s="23"/>
    </row>
    <row r="112" spans="1:65" ht="9.75" customHeight="1" x14ac:dyDescent="0.15">
      <c r="A112" s="338"/>
      <c r="B112" s="339"/>
      <c r="C112" s="339"/>
      <c r="D112" s="339"/>
      <c r="E112" s="339"/>
      <c r="F112" s="339"/>
      <c r="G112" s="339"/>
      <c r="H112" s="339"/>
      <c r="I112" s="340"/>
      <c r="J112" s="247"/>
      <c r="K112" s="248"/>
      <c r="L112" s="248"/>
      <c r="M112" s="248"/>
      <c r="N112" s="248"/>
      <c r="O112" s="248"/>
      <c r="P112" s="248"/>
      <c r="Q112" s="248"/>
      <c r="R112" s="248"/>
      <c r="S112" s="248"/>
      <c r="T112" s="248"/>
      <c r="U112" s="248"/>
      <c r="V112" s="190" t="s">
        <v>244</v>
      </c>
      <c r="W112" s="190"/>
      <c r="X112" s="190"/>
      <c r="Y112" s="190"/>
      <c r="Z112" s="190"/>
      <c r="AA112" s="190"/>
      <c r="AB112" s="190"/>
      <c r="AC112" s="190"/>
      <c r="AD112" s="190"/>
      <c r="AE112" s="190"/>
      <c r="AF112" s="190"/>
      <c r="AG112" s="190"/>
      <c r="AH112" s="190"/>
      <c r="AI112" s="190"/>
      <c r="AJ112" s="190"/>
      <c r="AK112" s="190"/>
      <c r="AL112" s="190"/>
      <c r="AM112" s="191"/>
      <c r="BH112" s="22" t="s">
        <v>432</v>
      </c>
      <c r="BJ112" s="23"/>
      <c r="BM112" s="23"/>
    </row>
    <row r="113" spans="1:65" ht="9.75" customHeight="1" x14ac:dyDescent="0.15">
      <c r="A113" s="321" t="s">
        <v>62</v>
      </c>
      <c r="B113" s="322"/>
      <c r="C113" s="322"/>
      <c r="D113" s="322"/>
      <c r="E113" s="322"/>
      <c r="F113" s="322"/>
      <c r="G113" s="322"/>
      <c r="H113" s="322"/>
      <c r="I113" s="322"/>
      <c r="J113" s="322"/>
      <c r="K113" s="322"/>
      <c r="L113" s="322"/>
      <c r="M113" s="322"/>
      <c r="N113" s="322"/>
      <c r="O113" s="322"/>
      <c r="P113" s="322"/>
      <c r="Q113" s="322"/>
      <c r="R113" s="322"/>
      <c r="S113" s="322"/>
      <c r="T113" s="322"/>
      <c r="U113" s="322"/>
      <c r="V113" s="322"/>
      <c r="W113" s="322"/>
      <c r="X113" s="322"/>
      <c r="Y113" s="322"/>
      <c r="Z113" s="322"/>
      <c r="AA113" s="322"/>
      <c r="AB113" s="322"/>
      <c r="AC113" s="322"/>
      <c r="AD113" s="322"/>
      <c r="AE113" s="322"/>
      <c r="AF113" s="322"/>
      <c r="AG113" s="322"/>
      <c r="AH113" s="322"/>
      <c r="AI113" s="322"/>
      <c r="AJ113" s="322"/>
      <c r="AK113" s="322"/>
      <c r="AL113" s="322"/>
      <c r="AM113" s="323"/>
      <c r="BH113" s="22" t="s">
        <v>432</v>
      </c>
      <c r="BJ113" s="23"/>
      <c r="BM113" s="23"/>
    </row>
    <row r="114" spans="1:65" ht="9.75" customHeight="1" x14ac:dyDescent="0.15">
      <c r="A114" s="324"/>
      <c r="B114" s="325"/>
      <c r="C114" s="325"/>
      <c r="D114" s="325"/>
      <c r="E114" s="325"/>
      <c r="F114" s="325"/>
      <c r="G114" s="325"/>
      <c r="H114" s="325"/>
      <c r="I114" s="325"/>
      <c r="J114" s="325"/>
      <c r="K114" s="325"/>
      <c r="L114" s="325"/>
      <c r="M114" s="325"/>
      <c r="N114" s="325"/>
      <c r="O114" s="325"/>
      <c r="P114" s="325"/>
      <c r="Q114" s="325"/>
      <c r="R114" s="325"/>
      <c r="S114" s="325"/>
      <c r="T114" s="325"/>
      <c r="U114" s="325"/>
      <c r="V114" s="325"/>
      <c r="W114" s="325"/>
      <c r="X114" s="325"/>
      <c r="Y114" s="325"/>
      <c r="Z114" s="325"/>
      <c r="AA114" s="325"/>
      <c r="AB114" s="325"/>
      <c r="AC114" s="325"/>
      <c r="AD114" s="325"/>
      <c r="AE114" s="325"/>
      <c r="AF114" s="325"/>
      <c r="AG114" s="325"/>
      <c r="AH114" s="325"/>
      <c r="AI114" s="325"/>
      <c r="AJ114" s="325"/>
      <c r="AK114" s="325"/>
      <c r="AL114" s="325"/>
      <c r="AM114" s="326"/>
      <c r="BH114" s="22" t="s">
        <v>432</v>
      </c>
      <c r="BJ114" s="23"/>
      <c r="BM114" s="23"/>
    </row>
    <row r="115" spans="1:65" ht="9.75" customHeight="1" x14ac:dyDescent="0.15">
      <c r="A115" s="327"/>
      <c r="B115" s="329"/>
      <c r="C115" s="329"/>
      <c r="D115" s="329"/>
      <c r="E115" s="329"/>
      <c r="F115" s="329"/>
      <c r="G115" s="329"/>
      <c r="H115" s="329"/>
      <c r="I115" s="329"/>
      <c r="J115" s="329"/>
      <c r="K115" s="329"/>
      <c r="L115" s="329"/>
      <c r="M115" s="329"/>
      <c r="N115" s="329"/>
      <c r="O115" s="329"/>
      <c r="P115" s="329"/>
      <c r="Q115" s="329"/>
      <c r="R115" s="329"/>
      <c r="S115" s="329"/>
      <c r="T115" s="329"/>
      <c r="U115" s="329"/>
      <c r="V115" s="329"/>
      <c r="W115" s="329"/>
      <c r="X115" s="329"/>
      <c r="Y115" s="329"/>
      <c r="Z115" s="329"/>
      <c r="AA115" s="329"/>
      <c r="AB115" s="329"/>
      <c r="AC115" s="329"/>
      <c r="AD115" s="329"/>
      <c r="AE115" s="329"/>
      <c r="AF115" s="329"/>
      <c r="AG115" s="329"/>
      <c r="AH115" s="329"/>
      <c r="AI115" s="329"/>
      <c r="AJ115" s="329"/>
      <c r="AK115" s="329"/>
      <c r="AL115" s="329"/>
      <c r="AM115" s="328"/>
      <c r="BH115" s="22" t="s">
        <v>432</v>
      </c>
      <c r="BJ115" s="23"/>
      <c r="BM115" s="23"/>
    </row>
    <row r="116" spans="1:65" ht="9.75" customHeight="1" x14ac:dyDescent="0.15">
      <c r="A116" s="332"/>
      <c r="B116" s="333"/>
      <c r="C116" s="333"/>
      <c r="D116" s="333"/>
      <c r="E116" s="333"/>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c r="AE116" s="333"/>
      <c r="AF116" s="333"/>
      <c r="AG116" s="333"/>
      <c r="AH116" s="333"/>
      <c r="AI116" s="333"/>
      <c r="AJ116" s="333"/>
      <c r="AK116" s="333"/>
      <c r="AL116" s="333"/>
      <c r="AM116" s="334"/>
      <c r="BH116" s="22" t="s">
        <v>555</v>
      </c>
      <c r="BI116" s="4" t="str">
        <f>"ITEM"&amp;BH116&amp; BG116 &amp;"="&amp; IF(TRIM($A116)="","",$A116)</f>
        <v>ITEM25_1=</v>
      </c>
      <c r="BJ116" s="23"/>
      <c r="BM116" s="23"/>
    </row>
    <row r="117" spans="1:65" ht="9.75" customHeight="1" x14ac:dyDescent="0.15">
      <c r="A117" s="249"/>
      <c r="B117" s="221"/>
      <c r="C117" s="221"/>
      <c r="D117" s="221"/>
      <c r="E117" s="221"/>
      <c r="F117" s="221"/>
      <c r="G117" s="221"/>
      <c r="H117" s="221"/>
      <c r="I117" s="221"/>
      <c r="J117" s="221"/>
      <c r="K117" s="221"/>
      <c r="L117" s="221"/>
      <c r="M117" s="221"/>
      <c r="N117" s="221"/>
      <c r="O117" s="221"/>
      <c r="P117" s="221"/>
      <c r="Q117" s="221"/>
      <c r="R117" s="221"/>
      <c r="S117" s="221"/>
      <c r="T117" s="221"/>
      <c r="U117" s="221"/>
      <c r="V117" s="221"/>
      <c r="W117" s="221"/>
      <c r="X117" s="221"/>
      <c r="Y117" s="221"/>
      <c r="Z117" s="221"/>
      <c r="AA117" s="221"/>
      <c r="AB117" s="221"/>
      <c r="AC117" s="221"/>
      <c r="AD117" s="221"/>
      <c r="AE117" s="221"/>
      <c r="AF117" s="221"/>
      <c r="AG117" s="221"/>
      <c r="AH117" s="221"/>
      <c r="AI117" s="221"/>
      <c r="AJ117" s="221"/>
      <c r="AK117" s="221"/>
      <c r="AL117" s="221"/>
      <c r="AM117" s="250"/>
      <c r="BH117" s="22" t="s">
        <v>432</v>
      </c>
      <c r="BJ117" s="23"/>
      <c r="BM117" s="23"/>
    </row>
    <row r="118" spans="1:65" ht="9.75" customHeight="1" x14ac:dyDescent="0.15">
      <c r="A118" s="249"/>
      <c r="B118" s="221"/>
      <c r="C118" s="221"/>
      <c r="D118" s="221"/>
      <c r="E118" s="221"/>
      <c r="F118" s="221"/>
      <c r="G118" s="221"/>
      <c r="H118" s="221"/>
      <c r="I118" s="221"/>
      <c r="J118" s="221"/>
      <c r="K118" s="221"/>
      <c r="L118" s="221"/>
      <c r="M118" s="221"/>
      <c r="N118" s="221"/>
      <c r="O118" s="221"/>
      <c r="P118" s="221"/>
      <c r="Q118" s="221"/>
      <c r="R118" s="221"/>
      <c r="S118" s="221"/>
      <c r="T118" s="221"/>
      <c r="U118" s="221"/>
      <c r="V118" s="221"/>
      <c r="W118" s="221"/>
      <c r="X118" s="221"/>
      <c r="Y118" s="221"/>
      <c r="Z118" s="221"/>
      <c r="AA118" s="221"/>
      <c r="AB118" s="221"/>
      <c r="AC118" s="221"/>
      <c r="AD118" s="221"/>
      <c r="AE118" s="221"/>
      <c r="AF118" s="221"/>
      <c r="AG118" s="221"/>
      <c r="AH118" s="221"/>
      <c r="AI118" s="221"/>
      <c r="AJ118" s="221"/>
      <c r="AK118" s="221"/>
      <c r="AL118" s="221"/>
      <c r="AM118" s="250"/>
      <c r="BH118" s="22" t="s">
        <v>432</v>
      </c>
      <c r="BJ118" s="23"/>
      <c r="BM118" s="23"/>
    </row>
    <row r="119" spans="1:65" ht="9.75" customHeight="1" x14ac:dyDescent="0.15">
      <c r="A119" s="249"/>
      <c r="B119" s="221"/>
      <c r="C119" s="221"/>
      <c r="D119" s="221"/>
      <c r="E119" s="221"/>
      <c r="F119" s="221"/>
      <c r="G119" s="221"/>
      <c r="H119" s="221"/>
      <c r="I119" s="221"/>
      <c r="J119" s="221"/>
      <c r="K119" s="221"/>
      <c r="L119" s="221"/>
      <c r="M119" s="221"/>
      <c r="N119" s="221"/>
      <c r="O119" s="221"/>
      <c r="P119" s="221"/>
      <c r="Q119" s="221"/>
      <c r="R119" s="221"/>
      <c r="S119" s="221"/>
      <c r="T119" s="221"/>
      <c r="U119" s="221"/>
      <c r="V119" s="221"/>
      <c r="W119" s="221"/>
      <c r="X119" s="221"/>
      <c r="Y119" s="221"/>
      <c r="Z119" s="221"/>
      <c r="AA119" s="221"/>
      <c r="AB119" s="221"/>
      <c r="AC119" s="221"/>
      <c r="AD119" s="221"/>
      <c r="AE119" s="221"/>
      <c r="AF119" s="221"/>
      <c r="AG119" s="221"/>
      <c r="AH119" s="221"/>
      <c r="AI119" s="221"/>
      <c r="AJ119" s="221"/>
      <c r="AK119" s="221"/>
      <c r="AL119" s="221"/>
      <c r="AM119" s="250"/>
      <c r="BH119" s="22" t="s">
        <v>432</v>
      </c>
      <c r="BJ119" s="23"/>
      <c r="BM119" s="23"/>
    </row>
    <row r="120" spans="1:65" ht="9.75" customHeight="1" x14ac:dyDescent="0.15">
      <c r="A120" s="249"/>
      <c r="B120" s="221"/>
      <c r="C120" s="221"/>
      <c r="D120" s="221"/>
      <c r="E120" s="221"/>
      <c r="F120" s="221"/>
      <c r="G120" s="221"/>
      <c r="H120" s="221"/>
      <c r="I120" s="221"/>
      <c r="J120" s="221"/>
      <c r="K120" s="221"/>
      <c r="L120" s="221"/>
      <c r="M120" s="221"/>
      <c r="N120" s="221"/>
      <c r="O120" s="221"/>
      <c r="P120" s="221"/>
      <c r="Q120" s="221"/>
      <c r="R120" s="221"/>
      <c r="S120" s="221"/>
      <c r="T120" s="221"/>
      <c r="U120" s="221"/>
      <c r="V120" s="221"/>
      <c r="W120" s="221"/>
      <c r="X120" s="221"/>
      <c r="Y120" s="221"/>
      <c r="Z120" s="221"/>
      <c r="AA120" s="221"/>
      <c r="AB120" s="221"/>
      <c r="AC120" s="221"/>
      <c r="AD120" s="221"/>
      <c r="AE120" s="221"/>
      <c r="AF120" s="221"/>
      <c r="AG120" s="221"/>
      <c r="AH120" s="221"/>
      <c r="AI120" s="221"/>
      <c r="AJ120" s="221"/>
      <c r="AK120" s="221"/>
      <c r="AL120" s="221"/>
      <c r="AM120" s="250"/>
      <c r="BH120" s="22" t="s">
        <v>432</v>
      </c>
      <c r="BJ120" s="23"/>
      <c r="BM120" s="23"/>
    </row>
    <row r="121" spans="1:65" ht="9.75" customHeight="1" x14ac:dyDescent="0.15">
      <c r="A121" s="249"/>
      <c r="B121" s="221"/>
      <c r="C121" s="221"/>
      <c r="D121" s="221"/>
      <c r="E121" s="221"/>
      <c r="F121" s="221"/>
      <c r="G121" s="221"/>
      <c r="H121" s="221"/>
      <c r="I121" s="221"/>
      <c r="J121" s="221"/>
      <c r="K121" s="221"/>
      <c r="L121" s="221"/>
      <c r="M121" s="221"/>
      <c r="N121" s="221"/>
      <c r="O121" s="221"/>
      <c r="P121" s="221"/>
      <c r="Q121" s="221"/>
      <c r="R121" s="221"/>
      <c r="S121" s="221"/>
      <c r="T121" s="221"/>
      <c r="U121" s="221"/>
      <c r="V121" s="221"/>
      <c r="W121" s="221"/>
      <c r="X121" s="221"/>
      <c r="Y121" s="221"/>
      <c r="Z121" s="221"/>
      <c r="AA121" s="221"/>
      <c r="AB121" s="221"/>
      <c r="AC121" s="221"/>
      <c r="AD121" s="221"/>
      <c r="AE121" s="221"/>
      <c r="AF121" s="221"/>
      <c r="AG121" s="221"/>
      <c r="AH121" s="221"/>
      <c r="AI121" s="221"/>
      <c r="AJ121" s="221"/>
      <c r="AK121" s="221"/>
      <c r="AL121" s="221"/>
      <c r="AM121" s="250"/>
      <c r="BH121" s="22" t="s">
        <v>432</v>
      </c>
      <c r="BJ121" s="23"/>
      <c r="BM121" s="23"/>
    </row>
    <row r="122" spans="1:65" ht="9.75" customHeight="1" x14ac:dyDescent="0.15">
      <c r="A122" s="249"/>
      <c r="B122" s="221"/>
      <c r="C122" s="221"/>
      <c r="D122" s="221"/>
      <c r="E122" s="221"/>
      <c r="F122" s="221"/>
      <c r="G122" s="221"/>
      <c r="H122" s="221"/>
      <c r="I122" s="221"/>
      <c r="J122" s="221"/>
      <c r="K122" s="221"/>
      <c r="L122" s="221"/>
      <c r="M122" s="221"/>
      <c r="N122" s="221"/>
      <c r="O122" s="221"/>
      <c r="P122" s="221"/>
      <c r="Q122" s="221"/>
      <c r="R122" s="221"/>
      <c r="S122" s="221"/>
      <c r="T122" s="221"/>
      <c r="U122" s="221"/>
      <c r="V122" s="221"/>
      <c r="W122" s="221"/>
      <c r="X122" s="221"/>
      <c r="Y122" s="221"/>
      <c r="Z122" s="221"/>
      <c r="AA122" s="221"/>
      <c r="AB122" s="221"/>
      <c r="AC122" s="221"/>
      <c r="AD122" s="221"/>
      <c r="AE122" s="221"/>
      <c r="AF122" s="221"/>
      <c r="AG122" s="221"/>
      <c r="AH122" s="221"/>
      <c r="AI122" s="221"/>
      <c r="AJ122" s="221"/>
      <c r="AK122" s="221"/>
      <c r="AL122" s="221"/>
      <c r="AM122" s="250"/>
      <c r="BH122" s="22" t="s">
        <v>432</v>
      </c>
      <c r="BJ122" s="23"/>
      <c r="BM122" s="23"/>
    </row>
    <row r="123" spans="1:65" ht="9.75" customHeight="1" x14ac:dyDescent="0.15">
      <c r="A123" s="249"/>
      <c r="B123" s="221"/>
      <c r="C123" s="221"/>
      <c r="D123" s="221"/>
      <c r="E123" s="221"/>
      <c r="F123" s="221"/>
      <c r="G123" s="221"/>
      <c r="H123" s="221"/>
      <c r="I123" s="221"/>
      <c r="J123" s="221"/>
      <c r="K123" s="221"/>
      <c r="L123" s="221"/>
      <c r="M123" s="221"/>
      <c r="N123" s="221"/>
      <c r="O123" s="221"/>
      <c r="P123" s="221"/>
      <c r="Q123" s="221"/>
      <c r="R123" s="221"/>
      <c r="S123" s="221"/>
      <c r="T123" s="221"/>
      <c r="U123" s="221"/>
      <c r="V123" s="221"/>
      <c r="W123" s="221"/>
      <c r="X123" s="221"/>
      <c r="Y123" s="221"/>
      <c r="Z123" s="221"/>
      <c r="AA123" s="221"/>
      <c r="AB123" s="221"/>
      <c r="AC123" s="221"/>
      <c r="AD123" s="221"/>
      <c r="AE123" s="221"/>
      <c r="AF123" s="221"/>
      <c r="AG123" s="221"/>
      <c r="AH123" s="221"/>
      <c r="AI123" s="221"/>
      <c r="AJ123" s="221"/>
      <c r="AK123" s="221"/>
      <c r="AL123" s="221"/>
      <c r="AM123" s="250"/>
      <c r="BH123" s="22" t="s">
        <v>432</v>
      </c>
      <c r="BJ123" s="23"/>
      <c r="BM123" s="23"/>
    </row>
    <row r="124" spans="1:65" ht="9.75" customHeight="1" x14ac:dyDescent="0.15">
      <c r="A124" s="249"/>
      <c r="B124" s="221"/>
      <c r="C124" s="221"/>
      <c r="D124" s="221"/>
      <c r="E124" s="221"/>
      <c r="F124" s="221"/>
      <c r="G124" s="221"/>
      <c r="H124" s="221"/>
      <c r="I124" s="221"/>
      <c r="J124" s="221"/>
      <c r="K124" s="221"/>
      <c r="L124" s="221"/>
      <c r="M124" s="221"/>
      <c r="N124" s="221"/>
      <c r="O124" s="221"/>
      <c r="P124" s="221"/>
      <c r="Q124" s="221"/>
      <c r="R124" s="221"/>
      <c r="S124" s="221"/>
      <c r="T124" s="221"/>
      <c r="U124" s="221"/>
      <c r="V124" s="221"/>
      <c r="W124" s="221"/>
      <c r="X124" s="221"/>
      <c r="Y124" s="221"/>
      <c r="Z124" s="221"/>
      <c r="AA124" s="221"/>
      <c r="AB124" s="221"/>
      <c r="AC124" s="221"/>
      <c r="AD124" s="221"/>
      <c r="AE124" s="221"/>
      <c r="AF124" s="221"/>
      <c r="AG124" s="221"/>
      <c r="AH124" s="221"/>
      <c r="AI124" s="221"/>
      <c r="AJ124" s="221"/>
      <c r="AK124" s="221"/>
      <c r="AL124" s="221"/>
      <c r="AM124" s="250"/>
      <c r="BH124" s="22" t="s">
        <v>432</v>
      </c>
      <c r="BJ124" s="23"/>
      <c r="BM124" s="23"/>
    </row>
    <row r="125" spans="1:65" ht="9.75" customHeight="1" x14ac:dyDescent="0.15">
      <c r="A125" s="249"/>
      <c r="B125" s="221"/>
      <c r="C125" s="221"/>
      <c r="D125" s="221"/>
      <c r="E125" s="221"/>
      <c r="F125" s="221"/>
      <c r="G125" s="221"/>
      <c r="H125" s="221"/>
      <c r="I125" s="221"/>
      <c r="J125" s="221"/>
      <c r="K125" s="221"/>
      <c r="L125" s="221"/>
      <c r="M125" s="221"/>
      <c r="N125" s="221"/>
      <c r="O125" s="221"/>
      <c r="P125" s="221"/>
      <c r="Q125" s="221"/>
      <c r="R125" s="221"/>
      <c r="S125" s="221"/>
      <c r="T125" s="221"/>
      <c r="U125" s="221"/>
      <c r="V125" s="221"/>
      <c r="W125" s="221"/>
      <c r="X125" s="221"/>
      <c r="Y125" s="221"/>
      <c r="Z125" s="221"/>
      <c r="AA125" s="221"/>
      <c r="AB125" s="221"/>
      <c r="AC125" s="221"/>
      <c r="AD125" s="221"/>
      <c r="AE125" s="221"/>
      <c r="AF125" s="221"/>
      <c r="AG125" s="221"/>
      <c r="AH125" s="221"/>
      <c r="AI125" s="221"/>
      <c r="AJ125" s="221"/>
      <c r="AK125" s="221"/>
      <c r="AL125" s="221"/>
      <c r="AM125" s="250"/>
      <c r="BH125" s="22" t="s">
        <v>432</v>
      </c>
      <c r="BJ125" s="23"/>
      <c r="BM125" s="23"/>
    </row>
    <row r="126" spans="1:65" ht="9.75" customHeight="1" x14ac:dyDescent="0.15">
      <c r="A126" s="249"/>
      <c r="B126" s="221"/>
      <c r="C126" s="221"/>
      <c r="D126" s="221"/>
      <c r="E126" s="221"/>
      <c r="F126" s="221"/>
      <c r="G126" s="221"/>
      <c r="H126" s="221"/>
      <c r="I126" s="221"/>
      <c r="J126" s="221"/>
      <c r="K126" s="221"/>
      <c r="L126" s="221"/>
      <c r="M126" s="221"/>
      <c r="N126" s="221"/>
      <c r="O126" s="221"/>
      <c r="P126" s="221"/>
      <c r="Q126" s="221"/>
      <c r="R126" s="221"/>
      <c r="S126" s="221"/>
      <c r="T126" s="221"/>
      <c r="U126" s="221"/>
      <c r="V126" s="221"/>
      <c r="W126" s="221"/>
      <c r="X126" s="221"/>
      <c r="Y126" s="221"/>
      <c r="Z126" s="221"/>
      <c r="AA126" s="221"/>
      <c r="AB126" s="221"/>
      <c r="AC126" s="221"/>
      <c r="AD126" s="221"/>
      <c r="AE126" s="221"/>
      <c r="AF126" s="221"/>
      <c r="AG126" s="221"/>
      <c r="AH126" s="221"/>
      <c r="AI126" s="221"/>
      <c r="AJ126" s="221"/>
      <c r="AK126" s="221"/>
      <c r="AL126" s="221"/>
      <c r="AM126" s="250"/>
      <c r="BH126" s="22" t="s">
        <v>556</v>
      </c>
      <c r="BI126" s="4" t="str">
        <f>"ITEM"&amp;BH126&amp; BG126 &amp;"="&amp; IF(TRIM($A126)="","",$A126)</f>
        <v>ITEM25_2=</v>
      </c>
      <c r="BJ126" s="23"/>
      <c r="BM126" s="23"/>
    </row>
    <row r="127" spans="1:65" ht="9.75" customHeight="1" x14ac:dyDescent="0.15">
      <c r="A127" s="124"/>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6"/>
      <c r="BH127" s="22" t="s">
        <v>557</v>
      </c>
      <c r="BI127" s="4" t="str">
        <f>"ITEM"&amp;BH127&amp; BG127 &amp;"="&amp; IF(TRIM($A127)="","",$A127)</f>
        <v>ITEM25_3=</v>
      </c>
      <c r="BJ127" s="23"/>
      <c r="BM127" s="23"/>
    </row>
    <row r="128" spans="1:65" ht="9.75" customHeight="1" x14ac:dyDescent="0.15">
      <c r="A128" s="357" t="s">
        <v>309</v>
      </c>
      <c r="B128" s="341"/>
      <c r="C128" s="341"/>
      <c r="D128" s="341"/>
      <c r="E128" s="341"/>
      <c r="F128" s="341"/>
      <c r="G128" s="341"/>
      <c r="H128" s="341"/>
      <c r="I128" s="341"/>
      <c r="J128" s="341"/>
      <c r="K128" s="341"/>
      <c r="L128" s="341"/>
      <c r="M128" s="341"/>
      <c r="N128" s="341"/>
      <c r="O128" s="341"/>
      <c r="P128" s="341"/>
      <c r="Q128" s="341"/>
      <c r="R128" s="341"/>
      <c r="S128" s="341"/>
      <c r="T128" s="341"/>
      <c r="U128" s="341"/>
      <c r="V128" s="345" t="s">
        <v>316</v>
      </c>
      <c r="W128" s="347" t="s">
        <v>610</v>
      </c>
      <c r="X128" s="341" t="s">
        <v>319</v>
      </c>
      <c r="Y128" s="341"/>
      <c r="Z128" s="341"/>
      <c r="AA128" s="341"/>
      <c r="AB128" s="341"/>
      <c r="AC128" s="341"/>
      <c r="AD128" s="341"/>
      <c r="AE128" s="345" t="s">
        <v>316</v>
      </c>
      <c r="AF128" s="347"/>
      <c r="AG128" s="341" t="s">
        <v>320</v>
      </c>
      <c r="AH128" s="341"/>
      <c r="AI128" s="341"/>
      <c r="AJ128" s="341"/>
      <c r="AK128" s="341"/>
      <c r="AL128" s="341"/>
      <c r="AM128" s="342"/>
      <c r="AN128" s="6"/>
      <c r="AO128" s="6"/>
      <c r="AQ128" s="6"/>
      <c r="BF128" s="6" t="b">
        <f>IF($W128="○",TRUE,IF($W128="",FALSE,"INPUT_ERROR"))</f>
        <v>1</v>
      </c>
      <c r="BH128" s="22">
        <v>26</v>
      </c>
      <c r="BI128" s="4" t="str">
        <f>"ITEM"&amp;BH128&amp; BG128 &amp;"=" &amp; $BF128</f>
        <v>ITEM26=TRUE</v>
      </c>
      <c r="BJ128" s="23"/>
      <c r="BM128" s="23"/>
    </row>
    <row r="129" spans="1:65" ht="9.75" customHeight="1" x14ac:dyDescent="0.15">
      <c r="A129" s="358"/>
      <c r="B129" s="343"/>
      <c r="C129" s="343"/>
      <c r="D129" s="343"/>
      <c r="E129" s="343"/>
      <c r="F129" s="343"/>
      <c r="G129" s="343"/>
      <c r="H129" s="343"/>
      <c r="I129" s="343"/>
      <c r="J129" s="343"/>
      <c r="K129" s="343"/>
      <c r="L129" s="343"/>
      <c r="M129" s="343"/>
      <c r="N129" s="343"/>
      <c r="O129" s="343"/>
      <c r="P129" s="343"/>
      <c r="Q129" s="343"/>
      <c r="R129" s="343"/>
      <c r="S129" s="343"/>
      <c r="T129" s="343"/>
      <c r="U129" s="343"/>
      <c r="V129" s="346"/>
      <c r="W129" s="348"/>
      <c r="X129" s="343"/>
      <c r="Y129" s="343"/>
      <c r="Z129" s="343"/>
      <c r="AA129" s="343"/>
      <c r="AB129" s="343"/>
      <c r="AC129" s="343"/>
      <c r="AD129" s="343"/>
      <c r="AE129" s="346"/>
      <c r="AF129" s="348"/>
      <c r="AG129" s="343"/>
      <c r="AH129" s="343"/>
      <c r="AI129" s="343"/>
      <c r="AJ129" s="343"/>
      <c r="AK129" s="343"/>
      <c r="AL129" s="343"/>
      <c r="AM129" s="344"/>
      <c r="AN129" s="6"/>
      <c r="AO129" s="6"/>
      <c r="AQ129" s="6"/>
      <c r="BF129" s="6" t="b">
        <f>IF($AF128="○",TRUE,IF($AF128="",FALSE,"INPUT_ERROR"))</f>
        <v>0</v>
      </c>
      <c r="BH129" s="22">
        <v>27</v>
      </c>
      <c r="BI129" s="4" t="str">
        <f>"ITEM"&amp;BH129&amp; BG129 &amp;"=" &amp; $BF129</f>
        <v>ITEM27=FALSE</v>
      </c>
      <c r="BJ129" s="23"/>
      <c r="BM129" s="23"/>
    </row>
    <row r="130" spans="1:65" ht="9.75" customHeight="1" x14ac:dyDescent="0.15">
      <c r="A130" s="349" t="s">
        <v>63</v>
      </c>
      <c r="B130" s="349"/>
      <c r="C130" s="349"/>
      <c r="D130" s="349"/>
      <c r="E130" s="349"/>
      <c r="F130" s="349"/>
      <c r="G130" s="349"/>
      <c r="H130" s="349"/>
      <c r="I130" s="349"/>
      <c r="J130" s="349"/>
      <c r="K130" s="349"/>
      <c r="L130" s="349"/>
      <c r="M130" s="349"/>
      <c r="N130" s="349"/>
      <c r="O130" s="349"/>
      <c r="P130" s="349"/>
      <c r="Q130" s="349"/>
      <c r="R130" s="349"/>
      <c r="S130" s="349"/>
      <c r="T130" s="349"/>
      <c r="U130" s="349"/>
      <c r="V130" s="349"/>
      <c r="W130" s="349"/>
      <c r="X130" s="349"/>
      <c r="Y130" s="349"/>
      <c r="Z130" s="349"/>
      <c r="AA130" s="349"/>
      <c r="AB130" s="349"/>
      <c r="AC130" s="349"/>
      <c r="AD130" s="349"/>
      <c r="AE130" s="349"/>
      <c r="AF130" s="349"/>
      <c r="AG130" s="349"/>
      <c r="AH130" s="349"/>
      <c r="AI130" s="349"/>
      <c r="AJ130" s="349"/>
      <c r="AK130" s="349"/>
      <c r="AL130" s="349"/>
      <c r="AM130" s="349"/>
      <c r="AN130" s="6"/>
      <c r="AO130" s="6"/>
      <c r="AQ130" s="6"/>
      <c r="BF130" s="6" t="b">
        <f>IF($BF$128=TRUE,IF($BF$129=TRUE,TRUE,FALSE),FALSE)</f>
        <v>0</v>
      </c>
      <c r="BH130" s="22" t="s">
        <v>432</v>
      </c>
      <c r="BJ130" s="23"/>
      <c r="BM130" s="23"/>
    </row>
    <row r="131" spans="1:65" ht="9.75" customHeight="1" x14ac:dyDescent="0.15">
      <c r="A131" s="349"/>
      <c r="B131" s="349"/>
      <c r="C131" s="349"/>
      <c r="D131" s="349"/>
      <c r="E131" s="349"/>
      <c r="F131" s="349"/>
      <c r="G131" s="349"/>
      <c r="H131" s="349"/>
      <c r="I131" s="349"/>
      <c r="J131" s="349"/>
      <c r="K131" s="349"/>
      <c r="L131" s="349"/>
      <c r="M131" s="349"/>
      <c r="N131" s="349"/>
      <c r="O131" s="349"/>
      <c r="P131" s="349"/>
      <c r="Q131" s="349"/>
      <c r="R131" s="349"/>
      <c r="S131" s="349"/>
      <c r="T131" s="349"/>
      <c r="U131" s="349"/>
      <c r="V131" s="349"/>
      <c r="W131" s="349"/>
      <c r="X131" s="349"/>
      <c r="Y131" s="349"/>
      <c r="Z131" s="349"/>
      <c r="AA131" s="349"/>
      <c r="AB131" s="349"/>
      <c r="AC131" s="349"/>
      <c r="AD131" s="349"/>
      <c r="AE131" s="349"/>
      <c r="AF131" s="349"/>
      <c r="AG131" s="349"/>
      <c r="AH131" s="349"/>
      <c r="AI131" s="349"/>
      <c r="AJ131" s="349"/>
      <c r="AK131" s="349"/>
      <c r="AL131" s="349"/>
      <c r="AM131" s="349"/>
      <c r="AN131" s="6"/>
      <c r="AO131" s="6"/>
      <c r="AP131" s="6"/>
      <c r="AQ131" s="6"/>
      <c r="BH131" s="22" t="s">
        <v>432</v>
      </c>
      <c r="BJ131" s="23"/>
      <c r="BM131" s="23"/>
    </row>
    <row r="132" spans="1:65" ht="9.75" customHeight="1" x14ac:dyDescent="0.15">
      <c r="A132" s="338" t="s">
        <v>28</v>
      </c>
      <c r="B132" s="339"/>
      <c r="C132" s="339"/>
      <c r="D132" s="339"/>
      <c r="E132" s="339"/>
      <c r="F132" s="339"/>
      <c r="G132" s="339"/>
      <c r="H132" s="339"/>
      <c r="I132" s="340"/>
      <c r="J132" s="86"/>
      <c r="K132" s="87"/>
      <c r="L132" s="87"/>
      <c r="M132" s="87"/>
      <c r="N132" s="87"/>
      <c r="O132" s="87"/>
      <c r="P132" s="87"/>
      <c r="Q132" s="87"/>
      <c r="R132" s="87"/>
      <c r="S132" s="87"/>
      <c r="T132" s="87"/>
      <c r="U132" s="87"/>
      <c r="V132" s="87"/>
      <c r="W132" s="87"/>
      <c r="X132" s="87"/>
      <c r="Y132" s="87"/>
      <c r="Z132" s="87"/>
      <c r="AA132" s="87"/>
      <c r="AB132" s="87"/>
      <c r="AC132" s="87"/>
      <c r="AD132" s="87"/>
      <c r="AE132" s="87"/>
      <c r="AF132" s="87"/>
      <c r="AG132" s="87"/>
      <c r="AH132" s="87"/>
      <c r="AI132" s="87"/>
      <c r="AJ132" s="87"/>
      <c r="AK132" s="87"/>
      <c r="AL132" s="87"/>
      <c r="AM132" s="88"/>
      <c r="BH132" s="22">
        <v>28</v>
      </c>
      <c r="BI132" s="4" t="str">
        <f>"ITEM"&amp;BH132&amp; BG132 &amp;"="&amp; IF(TRIM($J132)="","",$J132)</f>
        <v>ITEM28=</v>
      </c>
      <c r="BJ132" s="23"/>
      <c r="BM132" s="23"/>
    </row>
    <row r="133" spans="1:65" ht="9.75" customHeight="1" x14ac:dyDescent="0.15">
      <c r="A133" s="338"/>
      <c r="B133" s="339"/>
      <c r="C133" s="339"/>
      <c r="D133" s="339"/>
      <c r="E133" s="339"/>
      <c r="F133" s="339"/>
      <c r="G133" s="339"/>
      <c r="H133" s="339"/>
      <c r="I133" s="340"/>
      <c r="J133" s="127"/>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9"/>
      <c r="BH133" s="22" t="s">
        <v>432</v>
      </c>
      <c r="BJ133" s="23"/>
      <c r="BM133" s="23"/>
    </row>
    <row r="134" spans="1:65" ht="9.75" customHeight="1" x14ac:dyDescent="0.15">
      <c r="A134" s="338"/>
      <c r="B134" s="339"/>
      <c r="C134" s="339"/>
      <c r="D134" s="339"/>
      <c r="E134" s="339"/>
      <c r="F134" s="339"/>
      <c r="G134" s="339"/>
      <c r="H134" s="339"/>
      <c r="I134" s="340"/>
      <c r="J134" s="127"/>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9"/>
      <c r="AN134" s="6"/>
      <c r="AO134" s="6"/>
      <c r="AP134" s="6"/>
      <c r="AQ134" s="6"/>
      <c r="BH134" s="22" t="s">
        <v>432</v>
      </c>
      <c r="BJ134" s="23"/>
      <c r="BM134" s="23"/>
    </row>
    <row r="135" spans="1:65" ht="9.75" customHeight="1" x14ac:dyDescent="0.15">
      <c r="A135" s="338"/>
      <c r="B135" s="339"/>
      <c r="C135" s="339"/>
      <c r="D135" s="339"/>
      <c r="E135" s="339"/>
      <c r="F135" s="339"/>
      <c r="G135" s="339"/>
      <c r="H135" s="339"/>
      <c r="I135" s="340"/>
      <c r="J135" s="127"/>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9"/>
      <c r="AN135" s="6"/>
      <c r="AO135" s="6"/>
      <c r="AP135" s="6"/>
      <c r="AQ135" s="6"/>
      <c r="BH135" s="22" t="s">
        <v>432</v>
      </c>
      <c r="BJ135" s="23"/>
      <c r="BM135" s="23"/>
    </row>
    <row r="136" spans="1:65" ht="9.75" customHeight="1" x14ac:dyDescent="0.15">
      <c r="A136" s="335" t="s">
        <v>295</v>
      </c>
      <c r="B136" s="336"/>
      <c r="C136" s="336"/>
      <c r="D136" s="336"/>
      <c r="E136" s="336"/>
      <c r="F136" s="336"/>
      <c r="G136" s="336"/>
      <c r="H136" s="336"/>
      <c r="I136" s="337"/>
      <c r="J136" s="331" t="s">
        <v>167</v>
      </c>
      <c r="K136" s="232"/>
      <c r="L136" s="232"/>
      <c r="M136" s="232"/>
      <c r="N136" s="232"/>
      <c r="O136" s="232"/>
      <c r="P136" s="232"/>
      <c r="Q136" s="232"/>
      <c r="R136" s="232"/>
      <c r="S136" s="232"/>
      <c r="T136" s="181" t="s">
        <v>168</v>
      </c>
      <c r="U136" s="181"/>
      <c r="V136" s="170" t="s">
        <v>116</v>
      </c>
      <c r="W136" s="170"/>
      <c r="X136" s="170"/>
      <c r="Y136" s="170"/>
      <c r="Z136" s="170"/>
      <c r="AA136" s="170"/>
      <c r="AB136" s="170"/>
      <c r="AC136" s="170"/>
      <c r="AD136" s="170"/>
      <c r="AE136" s="170"/>
      <c r="AF136" s="170"/>
      <c r="AG136" s="170"/>
      <c r="AH136" s="170"/>
      <c r="AI136" s="170"/>
      <c r="AJ136" s="170"/>
      <c r="AK136" s="170"/>
      <c r="AL136" s="170"/>
      <c r="AM136" s="171"/>
      <c r="AN136" s="6"/>
      <c r="AO136" s="6"/>
      <c r="AP136" s="6"/>
      <c r="AQ136" s="6"/>
      <c r="BE136" s="4" t="str">
        <f ca="1">MID(CELL("address",$CA$2),2,2)</f>
        <v>CA</v>
      </c>
      <c r="BF136" s="14" t="str">
        <f>IF(TRIM($K136)="","",IF(ISERROR(MATCH($K136,$CA$3:$CA$5,0)),"INPUT_ERROR",MATCH($K136,$CA$3:$CA$5,0)))</f>
        <v/>
      </c>
      <c r="BH136" s="22">
        <v>29</v>
      </c>
      <c r="BI136" s="4" t="str">
        <f>"ITEM"&amp;BH136&amp; BG136 &amp;"=" &amp; $BF136</f>
        <v>ITEM29=</v>
      </c>
      <c r="BJ136" s="23"/>
      <c r="BM136" s="23"/>
    </row>
    <row r="137" spans="1:65" ht="9.75" customHeight="1" x14ac:dyDescent="0.15">
      <c r="A137" s="338"/>
      <c r="B137" s="339"/>
      <c r="C137" s="339"/>
      <c r="D137" s="339"/>
      <c r="E137" s="339"/>
      <c r="F137" s="339"/>
      <c r="G137" s="339"/>
      <c r="H137" s="339"/>
      <c r="I137" s="340"/>
      <c r="J137" s="228"/>
      <c r="K137" s="184"/>
      <c r="L137" s="184"/>
      <c r="M137" s="184"/>
      <c r="N137" s="184"/>
      <c r="O137" s="184"/>
      <c r="P137" s="184"/>
      <c r="Q137" s="184"/>
      <c r="R137" s="184"/>
      <c r="S137" s="184"/>
      <c r="T137" s="185"/>
      <c r="U137" s="185"/>
      <c r="V137" s="187" t="s">
        <v>242</v>
      </c>
      <c r="W137" s="187"/>
      <c r="X137" s="187"/>
      <c r="Y137" s="187"/>
      <c r="Z137" s="187"/>
      <c r="AA137" s="187"/>
      <c r="AB137" s="187"/>
      <c r="AC137" s="187"/>
      <c r="AD137" s="187"/>
      <c r="AE137" s="187" t="s">
        <v>243</v>
      </c>
      <c r="AF137" s="187"/>
      <c r="AG137" s="187"/>
      <c r="AH137" s="187"/>
      <c r="AI137" s="187"/>
      <c r="AJ137" s="187"/>
      <c r="AK137" s="187"/>
      <c r="AL137" s="187"/>
      <c r="AM137" s="188"/>
      <c r="AN137" s="6"/>
      <c r="AO137" s="6"/>
      <c r="AP137" s="6"/>
      <c r="AQ137" s="6"/>
      <c r="BH137" s="22" t="s">
        <v>432</v>
      </c>
      <c r="BJ137" s="23"/>
      <c r="BM137" s="23"/>
    </row>
    <row r="138" spans="1:65" ht="9.75" customHeight="1" x14ac:dyDescent="0.15">
      <c r="A138" s="338"/>
      <c r="B138" s="339"/>
      <c r="C138" s="339"/>
      <c r="D138" s="339"/>
      <c r="E138" s="339"/>
      <c r="F138" s="339"/>
      <c r="G138" s="339"/>
      <c r="H138" s="339"/>
      <c r="I138" s="340"/>
      <c r="J138" s="247"/>
      <c r="K138" s="248"/>
      <c r="L138" s="248"/>
      <c r="M138" s="248"/>
      <c r="N138" s="248"/>
      <c r="O138" s="248"/>
      <c r="P138" s="248"/>
      <c r="Q138" s="248"/>
      <c r="R138" s="248"/>
      <c r="S138" s="248"/>
      <c r="T138" s="248"/>
      <c r="U138" s="248"/>
      <c r="V138" s="190" t="s">
        <v>244</v>
      </c>
      <c r="W138" s="190"/>
      <c r="X138" s="190"/>
      <c r="Y138" s="190"/>
      <c r="Z138" s="190"/>
      <c r="AA138" s="190"/>
      <c r="AB138" s="190"/>
      <c r="AC138" s="190"/>
      <c r="AD138" s="190"/>
      <c r="AE138" s="190"/>
      <c r="AF138" s="190"/>
      <c r="AG138" s="190"/>
      <c r="AH138" s="190"/>
      <c r="AI138" s="190"/>
      <c r="AJ138" s="190"/>
      <c r="AK138" s="190"/>
      <c r="AL138" s="190"/>
      <c r="AM138" s="191"/>
      <c r="AN138" s="6"/>
      <c r="AO138" s="6"/>
      <c r="AP138" s="6"/>
      <c r="AQ138" s="6"/>
      <c r="BH138" s="22" t="s">
        <v>432</v>
      </c>
      <c r="BJ138" s="23"/>
      <c r="BM138" s="23"/>
    </row>
    <row r="139" spans="1:65" ht="9.75" customHeight="1" x14ac:dyDescent="0.15">
      <c r="A139" s="321" t="s">
        <v>74</v>
      </c>
      <c r="B139" s="322"/>
      <c r="C139" s="322"/>
      <c r="D139" s="322"/>
      <c r="E139" s="322"/>
      <c r="F139" s="322"/>
      <c r="G139" s="322"/>
      <c r="H139" s="322"/>
      <c r="I139" s="322"/>
      <c r="J139" s="322"/>
      <c r="K139" s="322"/>
      <c r="L139" s="322"/>
      <c r="M139" s="322"/>
      <c r="N139" s="322"/>
      <c r="O139" s="322"/>
      <c r="P139" s="322"/>
      <c r="Q139" s="322"/>
      <c r="R139" s="322"/>
      <c r="S139" s="322"/>
      <c r="T139" s="322"/>
      <c r="U139" s="322"/>
      <c r="V139" s="322"/>
      <c r="W139" s="322"/>
      <c r="X139" s="322"/>
      <c r="Y139" s="322"/>
      <c r="Z139" s="322"/>
      <c r="AA139" s="322"/>
      <c r="AB139" s="322"/>
      <c r="AC139" s="322"/>
      <c r="AD139" s="322"/>
      <c r="AE139" s="322"/>
      <c r="AF139" s="322"/>
      <c r="AG139" s="322"/>
      <c r="AH139" s="322"/>
      <c r="AI139" s="322"/>
      <c r="AJ139" s="322"/>
      <c r="AK139" s="322"/>
      <c r="AL139" s="322"/>
      <c r="AM139" s="323"/>
      <c r="AN139" s="6"/>
      <c r="BH139" s="22" t="s">
        <v>432</v>
      </c>
      <c r="BJ139" s="23"/>
      <c r="BM139" s="23"/>
    </row>
    <row r="140" spans="1:65" ht="9.75" customHeight="1" x14ac:dyDescent="0.15">
      <c r="A140" s="324"/>
      <c r="B140" s="325"/>
      <c r="C140" s="325"/>
      <c r="D140" s="325"/>
      <c r="E140" s="325"/>
      <c r="F140" s="325"/>
      <c r="G140" s="325"/>
      <c r="H140" s="325"/>
      <c r="I140" s="325"/>
      <c r="J140" s="325"/>
      <c r="K140" s="325"/>
      <c r="L140" s="325"/>
      <c r="M140" s="325"/>
      <c r="N140" s="325"/>
      <c r="O140" s="325"/>
      <c r="P140" s="325"/>
      <c r="Q140" s="325"/>
      <c r="R140" s="325"/>
      <c r="S140" s="325"/>
      <c r="T140" s="325"/>
      <c r="U140" s="325"/>
      <c r="V140" s="325"/>
      <c r="W140" s="325"/>
      <c r="X140" s="325"/>
      <c r="Y140" s="325"/>
      <c r="Z140" s="325"/>
      <c r="AA140" s="325"/>
      <c r="AB140" s="325"/>
      <c r="AC140" s="325"/>
      <c r="AD140" s="325"/>
      <c r="AE140" s="325"/>
      <c r="AF140" s="325"/>
      <c r="AG140" s="325"/>
      <c r="AH140" s="325"/>
      <c r="AI140" s="325"/>
      <c r="AJ140" s="325"/>
      <c r="AK140" s="325"/>
      <c r="AL140" s="325"/>
      <c r="AM140" s="326"/>
      <c r="AN140" s="6"/>
      <c r="BH140" s="22" t="s">
        <v>432</v>
      </c>
      <c r="BJ140" s="23"/>
      <c r="BM140" s="23"/>
    </row>
    <row r="141" spans="1:65" ht="197.25" customHeight="1" x14ac:dyDescent="0.15">
      <c r="A141" s="330" t="s">
        <v>49</v>
      </c>
      <c r="B141" s="330"/>
      <c r="C141" s="330"/>
      <c r="D141" s="330"/>
      <c r="E141" s="330"/>
      <c r="F141" s="330"/>
      <c r="G141" s="330"/>
      <c r="H141" s="330"/>
      <c r="I141" s="330"/>
      <c r="J141" s="102" t="s">
        <v>699</v>
      </c>
      <c r="K141" s="102"/>
      <c r="L141" s="102"/>
      <c r="M141" s="102"/>
      <c r="N141" s="102"/>
      <c r="O141" s="102"/>
      <c r="P141" s="102"/>
      <c r="Q141" s="102"/>
      <c r="R141" s="102"/>
      <c r="S141" s="102"/>
      <c r="T141" s="102"/>
      <c r="U141" s="102"/>
      <c r="V141" s="102"/>
      <c r="W141" s="102"/>
      <c r="X141" s="102"/>
      <c r="Y141" s="102"/>
      <c r="Z141" s="102"/>
      <c r="AA141" s="102"/>
      <c r="AB141" s="102"/>
      <c r="AC141" s="102"/>
      <c r="AD141" s="102"/>
      <c r="AE141" s="102"/>
      <c r="AF141" s="102"/>
      <c r="AG141" s="102"/>
      <c r="AH141" s="102"/>
      <c r="AI141" s="102"/>
      <c r="AJ141" s="102"/>
      <c r="AK141" s="102"/>
      <c r="AL141" s="102"/>
      <c r="AM141" s="102"/>
      <c r="AN141" s="6"/>
      <c r="BH141" s="22">
        <v>30</v>
      </c>
      <c r="BI141" s="4" t="str">
        <f>"ITEM"&amp;BH141&amp; BG141 &amp;"="&amp; IF(TRIM($J141)="","",$J141)</f>
        <v>ITEM30=＜中間サーバー・ソフトウェアにおける措置＞
①情報提供機能（※）により、情報提供ネットワークシステムにおける照会許可用照合リストを情報提供ネットワークシステムから入手し、中間サーバーにも格納して、情報提供機能により、照会許可用照合リストに基づき情報連携が認められた特定個人情報の提供の要求であるかチェックを実施している。
②情報提供機能により、情報提供ネットワークシステムに情報提供を行う際には、情報提供ネットワークシステムから情報提供許可証と情報照会者へたどり着くための経路情報を受領し、照会内容に対応した情報を自動で生成して送付することで、特定個人情報が不正に提供されるリスクに対応している。
③特に慎重な対応が求められる情報については自動応答を行わないように自動応答不可フラグを設定し、特定個人情報の提供を行う際に、送信内容を改めて確認し、提供を行うことで、センシティブな特定個人情報が不正に提供されるリスクに対応している。
④中間サーバーの職員認証・権限管理機能では、ログイン時の職員認証の他に、ログイン・ログアウトを実施した職員、時刻、操作内容の記録が実施されるため、不適切な接続端末の操作や、不適切なオンライン連携を抑止する仕組みになっている。
（※）情報提供ネットワークシステムを使用した特定個人情報の提供の要求の受領及び情報提供を行う機能。</v>
      </c>
      <c r="BJ141" s="23"/>
      <c r="BM141" s="23"/>
    </row>
    <row r="142" spans="1:65" ht="9.75" customHeight="1" x14ac:dyDescent="0.15">
      <c r="A142" s="330"/>
      <c r="B142" s="330"/>
      <c r="C142" s="330"/>
      <c r="D142" s="330"/>
      <c r="E142" s="330"/>
      <c r="F142" s="330"/>
      <c r="G142" s="330"/>
      <c r="H142" s="330"/>
      <c r="I142" s="330"/>
      <c r="J142" s="102"/>
      <c r="K142" s="102"/>
      <c r="L142" s="102"/>
      <c r="M142" s="102"/>
      <c r="N142" s="102"/>
      <c r="O142" s="102"/>
      <c r="P142" s="102"/>
      <c r="Q142" s="102"/>
      <c r="R142" s="102"/>
      <c r="S142" s="102"/>
      <c r="T142" s="102"/>
      <c r="U142" s="102"/>
      <c r="V142" s="102"/>
      <c r="W142" s="102"/>
      <c r="X142" s="102"/>
      <c r="Y142" s="102"/>
      <c r="Z142" s="102"/>
      <c r="AA142" s="102"/>
      <c r="AB142" s="102"/>
      <c r="AC142" s="102"/>
      <c r="AD142" s="102"/>
      <c r="AE142" s="102"/>
      <c r="AF142" s="102"/>
      <c r="AG142" s="102"/>
      <c r="AH142" s="102"/>
      <c r="AI142" s="102"/>
      <c r="AJ142" s="102"/>
      <c r="AK142" s="102"/>
      <c r="AL142" s="102"/>
      <c r="AM142" s="102"/>
      <c r="AN142" s="6"/>
      <c r="BH142" s="22" t="s">
        <v>432</v>
      </c>
      <c r="BJ142" s="23"/>
      <c r="BM142" s="23"/>
    </row>
    <row r="143" spans="1:65" ht="9.75" customHeight="1" x14ac:dyDescent="0.15">
      <c r="A143" s="330"/>
      <c r="B143" s="330"/>
      <c r="C143" s="330"/>
      <c r="D143" s="330"/>
      <c r="E143" s="330"/>
      <c r="F143" s="330"/>
      <c r="G143" s="330"/>
      <c r="H143" s="330"/>
      <c r="I143" s="330"/>
      <c r="J143" s="102"/>
      <c r="K143" s="102"/>
      <c r="L143" s="102"/>
      <c r="M143" s="102"/>
      <c r="N143" s="102"/>
      <c r="O143" s="102"/>
      <c r="P143" s="102"/>
      <c r="Q143" s="102"/>
      <c r="R143" s="102"/>
      <c r="S143" s="102"/>
      <c r="T143" s="102"/>
      <c r="U143" s="102"/>
      <c r="V143" s="102"/>
      <c r="W143" s="102"/>
      <c r="X143" s="102"/>
      <c r="Y143" s="102"/>
      <c r="Z143" s="102"/>
      <c r="AA143" s="102"/>
      <c r="AB143" s="102"/>
      <c r="AC143" s="102"/>
      <c r="AD143" s="102"/>
      <c r="AE143" s="102"/>
      <c r="AF143" s="102"/>
      <c r="AG143" s="102"/>
      <c r="AH143" s="102"/>
      <c r="AI143" s="102"/>
      <c r="AJ143" s="102"/>
      <c r="AK143" s="102"/>
      <c r="AL143" s="102"/>
      <c r="AM143" s="102"/>
      <c r="AN143" s="6"/>
      <c r="AO143" s="6"/>
      <c r="AP143" s="6"/>
      <c r="AQ143" s="6"/>
      <c r="BH143" s="22" t="s">
        <v>432</v>
      </c>
      <c r="BJ143" s="23"/>
      <c r="BM143" s="23"/>
    </row>
    <row r="144" spans="1:65" ht="13.5" x14ac:dyDescent="0.15">
      <c r="A144" s="330"/>
      <c r="B144" s="330"/>
      <c r="C144" s="330"/>
      <c r="D144" s="330"/>
      <c r="E144" s="330"/>
      <c r="F144" s="330"/>
      <c r="G144" s="330"/>
      <c r="H144" s="330"/>
      <c r="I144" s="330"/>
      <c r="J144" s="102"/>
      <c r="K144" s="102"/>
      <c r="L144" s="102"/>
      <c r="M144" s="102"/>
      <c r="N144" s="102"/>
      <c r="O144" s="102"/>
      <c r="P144" s="102"/>
      <c r="Q144" s="102"/>
      <c r="R144" s="102"/>
      <c r="S144" s="102"/>
      <c r="T144" s="102"/>
      <c r="U144" s="102"/>
      <c r="V144" s="102"/>
      <c r="W144" s="102"/>
      <c r="X144" s="102"/>
      <c r="Y144" s="102"/>
      <c r="Z144" s="102"/>
      <c r="AA144" s="102"/>
      <c r="AB144" s="102"/>
      <c r="AC144" s="102"/>
      <c r="AD144" s="102"/>
      <c r="AE144" s="102"/>
      <c r="AF144" s="102"/>
      <c r="AG144" s="102"/>
      <c r="AH144" s="102"/>
      <c r="AI144" s="102"/>
      <c r="AJ144" s="102"/>
      <c r="AK144" s="102"/>
      <c r="AL144" s="102"/>
      <c r="AM144" s="102"/>
      <c r="AN144" s="6"/>
      <c r="AO144" s="6"/>
      <c r="AP144" s="6"/>
      <c r="AQ144" s="6"/>
      <c r="BH144" s="22" t="s">
        <v>432</v>
      </c>
      <c r="BJ144" s="23"/>
      <c r="BM144" s="23"/>
    </row>
    <row r="145" spans="1:65" ht="9.75" customHeight="1" x14ac:dyDescent="0.15">
      <c r="A145" s="335" t="s">
        <v>295</v>
      </c>
      <c r="B145" s="336"/>
      <c r="C145" s="336"/>
      <c r="D145" s="336"/>
      <c r="E145" s="336"/>
      <c r="F145" s="336"/>
      <c r="G145" s="336"/>
      <c r="H145" s="336"/>
      <c r="I145" s="337"/>
      <c r="J145" s="331" t="s">
        <v>167</v>
      </c>
      <c r="K145" s="232" t="s">
        <v>689</v>
      </c>
      <c r="L145" s="232"/>
      <c r="M145" s="232"/>
      <c r="N145" s="232"/>
      <c r="O145" s="232"/>
      <c r="P145" s="232"/>
      <c r="Q145" s="232"/>
      <c r="R145" s="232"/>
      <c r="S145" s="232"/>
      <c r="T145" s="181" t="s">
        <v>168</v>
      </c>
      <c r="U145" s="9"/>
      <c r="V145" s="170" t="s">
        <v>116</v>
      </c>
      <c r="W145" s="170"/>
      <c r="X145" s="170"/>
      <c r="Y145" s="170"/>
      <c r="Z145" s="170"/>
      <c r="AA145" s="170"/>
      <c r="AB145" s="170"/>
      <c r="AC145" s="170"/>
      <c r="AD145" s="170"/>
      <c r="AE145" s="170"/>
      <c r="AF145" s="170"/>
      <c r="AG145" s="170"/>
      <c r="AH145" s="170"/>
      <c r="AI145" s="170"/>
      <c r="AJ145" s="170"/>
      <c r="AK145" s="170"/>
      <c r="AL145" s="170"/>
      <c r="AM145" s="171"/>
      <c r="AN145" s="6"/>
      <c r="AO145" s="6"/>
      <c r="AP145" s="6"/>
      <c r="AQ145" s="6"/>
      <c r="BE145" s="4" t="str">
        <f ca="1">MID(CELL("address",$CA$2),2,2)</f>
        <v>CA</v>
      </c>
      <c r="BF145" s="14">
        <f>IF(TRIM($K145)="","",IF(ISERROR(MATCH($K145,$CA$3:$CA$5,0)),"INPUT_ERROR",MATCH($K145,$CA$3:$CA$5,0)))</f>
        <v>2</v>
      </c>
      <c r="BH145" s="22">
        <v>31</v>
      </c>
      <c r="BI145" s="4" t="str">
        <f>"ITEM"&amp;BH145&amp; BG145 &amp;"=" &amp; $BF145</f>
        <v>ITEM31=2</v>
      </c>
      <c r="BJ145" s="23"/>
      <c r="BM145" s="23"/>
    </row>
    <row r="146" spans="1:65" ht="9.75" customHeight="1" x14ac:dyDescent="0.15">
      <c r="A146" s="338"/>
      <c r="B146" s="339"/>
      <c r="C146" s="339"/>
      <c r="D146" s="339"/>
      <c r="E146" s="339"/>
      <c r="F146" s="339"/>
      <c r="G146" s="339"/>
      <c r="H146" s="339"/>
      <c r="I146" s="340"/>
      <c r="J146" s="228"/>
      <c r="K146" s="184"/>
      <c r="L146" s="184"/>
      <c r="M146" s="184"/>
      <c r="N146" s="184"/>
      <c r="O146" s="184"/>
      <c r="P146" s="184"/>
      <c r="Q146" s="184"/>
      <c r="R146" s="184"/>
      <c r="S146" s="184"/>
      <c r="T146" s="185"/>
      <c r="U146" s="11"/>
      <c r="V146" s="187" t="s">
        <v>242</v>
      </c>
      <c r="W146" s="187"/>
      <c r="X146" s="187"/>
      <c r="Y146" s="187"/>
      <c r="Z146" s="187"/>
      <c r="AA146" s="187"/>
      <c r="AB146" s="187"/>
      <c r="AC146" s="187"/>
      <c r="AD146" s="187"/>
      <c r="AE146" s="187" t="s">
        <v>243</v>
      </c>
      <c r="AF146" s="187"/>
      <c r="AG146" s="187"/>
      <c r="AH146" s="187"/>
      <c r="AI146" s="187"/>
      <c r="AJ146" s="187"/>
      <c r="AK146" s="187"/>
      <c r="AL146" s="187"/>
      <c r="AM146" s="188"/>
      <c r="AN146" s="6"/>
      <c r="AO146" s="6"/>
      <c r="AP146" s="6"/>
      <c r="AQ146" s="6"/>
      <c r="BH146" s="22" t="s">
        <v>432</v>
      </c>
      <c r="BJ146" s="23"/>
      <c r="BM146" s="23"/>
    </row>
    <row r="147" spans="1:65" ht="9.75" customHeight="1" x14ac:dyDescent="0.15">
      <c r="A147" s="338"/>
      <c r="B147" s="339"/>
      <c r="C147" s="339"/>
      <c r="D147" s="339"/>
      <c r="E147" s="339"/>
      <c r="F147" s="339"/>
      <c r="G147" s="339"/>
      <c r="H147" s="339"/>
      <c r="I147" s="340"/>
      <c r="J147" s="247"/>
      <c r="K147" s="248"/>
      <c r="L147" s="248"/>
      <c r="M147" s="248"/>
      <c r="N147" s="248"/>
      <c r="O147" s="248"/>
      <c r="P147" s="248"/>
      <c r="Q147" s="248"/>
      <c r="R147" s="248"/>
      <c r="S147" s="248"/>
      <c r="T147" s="248"/>
      <c r="U147" s="248"/>
      <c r="V147" s="190" t="s">
        <v>244</v>
      </c>
      <c r="W147" s="190"/>
      <c r="X147" s="190"/>
      <c r="Y147" s="190"/>
      <c r="Z147" s="190"/>
      <c r="AA147" s="190"/>
      <c r="AB147" s="190"/>
      <c r="AC147" s="190"/>
      <c r="AD147" s="190"/>
      <c r="AE147" s="190"/>
      <c r="AF147" s="190"/>
      <c r="AG147" s="190"/>
      <c r="AH147" s="190"/>
      <c r="AI147" s="190"/>
      <c r="AJ147" s="190"/>
      <c r="AK147" s="190"/>
      <c r="AL147" s="190"/>
      <c r="AM147" s="191"/>
      <c r="AN147" s="6"/>
      <c r="AO147" s="6"/>
      <c r="AP147" s="6"/>
      <c r="AQ147" s="6"/>
      <c r="BH147" s="22" t="s">
        <v>432</v>
      </c>
      <c r="BJ147" s="23"/>
      <c r="BM147" s="23"/>
    </row>
    <row r="148" spans="1:65" ht="9.75" customHeight="1" x14ac:dyDescent="0.15">
      <c r="A148" s="349" t="s">
        <v>75</v>
      </c>
      <c r="B148" s="349"/>
      <c r="C148" s="349"/>
      <c r="D148" s="349"/>
      <c r="E148" s="349"/>
      <c r="F148" s="349"/>
      <c r="G148" s="349"/>
      <c r="H148" s="349"/>
      <c r="I148" s="349"/>
      <c r="J148" s="349"/>
      <c r="K148" s="349"/>
      <c r="L148" s="349"/>
      <c r="M148" s="349"/>
      <c r="N148" s="349"/>
      <c r="O148" s="349"/>
      <c r="P148" s="349"/>
      <c r="Q148" s="349"/>
      <c r="R148" s="349"/>
      <c r="S148" s="349"/>
      <c r="T148" s="349"/>
      <c r="U148" s="349"/>
      <c r="V148" s="349"/>
      <c r="W148" s="349"/>
      <c r="X148" s="349"/>
      <c r="Y148" s="349"/>
      <c r="Z148" s="349"/>
      <c r="AA148" s="349"/>
      <c r="AB148" s="349"/>
      <c r="AC148" s="349"/>
      <c r="AD148" s="349"/>
      <c r="AE148" s="349"/>
      <c r="AF148" s="349"/>
      <c r="AG148" s="349"/>
      <c r="AH148" s="349"/>
      <c r="AI148" s="349"/>
      <c r="AJ148" s="349"/>
      <c r="AK148" s="349"/>
      <c r="AL148" s="349"/>
      <c r="AM148" s="349"/>
      <c r="AN148" s="6"/>
      <c r="AO148" s="6"/>
      <c r="AP148" s="6"/>
      <c r="AQ148" s="6"/>
      <c r="BH148" s="22" t="s">
        <v>432</v>
      </c>
      <c r="BJ148" s="23"/>
      <c r="BM148" s="23"/>
    </row>
    <row r="149" spans="1:65" ht="9.75" customHeight="1" x14ac:dyDescent="0.15">
      <c r="A149" s="349"/>
      <c r="B149" s="349"/>
      <c r="C149" s="349"/>
      <c r="D149" s="349"/>
      <c r="E149" s="349"/>
      <c r="F149" s="349"/>
      <c r="G149" s="349"/>
      <c r="H149" s="349"/>
      <c r="I149" s="349"/>
      <c r="J149" s="349"/>
      <c r="K149" s="349"/>
      <c r="L149" s="349"/>
      <c r="M149" s="349"/>
      <c r="N149" s="349"/>
      <c r="O149" s="349"/>
      <c r="P149" s="349"/>
      <c r="Q149" s="349"/>
      <c r="R149" s="349"/>
      <c r="S149" s="349"/>
      <c r="T149" s="349"/>
      <c r="U149" s="349"/>
      <c r="V149" s="349"/>
      <c r="W149" s="349"/>
      <c r="X149" s="349"/>
      <c r="Y149" s="349"/>
      <c r="Z149" s="349"/>
      <c r="AA149" s="349"/>
      <c r="AB149" s="349"/>
      <c r="AC149" s="349"/>
      <c r="AD149" s="349"/>
      <c r="AE149" s="349"/>
      <c r="AF149" s="349"/>
      <c r="AG149" s="349"/>
      <c r="AH149" s="349"/>
      <c r="AI149" s="349"/>
      <c r="AJ149" s="349"/>
      <c r="AK149" s="349"/>
      <c r="AL149" s="349"/>
      <c r="AM149" s="349"/>
      <c r="AN149" s="6"/>
      <c r="AO149" s="6"/>
      <c r="AP149" s="6"/>
      <c r="AQ149" s="6"/>
      <c r="BH149" s="22" t="s">
        <v>432</v>
      </c>
      <c r="BJ149" s="23"/>
      <c r="BM149" s="23"/>
    </row>
    <row r="150" spans="1:65" ht="138" customHeight="1" x14ac:dyDescent="0.15">
      <c r="A150" s="118" t="s">
        <v>700</v>
      </c>
      <c r="B150" s="119"/>
      <c r="C150" s="119"/>
      <c r="D150" s="119"/>
      <c r="E150" s="119"/>
      <c r="F150" s="119"/>
      <c r="G150" s="119"/>
      <c r="H150" s="119"/>
      <c r="I150" s="119"/>
      <c r="J150" s="119"/>
      <c r="K150" s="119"/>
      <c r="L150" s="119"/>
      <c r="M150" s="119"/>
      <c r="N150" s="119"/>
      <c r="O150" s="119"/>
      <c r="P150" s="119"/>
      <c r="Q150" s="119"/>
      <c r="R150" s="119"/>
      <c r="S150" s="119"/>
      <c r="T150" s="119"/>
      <c r="U150" s="119"/>
      <c r="V150" s="119"/>
      <c r="W150" s="119"/>
      <c r="X150" s="119"/>
      <c r="Y150" s="119"/>
      <c r="Z150" s="119"/>
      <c r="AA150" s="119"/>
      <c r="AB150" s="119"/>
      <c r="AC150" s="119"/>
      <c r="AD150" s="119"/>
      <c r="AE150" s="119"/>
      <c r="AF150" s="119"/>
      <c r="AG150" s="119"/>
      <c r="AH150" s="119"/>
      <c r="AI150" s="119"/>
      <c r="AJ150" s="119"/>
      <c r="AK150" s="119"/>
      <c r="AL150" s="119"/>
      <c r="AM150" s="120"/>
      <c r="AN150" s="6"/>
      <c r="AO150" s="6"/>
      <c r="AP150" s="6"/>
      <c r="AQ150" s="6"/>
      <c r="BH150" s="22" t="s">
        <v>558</v>
      </c>
      <c r="BI150" s="4" t="str">
        <f>"ITEM"&amp;BH150&amp; BG150 &amp;"="&amp; IF(TRIM($A150)="","",$A150)</f>
        <v>ITEM32_1=＜中間サーバー・ソフトウェアにおける措置＞
①中間サーバーの職員認証・権限管理機能では、ログイン時の職員認証の他に、ログイン・ログアウトを実施した職員、時刻、操作内容の記録が実施されるため、不適切な接続端末の操作や、不適切なオンライン連携を抑止する仕組みになっている。
②情報連携においてのみ、情報提供用個人識別符号を用いることがシステム上担保されており、不正な名寄せが行われるリスクに対応している。
＜中間サーバー･プラットフォームにおける措置＞
①中間サーバーと既存システム、情報提供ネットワークシステムとの間は、高度なセキュリティを維持した行政専用のネットワーク（総合行政ネットワーク等）を利用することにより、安全性を確保している。
②中間サーバーと団体についてはVPN等の技術を利用し、団体ごとに通信回線を分離するとともに、通信を暗号化することで安全性を確保している。
③中間サーバー・プラットフォームでは、特定個人情報を管理するデータベースを地方公共団体ごとに区分管理（アクセス制御）しており、中間サーバー・プラットフォームを利用する団体であっても他団体が管理する情報には一切アクセスできない。
④特定個人情報の管理を地方公共団体のみが行うことで、中間サーバー・プラットフォームの保守・運用を行う事業者における情報漏えい等のリスクを極小化する。</v>
      </c>
      <c r="BJ150" s="23"/>
      <c r="BM150" s="23"/>
    </row>
    <row r="151" spans="1:65" ht="9.75" customHeight="1" x14ac:dyDescent="0.15">
      <c r="A151" s="121"/>
      <c r="B151" s="122"/>
      <c r="C151" s="122"/>
      <c r="D151" s="122"/>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3"/>
      <c r="AN151" s="6"/>
      <c r="AO151" s="6"/>
      <c r="AP151" s="6"/>
      <c r="AQ151" s="6"/>
      <c r="BH151" s="22" t="s">
        <v>432</v>
      </c>
      <c r="BJ151" s="23"/>
      <c r="BM151" s="23"/>
    </row>
    <row r="152" spans="1:65" ht="9.75" customHeight="1" x14ac:dyDescent="0.15">
      <c r="A152" s="121"/>
      <c r="B152" s="122"/>
      <c r="C152" s="122"/>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3"/>
      <c r="AN152" s="6"/>
      <c r="AO152" s="6"/>
      <c r="AP152" s="6"/>
      <c r="AQ152" s="6"/>
      <c r="BH152" s="22" t="s">
        <v>432</v>
      </c>
      <c r="BJ152" s="23"/>
      <c r="BM152" s="23"/>
    </row>
    <row r="153" spans="1:65" ht="9.75" customHeight="1" x14ac:dyDescent="0.15">
      <c r="A153" s="121"/>
      <c r="B153" s="122"/>
      <c r="C153" s="122"/>
      <c r="D153" s="122"/>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3"/>
      <c r="AN153" s="6"/>
      <c r="AO153" s="6"/>
      <c r="AP153" s="6"/>
      <c r="AQ153" s="6"/>
      <c r="BH153" s="22" t="s">
        <v>432</v>
      </c>
      <c r="BJ153" s="23"/>
      <c r="BM153" s="23"/>
    </row>
    <row r="154" spans="1:65" ht="9.75" customHeight="1" x14ac:dyDescent="0.15">
      <c r="A154" s="121"/>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3"/>
      <c r="AN154" s="6"/>
      <c r="AO154" s="6"/>
      <c r="AP154" s="6"/>
      <c r="AQ154" s="6"/>
      <c r="BH154" s="22" t="s">
        <v>432</v>
      </c>
      <c r="BJ154" s="23"/>
      <c r="BM154" s="23"/>
    </row>
    <row r="155" spans="1:65" ht="9.75" customHeight="1" x14ac:dyDescent="0.15">
      <c r="A155" s="121"/>
      <c r="B155" s="122"/>
      <c r="C155" s="122"/>
      <c r="D155" s="122"/>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3"/>
      <c r="AN155" s="6"/>
      <c r="AO155" s="6"/>
      <c r="AP155" s="6"/>
      <c r="AQ155" s="6"/>
      <c r="BH155" s="22" t="s">
        <v>432</v>
      </c>
      <c r="BJ155" s="23"/>
      <c r="BM155" s="23"/>
    </row>
    <row r="156" spans="1:65" ht="9.75" customHeight="1" x14ac:dyDescent="0.15">
      <c r="A156" s="121"/>
      <c r="B156" s="122"/>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3"/>
      <c r="AN156" s="6"/>
      <c r="AO156" s="6"/>
      <c r="AP156" s="6"/>
      <c r="AQ156" s="6"/>
      <c r="BH156" s="22" t="s">
        <v>432</v>
      </c>
      <c r="BJ156" s="23"/>
      <c r="BM156" s="23"/>
    </row>
    <row r="157" spans="1:65" ht="9.75" customHeight="1" x14ac:dyDescent="0.15">
      <c r="A157" s="121"/>
      <c r="B157" s="122"/>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3"/>
      <c r="AN157" s="6"/>
      <c r="AO157" s="6"/>
      <c r="AP157" s="6"/>
      <c r="AQ157" s="6"/>
      <c r="BH157" s="22" t="s">
        <v>432</v>
      </c>
      <c r="BJ157" s="23"/>
      <c r="BM157" s="23"/>
    </row>
    <row r="158" spans="1:65" ht="9.75" customHeight="1" x14ac:dyDescent="0.15">
      <c r="A158" s="121"/>
      <c r="B158" s="122"/>
      <c r="C158" s="122"/>
      <c r="D158" s="122"/>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3"/>
      <c r="AN158" s="6"/>
      <c r="AO158" s="6"/>
      <c r="AP158" s="6"/>
      <c r="AQ158" s="6"/>
      <c r="BH158" s="22" t="s">
        <v>432</v>
      </c>
      <c r="BJ158" s="23"/>
      <c r="BM158" s="23"/>
    </row>
    <row r="159" spans="1:65" ht="9.75" customHeight="1" x14ac:dyDescent="0.15">
      <c r="A159" s="249"/>
      <c r="B159" s="221"/>
      <c r="C159" s="221"/>
      <c r="D159" s="221"/>
      <c r="E159" s="221"/>
      <c r="F159" s="221"/>
      <c r="G159" s="221"/>
      <c r="H159" s="221"/>
      <c r="I159" s="221"/>
      <c r="J159" s="221"/>
      <c r="K159" s="221"/>
      <c r="L159" s="221"/>
      <c r="M159" s="221"/>
      <c r="N159" s="221"/>
      <c r="O159" s="221"/>
      <c r="P159" s="221"/>
      <c r="Q159" s="221"/>
      <c r="R159" s="221"/>
      <c r="S159" s="221"/>
      <c r="T159" s="221"/>
      <c r="U159" s="221"/>
      <c r="V159" s="221"/>
      <c r="W159" s="221"/>
      <c r="X159" s="221"/>
      <c r="Y159" s="221"/>
      <c r="Z159" s="221"/>
      <c r="AA159" s="221"/>
      <c r="AB159" s="221"/>
      <c r="AC159" s="221"/>
      <c r="AD159" s="221"/>
      <c r="AE159" s="221"/>
      <c r="AF159" s="221"/>
      <c r="AG159" s="221"/>
      <c r="AH159" s="221"/>
      <c r="AI159" s="221"/>
      <c r="AJ159" s="221"/>
      <c r="AK159" s="221"/>
      <c r="AL159" s="221"/>
      <c r="AM159" s="250"/>
      <c r="AN159" s="6"/>
      <c r="AO159" s="6"/>
      <c r="AP159" s="6"/>
      <c r="AQ159" s="6"/>
      <c r="BH159" s="22" t="s">
        <v>559</v>
      </c>
      <c r="BI159" s="4" t="str">
        <f>"ITEM"&amp;BH159&amp; BG159 &amp;"="&amp; IF(TRIM($A159)="","",$A159)</f>
        <v>ITEM32_2=</v>
      </c>
      <c r="BJ159" s="23"/>
      <c r="BM159" s="23"/>
    </row>
    <row r="160" spans="1:65" ht="9.75" customHeight="1" x14ac:dyDescent="0.15">
      <c r="A160" s="124"/>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6"/>
      <c r="AN160" s="6"/>
      <c r="AO160" s="6"/>
      <c r="AP160" s="6"/>
      <c r="AQ160" s="6"/>
      <c r="BH160" s="22" t="s">
        <v>560</v>
      </c>
      <c r="BI160" s="4" t="str">
        <f>"ITEM"&amp;BH160&amp; BG160 &amp;"="&amp; IF(TRIM($A160)="","",$A160)</f>
        <v>ITEM32_3=</v>
      </c>
      <c r="BJ160" s="23"/>
      <c r="BM160" s="23"/>
    </row>
    <row r="161" spans="1:65" ht="9.75" customHeight="1" x14ac:dyDescent="0.15">
      <c r="A161" s="352" t="s">
        <v>310</v>
      </c>
      <c r="B161" s="352"/>
      <c r="C161" s="352"/>
      <c r="D161" s="352"/>
      <c r="E161" s="352"/>
      <c r="F161" s="352"/>
      <c r="G161" s="352"/>
      <c r="H161" s="352"/>
      <c r="I161" s="352"/>
      <c r="J161" s="352"/>
      <c r="K161" s="352"/>
      <c r="L161" s="352"/>
      <c r="M161" s="352"/>
      <c r="N161" s="352"/>
      <c r="O161" s="352"/>
      <c r="P161" s="352"/>
      <c r="Q161" s="352"/>
      <c r="R161" s="352"/>
      <c r="S161" s="352"/>
      <c r="T161" s="352"/>
      <c r="U161" s="352"/>
      <c r="V161" s="352"/>
      <c r="W161" s="352"/>
      <c r="X161" s="352"/>
      <c r="Y161" s="352"/>
      <c r="Z161" s="352"/>
      <c r="AA161" s="352"/>
      <c r="AB161" s="352"/>
      <c r="AC161" s="352"/>
      <c r="AD161" s="352"/>
      <c r="AE161" s="352"/>
      <c r="AF161" s="352"/>
      <c r="AG161" s="352"/>
      <c r="AH161" s="352"/>
      <c r="AI161" s="352"/>
      <c r="AJ161" s="352"/>
      <c r="AK161" s="352"/>
      <c r="AL161" s="352"/>
      <c r="AM161" s="352"/>
      <c r="AN161" s="6"/>
      <c r="AO161" s="6"/>
      <c r="AP161" s="6"/>
      <c r="AQ161" s="6"/>
      <c r="BH161" s="22" t="s">
        <v>432</v>
      </c>
      <c r="BJ161" s="23"/>
      <c r="BM161" s="23"/>
    </row>
    <row r="162" spans="1:65" ht="9.75" customHeight="1" x14ac:dyDescent="0.15">
      <c r="A162" s="352"/>
      <c r="B162" s="352"/>
      <c r="C162" s="352"/>
      <c r="D162" s="352"/>
      <c r="E162" s="352"/>
      <c r="F162" s="352"/>
      <c r="G162" s="352"/>
      <c r="H162" s="352"/>
      <c r="I162" s="352"/>
      <c r="J162" s="352"/>
      <c r="K162" s="352"/>
      <c r="L162" s="352"/>
      <c r="M162" s="352"/>
      <c r="N162" s="352"/>
      <c r="O162" s="352"/>
      <c r="P162" s="352"/>
      <c r="Q162" s="352"/>
      <c r="R162" s="352"/>
      <c r="S162" s="352"/>
      <c r="T162" s="352"/>
      <c r="U162" s="352"/>
      <c r="V162" s="352"/>
      <c r="W162" s="352"/>
      <c r="X162" s="352"/>
      <c r="Y162" s="352"/>
      <c r="Z162" s="352"/>
      <c r="AA162" s="352"/>
      <c r="AB162" s="352"/>
      <c r="AC162" s="352"/>
      <c r="AD162" s="352"/>
      <c r="AE162" s="352"/>
      <c r="AF162" s="352"/>
      <c r="AG162" s="352"/>
      <c r="AH162" s="352"/>
      <c r="AI162" s="352"/>
      <c r="AJ162" s="352"/>
      <c r="AK162" s="352"/>
      <c r="AL162" s="352"/>
      <c r="AM162" s="352"/>
      <c r="AN162" s="6"/>
      <c r="AO162" s="6"/>
      <c r="AP162" s="6"/>
      <c r="AQ162" s="6"/>
      <c r="BH162" s="22" t="s">
        <v>432</v>
      </c>
      <c r="BJ162" s="23"/>
      <c r="BM162" s="23"/>
    </row>
    <row r="163" spans="1:65" ht="9.75" customHeight="1" x14ac:dyDescent="0.15">
      <c r="A163" s="321" t="s">
        <v>65</v>
      </c>
      <c r="B163" s="322"/>
      <c r="C163" s="322"/>
      <c r="D163" s="322"/>
      <c r="E163" s="322"/>
      <c r="F163" s="322"/>
      <c r="G163" s="322"/>
      <c r="H163" s="322"/>
      <c r="I163" s="322"/>
      <c r="J163" s="322"/>
      <c r="K163" s="322"/>
      <c r="L163" s="322"/>
      <c r="M163" s="322"/>
      <c r="N163" s="322"/>
      <c r="O163" s="322"/>
      <c r="P163" s="322"/>
      <c r="Q163" s="322"/>
      <c r="R163" s="322"/>
      <c r="S163" s="322"/>
      <c r="T163" s="322"/>
      <c r="U163" s="322"/>
      <c r="V163" s="322"/>
      <c r="W163" s="322"/>
      <c r="X163" s="322"/>
      <c r="Y163" s="322"/>
      <c r="Z163" s="322"/>
      <c r="AA163" s="322"/>
      <c r="AB163" s="322"/>
      <c r="AC163" s="322"/>
      <c r="AD163" s="322"/>
      <c r="AE163" s="322"/>
      <c r="AF163" s="322"/>
      <c r="AG163" s="322"/>
      <c r="AH163" s="322"/>
      <c r="AI163" s="322"/>
      <c r="AJ163" s="322"/>
      <c r="AK163" s="322"/>
      <c r="AL163" s="322"/>
      <c r="AM163" s="323"/>
      <c r="AN163" s="6"/>
      <c r="AO163" s="6"/>
      <c r="AP163" s="6"/>
      <c r="AQ163" s="6"/>
      <c r="BH163" s="22" t="s">
        <v>432</v>
      </c>
      <c r="BJ163" s="23"/>
      <c r="BM163" s="23"/>
    </row>
    <row r="164" spans="1:65" ht="9.75" customHeight="1" x14ac:dyDescent="0.15">
      <c r="A164" s="327"/>
      <c r="B164" s="329"/>
      <c r="C164" s="329"/>
      <c r="D164" s="329"/>
      <c r="E164" s="329"/>
      <c r="F164" s="329"/>
      <c r="G164" s="329"/>
      <c r="H164" s="329"/>
      <c r="I164" s="329"/>
      <c r="J164" s="329"/>
      <c r="K164" s="329"/>
      <c r="L164" s="329"/>
      <c r="M164" s="329"/>
      <c r="N164" s="329"/>
      <c r="O164" s="329"/>
      <c r="P164" s="329"/>
      <c r="Q164" s="329"/>
      <c r="R164" s="329"/>
      <c r="S164" s="329"/>
      <c r="T164" s="329"/>
      <c r="U164" s="329"/>
      <c r="V164" s="329"/>
      <c r="W164" s="329"/>
      <c r="X164" s="329"/>
      <c r="Y164" s="329"/>
      <c r="Z164" s="329"/>
      <c r="AA164" s="329"/>
      <c r="AB164" s="329"/>
      <c r="AC164" s="329"/>
      <c r="AD164" s="329"/>
      <c r="AE164" s="329"/>
      <c r="AF164" s="329"/>
      <c r="AG164" s="329"/>
      <c r="AH164" s="329"/>
      <c r="AI164" s="329"/>
      <c r="AJ164" s="329"/>
      <c r="AK164" s="329"/>
      <c r="AL164" s="329"/>
      <c r="AM164" s="328"/>
      <c r="BH164" s="22" t="s">
        <v>432</v>
      </c>
      <c r="BJ164" s="23"/>
      <c r="BM164" s="23"/>
    </row>
    <row r="165" spans="1:65" ht="9.75" customHeight="1" x14ac:dyDescent="0.15">
      <c r="A165" s="321" t="s">
        <v>66</v>
      </c>
      <c r="B165" s="322"/>
      <c r="C165" s="322"/>
      <c r="D165" s="322"/>
      <c r="E165" s="322"/>
      <c r="F165" s="322"/>
      <c r="G165" s="322"/>
      <c r="H165" s="322"/>
      <c r="I165" s="323"/>
      <c r="J165" s="331" t="s">
        <v>229</v>
      </c>
      <c r="K165" s="232" t="s">
        <v>165</v>
      </c>
      <c r="L165" s="232"/>
      <c r="M165" s="232"/>
      <c r="N165" s="232"/>
      <c r="O165" s="232"/>
      <c r="P165" s="232"/>
      <c r="Q165" s="232"/>
      <c r="R165" s="232"/>
      <c r="S165" s="232"/>
      <c r="T165" s="181" t="s">
        <v>129</v>
      </c>
      <c r="U165" s="181"/>
      <c r="V165" s="170" t="s">
        <v>116</v>
      </c>
      <c r="W165" s="170"/>
      <c r="X165" s="170"/>
      <c r="Y165" s="170"/>
      <c r="Z165" s="170"/>
      <c r="AA165" s="170"/>
      <c r="AB165" s="170"/>
      <c r="AC165" s="170"/>
      <c r="AD165" s="170"/>
      <c r="AE165" s="170"/>
      <c r="AF165" s="170"/>
      <c r="AG165" s="170"/>
      <c r="AH165" s="170"/>
      <c r="AI165" s="170"/>
      <c r="AJ165" s="170"/>
      <c r="AK165" s="170"/>
      <c r="AL165" s="170"/>
      <c r="AM165" s="171"/>
      <c r="BE165" s="4" t="str">
        <f ca="1">MID(CELL("address",$CE$2),2,2)</f>
        <v>CE</v>
      </c>
      <c r="BF165" s="14">
        <f>IF(TRIM($K165)="","",IF(ISERROR(MATCH($K165,$CE$3:$CE$5,0)),"INPUT_ERROR",MATCH($K165,$CE$3:$CE$5,0)))</f>
        <v>2</v>
      </c>
      <c r="BH165" s="22">
        <v>33</v>
      </c>
      <c r="BI165" s="4" t="str">
        <f>"ITEM"&amp;BH165&amp; BG165 &amp;"=" &amp; $BF165</f>
        <v>ITEM33=2</v>
      </c>
      <c r="BJ165" s="23"/>
      <c r="BM165" s="23"/>
    </row>
    <row r="166" spans="1:65" ht="9.75" customHeight="1" x14ac:dyDescent="0.15">
      <c r="A166" s="324"/>
      <c r="B166" s="325"/>
      <c r="C166" s="325"/>
      <c r="D166" s="325"/>
      <c r="E166" s="325"/>
      <c r="F166" s="325"/>
      <c r="G166" s="325"/>
      <c r="H166" s="325"/>
      <c r="I166" s="326"/>
      <c r="J166" s="228"/>
      <c r="K166" s="184"/>
      <c r="L166" s="184"/>
      <c r="M166" s="184"/>
      <c r="N166" s="184"/>
      <c r="O166" s="184"/>
      <c r="P166" s="184"/>
      <c r="Q166" s="184"/>
      <c r="R166" s="184"/>
      <c r="S166" s="184"/>
      <c r="T166" s="185"/>
      <c r="U166" s="185"/>
      <c r="V166" s="187" t="s">
        <v>247</v>
      </c>
      <c r="W166" s="187"/>
      <c r="X166" s="187"/>
      <c r="Y166" s="187"/>
      <c r="Z166" s="187"/>
      <c r="AA166" s="187"/>
      <c r="AB166" s="187"/>
      <c r="AC166" s="187"/>
      <c r="AD166" s="187"/>
      <c r="AE166" s="187" t="s">
        <v>248</v>
      </c>
      <c r="AF166" s="187"/>
      <c r="AG166" s="187"/>
      <c r="AH166" s="187"/>
      <c r="AI166" s="187"/>
      <c r="AJ166" s="187"/>
      <c r="AK166" s="187"/>
      <c r="AL166" s="187"/>
      <c r="AM166" s="188"/>
      <c r="BH166" s="22" t="s">
        <v>432</v>
      </c>
      <c r="BJ166" s="23"/>
      <c r="BM166" s="23"/>
    </row>
    <row r="167" spans="1:65" ht="9.75" customHeight="1" x14ac:dyDescent="0.15">
      <c r="A167" s="327"/>
      <c r="B167" s="329"/>
      <c r="C167" s="329"/>
      <c r="D167" s="329"/>
      <c r="E167" s="329"/>
      <c r="F167" s="329"/>
      <c r="G167" s="329"/>
      <c r="H167" s="329"/>
      <c r="I167" s="328"/>
      <c r="J167" s="247"/>
      <c r="K167" s="248"/>
      <c r="L167" s="248"/>
      <c r="M167" s="248"/>
      <c r="N167" s="248"/>
      <c r="O167" s="248"/>
      <c r="P167" s="248"/>
      <c r="Q167" s="248"/>
      <c r="R167" s="248"/>
      <c r="S167" s="248"/>
      <c r="T167" s="248"/>
      <c r="U167" s="248"/>
      <c r="V167" s="190" t="s">
        <v>249</v>
      </c>
      <c r="W167" s="190"/>
      <c r="X167" s="190"/>
      <c r="Y167" s="190"/>
      <c r="Z167" s="190"/>
      <c r="AA167" s="190"/>
      <c r="AB167" s="190"/>
      <c r="AC167" s="190"/>
      <c r="AD167" s="190"/>
      <c r="AE167" s="190"/>
      <c r="AF167" s="190"/>
      <c r="AG167" s="190"/>
      <c r="AH167" s="190"/>
      <c r="AI167" s="190"/>
      <c r="AJ167" s="190"/>
      <c r="AK167" s="190"/>
      <c r="AL167" s="190"/>
      <c r="AM167" s="191"/>
      <c r="BH167" s="22" t="s">
        <v>432</v>
      </c>
      <c r="BJ167" s="23"/>
      <c r="BM167" s="23"/>
    </row>
    <row r="168" spans="1:65" ht="9.75" customHeight="1" x14ac:dyDescent="0.15">
      <c r="A168" s="321" t="s">
        <v>67</v>
      </c>
      <c r="B168" s="322"/>
      <c r="C168" s="322"/>
      <c r="D168" s="322"/>
      <c r="E168" s="322"/>
      <c r="F168" s="322"/>
      <c r="G168" s="322"/>
      <c r="H168" s="322"/>
      <c r="I168" s="322"/>
      <c r="J168" s="180"/>
      <c r="K168" s="181"/>
      <c r="L168" s="181"/>
      <c r="M168" s="181"/>
      <c r="N168" s="181"/>
      <c r="O168" s="181"/>
      <c r="P168" s="181"/>
      <c r="Q168" s="181"/>
      <c r="R168" s="181"/>
      <c r="S168" s="181"/>
      <c r="T168" s="181"/>
      <c r="U168" s="181"/>
      <c r="V168" s="181"/>
      <c r="W168" s="181"/>
      <c r="X168" s="181"/>
      <c r="Y168" s="181"/>
      <c r="Z168" s="181"/>
      <c r="AA168" s="181"/>
      <c r="AB168" s="181"/>
      <c r="AC168" s="181"/>
      <c r="AD168" s="181"/>
      <c r="AE168" s="181"/>
      <c r="AF168" s="181"/>
      <c r="AG168" s="181"/>
      <c r="AH168" s="181"/>
      <c r="AI168" s="181"/>
      <c r="AJ168" s="181"/>
      <c r="AK168" s="181"/>
      <c r="AL168" s="181"/>
      <c r="AM168" s="351"/>
      <c r="BH168" s="22" t="s">
        <v>432</v>
      </c>
      <c r="BJ168" s="23"/>
      <c r="BM168" s="23"/>
    </row>
    <row r="169" spans="1:65" ht="9.75" customHeight="1" x14ac:dyDescent="0.15">
      <c r="A169" s="324"/>
      <c r="B169" s="325"/>
      <c r="C169" s="325"/>
      <c r="D169" s="325"/>
      <c r="E169" s="325"/>
      <c r="F169" s="325"/>
      <c r="G169" s="325"/>
      <c r="H169" s="325"/>
      <c r="I169" s="325"/>
      <c r="J169" s="228" t="s">
        <v>127</v>
      </c>
      <c r="K169" s="184" t="s">
        <v>701</v>
      </c>
      <c r="L169" s="184"/>
      <c r="M169" s="184"/>
      <c r="N169" s="184"/>
      <c r="O169" s="184"/>
      <c r="P169" s="185" t="s">
        <v>129</v>
      </c>
      <c r="Q169" s="185"/>
      <c r="R169" s="185"/>
      <c r="S169" s="185"/>
      <c r="T169" s="185"/>
      <c r="U169" s="185"/>
      <c r="V169" s="169" t="s">
        <v>116</v>
      </c>
      <c r="W169" s="169"/>
      <c r="X169" s="169"/>
      <c r="Y169" s="169"/>
      <c r="Z169" s="169"/>
      <c r="AA169" s="169"/>
      <c r="AB169" s="169"/>
      <c r="AC169" s="169"/>
      <c r="AD169" s="169"/>
      <c r="AE169" s="169"/>
      <c r="AF169" s="169"/>
      <c r="AG169" s="169"/>
      <c r="AH169" s="169"/>
      <c r="AI169" s="169"/>
      <c r="AJ169" s="169"/>
      <c r="AK169" s="169"/>
      <c r="AL169" s="169"/>
      <c r="AM169" s="172"/>
      <c r="BE169" s="4" t="str">
        <f ca="1">MID(CELL("address",$CF$2),2,2)</f>
        <v>CF</v>
      </c>
      <c r="BF169" s="14">
        <f>IF(TRIM($K169)="","",IF(ISERROR(MATCH($K169,$CF$3:$CF$4,0)),"INPUT_ERROR",MATCH($K169,$CF$3:$CF$4,0)))</f>
        <v>2</v>
      </c>
      <c r="BH169" s="22">
        <v>34</v>
      </c>
      <c r="BI169" s="4" t="str">
        <f>"ITEM"&amp;BH169&amp; BG169 &amp;"=" &amp; $BF169</f>
        <v>ITEM34=2</v>
      </c>
      <c r="BJ169" s="23"/>
      <c r="BM169" s="23"/>
    </row>
    <row r="170" spans="1:65" ht="9.75" customHeight="1" x14ac:dyDescent="0.15">
      <c r="A170" s="324"/>
      <c r="B170" s="325"/>
      <c r="C170" s="325"/>
      <c r="D170" s="325"/>
      <c r="E170" s="325"/>
      <c r="F170" s="325"/>
      <c r="G170" s="325"/>
      <c r="H170" s="325"/>
      <c r="I170" s="325"/>
      <c r="J170" s="228"/>
      <c r="K170" s="184"/>
      <c r="L170" s="184"/>
      <c r="M170" s="184"/>
      <c r="N170" s="184"/>
      <c r="O170" s="184"/>
      <c r="P170" s="185"/>
      <c r="Q170" s="185"/>
      <c r="R170" s="185"/>
      <c r="S170" s="185"/>
      <c r="T170" s="185"/>
      <c r="U170" s="185"/>
      <c r="V170" s="187" t="s">
        <v>266</v>
      </c>
      <c r="W170" s="187"/>
      <c r="X170" s="187"/>
      <c r="Y170" s="187"/>
      <c r="Z170" s="187"/>
      <c r="AA170" s="187"/>
      <c r="AB170" s="187"/>
      <c r="AC170" s="187"/>
      <c r="AD170" s="187"/>
      <c r="AE170" s="187" t="s">
        <v>267</v>
      </c>
      <c r="AF170" s="187"/>
      <c r="AG170" s="187"/>
      <c r="AH170" s="187"/>
      <c r="AI170" s="187"/>
      <c r="AJ170" s="187"/>
      <c r="AK170" s="187"/>
      <c r="AL170" s="187"/>
      <c r="AM170" s="188"/>
      <c r="BH170" s="22" t="s">
        <v>432</v>
      </c>
      <c r="BJ170" s="23"/>
      <c r="BM170" s="23"/>
    </row>
    <row r="171" spans="1:65" ht="9.75" customHeight="1" x14ac:dyDescent="0.15">
      <c r="A171" s="324"/>
      <c r="B171" s="325"/>
      <c r="C171" s="325"/>
      <c r="D171" s="325"/>
      <c r="E171" s="325"/>
      <c r="F171" s="325"/>
      <c r="G171" s="325"/>
      <c r="H171" s="325"/>
      <c r="I171" s="325"/>
      <c r="J171" s="359"/>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237"/>
      <c r="BH171" s="22" t="s">
        <v>432</v>
      </c>
      <c r="BJ171" s="23"/>
      <c r="BM171" s="23"/>
    </row>
    <row r="172" spans="1:65" ht="9.75" customHeight="1" x14ac:dyDescent="0.15">
      <c r="A172" s="324"/>
      <c r="B172" s="325"/>
      <c r="C172" s="325"/>
      <c r="D172" s="325"/>
      <c r="E172" s="325"/>
      <c r="F172" s="325"/>
      <c r="G172" s="325"/>
      <c r="H172" s="325"/>
      <c r="I172" s="325"/>
      <c r="J172" s="247"/>
      <c r="K172" s="248"/>
      <c r="L172" s="248"/>
      <c r="M172" s="248"/>
      <c r="N172" s="248"/>
      <c r="O172" s="248"/>
      <c r="P172" s="248"/>
      <c r="Q172" s="248"/>
      <c r="R172" s="248"/>
      <c r="S172" s="248"/>
      <c r="T172" s="248"/>
      <c r="U172" s="248"/>
      <c r="V172" s="248"/>
      <c r="W172" s="248"/>
      <c r="X172" s="248"/>
      <c r="Y172" s="248"/>
      <c r="Z172" s="248"/>
      <c r="AA172" s="248"/>
      <c r="AB172" s="248"/>
      <c r="AC172" s="248"/>
      <c r="AD172" s="248"/>
      <c r="AE172" s="248"/>
      <c r="AF172" s="248"/>
      <c r="AG172" s="248"/>
      <c r="AH172" s="248"/>
      <c r="AI172" s="248"/>
      <c r="AJ172" s="248"/>
      <c r="AK172" s="248"/>
      <c r="AL172" s="248"/>
      <c r="AM172" s="350"/>
      <c r="BH172" s="22" t="s">
        <v>432</v>
      </c>
      <c r="BJ172" s="23"/>
      <c r="BM172" s="23"/>
    </row>
    <row r="173" spans="1:65" ht="9.75" customHeight="1" x14ac:dyDescent="0.15">
      <c r="A173" s="324"/>
      <c r="B173" s="326"/>
      <c r="C173" s="321" t="s">
        <v>68</v>
      </c>
      <c r="D173" s="322"/>
      <c r="E173" s="322"/>
      <c r="F173" s="322"/>
      <c r="G173" s="322"/>
      <c r="H173" s="322"/>
      <c r="I173" s="323"/>
      <c r="J173" s="360"/>
      <c r="K173" s="360"/>
      <c r="L173" s="360"/>
      <c r="M173" s="360"/>
      <c r="N173" s="360"/>
      <c r="O173" s="360"/>
      <c r="P173" s="360"/>
      <c r="Q173" s="360"/>
      <c r="R173" s="360"/>
      <c r="S173" s="360"/>
      <c r="T173" s="360"/>
      <c r="U173" s="360"/>
      <c r="V173" s="360"/>
      <c r="W173" s="360"/>
      <c r="X173" s="360"/>
      <c r="Y173" s="360"/>
      <c r="Z173" s="360"/>
      <c r="AA173" s="360"/>
      <c r="AB173" s="360"/>
      <c r="AC173" s="360"/>
      <c r="AD173" s="360"/>
      <c r="AE173" s="360"/>
      <c r="AF173" s="360"/>
      <c r="AG173" s="360"/>
      <c r="AH173" s="360"/>
      <c r="AI173" s="360"/>
      <c r="AJ173" s="360"/>
      <c r="AK173" s="360"/>
      <c r="AL173" s="360"/>
      <c r="AM173" s="360"/>
      <c r="BH173" s="22">
        <v>35</v>
      </c>
      <c r="BI173" s="4" t="str">
        <f>"ITEM"&amp;BH173&amp; BG173 &amp;"="&amp; IF(TRIM($J173)="","",$J173)</f>
        <v>ITEM35=</v>
      </c>
      <c r="BJ173" s="23"/>
      <c r="BM173" s="23"/>
    </row>
    <row r="174" spans="1:65" ht="9.75" customHeight="1" x14ac:dyDescent="0.15">
      <c r="A174" s="324"/>
      <c r="B174" s="326"/>
      <c r="C174" s="324"/>
      <c r="D174" s="325"/>
      <c r="E174" s="325"/>
      <c r="F174" s="325"/>
      <c r="G174" s="325"/>
      <c r="H174" s="325"/>
      <c r="I174" s="326"/>
      <c r="J174" s="361"/>
      <c r="K174" s="361"/>
      <c r="L174" s="361"/>
      <c r="M174" s="361"/>
      <c r="N174" s="361"/>
      <c r="O174" s="361"/>
      <c r="P174" s="361"/>
      <c r="Q174" s="361"/>
      <c r="R174" s="361"/>
      <c r="S174" s="361"/>
      <c r="T174" s="361"/>
      <c r="U174" s="361"/>
      <c r="V174" s="361"/>
      <c r="W174" s="361"/>
      <c r="X174" s="361"/>
      <c r="Y174" s="361"/>
      <c r="Z174" s="361"/>
      <c r="AA174" s="361"/>
      <c r="AB174" s="361"/>
      <c r="AC174" s="361"/>
      <c r="AD174" s="361"/>
      <c r="AE174" s="361"/>
      <c r="AF174" s="361"/>
      <c r="AG174" s="361"/>
      <c r="AH174" s="361"/>
      <c r="AI174" s="361"/>
      <c r="AJ174" s="361"/>
      <c r="AK174" s="361"/>
      <c r="AL174" s="361"/>
      <c r="AM174" s="361"/>
      <c r="BH174" s="22" t="s">
        <v>432</v>
      </c>
      <c r="BJ174" s="23"/>
      <c r="BM174" s="23"/>
    </row>
    <row r="175" spans="1:65" ht="9.75" customHeight="1" x14ac:dyDescent="0.15">
      <c r="A175" s="324"/>
      <c r="B175" s="326"/>
      <c r="C175" s="324"/>
      <c r="D175" s="325"/>
      <c r="E175" s="325"/>
      <c r="F175" s="325"/>
      <c r="G175" s="325"/>
      <c r="H175" s="325"/>
      <c r="I175" s="326"/>
      <c r="J175" s="361"/>
      <c r="K175" s="361"/>
      <c r="L175" s="361"/>
      <c r="M175" s="361"/>
      <c r="N175" s="361"/>
      <c r="O175" s="361"/>
      <c r="P175" s="361"/>
      <c r="Q175" s="361"/>
      <c r="R175" s="361"/>
      <c r="S175" s="361"/>
      <c r="T175" s="361"/>
      <c r="U175" s="361"/>
      <c r="V175" s="361"/>
      <c r="W175" s="361"/>
      <c r="X175" s="361"/>
      <c r="Y175" s="361"/>
      <c r="Z175" s="361"/>
      <c r="AA175" s="361"/>
      <c r="AB175" s="361"/>
      <c r="AC175" s="361"/>
      <c r="AD175" s="361"/>
      <c r="AE175" s="361"/>
      <c r="AF175" s="361"/>
      <c r="AG175" s="361"/>
      <c r="AH175" s="361"/>
      <c r="AI175" s="361"/>
      <c r="AJ175" s="361"/>
      <c r="AK175" s="361"/>
      <c r="AL175" s="361"/>
      <c r="AM175" s="361"/>
      <c r="BH175" s="22" t="s">
        <v>432</v>
      </c>
      <c r="BJ175" s="23"/>
      <c r="BM175" s="23"/>
    </row>
    <row r="176" spans="1:65" ht="9.75" customHeight="1" x14ac:dyDescent="0.15">
      <c r="A176" s="324"/>
      <c r="B176" s="326"/>
      <c r="C176" s="321" t="s">
        <v>69</v>
      </c>
      <c r="D176" s="322"/>
      <c r="E176" s="322"/>
      <c r="F176" s="322"/>
      <c r="G176" s="322"/>
      <c r="H176" s="322"/>
      <c r="I176" s="323"/>
      <c r="J176" s="361"/>
      <c r="K176" s="361"/>
      <c r="L176" s="361"/>
      <c r="M176" s="361"/>
      <c r="N176" s="361"/>
      <c r="O176" s="361"/>
      <c r="P176" s="361"/>
      <c r="Q176" s="361"/>
      <c r="R176" s="361"/>
      <c r="S176" s="361"/>
      <c r="T176" s="361"/>
      <c r="U176" s="361"/>
      <c r="V176" s="361"/>
      <c r="W176" s="361"/>
      <c r="X176" s="361"/>
      <c r="Y176" s="361"/>
      <c r="Z176" s="361"/>
      <c r="AA176" s="361"/>
      <c r="AB176" s="361"/>
      <c r="AC176" s="361"/>
      <c r="AD176" s="361"/>
      <c r="AE176" s="361"/>
      <c r="AF176" s="361"/>
      <c r="AG176" s="361"/>
      <c r="AH176" s="361"/>
      <c r="AI176" s="361"/>
      <c r="AJ176" s="361"/>
      <c r="AK176" s="361"/>
      <c r="AL176" s="361"/>
      <c r="AM176" s="361"/>
      <c r="BH176" s="22">
        <v>36</v>
      </c>
      <c r="BI176" s="4" t="str">
        <f>"ITEM"&amp;BH176&amp; BG176 &amp;"="&amp; IF(TRIM($J176)="","",$J176)</f>
        <v>ITEM36=</v>
      </c>
      <c r="BJ176" s="23"/>
      <c r="BM176" s="23"/>
    </row>
    <row r="177" spans="1:65" ht="9.75" customHeight="1" x14ac:dyDescent="0.15">
      <c r="A177" s="324"/>
      <c r="B177" s="326"/>
      <c r="C177" s="324"/>
      <c r="D177" s="325"/>
      <c r="E177" s="325"/>
      <c r="F177" s="325"/>
      <c r="G177" s="325"/>
      <c r="H177" s="325"/>
      <c r="I177" s="326"/>
      <c r="J177" s="361"/>
      <c r="K177" s="361"/>
      <c r="L177" s="361"/>
      <c r="M177" s="361"/>
      <c r="N177" s="361"/>
      <c r="O177" s="361"/>
      <c r="P177" s="361"/>
      <c r="Q177" s="361"/>
      <c r="R177" s="361"/>
      <c r="S177" s="361"/>
      <c r="T177" s="361"/>
      <c r="U177" s="361"/>
      <c r="V177" s="361"/>
      <c r="W177" s="361"/>
      <c r="X177" s="361"/>
      <c r="Y177" s="361"/>
      <c r="Z177" s="361"/>
      <c r="AA177" s="361"/>
      <c r="AB177" s="361"/>
      <c r="AC177" s="361"/>
      <c r="AD177" s="361"/>
      <c r="AE177" s="361"/>
      <c r="AF177" s="361"/>
      <c r="AG177" s="361"/>
      <c r="AH177" s="361"/>
      <c r="AI177" s="361"/>
      <c r="AJ177" s="361"/>
      <c r="AK177" s="361"/>
      <c r="AL177" s="361"/>
      <c r="AM177" s="361"/>
      <c r="BH177" s="22" t="s">
        <v>432</v>
      </c>
      <c r="BJ177" s="23"/>
      <c r="BM177" s="23"/>
    </row>
    <row r="178" spans="1:65" ht="9.75" customHeight="1" x14ac:dyDescent="0.15">
      <c r="A178" s="327"/>
      <c r="B178" s="328"/>
      <c r="C178" s="324"/>
      <c r="D178" s="325"/>
      <c r="E178" s="325"/>
      <c r="F178" s="325"/>
      <c r="G178" s="325"/>
      <c r="H178" s="325"/>
      <c r="I178" s="326"/>
      <c r="J178" s="361"/>
      <c r="K178" s="361"/>
      <c r="L178" s="361"/>
      <c r="M178" s="361"/>
      <c r="N178" s="361"/>
      <c r="O178" s="361"/>
      <c r="P178" s="361"/>
      <c r="Q178" s="361"/>
      <c r="R178" s="361"/>
      <c r="S178" s="361"/>
      <c r="T178" s="361"/>
      <c r="U178" s="361"/>
      <c r="V178" s="361"/>
      <c r="W178" s="361"/>
      <c r="X178" s="361"/>
      <c r="Y178" s="361"/>
      <c r="Z178" s="361"/>
      <c r="AA178" s="361"/>
      <c r="AB178" s="361"/>
      <c r="AC178" s="361"/>
      <c r="AD178" s="361"/>
      <c r="AE178" s="361"/>
      <c r="AF178" s="361"/>
      <c r="AG178" s="361"/>
      <c r="AH178" s="361"/>
      <c r="AI178" s="361"/>
      <c r="AJ178" s="361"/>
      <c r="AK178" s="361"/>
      <c r="AL178" s="361"/>
      <c r="AM178" s="361"/>
      <c r="BH178" s="22" t="s">
        <v>432</v>
      </c>
      <c r="BJ178" s="23"/>
      <c r="BM178" s="23"/>
    </row>
    <row r="179" spans="1:65" ht="9.75" customHeight="1" x14ac:dyDescent="0.15">
      <c r="A179" s="330" t="s">
        <v>52</v>
      </c>
      <c r="B179" s="330"/>
      <c r="C179" s="330"/>
      <c r="D179" s="330"/>
      <c r="E179" s="330"/>
      <c r="F179" s="330"/>
      <c r="G179" s="330"/>
      <c r="H179" s="330"/>
      <c r="I179" s="330"/>
      <c r="J179" s="361"/>
      <c r="K179" s="361"/>
      <c r="L179" s="361"/>
      <c r="M179" s="361"/>
      <c r="N179" s="361"/>
      <c r="O179" s="361"/>
      <c r="P179" s="361"/>
      <c r="Q179" s="361"/>
      <c r="R179" s="361"/>
      <c r="S179" s="361"/>
      <c r="T179" s="361"/>
      <c r="U179" s="361"/>
      <c r="V179" s="361"/>
      <c r="W179" s="361"/>
      <c r="X179" s="361"/>
      <c r="Y179" s="361"/>
      <c r="Z179" s="361"/>
      <c r="AA179" s="361"/>
      <c r="AB179" s="361"/>
      <c r="AC179" s="361"/>
      <c r="AD179" s="361"/>
      <c r="AE179" s="361"/>
      <c r="AF179" s="361"/>
      <c r="AG179" s="361"/>
      <c r="AH179" s="361"/>
      <c r="AI179" s="361"/>
      <c r="AJ179" s="361"/>
      <c r="AK179" s="361"/>
      <c r="AL179" s="361"/>
      <c r="AM179" s="361"/>
      <c r="BH179" s="22">
        <v>37</v>
      </c>
      <c r="BI179" s="4" t="str">
        <f>"ITEM"&amp;BH179&amp; BG179 &amp;"="&amp; IF(TRIM($J179)="","",$J179)</f>
        <v>ITEM37=</v>
      </c>
      <c r="BJ179" s="23"/>
      <c r="BM179" s="23"/>
    </row>
    <row r="180" spans="1:65" ht="9.75" customHeight="1" x14ac:dyDescent="0.15">
      <c r="A180" s="330"/>
      <c r="B180" s="330"/>
      <c r="C180" s="330"/>
      <c r="D180" s="330"/>
      <c r="E180" s="330"/>
      <c r="F180" s="330"/>
      <c r="G180" s="330"/>
      <c r="H180" s="330"/>
      <c r="I180" s="330"/>
      <c r="J180" s="361"/>
      <c r="K180" s="361"/>
      <c r="L180" s="361"/>
      <c r="M180" s="361"/>
      <c r="N180" s="361"/>
      <c r="O180" s="361"/>
      <c r="P180" s="361"/>
      <c r="Q180" s="361"/>
      <c r="R180" s="361"/>
      <c r="S180" s="361"/>
      <c r="T180" s="361"/>
      <c r="U180" s="361"/>
      <c r="V180" s="361"/>
      <c r="W180" s="361"/>
      <c r="X180" s="361"/>
      <c r="Y180" s="361"/>
      <c r="Z180" s="361"/>
      <c r="AA180" s="361"/>
      <c r="AB180" s="361"/>
      <c r="AC180" s="361"/>
      <c r="AD180" s="361"/>
      <c r="AE180" s="361"/>
      <c r="AF180" s="361"/>
      <c r="AG180" s="361"/>
      <c r="AH180" s="361"/>
      <c r="AI180" s="361"/>
      <c r="AJ180" s="361"/>
      <c r="AK180" s="361"/>
      <c r="AL180" s="361"/>
      <c r="AM180" s="361"/>
      <c r="BH180" s="22" t="s">
        <v>432</v>
      </c>
      <c r="BJ180" s="23"/>
      <c r="BM180" s="23"/>
    </row>
    <row r="181" spans="1:65" ht="9.75" customHeight="1" x14ac:dyDescent="0.15">
      <c r="A181" s="330"/>
      <c r="B181" s="330"/>
      <c r="C181" s="330"/>
      <c r="D181" s="330"/>
      <c r="E181" s="330"/>
      <c r="F181" s="330"/>
      <c r="G181" s="330"/>
      <c r="H181" s="330"/>
      <c r="I181" s="330"/>
      <c r="J181" s="361"/>
      <c r="K181" s="361"/>
      <c r="L181" s="361"/>
      <c r="M181" s="361"/>
      <c r="N181" s="361"/>
      <c r="O181" s="361"/>
      <c r="P181" s="361"/>
      <c r="Q181" s="361"/>
      <c r="R181" s="361"/>
      <c r="S181" s="361"/>
      <c r="T181" s="361"/>
      <c r="U181" s="361"/>
      <c r="V181" s="361"/>
      <c r="W181" s="361"/>
      <c r="X181" s="361"/>
      <c r="Y181" s="361"/>
      <c r="Z181" s="361"/>
      <c r="AA181" s="361"/>
      <c r="AB181" s="361"/>
      <c r="AC181" s="361"/>
      <c r="AD181" s="361"/>
      <c r="AE181" s="361"/>
      <c r="AF181" s="361"/>
      <c r="AG181" s="361"/>
      <c r="AH181" s="361"/>
      <c r="AI181" s="361"/>
      <c r="AJ181" s="361"/>
      <c r="AK181" s="361"/>
      <c r="AL181" s="361"/>
      <c r="AM181" s="361"/>
      <c r="BH181" s="22" t="s">
        <v>432</v>
      </c>
      <c r="BJ181" s="23"/>
      <c r="BM181" s="23"/>
    </row>
    <row r="182" spans="1:65" ht="9.75" customHeight="1" x14ac:dyDescent="0.15">
      <c r="A182" s="335" t="s">
        <v>295</v>
      </c>
      <c r="B182" s="336"/>
      <c r="C182" s="336"/>
      <c r="D182" s="336"/>
      <c r="E182" s="336"/>
      <c r="F182" s="336"/>
      <c r="G182" s="336"/>
      <c r="H182" s="336"/>
      <c r="I182" s="337"/>
      <c r="J182" s="331" t="s">
        <v>167</v>
      </c>
      <c r="K182" s="232" t="s">
        <v>689</v>
      </c>
      <c r="L182" s="232"/>
      <c r="M182" s="232"/>
      <c r="N182" s="232"/>
      <c r="O182" s="232"/>
      <c r="P182" s="232"/>
      <c r="Q182" s="232"/>
      <c r="R182" s="232"/>
      <c r="S182" s="232"/>
      <c r="T182" s="181" t="s">
        <v>168</v>
      </c>
      <c r="U182" s="181"/>
      <c r="V182" s="170" t="s">
        <v>116</v>
      </c>
      <c r="W182" s="170"/>
      <c r="X182" s="170"/>
      <c r="Y182" s="170"/>
      <c r="Z182" s="170"/>
      <c r="AA182" s="170"/>
      <c r="AB182" s="170"/>
      <c r="AC182" s="170"/>
      <c r="AD182" s="170"/>
      <c r="AE182" s="170"/>
      <c r="AF182" s="170"/>
      <c r="AG182" s="170"/>
      <c r="AH182" s="170"/>
      <c r="AI182" s="170"/>
      <c r="AJ182" s="170"/>
      <c r="AK182" s="170"/>
      <c r="AL182" s="170"/>
      <c r="AM182" s="171"/>
      <c r="BE182" s="4" t="str">
        <f ca="1">MID(CELL("address",$CA$2),2,2)</f>
        <v>CA</v>
      </c>
      <c r="BF182" s="14">
        <f>IF(TRIM($K182)="","",IF(ISERROR(MATCH($K182,$CA$3:$CA$5,0)),"INPUT_ERROR",MATCH($K182,$CA$3:$CA$5,0)))</f>
        <v>2</v>
      </c>
      <c r="BH182" s="22">
        <v>38</v>
      </c>
      <c r="BI182" s="4" t="str">
        <f>"ITEM"&amp;BH182&amp; BG182 &amp;"=" &amp; $BF182</f>
        <v>ITEM38=2</v>
      </c>
      <c r="BJ182" s="23"/>
      <c r="BM182" s="23"/>
    </row>
    <row r="183" spans="1:65" ht="9.75" customHeight="1" x14ac:dyDescent="0.15">
      <c r="A183" s="338"/>
      <c r="B183" s="339"/>
      <c r="C183" s="339"/>
      <c r="D183" s="339"/>
      <c r="E183" s="339"/>
      <c r="F183" s="339"/>
      <c r="G183" s="339"/>
      <c r="H183" s="339"/>
      <c r="I183" s="340"/>
      <c r="J183" s="228"/>
      <c r="K183" s="184"/>
      <c r="L183" s="184"/>
      <c r="M183" s="184"/>
      <c r="N183" s="184"/>
      <c r="O183" s="184"/>
      <c r="P183" s="184"/>
      <c r="Q183" s="184"/>
      <c r="R183" s="184"/>
      <c r="S183" s="184"/>
      <c r="T183" s="185"/>
      <c r="U183" s="185"/>
      <c r="V183" s="187" t="s">
        <v>242</v>
      </c>
      <c r="W183" s="187"/>
      <c r="X183" s="187"/>
      <c r="Y183" s="187"/>
      <c r="Z183" s="187"/>
      <c r="AA183" s="187"/>
      <c r="AB183" s="187"/>
      <c r="AC183" s="187"/>
      <c r="AD183" s="187"/>
      <c r="AE183" s="187" t="s">
        <v>243</v>
      </c>
      <c r="AF183" s="187"/>
      <c r="AG183" s="187"/>
      <c r="AH183" s="187"/>
      <c r="AI183" s="187"/>
      <c r="AJ183" s="187"/>
      <c r="AK183" s="187"/>
      <c r="AL183" s="187"/>
      <c r="AM183" s="188"/>
      <c r="BH183" s="22" t="s">
        <v>432</v>
      </c>
      <c r="BJ183" s="23"/>
      <c r="BM183" s="23"/>
    </row>
    <row r="184" spans="1:65" ht="9.75" customHeight="1" x14ac:dyDescent="0.15">
      <c r="A184" s="353"/>
      <c r="B184" s="354"/>
      <c r="C184" s="354"/>
      <c r="D184" s="354"/>
      <c r="E184" s="354"/>
      <c r="F184" s="354"/>
      <c r="G184" s="354"/>
      <c r="H184" s="354"/>
      <c r="I184" s="355"/>
      <c r="J184" s="247"/>
      <c r="K184" s="248"/>
      <c r="L184" s="248"/>
      <c r="M184" s="248"/>
      <c r="N184" s="248"/>
      <c r="O184" s="248"/>
      <c r="P184" s="248"/>
      <c r="Q184" s="248"/>
      <c r="R184" s="248"/>
      <c r="S184" s="248"/>
      <c r="T184" s="248"/>
      <c r="U184" s="248"/>
      <c r="V184" s="190" t="s">
        <v>244</v>
      </c>
      <c r="W184" s="190"/>
      <c r="X184" s="190"/>
      <c r="Y184" s="190"/>
      <c r="Z184" s="190"/>
      <c r="AA184" s="190"/>
      <c r="AB184" s="190"/>
      <c r="AC184" s="190"/>
      <c r="AD184" s="190"/>
      <c r="AE184" s="190"/>
      <c r="AF184" s="190"/>
      <c r="AG184" s="190"/>
      <c r="AH184" s="190"/>
      <c r="AI184" s="190"/>
      <c r="AJ184" s="190"/>
      <c r="AK184" s="190"/>
      <c r="AL184" s="190"/>
      <c r="AM184" s="191"/>
      <c r="BH184" s="22" t="s">
        <v>432</v>
      </c>
      <c r="BJ184" s="23"/>
      <c r="BM184" s="23"/>
    </row>
    <row r="185" spans="1:65" ht="9.75" customHeight="1" x14ac:dyDescent="0.15">
      <c r="A185" s="321" t="s">
        <v>70</v>
      </c>
      <c r="B185" s="322"/>
      <c r="C185" s="322"/>
      <c r="D185" s="322"/>
      <c r="E185" s="322"/>
      <c r="F185" s="322"/>
      <c r="G185" s="322"/>
      <c r="H185" s="322"/>
      <c r="I185" s="322"/>
      <c r="J185" s="322"/>
      <c r="K185" s="322"/>
      <c r="L185" s="322"/>
      <c r="M185" s="322"/>
      <c r="N185" s="322"/>
      <c r="O185" s="322"/>
      <c r="P185" s="322"/>
      <c r="Q185" s="322"/>
      <c r="R185" s="322"/>
      <c r="S185" s="322"/>
      <c r="T185" s="322"/>
      <c r="U185" s="322"/>
      <c r="V185" s="322"/>
      <c r="W185" s="322"/>
      <c r="X185" s="322"/>
      <c r="Y185" s="322"/>
      <c r="Z185" s="322"/>
      <c r="AA185" s="322"/>
      <c r="AB185" s="322"/>
      <c r="AC185" s="322"/>
      <c r="AD185" s="322"/>
      <c r="AE185" s="322"/>
      <c r="AF185" s="322"/>
      <c r="AG185" s="322"/>
      <c r="AH185" s="322"/>
      <c r="AI185" s="322"/>
      <c r="AJ185" s="322"/>
      <c r="AK185" s="322"/>
      <c r="AL185" s="322"/>
      <c r="AM185" s="323"/>
      <c r="BH185" s="22" t="s">
        <v>432</v>
      </c>
      <c r="BJ185" s="23"/>
      <c r="BM185" s="23"/>
    </row>
    <row r="186" spans="1:65" ht="9.75" customHeight="1" x14ac:dyDescent="0.15">
      <c r="A186" s="327"/>
      <c r="B186" s="329"/>
      <c r="C186" s="329"/>
      <c r="D186" s="329"/>
      <c r="E186" s="329"/>
      <c r="F186" s="329"/>
      <c r="G186" s="329"/>
      <c r="H186" s="329"/>
      <c r="I186" s="329"/>
      <c r="J186" s="329"/>
      <c r="K186" s="329"/>
      <c r="L186" s="329"/>
      <c r="M186" s="329"/>
      <c r="N186" s="329"/>
      <c r="O186" s="329"/>
      <c r="P186" s="329"/>
      <c r="Q186" s="329"/>
      <c r="R186" s="329"/>
      <c r="S186" s="329"/>
      <c r="T186" s="329"/>
      <c r="U186" s="329"/>
      <c r="V186" s="329"/>
      <c r="W186" s="329"/>
      <c r="X186" s="329"/>
      <c r="Y186" s="329"/>
      <c r="Z186" s="329"/>
      <c r="AA186" s="329"/>
      <c r="AB186" s="329"/>
      <c r="AC186" s="329"/>
      <c r="AD186" s="329"/>
      <c r="AE186" s="329"/>
      <c r="AF186" s="329"/>
      <c r="AG186" s="329"/>
      <c r="AH186" s="329"/>
      <c r="AI186" s="329"/>
      <c r="AJ186" s="329"/>
      <c r="AK186" s="329"/>
      <c r="AL186" s="329"/>
      <c r="AM186" s="328"/>
      <c r="BH186" s="22" t="s">
        <v>432</v>
      </c>
      <c r="BJ186" s="23"/>
      <c r="BM186" s="23"/>
    </row>
    <row r="187" spans="1:65" ht="9.75" customHeight="1" x14ac:dyDescent="0.15">
      <c r="A187" s="332"/>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c r="AF187" s="333"/>
      <c r="AG187" s="333"/>
      <c r="AH187" s="333"/>
      <c r="AI187" s="333"/>
      <c r="AJ187" s="333"/>
      <c r="AK187" s="333"/>
      <c r="AL187" s="333"/>
      <c r="AM187" s="334"/>
      <c r="BH187" s="22" t="s">
        <v>561</v>
      </c>
      <c r="BI187" s="4" t="str">
        <f>"ITEM"&amp;BH187&amp; BG187 &amp;"="&amp; IF(TRIM($A187)="","",$A187)</f>
        <v>ITEM39_1=</v>
      </c>
      <c r="BJ187" s="23"/>
      <c r="BM187" s="23"/>
    </row>
    <row r="188" spans="1:65" ht="9.75" customHeight="1" x14ac:dyDescent="0.15">
      <c r="A188" s="249"/>
      <c r="B188" s="221"/>
      <c r="C188" s="221"/>
      <c r="D188" s="221"/>
      <c r="E188" s="221"/>
      <c r="F188" s="221"/>
      <c r="G188" s="221"/>
      <c r="H188" s="221"/>
      <c r="I188" s="221"/>
      <c r="J188" s="221"/>
      <c r="K188" s="221"/>
      <c r="L188" s="221"/>
      <c r="M188" s="221"/>
      <c r="N188" s="221"/>
      <c r="O188" s="221"/>
      <c r="P188" s="221"/>
      <c r="Q188" s="221"/>
      <c r="R188" s="221"/>
      <c r="S188" s="221"/>
      <c r="T188" s="221"/>
      <c r="U188" s="221"/>
      <c r="V188" s="221"/>
      <c r="W188" s="221"/>
      <c r="X188" s="221"/>
      <c r="Y188" s="221"/>
      <c r="Z188" s="221"/>
      <c r="AA188" s="221"/>
      <c r="AB188" s="221"/>
      <c r="AC188" s="221"/>
      <c r="AD188" s="221"/>
      <c r="AE188" s="221"/>
      <c r="AF188" s="221"/>
      <c r="AG188" s="221"/>
      <c r="AH188" s="221"/>
      <c r="AI188" s="221"/>
      <c r="AJ188" s="221"/>
      <c r="AK188" s="221"/>
      <c r="AL188" s="221"/>
      <c r="AM188" s="250"/>
      <c r="BH188" s="22" t="s">
        <v>432</v>
      </c>
      <c r="BJ188" s="23"/>
      <c r="BM188" s="23"/>
    </row>
    <row r="189" spans="1:65" ht="9.75" customHeight="1" x14ac:dyDescent="0.15">
      <c r="A189" s="249"/>
      <c r="B189" s="221"/>
      <c r="C189" s="221"/>
      <c r="D189" s="221"/>
      <c r="E189" s="221"/>
      <c r="F189" s="221"/>
      <c r="G189" s="221"/>
      <c r="H189" s="221"/>
      <c r="I189" s="221"/>
      <c r="J189" s="221"/>
      <c r="K189" s="221"/>
      <c r="L189" s="221"/>
      <c r="M189" s="221"/>
      <c r="N189" s="221"/>
      <c r="O189" s="221"/>
      <c r="P189" s="221"/>
      <c r="Q189" s="221"/>
      <c r="R189" s="221"/>
      <c r="S189" s="221"/>
      <c r="T189" s="221"/>
      <c r="U189" s="221"/>
      <c r="V189" s="221"/>
      <c r="W189" s="221"/>
      <c r="X189" s="221"/>
      <c r="Y189" s="221"/>
      <c r="Z189" s="221"/>
      <c r="AA189" s="221"/>
      <c r="AB189" s="221"/>
      <c r="AC189" s="221"/>
      <c r="AD189" s="221"/>
      <c r="AE189" s="221"/>
      <c r="AF189" s="221"/>
      <c r="AG189" s="221"/>
      <c r="AH189" s="221"/>
      <c r="AI189" s="221"/>
      <c r="AJ189" s="221"/>
      <c r="AK189" s="221"/>
      <c r="AL189" s="221"/>
      <c r="AM189" s="250"/>
      <c r="BH189" s="22" t="s">
        <v>432</v>
      </c>
      <c r="BJ189" s="23"/>
      <c r="BM189" s="23"/>
    </row>
    <row r="190" spans="1:65" ht="9.75" customHeight="1" x14ac:dyDescent="0.15">
      <c r="A190" s="249"/>
      <c r="B190" s="221"/>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c r="AC190" s="221"/>
      <c r="AD190" s="221"/>
      <c r="AE190" s="221"/>
      <c r="AF190" s="221"/>
      <c r="AG190" s="221"/>
      <c r="AH190" s="221"/>
      <c r="AI190" s="221"/>
      <c r="AJ190" s="221"/>
      <c r="AK190" s="221"/>
      <c r="AL190" s="221"/>
      <c r="AM190" s="250"/>
      <c r="BH190" s="22" t="s">
        <v>432</v>
      </c>
      <c r="BJ190" s="23"/>
      <c r="BM190" s="23"/>
    </row>
    <row r="191" spans="1:65" ht="9.75" customHeight="1" x14ac:dyDescent="0.15">
      <c r="A191" s="249"/>
      <c r="B191" s="221"/>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c r="AA191" s="221"/>
      <c r="AB191" s="221"/>
      <c r="AC191" s="221"/>
      <c r="AD191" s="221"/>
      <c r="AE191" s="221"/>
      <c r="AF191" s="221"/>
      <c r="AG191" s="221"/>
      <c r="AH191" s="221"/>
      <c r="AI191" s="221"/>
      <c r="AJ191" s="221"/>
      <c r="AK191" s="221"/>
      <c r="AL191" s="221"/>
      <c r="AM191" s="250"/>
      <c r="BH191" s="22" t="s">
        <v>432</v>
      </c>
      <c r="BJ191" s="23"/>
      <c r="BM191" s="23"/>
    </row>
    <row r="192" spans="1:65" ht="9.75" customHeight="1" x14ac:dyDescent="0.15">
      <c r="A192" s="249"/>
      <c r="B192" s="221"/>
      <c r="C192" s="221"/>
      <c r="D192" s="221"/>
      <c r="E192" s="221"/>
      <c r="F192" s="221"/>
      <c r="G192" s="221"/>
      <c r="H192" s="221"/>
      <c r="I192" s="221"/>
      <c r="J192" s="221"/>
      <c r="K192" s="221"/>
      <c r="L192" s="221"/>
      <c r="M192" s="221"/>
      <c r="N192" s="221"/>
      <c r="O192" s="221"/>
      <c r="P192" s="221"/>
      <c r="Q192" s="221"/>
      <c r="R192" s="221"/>
      <c r="S192" s="221"/>
      <c r="T192" s="221"/>
      <c r="U192" s="221"/>
      <c r="V192" s="221"/>
      <c r="W192" s="221"/>
      <c r="X192" s="221"/>
      <c r="Y192" s="221"/>
      <c r="Z192" s="221"/>
      <c r="AA192" s="221"/>
      <c r="AB192" s="221"/>
      <c r="AC192" s="221"/>
      <c r="AD192" s="221"/>
      <c r="AE192" s="221"/>
      <c r="AF192" s="221"/>
      <c r="AG192" s="221"/>
      <c r="AH192" s="221"/>
      <c r="AI192" s="221"/>
      <c r="AJ192" s="221"/>
      <c r="AK192" s="221"/>
      <c r="AL192" s="221"/>
      <c r="AM192" s="250"/>
      <c r="BH192" s="22" t="s">
        <v>432</v>
      </c>
      <c r="BJ192" s="23"/>
      <c r="BM192" s="23"/>
    </row>
    <row r="193" spans="1:65" ht="9.75" customHeight="1" x14ac:dyDescent="0.15">
      <c r="A193" s="249"/>
      <c r="B193" s="221"/>
      <c r="C193" s="221"/>
      <c r="D193" s="221"/>
      <c r="E193" s="221"/>
      <c r="F193" s="221"/>
      <c r="G193" s="221"/>
      <c r="H193" s="221"/>
      <c r="I193" s="221"/>
      <c r="J193" s="221"/>
      <c r="K193" s="221"/>
      <c r="L193" s="221"/>
      <c r="M193" s="221"/>
      <c r="N193" s="221"/>
      <c r="O193" s="221"/>
      <c r="P193" s="221"/>
      <c r="Q193" s="221"/>
      <c r="R193" s="221"/>
      <c r="S193" s="221"/>
      <c r="T193" s="221"/>
      <c r="U193" s="221"/>
      <c r="V193" s="221"/>
      <c r="W193" s="221"/>
      <c r="X193" s="221"/>
      <c r="Y193" s="221"/>
      <c r="Z193" s="221"/>
      <c r="AA193" s="221"/>
      <c r="AB193" s="221"/>
      <c r="AC193" s="221"/>
      <c r="AD193" s="221"/>
      <c r="AE193" s="221"/>
      <c r="AF193" s="221"/>
      <c r="AG193" s="221"/>
      <c r="AH193" s="221"/>
      <c r="AI193" s="221"/>
      <c r="AJ193" s="221"/>
      <c r="AK193" s="221"/>
      <c r="AL193" s="221"/>
      <c r="AM193" s="250"/>
      <c r="BH193" s="22" t="s">
        <v>432</v>
      </c>
      <c r="BJ193" s="23"/>
      <c r="BM193" s="23"/>
    </row>
    <row r="194" spans="1:65" ht="9.75" customHeight="1" x14ac:dyDescent="0.15">
      <c r="A194" s="249"/>
      <c r="B194" s="221"/>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c r="Y194" s="221"/>
      <c r="Z194" s="221"/>
      <c r="AA194" s="221"/>
      <c r="AB194" s="221"/>
      <c r="AC194" s="221"/>
      <c r="AD194" s="221"/>
      <c r="AE194" s="221"/>
      <c r="AF194" s="221"/>
      <c r="AG194" s="221"/>
      <c r="AH194" s="221"/>
      <c r="AI194" s="221"/>
      <c r="AJ194" s="221"/>
      <c r="AK194" s="221"/>
      <c r="AL194" s="221"/>
      <c r="AM194" s="250"/>
      <c r="BH194" s="22" t="s">
        <v>432</v>
      </c>
      <c r="BJ194" s="23"/>
      <c r="BM194" s="23"/>
    </row>
    <row r="195" spans="1:65" ht="9.75" customHeight="1" x14ac:dyDescent="0.15">
      <c r="A195" s="249"/>
      <c r="B195" s="221"/>
      <c r="C195" s="221"/>
      <c r="D195" s="221"/>
      <c r="E195" s="221"/>
      <c r="F195" s="221"/>
      <c r="G195" s="221"/>
      <c r="H195" s="221"/>
      <c r="I195" s="221"/>
      <c r="J195" s="221"/>
      <c r="K195" s="221"/>
      <c r="L195" s="221"/>
      <c r="M195" s="221"/>
      <c r="N195" s="221"/>
      <c r="O195" s="221"/>
      <c r="P195" s="221"/>
      <c r="Q195" s="221"/>
      <c r="R195" s="221"/>
      <c r="S195" s="221"/>
      <c r="T195" s="221"/>
      <c r="U195" s="221"/>
      <c r="V195" s="221"/>
      <c r="W195" s="221"/>
      <c r="X195" s="221"/>
      <c r="Y195" s="221"/>
      <c r="Z195" s="221"/>
      <c r="AA195" s="221"/>
      <c r="AB195" s="221"/>
      <c r="AC195" s="221"/>
      <c r="AD195" s="221"/>
      <c r="AE195" s="221"/>
      <c r="AF195" s="221"/>
      <c r="AG195" s="221"/>
      <c r="AH195" s="221"/>
      <c r="AI195" s="221"/>
      <c r="AJ195" s="221"/>
      <c r="AK195" s="221"/>
      <c r="AL195" s="221"/>
      <c r="AM195" s="250"/>
      <c r="BH195" s="22" t="s">
        <v>432</v>
      </c>
      <c r="BJ195" s="23"/>
      <c r="BM195" s="23"/>
    </row>
    <row r="196" spans="1:65" ht="9.75" customHeight="1" x14ac:dyDescent="0.15">
      <c r="A196" s="249"/>
      <c r="B196" s="221"/>
      <c r="C196" s="221"/>
      <c r="D196" s="221"/>
      <c r="E196" s="221"/>
      <c r="F196" s="221"/>
      <c r="G196" s="221"/>
      <c r="H196" s="221"/>
      <c r="I196" s="221"/>
      <c r="J196" s="221"/>
      <c r="K196" s="221"/>
      <c r="L196" s="221"/>
      <c r="M196" s="221"/>
      <c r="N196" s="221"/>
      <c r="O196" s="221"/>
      <c r="P196" s="221"/>
      <c r="Q196" s="221"/>
      <c r="R196" s="221"/>
      <c r="S196" s="221"/>
      <c r="T196" s="221"/>
      <c r="U196" s="221"/>
      <c r="V196" s="221"/>
      <c r="W196" s="221"/>
      <c r="X196" s="221"/>
      <c r="Y196" s="221"/>
      <c r="Z196" s="221"/>
      <c r="AA196" s="221"/>
      <c r="AB196" s="221"/>
      <c r="AC196" s="221"/>
      <c r="AD196" s="221"/>
      <c r="AE196" s="221"/>
      <c r="AF196" s="221"/>
      <c r="AG196" s="221"/>
      <c r="AH196" s="221"/>
      <c r="AI196" s="221"/>
      <c r="AJ196" s="221"/>
      <c r="AK196" s="221"/>
      <c r="AL196" s="221"/>
      <c r="AM196" s="250"/>
      <c r="BH196" s="22" t="s">
        <v>562</v>
      </c>
      <c r="BI196" s="4" t="str">
        <f>"ITEM"&amp;BH196&amp; BG196 &amp;"="&amp; IF(TRIM($A196)="","",$A196)</f>
        <v>ITEM39_2=</v>
      </c>
      <c r="BJ196" s="23"/>
      <c r="BM196" s="23"/>
    </row>
    <row r="197" spans="1:65" ht="9.75" customHeight="1" x14ac:dyDescent="0.15">
      <c r="A197" s="124"/>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5"/>
      <c r="AC197" s="125"/>
      <c r="AD197" s="125"/>
      <c r="AE197" s="125"/>
      <c r="AF197" s="125"/>
      <c r="AG197" s="125"/>
      <c r="AH197" s="125"/>
      <c r="AI197" s="125"/>
      <c r="AJ197" s="125"/>
      <c r="AK197" s="125"/>
      <c r="AL197" s="125"/>
      <c r="AM197" s="126"/>
      <c r="BH197" s="22" t="s">
        <v>563</v>
      </c>
      <c r="BI197" s="4" t="str">
        <f>"ITEM"&amp;BH197&amp; BG197 &amp;"="&amp; IF(TRIM($A197)="","",$A197)</f>
        <v>ITEM39_3=</v>
      </c>
      <c r="BJ197" s="23"/>
      <c r="BM197" s="23"/>
    </row>
    <row r="198" spans="1:65" ht="9.75" customHeight="1" x14ac:dyDescent="0.15">
      <c r="A198" s="357" t="s">
        <v>311</v>
      </c>
      <c r="B198" s="341"/>
      <c r="C198" s="341"/>
      <c r="D198" s="341"/>
      <c r="E198" s="341"/>
      <c r="F198" s="341"/>
      <c r="G198" s="341"/>
      <c r="H198" s="341"/>
      <c r="I198" s="341"/>
      <c r="J198" s="341"/>
      <c r="K198" s="341"/>
      <c r="L198" s="341"/>
      <c r="M198" s="341"/>
      <c r="N198" s="341"/>
      <c r="O198" s="341"/>
      <c r="P198" s="341"/>
      <c r="Q198" s="341"/>
      <c r="R198" s="341"/>
      <c r="S198" s="341"/>
      <c r="T198" s="341"/>
      <c r="U198" s="341"/>
      <c r="V198" s="341"/>
      <c r="W198" s="341"/>
      <c r="X198" s="341"/>
      <c r="Y198" s="341"/>
      <c r="Z198" s="341"/>
      <c r="AA198" s="341"/>
      <c r="AB198" s="341"/>
      <c r="AC198" s="341"/>
      <c r="AD198" s="341"/>
      <c r="AE198" s="341"/>
      <c r="AF198" s="341"/>
      <c r="AG198" s="341"/>
      <c r="AH198" s="341"/>
      <c r="AI198" s="341"/>
      <c r="AJ198" s="341"/>
      <c r="AK198" s="341"/>
      <c r="AL198" s="341"/>
      <c r="AM198" s="342"/>
      <c r="BH198" s="22" t="s">
        <v>432</v>
      </c>
      <c r="BJ198" s="23"/>
      <c r="BM198" s="23"/>
    </row>
    <row r="199" spans="1:65" ht="9.75" customHeight="1" x14ac:dyDescent="0.15">
      <c r="A199" s="358"/>
      <c r="B199" s="343"/>
      <c r="C199" s="343"/>
      <c r="D199" s="343"/>
      <c r="E199" s="343"/>
      <c r="F199" s="343"/>
      <c r="G199" s="343"/>
      <c r="H199" s="343"/>
      <c r="I199" s="343"/>
      <c r="J199" s="343"/>
      <c r="K199" s="343"/>
      <c r="L199" s="343"/>
      <c r="M199" s="343"/>
      <c r="N199" s="343"/>
      <c r="O199" s="343"/>
      <c r="P199" s="343"/>
      <c r="Q199" s="343"/>
      <c r="R199" s="343"/>
      <c r="S199" s="343"/>
      <c r="T199" s="343"/>
      <c r="U199" s="343"/>
      <c r="V199" s="343"/>
      <c r="W199" s="343"/>
      <c r="X199" s="343"/>
      <c r="Y199" s="343"/>
      <c r="Z199" s="343"/>
      <c r="AA199" s="343"/>
      <c r="AB199" s="343"/>
      <c r="AC199" s="343"/>
      <c r="AD199" s="343"/>
      <c r="AE199" s="343"/>
      <c r="AF199" s="343"/>
      <c r="AG199" s="343"/>
      <c r="AH199" s="343"/>
      <c r="AI199" s="343"/>
      <c r="AJ199" s="343"/>
      <c r="AK199" s="343"/>
      <c r="AL199" s="343"/>
      <c r="AM199" s="344"/>
      <c r="BH199" s="22" t="s">
        <v>432</v>
      </c>
      <c r="BJ199" s="23"/>
      <c r="BM199" s="23"/>
    </row>
    <row r="200" spans="1:65" ht="9.75" customHeight="1" x14ac:dyDescent="0.15">
      <c r="A200" s="321" t="s">
        <v>20</v>
      </c>
      <c r="B200" s="322"/>
      <c r="C200" s="322"/>
      <c r="D200" s="322"/>
      <c r="E200" s="322"/>
      <c r="F200" s="322"/>
      <c r="G200" s="322"/>
      <c r="H200" s="322"/>
      <c r="I200" s="323"/>
      <c r="J200" s="130" t="s">
        <v>189</v>
      </c>
      <c r="K200" s="132" t="s">
        <v>610</v>
      </c>
      <c r="L200" s="170" t="s">
        <v>268</v>
      </c>
      <c r="M200" s="170"/>
      <c r="N200" s="170"/>
      <c r="O200" s="170"/>
      <c r="P200" s="170"/>
      <c r="Q200" s="170"/>
      <c r="R200" s="170"/>
      <c r="S200" s="134" t="s">
        <v>189</v>
      </c>
      <c r="T200" s="132"/>
      <c r="U200" s="169" t="s">
        <v>269</v>
      </c>
      <c r="V200" s="169"/>
      <c r="W200" s="169"/>
      <c r="X200" s="169"/>
      <c r="Y200" s="169"/>
      <c r="Z200" s="169"/>
      <c r="AA200" s="169"/>
      <c r="AB200" s="134" t="s">
        <v>189</v>
      </c>
      <c r="AC200" s="132"/>
      <c r="AD200" s="170" t="s">
        <v>270</v>
      </c>
      <c r="AE200" s="170"/>
      <c r="AF200" s="170"/>
      <c r="AG200" s="170"/>
      <c r="AH200" s="170"/>
      <c r="AI200" s="170"/>
      <c r="AJ200" s="170"/>
      <c r="AK200" s="170"/>
      <c r="AL200" s="170"/>
      <c r="AM200" s="171"/>
      <c r="BF200" s="6" t="b">
        <f>IF($K200="○",TRUE,IF($K200="",FALSE,"INPUT_ERROR"))</f>
        <v>1</v>
      </c>
      <c r="BH200" s="22">
        <v>40</v>
      </c>
      <c r="BI200" s="4" t="str">
        <f>"ITEM"&amp;BH200&amp; BG200 &amp;"=" &amp; $BF200</f>
        <v>ITEM40=TRUE</v>
      </c>
      <c r="BJ200" s="23"/>
      <c r="BM200" s="23"/>
    </row>
    <row r="201" spans="1:65" ht="9.75" customHeight="1" x14ac:dyDescent="0.15">
      <c r="A201" s="324"/>
      <c r="B201" s="325"/>
      <c r="C201" s="325"/>
      <c r="D201" s="325"/>
      <c r="E201" s="325"/>
      <c r="F201" s="325"/>
      <c r="G201" s="325"/>
      <c r="H201" s="325"/>
      <c r="I201" s="326"/>
      <c r="J201" s="130"/>
      <c r="K201" s="132"/>
      <c r="L201" s="174"/>
      <c r="M201" s="174"/>
      <c r="N201" s="174"/>
      <c r="O201" s="174"/>
      <c r="P201" s="174"/>
      <c r="Q201" s="174"/>
      <c r="R201" s="174"/>
      <c r="S201" s="134"/>
      <c r="T201" s="132"/>
      <c r="U201" s="169"/>
      <c r="V201" s="169"/>
      <c r="W201" s="169"/>
      <c r="X201" s="169"/>
      <c r="Y201" s="169"/>
      <c r="Z201" s="169"/>
      <c r="AA201" s="169"/>
      <c r="AB201" s="134"/>
      <c r="AC201" s="132"/>
      <c r="AD201" s="174"/>
      <c r="AE201" s="174"/>
      <c r="AF201" s="174"/>
      <c r="AG201" s="174"/>
      <c r="AH201" s="174"/>
      <c r="AI201" s="174"/>
      <c r="AJ201" s="174"/>
      <c r="AK201" s="174"/>
      <c r="AL201" s="174"/>
      <c r="AM201" s="175"/>
      <c r="BF201" s="6" t="b">
        <f>IF($T200="○",TRUE,IF($T200="",FALSE,"INPUT_ERROR"))</f>
        <v>0</v>
      </c>
      <c r="BH201" s="22">
        <v>41</v>
      </c>
      <c r="BI201" s="4" t="str">
        <f>"ITEM"&amp;BH201&amp; BG201 &amp;"=" &amp; $BF201</f>
        <v>ITEM41=FALSE</v>
      </c>
      <c r="BJ201" s="23"/>
      <c r="BM201" s="23"/>
    </row>
    <row r="202" spans="1:65" ht="9.75" customHeight="1" x14ac:dyDescent="0.15">
      <c r="A202" s="357" t="s">
        <v>312</v>
      </c>
      <c r="B202" s="341"/>
      <c r="C202" s="341"/>
      <c r="D202" s="341"/>
      <c r="E202" s="341"/>
      <c r="F202" s="341"/>
      <c r="G202" s="341"/>
      <c r="H202" s="341"/>
      <c r="I202" s="341"/>
      <c r="J202" s="341"/>
      <c r="K202" s="341"/>
      <c r="L202" s="341"/>
      <c r="M202" s="341"/>
      <c r="N202" s="341"/>
      <c r="O202" s="341"/>
      <c r="P202" s="341"/>
      <c r="Q202" s="341"/>
      <c r="R202" s="341"/>
      <c r="S202" s="341"/>
      <c r="T202" s="341"/>
      <c r="U202" s="341"/>
      <c r="V202" s="341"/>
      <c r="W202" s="341"/>
      <c r="X202" s="341"/>
      <c r="Y202" s="341"/>
      <c r="Z202" s="341"/>
      <c r="AA202" s="341"/>
      <c r="AB202" s="341"/>
      <c r="AC202" s="341"/>
      <c r="AD202" s="341"/>
      <c r="AE202" s="341"/>
      <c r="AF202" s="341"/>
      <c r="AG202" s="341"/>
      <c r="AH202" s="341"/>
      <c r="AI202" s="341"/>
      <c r="AJ202" s="341"/>
      <c r="AK202" s="341"/>
      <c r="AL202" s="341"/>
      <c r="AM202" s="342"/>
      <c r="BF202" s="6" t="b">
        <f>IF($AC200="○",TRUE,IF($AC200="",FALSE,"INPUT_ERROR"))</f>
        <v>0</v>
      </c>
      <c r="BH202" s="22">
        <v>42</v>
      </c>
      <c r="BI202" s="4" t="str">
        <f>"ITEM"&amp;BH202&amp; BG202 &amp;"=" &amp; $BF202</f>
        <v>ITEM42=FALSE</v>
      </c>
      <c r="BJ202" s="23"/>
      <c r="BM202" s="23"/>
    </row>
    <row r="203" spans="1:65" ht="9.75" customHeight="1" x14ac:dyDescent="0.15">
      <c r="A203" s="358"/>
      <c r="B203" s="343"/>
      <c r="C203" s="343"/>
      <c r="D203" s="343"/>
      <c r="E203" s="343"/>
      <c r="F203" s="343"/>
      <c r="G203" s="343"/>
      <c r="H203" s="343"/>
      <c r="I203" s="343"/>
      <c r="J203" s="343"/>
      <c r="K203" s="343"/>
      <c r="L203" s="343"/>
      <c r="M203" s="343"/>
      <c r="N203" s="343"/>
      <c r="O203" s="343"/>
      <c r="P203" s="343"/>
      <c r="Q203" s="343"/>
      <c r="R203" s="343"/>
      <c r="S203" s="343"/>
      <c r="T203" s="343"/>
      <c r="U203" s="343"/>
      <c r="V203" s="343"/>
      <c r="W203" s="343"/>
      <c r="X203" s="343"/>
      <c r="Y203" s="343"/>
      <c r="Z203" s="343"/>
      <c r="AA203" s="343"/>
      <c r="AB203" s="343"/>
      <c r="AC203" s="343"/>
      <c r="AD203" s="343"/>
      <c r="AE203" s="343"/>
      <c r="AF203" s="343"/>
      <c r="AG203" s="343"/>
      <c r="AH203" s="343"/>
      <c r="AI203" s="343"/>
      <c r="AJ203" s="343"/>
      <c r="AK203" s="343"/>
      <c r="AL203" s="343"/>
      <c r="AM203" s="344"/>
      <c r="BH203" s="22" t="s">
        <v>432</v>
      </c>
      <c r="BJ203" s="23"/>
      <c r="BM203" s="23"/>
    </row>
    <row r="204" spans="1:65" ht="9.75" customHeight="1" x14ac:dyDescent="0.15">
      <c r="A204" s="321" t="s">
        <v>71</v>
      </c>
      <c r="B204" s="322"/>
      <c r="C204" s="322"/>
      <c r="D204" s="322"/>
      <c r="E204" s="322"/>
      <c r="F204" s="322"/>
      <c r="G204" s="322"/>
      <c r="H204" s="322"/>
      <c r="I204" s="323"/>
      <c r="J204" s="331" t="s">
        <v>229</v>
      </c>
      <c r="K204" s="367" t="s">
        <v>165</v>
      </c>
      <c r="L204" s="367"/>
      <c r="M204" s="367"/>
      <c r="N204" s="367"/>
      <c r="O204" s="367"/>
      <c r="P204" s="367"/>
      <c r="Q204" s="367"/>
      <c r="R204" s="367"/>
      <c r="S204" s="367"/>
      <c r="T204" s="181" t="s">
        <v>265</v>
      </c>
      <c r="U204" s="181"/>
      <c r="V204" s="170" t="s">
        <v>116</v>
      </c>
      <c r="W204" s="170"/>
      <c r="X204" s="170"/>
      <c r="Y204" s="170"/>
      <c r="Z204" s="170"/>
      <c r="AA204" s="170"/>
      <c r="AB204" s="170"/>
      <c r="AC204" s="170"/>
      <c r="AD204" s="170"/>
      <c r="AE204" s="170"/>
      <c r="AF204" s="170"/>
      <c r="AG204" s="170"/>
      <c r="AH204" s="170"/>
      <c r="AI204" s="170"/>
      <c r="AJ204" s="170"/>
      <c r="AK204" s="170"/>
      <c r="AL204" s="170"/>
      <c r="AM204" s="171"/>
      <c r="BE204" s="4" t="str">
        <f ca="1">MID(CELL("address",$CE$2),2,2)</f>
        <v>CE</v>
      </c>
      <c r="BF204" s="14">
        <f>IF(TRIM($K204)="","",IF(ISERROR(MATCH($K204,$CE$3:$CE$5,0)),"INPUT_ERROR",MATCH($K204,$CE$3:$CE$5,0)))</f>
        <v>2</v>
      </c>
      <c r="BH204" s="22">
        <v>43</v>
      </c>
      <c r="BI204" s="4" t="str">
        <f>"ITEM"&amp;BH204&amp; BG204 &amp;"=" &amp; $BF204</f>
        <v>ITEM43=2</v>
      </c>
      <c r="BJ204" s="23"/>
      <c r="BM204" s="23"/>
    </row>
    <row r="205" spans="1:65" ht="9.75" customHeight="1" x14ac:dyDescent="0.15">
      <c r="A205" s="324"/>
      <c r="B205" s="325"/>
      <c r="C205" s="325"/>
      <c r="D205" s="325"/>
      <c r="E205" s="325"/>
      <c r="F205" s="325"/>
      <c r="G205" s="325"/>
      <c r="H205" s="325"/>
      <c r="I205" s="326"/>
      <c r="J205" s="228"/>
      <c r="K205" s="368"/>
      <c r="L205" s="368"/>
      <c r="M205" s="368"/>
      <c r="N205" s="368"/>
      <c r="O205" s="368"/>
      <c r="P205" s="368"/>
      <c r="Q205" s="368"/>
      <c r="R205" s="368"/>
      <c r="S205" s="368"/>
      <c r="T205" s="185"/>
      <c r="U205" s="185"/>
      <c r="V205" s="187" t="s">
        <v>247</v>
      </c>
      <c r="W205" s="187"/>
      <c r="X205" s="187"/>
      <c r="Y205" s="187"/>
      <c r="Z205" s="187"/>
      <c r="AA205" s="187"/>
      <c r="AB205" s="187"/>
      <c r="AC205" s="187"/>
      <c r="AD205" s="187"/>
      <c r="AE205" s="187" t="s">
        <v>248</v>
      </c>
      <c r="AF205" s="187"/>
      <c r="AG205" s="187"/>
      <c r="AH205" s="187"/>
      <c r="AI205" s="187"/>
      <c r="AJ205" s="187"/>
      <c r="AK205" s="187"/>
      <c r="AL205" s="187"/>
      <c r="AM205" s="188"/>
      <c r="BH205" s="22" t="s">
        <v>432</v>
      </c>
      <c r="BJ205" s="23"/>
      <c r="BM205" s="23"/>
    </row>
    <row r="206" spans="1:65" ht="9.75" customHeight="1" x14ac:dyDescent="0.15">
      <c r="A206" s="324"/>
      <c r="B206" s="325"/>
      <c r="C206" s="325"/>
      <c r="D206" s="325"/>
      <c r="E206" s="325"/>
      <c r="F206" s="325"/>
      <c r="G206" s="325"/>
      <c r="H206" s="325"/>
      <c r="I206" s="326"/>
      <c r="J206" s="247"/>
      <c r="K206" s="248"/>
      <c r="L206" s="248"/>
      <c r="M206" s="248"/>
      <c r="N206" s="248"/>
      <c r="O206" s="248"/>
      <c r="P206" s="248"/>
      <c r="Q206" s="248"/>
      <c r="R206" s="248"/>
      <c r="S206" s="248"/>
      <c r="T206" s="248"/>
      <c r="U206" s="248"/>
      <c r="V206" s="190" t="s">
        <v>249</v>
      </c>
      <c r="W206" s="190"/>
      <c r="X206" s="190"/>
      <c r="Y206" s="190"/>
      <c r="Z206" s="190"/>
      <c r="AA206" s="190"/>
      <c r="AB206" s="190"/>
      <c r="AC206" s="190"/>
      <c r="AD206" s="190"/>
      <c r="AE206" s="190"/>
      <c r="AF206" s="190"/>
      <c r="AG206" s="190"/>
      <c r="AH206" s="190"/>
      <c r="AI206" s="190"/>
      <c r="AJ206" s="190"/>
      <c r="AK206" s="190"/>
      <c r="AL206" s="190"/>
      <c r="AM206" s="191"/>
      <c r="BH206" s="22" t="s">
        <v>432</v>
      </c>
      <c r="BJ206" s="23"/>
      <c r="BM206" s="23"/>
    </row>
    <row r="207" spans="1:65" ht="9.75" customHeight="1" x14ac:dyDescent="0.15">
      <c r="A207" s="324"/>
      <c r="B207" s="326"/>
      <c r="C207" s="321" t="s">
        <v>58</v>
      </c>
      <c r="D207" s="322"/>
      <c r="E207" s="322"/>
      <c r="F207" s="322"/>
      <c r="G207" s="322"/>
      <c r="H207" s="322"/>
      <c r="I207" s="323"/>
      <c r="J207" s="115" t="s">
        <v>702</v>
      </c>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7"/>
      <c r="BH207" s="22" t="s">
        <v>564</v>
      </c>
      <c r="BI207" s="4" t="str">
        <f>"ITEM"&amp;BH207&amp; BG207 &amp;"="&amp; IF(TRIM($J207)="","",$J207)</f>
        <v>ITEM44_1=初任時、及び一定期間ごとに、必要な知識の習得に資するための研修を実施するとともに、その記録を残している。
＜中間サーバー･プラットフォームにおける措置＞
①中間サーバー･プラットフォームの運用に携わる職員及び事業者に対し、セキュリティ研修等を実施することとしている。
②中間サーバー･プラットフォームの業務に就く場合は、運用規則等について研修を行うこととしている。</v>
      </c>
      <c r="BJ207" s="23"/>
      <c r="BM207" s="23"/>
    </row>
    <row r="208" spans="1:65" ht="9.75" customHeight="1" x14ac:dyDescent="0.15">
      <c r="A208" s="324"/>
      <c r="B208" s="326"/>
      <c r="C208" s="324"/>
      <c r="D208" s="325"/>
      <c r="E208" s="325"/>
      <c r="F208" s="325"/>
      <c r="G208" s="325"/>
      <c r="H208" s="325"/>
      <c r="I208" s="326"/>
      <c r="J208" s="109"/>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1"/>
      <c r="BH208" s="22" t="s">
        <v>432</v>
      </c>
      <c r="BJ208" s="23"/>
      <c r="BM208" s="23"/>
    </row>
    <row r="209" spans="1:65" ht="9.75" customHeight="1" x14ac:dyDescent="0.15">
      <c r="A209" s="324"/>
      <c r="B209" s="326"/>
      <c r="C209" s="324"/>
      <c r="D209" s="325"/>
      <c r="E209" s="325"/>
      <c r="F209" s="325"/>
      <c r="G209" s="325"/>
      <c r="H209" s="325"/>
      <c r="I209" s="326"/>
      <c r="J209" s="109"/>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1"/>
      <c r="BH209" s="22" t="s">
        <v>432</v>
      </c>
      <c r="BJ209" s="23"/>
      <c r="BM209" s="23"/>
    </row>
    <row r="210" spans="1:65" ht="9.75" customHeight="1" x14ac:dyDescent="0.15">
      <c r="A210" s="324"/>
      <c r="B210" s="326"/>
      <c r="C210" s="324"/>
      <c r="D210" s="325"/>
      <c r="E210" s="325"/>
      <c r="F210" s="325"/>
      <c r="G210" s="325"/>
      <c r="H210" s="325"/>
      <c r="I210" s="326"/>
      <c r="J210" s="109"/>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1"/>
      <c r="BH210" s="22" t="s">
        <v>432</v>
      </c>
      <c r="BJ210" s="23"/>
      <c r="BM210" s="23"/>
    </row>
    <row r="211" spans="1:65" ht="9.75" customHeight="1" x14ac:dyDescent="0.15">
      <c r="A211" s="324"/>
      <c r="B211" s="326"/>
      <c r="C211" s="324"/>
      <c r="D211" s="325"/>
      <c r="E211" s="325"/>
      <c r="F211" s="325"/>
      <c r="G211" s="325"/>
      <c r="H211" s="325"/>
      <c r="I211" s="326"/>
      <c r="J211" s="109"/>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1"/>
      <c r="BH211" s="22" t="s">
        <v>432</v>
      </c>
      <c r="BJ211" s="23"/>
      <c r="BM211" s="23"/>
    </row>
    <row r="212" spans="1:65" ht="9.75" customHeight="1" x14ac:dyDescent="0.15">
      <c r="A212" s="324"/>
      <c r="B212" s="326"/>
      <c r="C212" s="324"/>
      <c r="D212" s="325"/>
      <c r="E212" s="325"/>
      <c r="F212" s="325"/>
      <c r="G212" s="325"/>
      <c r="H212" s="325"/>
      <c r="I212" s="326"/>
      <c r="J212" s="109"/>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1"/>
      <c r="BH212" s="22" t="s">
        <v>432</v>
      </c>
      <c r="BJ212" s="23"/>
      <c r="BM212" s="23"/>
    </row>
    <row r="213" spans="1:65" ht="9.75" customHeight="1" x14ac:dyDescent="0.15">
      <c r="A213" s="324"/>
      <c r="B213" s="326"/>
      <c r="C213" s="324"/>
      <c r="D213" s="325"/>
      <c r="E213" s="325"/>
      <c r="F213" s="325"/>
      <c r="G213" s="325"/>
      <c r="H213" s="325"/>
      <c r="I213" s="326"/>
      <c r="J213" s="109"/>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1"/>
      <c r="BH213" s="22" t="s">
        <v>432</v>
      </c>
      <c r="BJ213" s="23"/>
      <c r="BM213" s="23"/>
    </row>
    <row r="214" spans="1:65" ht="9.75" customHeight="1" x14ac:dyDescent="0.15">
      <c r="A214" s="324"/>
      <c r="B214" s="326"/>
      <c r="C214" s="324"/>
      <c r="D214" s="325"/>
      <c r="E214" s="325"/>
      <c r="F214" s="325"/>
      <c r="G214" s="325"/>
      <c r="H214" s="325"/>
      <c r="I214" s="326"/>
      <c r="J214" s="109"/>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1"/>
      <c r="BH214" s="22" t="s">
        <v>432</v>
      </c>
      <c r="BJ214" s="23"/>
      <c r="BM214" s="23"/>
    </row>
    <row r="215" spans="1:65" ht="9.75" customHeight="1" x14ac:dyDescent="0.15">
      <c r="A215" s="324"/>
      <c r="B215" s="326"/>
      <c r="C215" s="324"/>
      <c r="D215" s="325"/>
      <c r="E215" s="325"/>
      <c r="F215" s="325"/>
      <c r="G215" s="325"/>
      <c r="H215" s="325"/>
      <c r="I215" s="326"/>
      <c r="J215" s="109"/>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1"/>
      <c r="BH215" s="22" t="s">
        <v>432</v>
      </c>
      <c r="BJ215" s="23"/>
      <c r="BM215" s="23"/>
    </row>
    <row r="216" spans="1:65" ht="9.75" customHeight="1" x14ac:dyDescent="0.15">
      <c r="A216" s="324"/>
      <c r="B216" s="326"/>
      <c r="C216" s="324"/>
      <c r="D216" s="325"/>
      <c r="E216" s="325"/>
      <c r="F216" s="325"/>
      <c r="G216" s="325"/>
      <c r="H216" s="325"/>
      <c r="I216" s="326"/>
      <c r="J216" s="109"/>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1"/>
      <c r="BH216" s="22" t="s">
        <v>432</v>
      </c>
      <c r="BJ216" s="23"/>
      <c r="BM216" s="23"/>
    </row>
    <row r="217" spans="1:65" ht="9.75" customHeight="1" x14ac:dyDescent="0.15">
      <c r="A217" s="324"/>
      <c r="B217" s="326"/>
      <c r="C217" s="324"/>
      <c r="D217" s="325"/>
      <c r="E217" s="325"/>
      <c r="F217" s="325"/>
      <c r="G217" s="325"/>
      <c r="H217" s="325"/>
      <c r="I217" s="326"/>
      <c r="J217" s="127"/>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c r="AL217" s="128"/>
      <c r="AM217" s="129"/>
      <c r="BH217" s="22" t="s">
        <v>565</v>
      </c>
      <c r="BI217" s="4" t="str">
        <f>"ITEM"&amp;BH217&amp; BG217 &amp;"="&amp; IF(TRIM($J217)="","",$J217)</f>
        <v>ITEM44_2=</v>
      </c>
      <c r="BJ217" s="23"/>
      <c r="BM217" s="23"/>
    </row>
    <row r="218" spans="1:65" ht="9.75" customHeight="1" x14ac:dyDescent="0.15">
      <c r="A218" s="327"/>
      <c r="B218" s="328"/>
      <c r="C218" s="327"/>
      <c r="D218" s="329"/>
      <c r="E218" s="329"/>
      <c r="F218" s="329"/>
      <c r="G218" s="329"/>
      <c r="H218" s="329"/>
      <c r="I218" s="328"/>
      <c r="J218" s="89"/>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90"/>
      <c r="AL218" s="90"/>
      <c r="AM218" s="91"/>
      <c r="BH218" s="22" t="s">
        <v>566</v>
      </c>
      <c r="BI218" s="4" t="str">
        <f>"ITEM"&amp;BH218&amp; BG218 &amp;"="&amp; IF(TRIM($J218)="","",$J218)</f>
        <v>ITEM44_3=</v>
      </c>
      <c r="BJ218" s="23"/>
      <c r="BM218" s="23"/>
    </row>
    <row r="219" spans="1:65" ht="9.75" customHeight="1" x14ac:dyDescent="0.15">
      <c r="A219" s="352" t="s">
        <v>313</v>
      </c>
      <c r="B219" s="352"/>
      <c r="C219" s="352"/>
      <c r="D219" s="352"/>
      <c r="E219" s="352"/>
      <c r="F219" s="352"/>
      <c r="G219" s="352"/>
      <c r="H219" s="352"/>
      <c r="I219" s="352"/>
      <c r="J219" s="352"/>
      <c r="K219" s="352"/>
      <c r="L219" s="352"/>
      <c r="M219" s="352"/>
      <c r="N219" s="352"/>
      <c r="O219" s="352"/>
      <c r="P219" s="352"/>
      <c r="Q219" s="352"/>
      <c r="R219" s="352"/>
      <c r="S219" s="352"/>
      <c r="T219" s="352"/>
      <c r="U219" s="352"/>
      <c r="V219" s="352"/>
      <c r="W219" s="352"/>
      <c r="X219" s="352"/>
      <c r="Y219" s="352"/>
      <c r="Z219" s="352"/>
      <c r="AA219" s="352"/>
      <c r="AB219" s="352"/>
      <c r="AC219" s="352"/>
      <c r="AD219" s="352"/>
      <c r="AE219" s="352"/>
      <c r="AF219" s="352"/>
      <c r="AG219" s="352"/>
      <c r="AH219" s="352"/>
      <c r="AI219" s="352"/>
      <c r="AJ219" s="352"/>
      <c r="AK219" s="352"/>
      <c r="AL219" s="352"/>
      <c r="AM219" s="352"/>
      <c r="BH219" s="22" t="s">
        <v>432</v>
      </c>
      <c r="BJ219" s="23"/>
      <c r="BM219" s="23"/>
    </row>
    <row r="220" spans="1:65" ht="9.75" customHeight="1" x14ac:dyDescent="0.15">
      <c r="A220" s="352"/>
      <c r="B220" s="352"/>
      <c r="C220" s="352"/>
      <c r="D220" s="352"/>
      <c r="E220" s="352"/>
      <c r="F220" s="352"/>
      <c r="G220" s="352"/>
      <c r="H220" s="352"/>
      <c r="I220" s="352"/>
      <c r="J220" s="352"/>
      <c r="K220" s="352"/>
      <c r="L220" s="352"/>
      <c r="M220" s="352"/>
      <c r="N220" s="352"/>
      <c r="O220" s="352"/>
      <c r="P220" s="352"/>
      <c r="Q220" s="352"/>
      <c r="R220" s="352"/>
      <c r="S220" s="352"/>
      <c r="T220" s="352"/>
      <c r="U220" s="352"/>
      <c r="V220" s="352"/>
      <c r="W220" s="352"/>
      <c r="X220" s="352"/>
      <c r="Y220" s="352"/>
      <c r="Z220" s="352"/>
      <c r="AA220" s="352"/>
      <c r="AB220" s="352"/>
      <c r="AC220" s="352"/>
      <c r="AD220" s="352"/>
      <c r="AE220" s="352"/>
      <c r="AF220" s="352"/>
      <c r="AG220" s="352"/>
      <c r="AH220" s="352"/>
      <c r="AI220" s="352"/>
      <c r="AJ220" s="352"/>
      <c r="AK220" s="352"/>
      <c r="AL220" s="352"/>
      <c r="AM220" s="352"/>
      <c r="BH220" s="22" t="s">
        <v>432</v>
      </c>
      <c r="BJ220" s="23"/>
      <c r="BM220" s="23"/>
    </row>
    <row r="221" spans="1:65" ht="38.25" customHeight="1" x14ac:dyDescent="0.15">
      <c r="A221" s="118" t="s">
        <v>703</v>
      </c>
      <c r="B221" s="119"/>
      <c r="C221" s="119"/>
      <c r="D221" s="119"/>
      <c r="E221" s="119"/>
      <c r="F221" s="119"/>
      <c r="G221" s="119"/>
      <c r="H221" s="119"/>
      <c r="I221" s="119"/>
      <c r="J221" s="119"/>
      <c r="K221" s="119"/>
      <c r="L221" s="119"/>
      <c r="M221" s="119"/>
      <c r="N221" s="119"/>
      <c r="O221" s="119"/>
      <c r="P221" s="119"/>
      <c r="Q221" s="119"/>
      <c r="R221" s="119"/>
      <c r="S221" s="119"/>
      <c r="T221" s="119"/>
      <c r="U221" s="119"/>
      <c r="V221" s="119"/>
      <c r="W221" s="119"/>
      <c r="X221" s="119"/>
      <c r="Y221" s="119"/>
      <c r="Z221" s="119"/>
      <c r="AA221" s="119"/>
      <c r="AB221" s="119"/>
      <c r="AC221" s="119"/>
      <c r="AD221" s="119"/>
      <c r="AE221" s="119"/>
      <c r="AF221" s="119"/>
      <c r="AG221" s="119"/>
      <c r="AH221" s="119"/>
      <c r="AI221" s="119"/>
      <c r="AJ221" s="119"/>
      <c r="AK221" s="119"/>
      <c r="AL221" s="119"/>
      <c r="AM221" s="120"/>
      <c r="BH221" s="22" t="s">
        <v>567</v>
      </c>
      <c r="BI221" s="4" t="str">
        <f>"ITEM"&amp;BH221&amp; BG221 &amp;"="&amp; IF(TRIM($A221)="","",$A221)</f>
        <v>ITEM45_1=＜中間サーバー･プラットフォームにおける措置＞
①中間サーバー・プラットフォームを活用することにより、統一した設備環境による高レベルのセキュリティ管理（入退室管理等）、ITリテラシの高い運用担当者によるセキュリティリスクの低減、及び技術力の高い運用担当者による均一的で安定したシステム運用・監視を実現する。</v>
      </c>
      <c r="BJ221" s="23"/>
      <c r="BM221" s="23"/>
    </row>
    <row r="222" spans="1:65" ht="9.75" customHeight="1" x14ac:dyDescent="0.15">
      <c r="A222" s="121"/>
      <c r="B222" s="122"/>
      <c r="C222" s="122"/>
      <c r="D222" s="122"/>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3"/>
      <c r="BH222" s="22" t="s">
        <v>432</v>
      </c>
      <c r="BJ222" s="23"/>
      <c r="BM222" s="23"/>
    </row>
    <row r="223" spans="1:65" ht="9.75" customHeight="1" x14ac:dyDescent="0.15">
      <c r="A223" s="121"/>
      <c r="B223" s="122"/>
      <c r="C223" s="122"/>
      <c r="D223" s="122"/>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3"/>
      <c r="BH223" s="22" t="s">
        <v>432</v>
      </c>
      <c r="BJ223" s="23"/>
      <c r="BM223" s="23"/>
    </row>
    <row r="224" spans="1:65" ht="9.75" customHeight="1" x14ac:dyDescent="0.15">
      <c r="A224" s="121"/>
      <c r="B224" s="122"/>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3"/>
      <c r="BH224" s="22" t="s">
        <v>432</v>
      </c>
      <c r="BJ224" s="23"/>
      <c r="BM224" s="23"/>
    </row>
    <row r="225" spans="1:65" ht="9.75" customHeight="1" x14ac:dyDescent="0.15">
      <c r="A225" s="249"/>
      <c r="B225" s="221"/>
      <c r="C225" s="221"/>
      <c r="D225" s="221"/>
      <c r="E225" s="221"/>
      <c r="F225" s="221"/>
      <c r="G225" s="221"/>
      <c r="H225" s="221"/>
      <c r="I225" s="221"/>
      <c r="J225" s="221"/>
      <c r="K225" s="221"/>
      <c r="L225" s="221"/>
      <c r="M225" s="221"/>
      <c r="N225" s="221"/>
      <c r="O225" s="221"/>
      <c r="P225" s="221"/>
      <c r="Q225" s="221"/>
      <c r="R225" s="221"/>
      <c r="S225" s="221"/>
      <c r="T225" s="221"/>
      <c r="U225" s="221"/>
      <c r="V225" s="221"/>
      <c r="W225" s="221"/>
      <c r="X225" s="221"/>
      <c r="Y225" s="221"/>
      <c r="Z225" s="221"/>
      <c r="AA225" s="221"/>
      <c r="AB225" s="221"/>
      <c r="AC225" s="221"/>
      <c r="AD225" s="221"/>
      <c r="AE225" s="221"/>
      <c r="AF225" s="221"/>
      <c r="AG225" s="221"/>
      <c r="AH225" s="221"/>
      <c r="AI225" s="221"/>
      <c r="AJ225" s="221"/>
      <c r="AK225" s="221"/>
      <c r="AL225" s="221"/>
      <c r="AM225" s="250"/>
      <c r="BH225" s="22" t="s">
        <v>568</v>
      </c>
      <c r="BI225" s="4" t="str">
        <f>"ITEM"&amp;BH225&amp; BG225 &amp;"="&amp; IF(TRIM($A225)="","",$A225)</f>
        <v>ITEM45_2=</v>
      </c>
      <c r="BJ225" s="23"/>
      <c r="BM225" s="23"/>
    </row>
    <row r="226" spans="1:65" ht="9.75" customHeight="1" x14ac:dyDescent="0.15">
      <c r="A226" s="124"/>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5"/>
      <c r="AC226" s="125"/>
      <c r="AD226" s="125"/>
      <c r="AE226" s="125"/>
      <c r="AF226" s="125"/>
      <c r="AG226" s="125"/>
      <c r="AH226" s="125"/>
      <c r="AI226" s="125"/>
      <c r="AJ226" s="125"/>
      <c r="AK226" s="125"/>
      <c r="AL226" s="125"/>
      <c r="AM226" s="126"/>
      <c r="BH226" s="22" t="s">
        <v>569</v>
      </c>
      <c r="BI226" s="4" t="str">
        <f>"ITEM"&amp;BH226&amp; BG226 &amp;"="&amp; IF(TRIM($A226)="","",$A226)</f>
        <v>ITEM45_3=</v>
      </c>
      <c r="BJ226" s="23"/>
      <c r="BM226" s="23"/>
    </row>
    <row r="227" spans="1:65" ht="9.75" customHeight="1" x14ac:dyDescent="0.15">
      <c r="BI227" s="4" t="s">
        <v>547</v>
      </c>
    </row>
  </sheetData>
  <sheetProtection password="9DD3" sheet="1" objects="1" scenarios="1" formatRows="0" selectLockedCells="1"/>
  <mergeCells count="243">
    <mergeCell ref="J206:U206"/>
    <mergeCell ref="V204:AM204"/>
    <mergeCell ref="V205:AD205"/>
    <mergeCell ref="AE205:AM205"/>
    <mergeCell ref="V206:AM206"/>
    <mergeCell ref="J184:U184"/>
    <mergeCell ref="T182:U183"/>
    <mergeCell ref="V182:AM182"/>
    <mergeCell ref="V183:AD183"/>
    <mergeCell ref="AE183:AM183"/>
    <mergeCell ref="V184:AM184"/>
    <mergeCell ref="L200:R201"/>
    <mergeCell ref="AD200:AM201"/>
    <mergeCell ref="T204:U205"/>
    <mergeCell ref="AB200:AB201"/>
    <mergeCell ref="AC200:AC201"/>
    <mergeCell ref="U200:AA201"/>
    <mergeCell ref="J200:J201"/>
    <mergeCell ref="K200:K201"/>
    <mergeCell ref="S200:S201"/>
    <mergeCell ref="J204:J205"/>
    <mergeCell ref="K204:S205"/>
    <mergeCell ref="T200:T201"/>
    <mergeCell ref="A185:AM186"/>
    <mergeCell ref="AE128:AE129"/>
    <mergeCell ref="J167:U167"/>
    <mergeCell ref="T165:U166"/>
    <mergeCell ref="V165:AM165"/>
    <mergeCell ref="V166:AD166"/>
    <mergeCell ref="V167:AM167"/>
    <mergeCell ref="AE166:AM166"/>
    <mergeCell ref="A150:AM158"/>
    <mergeCell ref="A159:AM159"/>
    <mergeCell ref="J145:J146"/>
    <mergeCell ref="K145:S146"/>
    <mergeCell ref="A160:AM160"/>
    <mergeCell ref="A161:AM162"/>
    <mergeCell ref="AE146:AM146"/>
    <mergeCell ref="A130:AM131"/>
    <mergeCell ref="A132:I135"/>
    <mergeCell ref="J132:AM135"/>
    <mergeCell ref="A136:I138"/>
    <mergeCell ref="A145:I147"/>
    <mergeCell ref="J138:U138"/>
    <mergeCell ref="T136:U137"/>
    <mergeCell ref="V136:AM136"/>
    <mergeCell ref="V137:AD137"/>
    <mergeCell ref="V138:AD138"/>
    <mergeCell ref="AE137:AM137"/>
    <mergeCell ref="T145:T146"/>
    <mergeCell ref="T49:U50"/>
    <mergeCell ref="V49:AM49"/>
    <mergeCell ref="V50:AD50"/>
    <mergeCell ref="AE50:AM50"/>
    <mergeCell ref="J51:U51"/>
    <mergeCell ref="V51:AM51"/>
    <mergeCell ref="P41:U42"/>
    <mergeCell ref="V42:AD42"/>
    <mergeCell ref="AE42:AM42"/>
    <mergeCell ref="V41:AM41"/>
    <mergeCell ref="J41:J42"/>
    <mergeCell ref="K41:O42"/>
    <mergeCell ref="AE85:AM85"/>
    <mergeCell ref="A62:AD63"/>
    <mergeCell ref="J73:U73"/>
    <mergeCell ref="J76:AM76"/>
    <mergeCell ref="T74:U75"/>
    <mergeCell ref="V74:AD74"/>
    <mergeCell ref="V75:AD75"/>
    <mergeCell ref="AE75:AM75"/>
    <mergeCell ref="AE74:AM74"/>
    <mergeCell ref="V73:AM73"/>
    <mergeCell ref="T15:U16"/>
    <mergeCell ref="T36:U37"/>
    <mergeCell ref="V36:AM36"/>
    <mergeCell ref="V37:AD37"/>
    <mergeCell ref="AE37:AM37"/>
    <mergeCell ref="K15:S16"/>
    <mergeCell ref="J36:J37"/>
    <mergeCell ref="K36:S37"/>
    <mergeCell ref="J38:U38"/>
    <mergeCell ref="V38:AM38"/>
    <mergeCell ref="J17:U17"/>
    <mergeCell ref="V17:AM17"/>
    <mergeCell ref="V16:AD16"/>
    <mergeCell ref="AE16:AM16"/>
    <mergeCell ref="V15:AM15"/>
    <mergeCell ref="A64:AM65"/>
    <mergeCell ref="C70:I72"/>
    <mergeCell ref="V101:AD101"/>
    <mergeCell ref="AE101:AM101"/>
    <mergeCell ref="J112:U112"/>
    <mergeCell ref="T110:U111"/>
    <mergeCell ref="V110:AM110"/>
    <mergeCell ref="V111:AD111"/>
    <mergeCell ref="AE111:AM111"/>
    <mergeCell ref="V112:AM112"/>
    <mergeCell ref="C103:I106"/>
    <mergeCell ref="J103:AM106"/>
    <mergeCell ref="J100:J101"/>
    <mergeCell ref="K100:S101"/>
    <mergeCell ref="V100:AM100"/>
    <mergeCell ref="A103:B106"/>
    <mergeCell ref="J107:AM109"/>
    <mergeCell ref="J110:J111"/>
    <mergeCell ref="A96:AD97"/>
    <mergeCell ref="AE96:AE97"/>
    <mergeCell ref="AF96:AF97"/>
    <mergeCell ref="A88:AM93"/>
    <mergeCell ref="AG128:AM129"/>
    <mergeCell ref="V128:V129"/>
    <mergeCell ref="W128:W129"/>
    <mergeCell ref="X128:AD129"/>
    <mergeCell ref="K169:O170"/>
    <mergeCell ref="J182:J183"/>
    <mergeCell ref="K182:S183"/>
    <mergeCell ref="A126:AM126"/>
    <mergeCell ref="A116:AM125"/>
    <mergeCell ref="A128:U129"/>
    <mergeCell ref="J173:AM175"/>
    <mergeCell ref="C176:I178"/>
    <mergeCell ref="J176:AM178"/>
    <mergeCell ref="A179:I181"/>
    <mergeCell ref="J179:AM181"/>
    <mergeCell ref="V169:AM169"/>
    <mergeCell ref="AE170:AM170"/>
    <mergeCell ref="AE138:AM138"/>
    <mergeCell ref="J136:J137"/>
    <mergeCell ref="K136:S137"/>
    <mergeCell ref="J147:U147"/>
    <mergeCell ref="V145:AM145"/>
    <mergeCell ref="V146:AD146"/>
    <mergeCell ref="V147:AM147"/>
    <mergeCell ref="J165:J166"/>
    <mergeCell ref="K165:S166"/>
    <mergeCell ref="A163:AM164"/>
    <mergeCell ref="A168:I172"/>
    <mergeCell ref="A165:I167"/>
    <mergeCell ref="A139:AM140"/>
    <mergeCell ref="A141:I144"/>
    <mergeCell ref="J141:AM144"/>
    <mergeCell ref="A148:AM149"/>
    <mergeCell ref="J169:J170"/>
    <mergeCell ref="J171:AM172"/>
    <mergeCell ref="J168:AM168"/>
    <mergeCell ref="P169:U170"/>
    <mergeCell ref="V170:AD170"/>
    <mergeCell ref="A182:I184"/>
    <mergeCell ref="K110:S111"/>
    <mergeCell ref="AF128:AF129"/>
    <mergeCell ref="A127:AM127"/>
    <mergeCell ref="A113:AM115"/>
    <mergeCell ref="A98:AM99"/>
    <mergeCell ref="A107:I109"/>
    <mergeCell ref="A226:AM226"/>
    <mergeCell ref="J218:AM218"/>
    <mergeCell ref="A207:B218"/>
    <mergeCell ref="A173:B178"/>
    <mergeCell ref="A221:AM224"/>
    <mergeCell ref="A225:AM225"/>
    <mergeCell ref="A187:AM195"/>
    <mergeCell ref="A196:AM196"/>
    <mergeCell ref="A197:AM197"/>
    <mergeCell ref="J207:AM216"/>
    <mergeCell ref="J217:AM217"/>
    <mergeCell ref="A198:AM199"/>
    <mergeCell ref="A200:I201"/>
    <mergeCell ref="A204:I206"/>
    <mergeCell ref="C207:I218"/>
    <mergeCell ref="A202:AM203"/>
    <mergeCell ref="C173:I175"/>
    <mergeCell ref="A219:AM220"/>
    <mergeCell ref="A100:I102"/>
    <mergeCell ref="A110:I112"/>
    <mergeCell ref="J102:AM102"/>
    <mergeCell ref="T100:U101"/>
    <mergeCell ref="A1:AM2"/>
    <mergeCell ref="A7:AM8"/>
    <mergeCell ref="A15:I17"/>
    <mergeCell ref="A28:AM29"/>
    <mergeCell ref="A36:I38"/>
    <mergeCell ref="A9:AM10"/>
    <mergeCell ref="J11:AM14"/>
    <mergeCell ref="A39:AM40"/>
    <mergeCell ref="A11:I14"/>
    <mergeCell ref="A32:I35"/>
    <mergeCell ref="A30:AM31"/>
    <mergeCell ref="J32:AM35"/>
    <mergeCell ref="A18:AM19"/>
    <mergeCell ref="A20:AM25"/>
    <mergeCell ref="A26:AM26"/>
    <mergeCell ref="A27:AM27"/>
    <mergeCell ref="J15:J16"/>
    <mergeCell ref="A3:AM4"/>
    <mergeCell ref="A5:AM6"/>
    <mergeCell ref="AE62:AE63"/>
    <mergeCell ref="AF62:AF63"/>
    <mergeCell ref="AG96:AM97"/>
    <mergeCell ref="C77:I79"/>
    <mergeCell ref="J77:AM79"/>
    <mergeCell ref="J83:J84"/>
    <mergeCell ref="A86:AM87"/>
    <mergeCell ref="A83:I85"/>
    <mergeCell ref="T67:U68"/>
    <mergeCell ref="V67:AM67"/>
    <mergeCell ref="V68:AD68"/>
    <mergeCell ref="AE68:AM68"/>
    <mergeCell ref="J85:U85"/>
    <mergeCell ref="T83:U84"/>
    <mergeCell ref="V83:AM83"/>
    <mergeCell ref="V84:AD84"/>
    <mergeCell ref="V85:AD85"/>
    <mergeCell ref="J80:AM82"/>
    <mergeCell ref="A80:I82"/>
    <mergeCell ref="AE84:AM84"/>
    <mergeCell ref="J69:AM69"/>
    <mergeCell ref="J66:AM66"/>
    <mergeCell ref="K67:S68"/>
    <mergeCell ref="J67:J68"/>
    <mergeCell ref="A41:I42"/>
    <mergeCell ref="A43:B45"/>
    <mergeCell ref="C43:I45"/>
    <mergeCell ref="J43:AM45"/>
    <mergeCell ref="A94:AM94"/>
    <mergeCell ref="A95:AM95"/>
    <mergeCell ref="A52:AM53"/>
    <mergeCell ref="A46:I48"/>
    <mergeCell ref="J74:J75"/>
    <mergeCell ref="K74:S75"/>
    <mergeCell ref="J70:AM72"/>
    <mergeCell ref="A66:I69"/>
    <mergeCell ref="J46:AM48"/>
    <mergeCell ref="A73:I76"/>
    <mergeCell ref="J49:J50"/>
    <mergeCell ref="K49:S50"/>
    <mergeCell ref="A54:AM59"/>
    <mergeCell ref="A60:AM60"/>
    <mergeCell ref="A49:I51"/>
    <mergeCell ref="A61:AM61"/>
    <mergeCell ref="K83:S84"/>
    <mergeCell ref="AG62:AM63"/>
    <mergeCell ref="A70:B72"/>
    <mergeCell ref="A77:B79"/>
  </mergeCells>
  <phoneticPr fontId="1"/>
  <conditionalFormatting sqref="J184 V184">
    <cfRule type="expression" dxfId="34" priority="10">
      <formula>$AO$129=TRUE</formula>
    </cfRule>
  </conditionalFormatting>
  <conditionalFormatting sqref="J68:S68 A88:AM95 J75:S75 J73 J77:AM82 J76 J74:T74 V73:V75 AE74:AE75 J66 J67:T67 V67:V68 AE68 J85 J84:S84 J83:T83 V83:V85 AE84:AE85">
    <cfRule type="expression" dxfId="33" priority="100">
      <formula>$BF$62=TRUE</formula>
    </cfRule>
  </conditionalFormatting>
  <conditionalFormatting sqref="J101:S101 A116:AM127 J102 J100:T100 V100:V101 AE101 J112 J111:S111 J110:T110 V110:V112 AE111">
    <cfRule type="expression" dxfId="32" priority="101">
      <formula>$BF$96=TRUE</formula>
    </cfRule>
  </conditionalFormatting>
  <conditionalFormatting sqref="J132:AM135 J138 J137:S137 J136:T136 V136:V138 AE137:AE138">
    <cfRule type="expression" dxfId="31" priority="102">
      <formula>$BF$128=TRUE</formula>
    </cfRule>
  </conditionalFormatting>
  <conditionalFormatting sqref="J147 V147 J145:V146 AE146">
    <cfRule type="expression" dxfId="30" priority="103">
      <formula>$BF$129=TRUE</formula>
    </cfRule>
  </conditionalFormatting>
  <conditionalFormatting sqref="A159:AM160">
    <cfRule type="expression" dxfId="29" priority="104">
      <formula>$BF$130=TRUE</formula>
    </cfRule>
  </conditionalFormatting>
  <conditionalFormatting sqref="J69">
    <cfRule type="expression" dxfId="28" priority="6">
      <formula>$BF$62=TRUE</formula>
    </cfRule>
  </conditionalFormatting>
  <conditionalFormatting sqref="J70:AM72">
    <cfRule type="expression" dxfId="27" priority="5">
      <formula>$BF$62=TRUE</formula>
    </cfRule>
  </conditionalFormatting>
  <conditionalFormatting sqref="J103:AM106">
    <cfRule type="expression" dxfId="26" priority="4">
      <formula>$BF$96=TRUE</formula>
    </cfRule>
  </conditionalFormatting>
  <conditionalFormatting sqref="J107:AM109">
    <cfRule type="expression" dxfId="25" priority="3">
      <formula>$BF$96=TRUE</formula>
    </cfRule>
  </conditionalFormatting>
  <conditionalFormatting sqref="J141:AM144">
    <cfRule type="expression" dxfId="24" priority="2">
      <formula>$BF$129=TRUE</formula>
    </cfRule>
  </conditionalFormatting>
  <conditionalFormatting sqref="A150:AM158">
    <cfRule type="expression" dxfId="23" priority="1">
      <formula>$BF$130=TRUE</formula>
    </cfRule>
  </conditionalFormatting>
  <dataValidations count="9">
    <dataValidation imeMode="hiragana" allowBlank="1" showInputMessage="1" showErrorMessage="1" sqref="J11:AM14 J32:AM35 J103:AM109 J173:AM181 J207:AM218 A116:AM127 A150:AM160 A187:AM197 A20:AM27 J43:AM48 A54:AM61 J70:AM72 J77:AM82 A88:AM95 J132:AM135 J141:AM144 A221:AM226 A5:AM6" xr:uid="{00000000-0002-0000-0700-000000000000}"/>
    <dataValidation type="list" allowBlank="1" showInputMessage="1" showErrorMessage="1" errorTitle="入力エラー" error="正しい選択肢を選んでください。" sqref="K200:K201 AF128:AF129 W128:W129 AF96:AF97 AC200:AC201 T200:T201 AF62:AF63" xr:uid="{00000000-0002-0000-0700-000001000000}">
      <formula1>$CH$2:$CH$3</formula1>
    </dataValidation>
    <dataValidation type="list" allowBlank="1" showInputMessage="1" showErrorMessage="1" errorTitle="入力エラー" error="正しい選択肢を選んでください。" sqref="K100:S101" xr:uid="{00000000-0002-0000-0700-000002000000}">
      <formula1>$CC$2:$CC$4</formula1>
    </dataValidation>
    <dataValidation type="list" allowBlank="1" showInputMessage="1" showErrorMessage="1" errorTitle="入力エラー" error="正しい選択肢を選んでください。" sqref="K67:S68" xr:uid="{00000000-0002-0000-0700-000003000000}">
      <formula1>$CI$2:$CI$4</formula1>
    </dataValidation>
    <dataValidation type="list" allowBlank="1" showInputMessage="1" showErrorMessage="1" errorTitle="入力エラー" error="正しい選択肢を選んでください。" sqref="K49:S50 K36:S37 K182:S183 K145:S146 K136:S137 K110:S111 K83:S84 K15:S16" xr:uid="{00000000-0002-0000-0700-000004000000}">
      <formula1>$CA$2:$CA$5</formula1>
    </dataValidation>
    <dataValidation type="list" allowBlank="1" showInputMessage="1" showErrorMessage="1" errorTitle="入力エラー" error="正しい選択肢を選んでください。" sqref="K41:O42" xr:uid="{00000000-0002-0000-0700-000005000000}">
      <formula1>$CB$2:$CB$4</formula1>
    </dataValidation>
    <dataValidation type="list" allowBlank="1" showInputMessage="1" showErrorMessage="1" errorTitle="入力エラー" error="正しい選択肢を選んでください。" sqref="K74:S75" xr:uid="{00000000-0002-0000-0700-000006000000}">
      <formula1>$CD$2:$CD$6</formula1>
    </dataValidation>
    <dataValidation type="list" allowBlank="1" showInputMessage="1" showErrorMessage="1" errorTitle="入力エラー" error="正しい選択肢を選んでください。" sqref="K165:S166 K204:S205" xr:uid="{00000000-0002-0000-0700-000007000000}">
      <formula1>$CE$2:$CE$5</formula1>
    </dataValidation>
    <dataValidation type="list" allowBlank="1" showInputMessage="1" showErrorMessage="1" errorTitle="入力エラー" error="正しい選択肢を選んでください。" sqref="K169:O170" xr:uid="{00000000-0002-0000-0700-000008000000}">
      <formula1>$CF$2:$CF$4</formula1>
    </dataValidation>
  </dataValidations>
  <pageMargins left="0.78740157480314965" right="0.27559055118110237" top="0.74803149606299213" bottom="0.74803149606299213" header="0.31496062992125984" footer="0.31496062992125984"/>
  <pageSetup paperSize="9" scale="81" fitToHeight="0" orientation="portrait" r:id="rId1"/>
  <rowBreaks count="3" manualBreakCount="3">
    <brk id="61" max="38" man="1"/>
    <brk id="127" max="38" man="1"/>
    <brk id="197" max="3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O227"/>
  <sheetViews>
    <sheetView view="pageBreakPreview" zoomScaleNormal="100" zoomScaleSheetLayoutView="100" zoomScalePageLayoutView="85" workbookViewId="0">
      <selection activeCell="A20" sqref="A20:AM25"/>
    </sheetView>
  </sheetViews>
  <sheetFormatPr defaultColWidth="2.375" defaultRowHeight="9.75" customHeight="1" x14ac:dyDescent="0.15"/>
  <cols>
    <col min="1" max="39" width="2.375" style="4"/>
    <col min="40" max="51" width="2.375" style="4" customWidth="1"/>
    <col min="52" max="53" width="2.375" style="12" customWidth="1"/>
    <col min="54" max="56" width="2.375" style="4" customWidth="1"/>
    <col min="57" max="58" width="2.375" style="4" hidden="1" customWidth="1"/>
    <col min="59" max="60" width="2.375" style="22" hidden="1" customWidth="1"/>
    <col min="61" max="61" width="2.375" style="4" hidden="1" customWidth="1"/>
    <col min="62" max="62" width="2.375" style="4" customWidth="1"/>
    <col min="63" max="63" width="2.375" style="22" customWidth="1"/>
    <col min="64" max="78" width="2.375" style="4" customWidth="1"/>
    <col min="79" max="87" width="2.375" style="4" hidden="1" customWidth="1"/>
    <col min="88" max="91" width="2.375" style="4" customWidth="1"/>
    <col min="92" max="108" width="2.375" style="4"/>
    <col min="109" max="109" width="2.375" style="4" customWidth="1"/>
    <col min="110" max="16384" width="2.375" style="4"/>
  </cols>
  <sheetData>
    <row r="1" spans="1:93" ht="9.75" customHeight="1" x14ac:dyDescent="0.15">
      <c r="A1" s="92" t="s">
        <v>431</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Z1" s="7"/>
      <c r="BI1" s="12" t="str">
        <f>"FORM=3"</f>
        <v>FORM=3</v>
      </c>
      <c r="BJ1" s="23"/>
      <c r="BM1" s="23"/>
    </row>
    <row r="2" spans="1:93" ht="9.75" customHeight="1" x14ac:dyDescent="0.15">
      <c r="A2" s="92"/>
      <c r="B2" s="92"/>
      <c r="C2" s="92"/>
      <c r="D2" s="92"/>
      <c r="E2" s="92"/>
      <c r="F2" s="92"/>
      <c r="G2" s="92"/>
      <c r="H2" s="92"/>
      <c r="I2" s="92"/>
      <c r="J2" s="92"/>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Z2" s="7"/>
      <c r="BI2" s="12" t="str">
        <f>"VER=1.00"</f>
        <v>VER=1.00</v>
      </c>
      <c r="BJ2" s="23"/>
      <c r="BM2" s="23"/>
      <c r="BR2" s="12"/>
      <c r="BS2" s="12"/>
      <c r="BT2" s="12"/>
      <c r="BU2" s="12"/>
      <c r="BV2" s="12"/>
      <c r="BW2" s="12"/>
      <c r="BX2" s="12"/>
      <c r="BY2" s="12"/>
      <c r="BZ2" s="12"/>
      <c r="CA2" s="12"/>
      <c r="CB2" s="12"/>
    </row>
    <row r="3" spans="1:93" s="12" customFormat="1" ht="9.75" customHeight="1" x14ac:dyDescent="0.15">
      <c r="A3" s="352" t="s">
        <v>303</v>
      </c>
      <c r="B3" s="352"/>
      <c r="C3" s="352"/>
      <c r="D3" s="352"/>
      <c r="E3" s="352"/>
      <c r="F3" s="352"/>
      <c r="G3" s="352"/>
      <c r="H3" s="352"/>
      <c r="I3" s="352"/>
      <c r="J3" s="352"/>
      <c r="K3" s="352"/>
      <c r="L3" s="352"/>
      <c r="M3" s="352"/>
      <c r="N3" s="352"/>
      <c r="O3" s="352"/>
      <c r="P3" s="352"/>
      <c r="Q3" s="352"/>
      <c r="R3" s="352"/>
      <c r="S3" s="352"/>
      <c r="T3" s="352"/>
      <c r="U3" s="352"/>
      <c r="V3" s="352"/>
      <c r="W3" s="352"/>
      <c r="X3" s="352"/>
      <c r="Y3" s="352"/>
      <c r="Z3" s="352"/>
      <c r="AA3" s="352"/>
      <c r="AB3" s="352"/>
      <c r="AC3" s="352"/>
      <c r="AD3" s="352"/>
      <c r="AE3" s="352"/>
      <c r="AF3" s="352"/>
      <c r="AG3" s="352"/>
      <c r="AH3" s="352"/>
      <c r="AI3" s="352"/>
      <c r="AJ3" s="352"/>
      <c r="AK3" s="352"/>
      <c r="AL3" s="352"/>
      <c r="AM3" s="352"/>
      <c r="AZ3" s="7"/>
      <c r="BG3" s="22"/>
      <c r="BH3" s="22"/>
      <c r="BI3" s="12" t="str">
        <f>"SHEET=5"</f>
        <v>SHEET=5</v>
      </c>
      <c r="BJ3" s="23"/>
      <c r="BK3" s="22"/>
      <c r="BM3" s="23"/>
      <c r="BP3" s="4"/>
      <c r="BQ3" s="4"/>
      <c r="CA3" s="12" t="s">
        <v>251</v>
      </c>
      <c r="CB3" s="12" t="s">
        <v>252</v>
      </c>
      <c r="CC3" s="12" t="s">
        <v>253</v>
      </c>
      <c r="CD3" s="12" t="s">
        <v>163</v>
      </c>
      <c r="CE3" s="12" t="s">
        <v>163</v>
      </c>
      <c r="CF3" s="12" t="s">
        <v>254</v>
      </c>
      <c r="CG3" s="12" t="s">
        <v>251</v>
      </c>
      <c r="CH3" s="12" t="s">
        <v>271</v>
      </c>
      <c r="CI3" s="12" t="s">
        <v>299</v>
      </c>
      <c r="CJ3" s="4"/>
      <c r="CL3" s="4"/>
      <c r="CM3" s="4"/>
      <c r="CN3" s="4"/>
      <c r="CO3" s="4"/>
    </row>
    <row r="4" spans="1:93" s="12" customFormat="1" ht="9.75" customHeight="1" x14ac:dyDescent="0.15">
      <c r="A4" s="352"/>
      <c r="B4" s="352"/>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Z4" s="7"/>
      <c r="BG4" s="22"/>
      <c r="BH4" s="22"/>
      <c r="BJ4" s="23"/>
      <c r="BK4" s="22"/>
      <c r="BM4" s="23"/>
      <c r="BP4" s="4"/>
      <c r="BQ4" s="4"/>
      <c r="CA4" s="12" t="s">
        <v>255</v>
      </c>
      <c r="CB4" s="12" t="s">
        <v>256</v>
      </c>
      <c r="CC4" s="12" t="s">
        <v>257</v>
      </c>
      <c r="CD4" s="12" t="s">
        <v>260</v>
      </c>
      <c r="CE4" s="12" t="s">
        <v>165</v>
      </c>
      <c r="CF4" s="12" t="s">
        <v>258</v>
      </c>
      <c r="CG4" s="12" t="s">
        <v>255</v>
      </c>
      <c r="CI4" s="12" t="s">
        <v>300</v>
      </c>
      <c r="CJ4" s="4"/>
      <c r="CL4" s="4"/>
      <c r="CM4" s="4"/>
    </row>
    <row r="5" spans="1:93" s="12" customFormat="1" ht="9.75" customHeight="1" x14ac:dyDescent="0.15">
      <c r="A5" s="118" t="s">
        <v>746</v>
      </c>
      <c r="B5" s="119"/>
      <c r="C5" s="119"/>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20"/>
      <c r="AZ5" s="7"/>
      <c r="BG5" s="22"/>
      <c r="BH5" s="22">
        <v>1</v>
      </c>
      <c r="BI5" s="4" t="str">
        <f>"ITEM"&amp;BH5&amp; BG5 &amp;"="&amp; IF(TRIM($A5)="","",$A5)</f>
        <v>ITEM1=　２　本人確認情報ファイル</v>
      </c>
      <c r="BJ5" s="23"/>
      <c r="BK5" s="22"/>
      <c r="BM5" s="23"/>
      <c r="BP5" s="4"/>
      <c r="BQ5" s="4"/>
      <c r="CA5" s="12" t="s">
        <v>259</v>
      </c>
      <c r="CB5" s="14"/>
      <c r="CD5" s="12" t="s">
        <v>262</v>
      </c>
      <c r="CE5" s="12" t="s">
        <v>164</v>
      </c>
      <c r="CG5" s="12" t="s">
        <v>166</v>
      </c>
      <c r="CJ5" s="4"/>
      <c r="CL5" s="4"/>
      <c r="CM5" s="4"/>
    </row>
    <row r="6" spans="1:93" s="12" customFormat="1" ht="9.75" customHeight="1" x14ac:dyDescent="0.15">
      <c r="A6" s="177"/>
      <c r="B6" s="178"/>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9"/>
      <c r="AZ6" s="7"/>
      <c r="BG6" s="22"/>
      <c r="BH6" s="22" t="s">
        <v>432</v>
      </c>
      <c r="BI6" s="13"/>
      <c r="BJ6" s="23"/>
      <c r="BK6" s="22"/>
      <c r="BM6" s="23"/>
      <c r="BO6" s="4"/>
      <c r="BP6" s="4"/>
      <c r="BQ6" s="4"/>
      <c r="CD6" s="12" t="s">
        <v>261</v>
      </c>
      <c r="CJ6" s="4"/>
      <c r="CL6" s="4"/>
      <c r="CM6" s="4"/>
    </row>
    <row r="7" spans="1:93" ht="9.75" customHeight="1" x14ac:dyDescent="0.15">
      <c r="A7" s="352" t="s">
        <v>305</v>
      </c>
      <c r="B7" s="352"/>
      <c r="C7" s="352"/>
      <c r="D7" s="352"/>
      <c r="E7" s="352"/>
      <c r="F7" s="352"/>
      <c r="G7" s="352"/>
      <c r="H7" s="352"/>
      <c r="I7" s="352"/>
      <c r="J7" s="352"/>
      <c r="K7" s="352"/>
      <c r="L7" s="352"/>
      <c r="M7" s="352"/>
      <c r="N7" s="352"/>
      <c r="O7" s="352"/>
      <c r="P7" s="352"/>
      <c r="Q7" s="352"/>
      <c r="R7" s="352"/>
      <c r="S7" s="352"/>
      <c r="T7" s="352"/>
      <c r="U7" s="352"/>
      <c r="V7" s="352"/>
      <c r="W7" s="352"/>
      <c r="X7" s="352"/>
      <c r="Y7" s="352"/>
      <c r="Z7" s="352"/>
      <c r="AA7" s="352"/>
      <c r="AB7" s="352"/>
      <c r="AC7" s="352"/>
      <c r="AD7" s="352"/>
      <c r="AE7" s="352"/>
      <c r="AF7" s="352"/>
      <c r="AG7" s="352"/>
      <c r="AH7" s="352"/>
      <c r="AI7" s="352"/>
      <c r="AJ7" s="352"/>
      <c r="AK7" s="352"/>
      <c r="AL7" s="352"/>
      <c r="AM7" s="352"/>
      <c r="BB7" s="12"/>
      <c r="BC7" s="12"/>
      <c r="BD7" s="12"/>
      <c r="BF7" s="12"/>
      <c r="BH7" s="22" t="s">
        <v>432</v>
      </c>
      <c r="BJ7" s="23"/>
      <c r="BL7" s="12"/>
      <c r="BM7" s="23"/>
      <c r="BN7" s="12"/>
      <c r="BO7" s="12"/>
      <c r="BR7" s="12"/>
      <c r="BS7" s="12"/>
      <c r="BT7" s="12"/>
      <c r="BU7" s="12"/>
      <c r="BV7" s="12"/>
      <c r="BW7" s="12"/>
      <c r="BX7" s="12"/>
      <c r="BY7" s="12"/>
      <c r="BZ7" s="12"/>
      <c r="CA7" s="12"/>
      <c r="CB7" s="12"/>
      <c r="CC7" s="12"/>
      <c r="CD7" s="12"/>
      <c r="CE7" s="12"/>
      <c r="CF7" s="12"/>
      <c r="CG7" s="12"/>
      <c r="CH7" s="12"/>
      <c r="CI7" s="12"/>
      <c r="CJ7" s="12"/>
      <c r="CK7" s="12"/>
      <c r="CL7" s="12"/>
      <c r="CM7" s="12"/>
      <c r="CN7" s="12"/>
      <c r="CO7" s="12"/>
    </row>
    <row r="8" spans="1:93" ht="9.75" customHeight="1" x14ac:dyDescent="0.15">
      <c r="A8" s="352"/>
      <c r="B8" s="352"/>
      <c r="C8" s="352"/>
      <c r="D8" s="352"/>
      <c r="E8" s="352"/>
      <c r="F8" s="352"/>
      <c r="G8" s="352"/>
      <c r="H8" s="352"/>
      <c r="I8" s="352"/>
      <c r="J8" s="352"/>
      <c r="K8" s="352"/>
      <c r="L8" s="352"/>
      <c r="M8" s="352"/>
      <c r="N8" s="352"/>
      <c r="O8" s="352"/>
      <c r="P8" s="352"/>
      <c r="Q8" s="352"/>
      <c r="R8" s="352"/>
      <c r="S8" s="352"/>
      <c r="T8" s="352"/>
      <c r="U8" s="352"/>
      <c r="V8" s="352"/>
      <c r="W8" s="352"/>
      <c r="X8" s="352"/>
      <c r="Y8" s="352"/>
      <c r="Z8" s="352"/>
      <c r="AA8" s="352"/>
      <c r="AB8" s="352"/>
      <c r="AC8" s="352"/>
      <c r="AD8" s="352"/>
      <c r="AE8" s="352"/>
      <c r="AF8" s="352"/>
      <c r="AG8" s="352"/>
      <c r="AH8" s="352"/>
      <c r="AI8" s="352"/>
      <c r="AJ8" s="352"/>
      <c r="AK8" s="352"/>
      <c r="AL8" s="352"/>
      <c r="AM8" s="352"/>
      <c r="BB8" s="12"/>
      <c r="BC8" s="12"/>
      <c r="BD8" s="12"/>
      <c r="BF8" s="12"/>
      <c r="BH8" s="22" t="s">
        <v>432</v>
      </c>
      <c r="BJ8" s="23"/>
      <c r="BL8" s="12"/>
      <c r="BM8" s="23"/>
      <c r="BN8" s="12"/>
      <c r="BO8" s="12"/>
      <c r="BR8" s="12"/>
      <c r="BS8" s="12"/>
      <c r="BT8" s="12"/>
      <c r="BU8" s="12"/>
      <c r="BV8" s="12"/>
      <c r="BW8" s="12"/>
      <c r="BX8" s="12"/>
      <c r="BY8" s="12"/>
      <c r="BZ8" s="12"/>
    </row>
    <row r="9" spans="1:93" ht="9.75" customHeight="1" x14ac:dyDescent="0.15">
      <c r="A9" s="321" t="s">
        <v>27</v>
      </c>
      <c r="B9" s="322"/>
      <c r="C9" s="322"/>
      <c r="D9" s="322"/>
      <c r="E9" s="322"/>
      <c r="F9" s="322"/>
      <c r="G9" s="322"/>
      <c r="H9" s="322"/>
      <c r="I9" s="322"/>
      <c r="J9" s="322"/>
      <c r="K9" s="322"/>
      <c r="L9" s="322"/>
      <c r="M9" s="322"/>
      <c r="N9" s="322"/>
      <c r="O9" s="322"/>
      <c r="P9" s="322"/>
      <c r="Q9" s="322"/>
      <c r="R9" s="322"/>
      <c r="S9" s="322"/>
      <c r="T9" s="322"/>
      <c r="U9" s="322"/>
      <c r="V9" s="322"/>
      <c r="W9" s="322"/>
      <c r="X9" s="322"/>
      <c r="Y9" s="322"/>
      <c r="Z9" s="322"/>
      <c r="AA9" s="322"/>
      <c r="AB9" s="322"/>
      <c r="AC9" s="322"/>
      <c r="AD9" s="322"/>
      <c r="AE9" s="322"/>
      <c r="AF9" s="322"/>
      <c r="AG9" s="322"/>
      <c r="AH9" s="322"/>
      <c r="AI9" s="322"/>
      <c r="AJ9" s="322"/>
      <c r="AK9" s="322"/>
      <c r="AL9" s="322"/>
      <c r="AM9" s="323"/>
      <c r="BH9" s="22" t="s">
        <v>432</v>
      </c>
      <c r="BJ9" s="23"/>
      <c r="BM9" s="23"/>
      <c r="BR9" s="12"/>
      <c r="BS9" s="12"/>
      <c r="BT9" s="12"/>
      <c r="BU9" s="12"/>
      <c r="BV9" s="12"/>
      <c r="BW9" s="12"/>
      <c r="BX9" s="12"/>
      <c r="BY9" s="12"/>
      <c r="BZ9" s="12"/>
    </row>
    <row r="10" spans="1:93" ht="9.75" customHeight="1" x14ac:dyDescent="0.15">
      <c r="A10" s="327"/>
      <c r="B10" s="329"/>
      <c r="C10" s="329"/>
      <c r="D10" s="329"/>
      <c r="E10" s="329"/>
      <c r="F10" s="329"/>
      <c r="G10" s="329"/>
      <c r="H10" s="329"/>
      <c r="I10" s="329"/>
      <c r="J10" s="329"/>
      <c r="K10" s="329"/>
      <c r="L10" s="329"/>
      <c r="M10" s="329"/>
      <c r="N10" s="329"/>
      <c r="O10" s="329"/>
      <c r="P10" s="329"/>
      <c r="Q10" s="329"/>
      <c r="R10" s="329"/>
      <c r="S10" s="329"/>
      <c r="T10" s="329"/>
      <c r="U10" s="329"/>
      <c r="V10" s="329"/>
      <c r="W10" s="329"/>
      <c r="X10" s="329"/>
      <c r="Y10" s="329"/>
      <c r="Z10" s="329"/>
      <c r="AA10" s="329"/>
      <c r="AB10" s="329"/>
      <c r="AC10" s="329"/>
      <c r="AD10" s="329"/>
      <c r="AE10" s="329"/>
      <c r="AF10" s="329"/>
      <c r="AG10" s="329"/>
      <c r="AH10" s="329"/>
      <c r="AI10" s="329"/>
      <c r="AJ10" s="329"/>
      <c r="AK10" s="329"/>
      <c r="AL10" s="329"/>
      <c r="AM10" s="328"/>
      <c r="BB10" s="12"/>
      <c r="BC10" s="12"/>
      <c r="BD10" s="12"/>
      <c r="BF10" s="12"/>
      <c r="BH10" s="22" t="s">
        <v>432</v>
      </c>
      <c r="BJ10" s="23"/>
      <c r="BL10" s="12"/>
      <c r="BM10" s="23"/>
      <c r="BN10" s="12"/>
      <c r="BO10" s="12"/>
      <c r="BP10" s="12"/>
      <c r="BQ10" s="12"/>
      <c r="BR10" s="12"/>
      <c r="BS10" s="12"/>
      <c r="BT10" s="12"/>
      <c r="BU10" s="12"/>
      <c r="BV10" s="12"/>
      <c r="BW10" s="12"/>
      <c r="BX10" s="12"/>
      <c r="BY10" s="12"/>
      <c r="BZ10" s="12"/>
    </row>
    <row r="11" spans="1:93" ht="48.75" customHeight="1" x14ac:dyDescent="0.15">
      <c r="A11" s="338" t="s">
        <v>28</v>
      </c>
      <c r="B11" s="339"/>
      <c r="C11" s="339"/>
      <c r="D11" s="339"/>
      <c r="E11" s="339"/>
      <c r="F11" s="339"/>
      <c r="G11" s="339"/>
      <c r="H11" s="339"/>
      <c r="I11" s="340"/>
      <c r="J11" s="305" t="s">
        <v>747</v>
      </c>
      <c r="K11" s="306"/>
      <c r="L11" s="306"/>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6"/>
      <c r="AL11" s="306"/>
      <c r="AM11" s="307"/>
      <c r="BB11" s="12"/>
      <c r="BC11" s="12"/>
      <c r="BD11" s="12"/>
      <c r="BF11" s="10"/>
      <c r="BH11" s="22">
        <v>2</v>
      </c>
      <c r="BI11" s="4" t="str">
        <f>"ITEM"&amp;BH11&amp; BG11 &amp;"="&amp; IF(TRIM($J11)="","",$J11)</f>
        <v>ITEM2=届出・申請窓口において、届出・申請内容や本人確認書類（身分証明書等）の確認を厳格に行い、対象者以外の情報の入手の防止に努める。
平成１４年６月１０日総務省告示第３３４号（第６-７　本人確認情報の通知及び記録）等により市町村CSにおいて既存住基システムを通じて入手することとされている情報以外を入手できないことを、システム上で担保する。
正当な利用目的以外の目的にデータベースが構成されることを防止するため、本人確認情報の検索を行う際の検索条件として、少なくとも性別を除く２情報以上（氏名＋住所または氏名＋生年月日）の指定を必須とする。</v>
      </c>
      <c r="BJ11" s="23"/>
      <c r="BL11" s="11"/>
      <c r="BM11" s="23"/>
      <c r="BN11" s="11"/>
      <c r="BO11" s="12"/>
      <c r="BP11" s="12"/>
      <c r="BQ11" s="12"/>
      <c r="BR11" s="12"/>
      <c r="BS11" s="12"/>
      <c r="BT11" s="12"/>
      <c r="BU11" s="12"/>
      <c r="BV11" s="12"/>
      <c r="BW11" s="12"/>
      <c r="BX11" s="12"/>
      <c r="BY11" s="12"/>
      <c r="BZ11" s="12"/>
    </row>
    <row r="12" spans="1:93" ht="9.75" customHeight="1" x14ac:dyDescent="0.15">
      <c r="A12" s="338"/>
      <c r="B12" s="339"/>
      <c r="C12" s="339"/>
      <c r="D12" s="339"/>
      <c r="E12" s="339"/>
      <c r="F12" s="339"/>
      <c r="G12" s="339"/>
      <c r="H12" s="339"/>
      <c r="I12" s="340"/>
      <c r="J12" s="308"/>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309"/>
      <c r="AI12" s="309"/>
      <c r="AJ12" s="309"/>
      <c r="AK12" s="309"/>
      <c r="AL12" s="309"/>
      <c r="AM12" s="310"/>
      <c r="BB12" s="12"/>
      <c r="BC12" s="12"/>
      <c r="BD12" s="12"/>
      <c r="BF12" s="10"/>
      <c r="BH12" s="22" t="s">
        <v>432</v>
      </c>
      <c r="BI12" s="11"/>
      <c r="BJ12" s="23"/>
      <c r="BL12" s="11"/>
      <c r="BM12" s="23"/>
      <c r="BN12" s="11"/>
      <c r="BO12" s="12"/>
      <c r="BP12" s="12"/>
      <c r="BQ12" s="12"/>
      <c r="BR12" s="12"/>
      <c r="BS12" s="12"/>
      <c r="BT12" s="12"/>
      <c r="BU12" s="12"/>
      <c r="BV12" s="12"/>
      <c r="BW12" s="12"/>
      <c r="BX12" s="12"/>
      <c r="BY12" s="12"/>
      <c r="BZ12" s="12"/>
    </row>
    <row r="13" spans="1:93" ht="9.75" customHeight="1" x14ac:dyDescent="0.15">
      <c r="A13" s="338"/>
      <c r="B13" s="339"/>
      <c r="C13" s="339"/>
      <c r="D13" s="339"/>
      <c r="E13" s="339"/>
      <c r="F13" s="339"/>
      <c r="G13" s="339"/>
      <c r="H13" s="339"/>
      <c r="I13" s="340"/>
      <c r="J13" s="308"/>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309"/>
      <c r="AI13" s="309"/>
      <c r="AJ13" s="309"/>
      <c r="AK13" s="309"/>
      <c r="AL13" s="309"/>
      <c r="AM13" s="310"/>
      <c r="BF13" s="10"/>
      <c r="BH13" s="22" t="s">
        <v>432</v>
      </c>
      <c r="BI13" s="11"/>
      <c r="BJ13" s="23"/>
      <c r="BL13" s="11"/>
      <c r="BM13" s="23"/>
      <c r="BN13" s="11"/>
      <c r="BO13" s="10"/>
      <c r="BP13" s="11"/>
      <c r="BQ13" s="11"/>
      <c r="BR13" s="11"/>
      <c r="BS13" s="12"/>
      <c r="BT13" s="12"/>
      <c r="BU13" s="12"/>
      <c r="BV13" s="12"/>
      <c r="BW13" s="12"/>
      <c r="BX13" s="12"/>
      <c r="BY13" s="12"/>
      <c r="BZ13" s="12"/>
    </row>
    <row r="14" spans="1:93" ht="9.75" customHeight="1" x14ac:dyDescent="0.15">
      <c r="A14" s="338"/>
      <c r="B14" s="339"/>
      <c r="C14" s="339"/>
      <c r="D14" s="339"/>
      <c r="E14" s="339"/>
      <c r="F14" s="339"/>
      <c r="G14" s="339"/>
      <c r="H14" s="339"/>
      <c r="I14" s="340"/>
      <c r="J14" s="308"/>
      <c r="K14" s="309"/>
      <c r="L14" s="309"/>
      <c r="M14" s="309"/>
      <c r="N14" s="309"/>
      <c r="O14" s="309"/>
      <c r="P14" s="309"/>
      <c r="Q14" s="309"/>
      <c r="R14" s="309"/>
      <c r="S14" s="309"/>
      <c r="T14" s="309"/>
      <c r="U14" s="309"/>
      <c r="V14" s="309"/>
      <c r="W14" s="309"/>
      <c r="X14" s="309"/>
      <c r="Y14" s="309"/>
      <c r="Z14" s="309"/>
      <c r="AA14" s="309"/>
      <c r="AB14" s="309"/>
      <c r="AC14" s="309"/>
      <c r="AD14" s="309"/>
      <c r="AE14" s="309"/>
      <c r="AF14" s="309"/>
      <c r="AG14" s="309"/>
      <c r="AH14" s="309"/>
      <c r="AI14" s="309"/>
      <c r="AJ14" s="309"/>
      <c r="AK14" s="309"/>
      <c r="AL14" s="309"/>
      <c r="AM14" s="310"/>
      <c r="BH14" s="22" t="s">
        <v>432</v>
      </c>
      <c r="BJ14" s="23"/>
      <c r="BM14" s="23"/>
      <c r="BO14" s="10"/>
      <c r="BP14" s="11"/>
      <c r="BQ14" s="11"/>
      <c r="BR14" s="11"/>
    </row>
    <row r="15" spans="1:93" ht="9.75" customHeight="1" x14ac:dyDescent="0.15">
      <c r="A15" s="335" t="s">
        <v>295</v>
      </c>
      <c r="B15" s="336"/>
      <c r="C15" s="336"/>
      <c r="D15" s="336"/>
      <c r="E15" s="336"/>
      <c r="F15" s="336"/>
      <c r="G15" s="336"/>
      <c r="H15" s="336"/>
      <c r="I15" s="336"/>
      <c r="J15" s="331" t="s">
        <v>127</v>
      </c>
      <c r="K15" s="232" t="s">
        <v>689</v>
      </c>
      <c r="L15" s="232"/>
      <c r="M15" s="232"/>
      <c r="N15" s="232"/>
      <c r="O15" s="232"/>
      <c r="P15" s="232"/>
      <c r="Q15" s="232"/>
      <c r="R15" s="232"/>
      <c r="S15" s="232"/>
      <c r="T15" s="181" t="s">
        <v>129</v>
      </c>
      <c r="U15" s="181"/>
      <c r="V15" s="170" t="s">
        <v>116</v>
      </c>
      <c r="W15" s="170"/>
      <c r="X15" s="170"/>
      <c r="Y15" s="170"/>
      <c r="Z15" s="170"/>
      <c r="AA15" s="170"/>
      <c r="AB15" s="170"/>
      <c r="AC15" s="170"/>
      <c r="AD15" s="170"/>
      <c r="AE15" s="170"/>
      <c r="AF15" s="170"/>
      <c r="AG15" s="170"/>
      <c r="AH15" s="170"/>
      <c r="AI15" s="170"/>
      <c r="AJ15" s="170"/>
      <c r="AK15" s="170"/>
      <c r="AL15" s="170"/>
      <c r="AM15" s="171"/>
      <c r="BE15" s="4" t="str">
        <f ca="1">MID(CELL("address",$CA$2),2,2)</f>
        <v>CA</v>
      </c>
      <c r="BF15" s="14">
        <f>IF(TRIM($K15)="","",IF(ISERROR(MATCH($K15,$CA$3:$CA$5,0)),"INPUT_ERROR",MATCH($K15,$CA$3:$CA$5,0)))</f>
        <v>2</v>
      </c>
      <c r="BH15" s="22">
        <v>3</v>
      </c>
      <c r="BI15" s="4" t="str">
        <f>"ITEM"&amp;BH15&amp; BG15 &amp;"=" &amp; $BF15</f>
        <v>ITEM3=2</v>
      </c>
      <c r="BJ15" s="23"/>
      <c r="BM15" s="23"/>
    </row>
    <row r="16" spans="1:93" ht="9.75" customHeight="1" x14ac:dyDescent="0.15">
      <c r="A16" s="338"/>
      <c r="B16" s="339"/>
      <c r="C16" s="339"/>
      <c r="D16" s="339"/>
      <c r="E16" s="339"/>
      <c r="F16" s="339"/>
      <c r="G16" s="339"/>
      <c r="H16" s="339"/>
      <c r="I16" s="339"/>
      <c r="J16" s="228"/>
      <c r="K16" s="184"/>
      <c r="L16" s="184"/>
      <c r="M16" s="184"/>
      <c r="N16" s="184"/>
      <c r="O16" s="184"/>
      <c r="P16" s="184"/>
      <c r="Q16" s="184"/>
      <c r="R16" s="184"/>
      <c r="S16" s="184"/>
      <c r="T16" s="185"/>
      <c r="U16" s="185"/>
      <c r="V16" s="187" t="s">
        <v>242</v>
      </c>
      <c r="W16" s="187"/>
      <c r="X16" s="187"/>
      <c r="Y16" s="187"/>
      <c r="Z16" s="187"/>
      <c r="AA16" s="187"/>
      <c r="AB16" s="187"/>
      <c r="AC16" s="187"/>
      <c r="AD16" s="187"/>
      <c r="AE16" s="187" t="s">
        <v>243</v>
      </c>
      <c r="AF16" s="187"/>
      <c r="AG16" s="187"/>
      <c r="AH16" s="187"/>
      <c r="AI16" s="187"/>
      <c r="AJ16" s="187"/>
      <c r="AK16" s="187"/>
      <c r="AL16" s="187"/>
      <c r="AM16" s="188"/>
      <c r="BH16" s="22" t="s">
        <v>432</v>
      </c>
      <c r="BJ16" s="23"/>
      <c r="BM16" s="23"/>
    </row>
    <row r="17" spans="1:65" ht="9.75" customHeight="1" x14ac:dyDescent="0.15">
      <c r="A17" s="353"/>
      <c r="B17" s="354"/>
      <c r="C17" s="354"/>
      <c r="D17" s="354"/>
      <c r="E17" s="354"/>
      <c r="F17" s="354"/>
      <c r="G17" s="354"/>
      <c r="H17" s="354"/>
      <c r="I17" s="354"/>
      <c r="J17" s="247"/>
      <c r="K17" s="248"/>
      <c r="L17" s="248"/>
      <c r="M17" s="248"/>
      <c r="N17" s="248"/>
      <c r="O17" s="248"/>
      <c r="P17" s="248"/>
      <c r="Q17" s="248"/>
      <c r="R17" s="248"/>
      <c r="S17" s="248"/>
      <c r="T17" s="248"/>
      <c r="U17" s="248"/>
      <c r="V17" s="190" t="s">
        <v>244</v>
      </c>
      <c r="W17" s="190"/>
      <c r="X17" s="190"/>
      <c r="Y17" s="190"/>
      <c r="Z17" s="190"/>
      <c r="AA17" s="190"/>
      <c r="AB17" s="190"/>
      <c r="AC17" s="190"/>
      <c r="AD17" s="190"/>
      <c r="AE17" s="190"/>
      <c r="AF17" s="190"/>
      <c r="AG17" s="190"/>
      <c r="AH17" s="190"/>
      <c r="AI17" s="190"/>
      <c r="AJ17" s="190"/>
      <c r="AK17" s="190"/>
      <c r="AL17" s="190"/>
      <c r="AM17" s="191"/>
      <c r="BH17" s="22" t="s">
        <v>432</v>
      </c>
      <c r="BJ17" s="23"/>
      <c r="BM17" s="23"/>
    </row>
    <row r="18" spans="1:65" ht="9.75" customHeight="1" x14ac:dyDescent="0.15">
      <c r="A18" s="356" t="s">
        <v>29</v>
      </c>
      <c r="B18" s="356"/>
      <c r="C18" s="356"/>
      <c r="D18" s="356"/>
      <c r="E18" s="356"/>
      <c r="F18" s="356"/>
      <c r="G18" s="356"/>
      <c r="H18" s="356"/>
      <c r="I18" s="356"/>
      <c r="J18" s="356"/>
      <c r="K18" s="356"/>
      <c r="L18" s="356"/>
      <c r="M18" s="356"/>
      <c r="N18" s="356"/>
      <c r="O18" s="356"/>
      <c r="P18" s="356"/>
      <c r="Q18" s="356"/>
      <c r="R18" s="356"/>
      <c r="S18" s="356"/>
      <c r="T18" s="356"/>
      <c r="U18" s="356"/>
      <c r="V18" s="356"/>
      <c r="W18" s="356"/>
      <c r="X18" s="356"/>
      <c r="Y18" s="356"/>
      <c r="Z18" s="356"/>
      <c r="AA18" s="356"/>
      <c r="AB18" s="356"/>
      <c r="AC18" s="356"/>
      <c r="AD18" s="356"/>
      <c r="AE18" s="356"/>
      <c r="AF18" s="356"/>
      <c r="AG18" s="356"/>
      <c r="AH18" s="356"/>
      <c r="AI18" s="356"/>
      <c r="AJ18" s="356"/>
      <c r="AK18" s="356"/>
      <c r="AL18" s="356"/>
      <c r="AM18" s="356"/>
      <c r="BA18" s="4"/>
      <c r="BH18" s="22" t="s">
        <v>432</v>
      </c>
      <c r="BJ18" s="23"/>
      <c r="BM18" s="23"/>
    </row>
    <row r="19" spans="1:65" ht="9.75" customHeight="1" x14ac:dyDescent="0.15">
      <c r="A19" s="349"/>
      <c r="B19" s="349"/>
      <c r="C19" s="349"/>
      <c r="D19" s="349"/>
      <c r="E19" s="349"/>
      <c r="F19" s="349"/>
      <c r="G19" s="349"/>
      <c r="H19" s="349"/>
      <c r="I19" s="349"/>
      <c r="J19" s="349"/>
      <c r="K19" s="349"/>
      <c r="L19" s="349"/>
      <c r="M19" s="349"/>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BA19" s="4"/>
      <c r="BH19" s="22" t="s">
        <v>432</v>
      </c>
      <c r="BJ19" s="23"/>
      <c r="BM19" s="23"/>
    </row>
    <row r="20" spans="1:65" ht="9.75" customHeight="1" x14ac:dyDescent="0.15">
      <c r="A20" s="332"/>
      <c r="B20" s="333"/>
      <c r="C20" s="333"/>
      <c r="D20" s="333"/>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4"/>
      <c r="BA20" s="4"/>
      <c r="BH20" s="22" t="s">
        <v>450</v>
      </c>
      <c r="BI20" s="4" t="str">
        <f>"ITEM"&amp;BH20&amp; BG20 &amp;"="&amp; IF(TRIM($A20)="","",$A20)</f>
        <v>ITEM4_1=</v>
      </c>
      <c r="BJ20" s="23"/>
      <c r="BM20" s="23"/>
    </row>
    <row r="21" spans="1:65" ht="9.75" customHeight="1" x14ac:dyDescent="0.15">
      <c r="A21" s="249"/>
      <c r="B21" s="221"/>
      <c r="C21" s="221"/>
      <c r="D21" s="221"/>
      <c r="E21" s="221"/>
      <c r="F21" s="221"/>
      <c r="G21" s="221"/>
      <c r="H21" s="221"/>
      <c r="I21" s="221"/>
      <c r="J21" s="221"/>
      <c r="K21" s="221"/>
      <c r="L21" s="221"/>
      <c r="M21" s="221"/>
      <c r="N21" s="221"/>
      <c r="O21" s="221"/>
      <c r="P21" s="221"/>
      <c r="Q21" s="221"/>
      <c r="R21" s="221"/>
      <c r="S21" s="221"/>
      <c r="T21" s="221"/>
      <c r="U21" s="221"/>
      <c r="V21" s="221"/>
      <c r="W21" s="221"/>
      <c r="X21" s="221"/>
      <c r="Y21" s="221"/>
      <c r="Z21" s="221"/>
      <c r="AA21" s="221"/>
      <c r="AB21" s="221"/>
      <c r="AC21" s="221"/>
      <c r="AD21" s="221"/>
      <c r="AE21" s="221"/>
      <c r="AF21" s="221"/>
      <c r="AG21" s="221"/>
      <c r="AH21" s="221"/>
      <c r="AI21" s="221"/>
      <c r="AJ21" s="221"/>
      <c r="AK21" s="221"/>
      <c r="AL21" s="221"/>
      <c r="AM21" s="250"/>
      <c r="BA21" s="4"/>
      <c r="BE21" s="8"/>
      <c r="BH21" s="22" t="s">
        <v>432</v>
      </c>
      <c r="BJ21" s="23"/>
      <c r="BM21" s="23"/>
    </row>
    <row r="22" spans="1:65" ht="9.75" customHeight="1" x14ac:dyDescent="0.15">
      <c r="A22" s="249"/>
      <c r="B22" s="221"/>
      <c r="C22" s="221"/>
      <c r="D22" s="221"/>
      <c r="E22" s="221"/>
      <c r="F22" s="221"/>
      <c r="G22" s="221"/>
      <c r="H22" s="221"/>
      <c r="I22" s="221"/>
      <c r="J22" s="221"/>
      <c r="K22" s="221"/>
      <c r="L22" s="221"/>
      <c r="M22" s="221"/>
      <c r="N22" s="221"/>
      <c r="O22" s="221"/>
      <c r="P22" s="221"/>
      <c r="Q22" s="221"/>
      <c r="R22" s="221"/>
      <c r="S22" s="221"/>
      <c r="T22" s="221"/>
      <c r="U22" s="221"/>
      <c r="V22" s="221"/>
      <c r="W22" s="221"/>
      <c r="X22" s="221"/>
      <c r="Y22" s="221"/>
      <c r="Z22" s="221"/>
      <c r="AA22" s="221"/>
      <c r="AB22" s="221"/>
      <c r="AC22" s="221"/>
      <c r="AD22" s="221"/>
      <c r="AE22" s="221"/>
      <c r="AF22" s="221"/>
      <c r="AG22" s="221"/>
      <c r="AH22" s="221"/>
      <c r="AI22" s="221"/>
      <c r="AJ22" s="221"/>
      <c r="AK22" s="221"/>
      <c r="AL22" s="221"/>
      <c r="AM22" s="250"/>
      <c r="BA22" s="4"/>
      <c r="BE22" s="8"/>
      <c r="BH22" s="22" t="s">
        <v>432</v>
      </c>
      <c r="BJ22" s="23"/>
      <c r="BM22" s="23"/>
    </row>
    <row r="23" spans="1:65" ht="9.75" customHeight="1" x14ac:dyDescent="0.15">
      <c r="A23" s="249"/>
      <c r="B23" s="221"/>
      <c r="C23" s="221"/>
      <c r="D23" s="221"/>
      <c r="E23" s="221"/>
      <c r="F23" s="221"/>
      <c r="G23" s="221"/>
      <c r="H23" s="221"/>
      <c r="I23" s="221"/>
      <c r="J23" s="221"/>
      <c r="K23" s="221"/>
      <c r="L23" s="221"/>
      <c r="M23" s="221"/>
      <c r="N23" s="221"/>
      <c r="O23" s="221"/>
      <c r="P23" s="221"/>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50"/>
      <c r="BA23" s="4"/>
      <c r="BH23" s="22" t="s">
        <v>432</v>
      </c>
      <c r="BJ23" s="23"/>
      <c r="BM23" s="23"/>
    </row>
    <row r="24" spans="1:65" ht="9.75" customHeight="1" x14ac:dyDescent="0.15">
      <c r="A24" s="249"/>
      <c r="B24" s="221"/>
      <c r="C24" s="221"/>
      <c r="D24" s="221"/>
      <c r="E24" s="221"/>
      <c r="F24" s="221"/>
      <c r="G24" s="221"/>
      <c r="H24" s="221"/>
      <c r="I24" s="221"/>
      <c r="J24" s="221"/>
      <c r="K24" s="221"/>
      <c r="L24" s="221"/>
      <c r="M24" s="221"/>
      <c r="N24" s="221"/>
      <c r="O24" s="221"/>
      <c r="P24" s="221"/>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50"/>
      <c r="BA24" s="4"/>
      <c r="BH24" s="22" t="s">
        <v>432</v>
      </c>
      <c r="BJ24" s="23"/>
      <c r="BM24" s="23"/>
    </row>
    <row r="25" spans="1:65" ht="9.75" customHeight="1" x14ac:dyDescent="0.15">
      <c r="A25" s="249"/>
      <c r="B25" s="221"/>
      <c r="C25" s="221"/>
      <c r="D25" s="221"/>
      <c r="E25" s="221"/>
      <c r="F25" s="221"/>
      <c r="G25" s="221"/>
      <c r="H25" s="221"/>
      <c r="I25" s="221"/>
      <c r="J25" s="221"/>
      <c r="K25" s="221"/>
      <c r="L25" s="221"/>
      <c r="M25" s="221"/>
      <c r="N25" s="221"/>
      <c r="O25" s="221"/>
      <c r="P25" s="221"/>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50"/>
      <c r="BA25" s="4"/>
      <c r="BH25" s="22" t="s">
        <v>432</v>
      </c>
      <c r="BJ25" s="23"/>
      <c r="BM25" s="23"/>
    </row>
    <row r="26" spans="1:65" ht="9.75" customHeight="1" x14ac:dyDescent="0.15">
      <c r="A26" s="249"/>
      <c r="B26" s="221"/>
      <c r="C26" s="221"/>
      <c r="D26" s="221"/>
      <c r="E26" s="221"/>
      <c r="F26" s="221"/>
      <c r="G26" s="221"/>
      <c r="H26" s="221"/>
      <c r="I26" s="221"/>
      <c r="J26" s="221"/>
      <c r="K26" s="221"/>
      <c r="L26" s="221"/>
      <c r="M26" s="221"/>
      <c r="N26" s="221"/>
      <c r="O26" s="221"/>
      <c r="P26" s="221"/>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50"/>
      <c r="BA26" s="4"/>
      <c r="BH26" s="22" t="s">
        <v>451</v>
      </c>
      <c r="BI26" s="4" t="str">
        <f>"ITEM"&amp;BH26&amp; BG26 &amp;"="&amp; IF(TRIM($A26)="","",$A26)</f>
        <v>ITEM4_2=</v>
      </c>
      <c r="BJ26" s="23"/>
      <c r="BM26" s="23"/>
    </row>
    <row r="27" spans="1:65" ht="9.75" customHeight="1" x14ac:dyDescent="0.15">
      <c r="A27" s="124"/>
      <c r="B27" s="125"/>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6"/>
      <c r="BH27" s="22" t="s">
        <v>452</v>
      </c>
      <c r="BI27" s="4" t="str">
        <f>"ITEM"&amp;BH27&amp; BG27 &amp;"="&amp; IF(TRIM($A27)="","",$A27)</f>
        <v>ITEM4_3=</v>
      </c>
      <c r="BJ27" s="23"/>
      <c r="BM27" s="23"/>
    </row>
    <row r="28" spans="1:65" ht="9.75" customHeight="1" x14ac:dyDescent="0.15">
      <c r="A28" s="352" t="s">
        <v>306</v>
      </c>
      <c r="B28" s="352"/>
      <c r="C28" s="352"/>
      <c r="D28" s="352"/>
      <c r="E28" s="352"/>
      <c r="F28" s="352"/>
      <c r="G28" s="352"/>
      <c r="H28" s="352"/>
      <c r="I28" s="352"/>
      <c r="J28" s="352"/>
      <c r="K28" s="352"/>
      <c r="L28" s="352"/>
      <c r="M28" s="352"/>
      <c r="N28" s="352"/>
      <c r="O28" s="352"/>
      <c r="P28" s="352"/>
      <c r="Q28" s="352"/>
      <c r="R28" s="352"/>
      <c r="S28" s="352"/>
      <c r="T28" s="352"/>
      <c r="U28" s="352"/>
      <c r="V28" s="352"/>
      <c r="W28" s="352"/>
      <c r="X28" s="352"/>
      <c r="Y28" s="352"/>
      <c r="Z28" s="352"/>
      <c r="AA28" s="352"/>
      <c r="AB28" s="352"/>
      <c r="AC28" s="352"/>
      <c r="AD28" s="352"/>
      <c r="AE28" s="352"/>
      <c r="AF28" s="352"/>
      <c r="AG28" s="352"/>
      <c r="AH28" s="352"/>
      <c r="AI28" s="352"/>
      <c r="AJ28" s="352"/>
      <c r="AK28" s="352"/>
      <c r="AL28" s="352"/>
      <c r="AM28" s="352"/>
      <c r="BH28" s="22" t="s">
        <v>432</v>
      </c>
      <c r="BJ28" s="23"/>
      <c r="BM28" s="23"/>
    </row>
    <row r="29" spans="1:65" ht="9.75" customHeight="1" x14ac:dyDescent="0.15">
      <c r="A29" s="352"/>
      <c r="B29" s="352"/>
      <c r="C29" s="352"/>
      <c r="D29" s="352"/>
      <c r="E29" s="352"/>
      <c r="F29" s="35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2"/>
      <c r="AI29" s="352"/>
      <c r="AJ29" s="352"/>
      <c r="AK29" s="352"/>
      <c r="AL29" s="352"/>
      <c r="AM29" s="352"/>
      <c r="BH29" s="22" t="s">
        <v>432</v>
      </c>
      <c r="BJ29" s="23"/>
      <c r="BM29" s="23"/>
    </row>
    <row r="30" spans="1:65" ht="9.75" customHeight="1" x14ac:dyDescent="0.15">
      <c r="A30" s="335" t="s">
        <v>314</v>
      </c>
      <c r="B30" s="336"/>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c r="AG30" s="336"/>
      <c r="AH30" s="336"/>
      <c r="AI30" s="336"/>
      <c r="AJ30" s="336"/>
      <c r="AK30" s="336"/>
      <c r="AL30" s="336"/>
      <c r="AM30" s="337"/>
      <c r="BH30" s="22" t="s">
        <v>432</v>
      </c>
      <c r="BJ30" s="23"/>
      <c r="BM30" s="23"/>
    </row>
    <row r="31" spans="1:65" ht="9.75" customHeight="1" x14ac:dyDescent="0.15">
      <c r="A31" s="353"/>
      <c r="B31" s="354"/>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c r="AE31" s="354"/>
      <c r="AF31" s="354"/>
      <c r="AG31" s="354"/>
      <c r="AH31" s="354"/>
      <c r="AI31" s="354"/>
      <c r="AJ31" s="354"/>
      <c r="AK31" s="354"/>
      <c r="AL31" s="354"/>
      <c r="AM31" s="355"/>
      <c r="BH31" s="22" t="s">
        <v>432</v>
      </c>
      <c r="BJ31" s="23"/>
      <c r="BM31" s="23"/>
    </row>
    <row r="32" spans="1:65" ht="9.75" customHeight="1" x14ac:dyDescent="0.15">
      <c r="A32" s="338" t="s">
        <v>49</v>
      </c>
      <c r="B32" s="339"/>
      <c r="C32" s="339"/>
      <c r="D32" s="339"/>
      <c r="E32" s="339"/>
      <c r="F32" s="339"/>
      <c r="G32" s="339"/>
      <c r="H32" s="339"/>
      <c r="I32" s="340"/>
      <c r="J32" s="115" t="s">
        <v>690</v>
      </c>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16"/>
      <c r="AL32" s="116"/>
      <c r="AM32" s="117"/>
      <c r="BH32" s="22">
        <v>5</v>
      </c>
      <c r="BI32" s="4" t="str">
        <f>"ITEM"&amp;BH32&amp; BG32 &amp;"="&amp; IF(TRIM($J32)="","",$J32)</f>
        <v>ITEM5=個人番号を保有するシステムにアクセスする場合は、アクセス制御を行うことによりアクセスできる情報の制御を行っている。</v>
      </c>
      <c r="BJ32" s="23"/>
      <c r="BM32" s="23"/>
    </row>
    <row r="33" spans="1:65" ht="9.75" customHeight="1" x14ac:dyDescent="0.15">
      <c r="A33" s="338"/>
      <c r="B33" s="339"/>
      <c r="C33" s="339"/>
      <c r="D33" s="339"/>
      <c r="E33" s="339"/>
      <c r="F33" s="339"/>
      <c r="G33" s="339"/>
      <c r="H33" s="339"/>
      <c r="I33" s="340"/>
      <c r="J33" s="109"/>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1"/>
      <c r="BH33" s="22" t="s">
        <v>432</v>
      </c>
      <c r="BJ33" s="23"/>
      <c r="BM33" s="23"/>
    </row>
    <row r="34" spans="1:65" ht="9.75" customHeight="1" x14ac:dyDescent="0.15">
      <c r="A34" s="338"/>
      <c r="B34" s="339"/>
      <c r="C34" s="339"/>
      <c r="D34" s="339"/>
      <c r="E34" s="339"/>
      <c r="F34" s="339"/>
      <c r="G34" s="339"/>
      <c r="H34" s="339"/>
      <c r="I34" s="340"/>
      <c r="J34" s="109"/>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c r="AL34" s="110"/>
      <c r="AM34" s="111"/>
      <c r="BH34" s="22" t="s">
        <v>432</v>
      </c>
      <c r="BJ34" s="23"/>
      <c r="BM34" s="23"/>
    </row>
    <row r="35" spans="1:65" ht="9.75" customHeight="1" x14ac:dyDescent="0.15">
      <c r="A35" s="338"/>
      <c r="B35" s="339"/>
      <c r="C35" s="339"/>
      <c r="D35" s="339"/>
      <c r="E35" s="339"/>
      <c r="F35" s="339"/>
      <c r="G35" s="339"/>
      <c r="H35" s="339"/>
      <c r="I35" s="340"/>
      <c r="J35" s="109"/>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1"/>
      <c r="BH35" s="22" t="s">
        <v>432</v>
      </c>
      <c r="BJ35" s="23"/>
      <c r="BM35" s="23"/>
    </row>
    <row r="36" spans="1:65" ht="9.75" customHeight="1" x14ac:dyDescent="0.15">
      <c r="A36" s="335" t="s">
        <v>296</v>
      </c>
      <c r="B36" s="336"/>
      <c r="C36" s="336"/>
      <c r="D36" s="336"/>
      <c r="E36" s="336"/>
      <c r="F36" s="336"/>
      <c r="G36" s="336"/>
      <c r="H36" s="336"/>
      <c r="I36" s="337"/>
      <c r="J36" s="331" t="s">
        <v>127</v>
      </c>
      <c r="K36" s="232" t="s">
        <v>689</v>
      </c>
      <c r="L36" s="232"/>
      <c r="M36" s="232"/>
      <c r="N36" s="232"/>
      <c r="O36" s="232"/>
      <c r="P36" s="232"/>
      <c r="Q36" s="232"/>
      <c r="R36" s="232"/>
      <c r="S36" s="232"/>
      <c r="T36" s="181" t="s">
        <v>129</v>
      </c>
      <c r="U36" s="181"/>
      <c r="V36" s="170" t="s">
        <v>116</v>
      </c>
      <c r="W36" s="170"/>
      <c r="X36" s="170"/>
      <c r="Y36" s="170"/>
      <c r="Z36" s="170"/>
      <c r="AA36" s="170"/>
      <c r="AB36" s="170"/>
      <c r="AC36" s="170"/>
      <c r="AD36" s="170"/>
      <c r="AE36" s="170"/>
      <c r="AF36" s="170"/>
      <c r="AG36" s="170"/>
      <c r="AH36" s="170"/>
      <c r="AI36" s="170"/>
      <c r="AJ36" s="170"/>
      <c r="AK36" s="170"/>
      <c r="AL36" s="170"/>
      <c r="AM36" s="171"/>
      <c r="BE36" s="4" t="str">
        <f ca="1">MID(CELL("address",$CA$2),2,2)</f>
        <v>CA</v>
      </c>
      <c r="BF36" s="14">
        <f>IF(TRIM($K36)="","",IF(ISERROR(MATCH($K36,$CA$3:$CA$5,0)),"INPUT_ERROR",MATCH($K36,$CA$3:$CA$5,0)))</f>
        <v>2</v>
      </c>
      <c r="BH36" s="22">
        <v>6</v>
      </c>
      <c r="BI36" s="4" t="str">
        <f>"ITEM"&amp;BH36&amp; BG36 &amp;"=" &amp; $BF36</f>
        <v>ITEM6=2</v>
      </c>
      <c r="BJ36" s="23"/>
      <c r="BM36" s="23"/>
    </row>
    <row r="37" spans="1:65" ht="9.75" customHeight="1" x14ac:dyDescent="0.15">
      <c r="A37" s="338"/>
      <c r="B37" s="339"/>
      <c r="C37" s="339"/>
      <c r="D37" s="339"/>
      <c r="E37" s="339"/>
      <c r="F37" s="339"/>
      <c r="G37" s="339"/>
      <c r="H37" s="339"/>
      <c r="I37" s="340"/>
      <c r="J37" s="228"/>
      <c r="K37" s="184"/>
      <c r="L37" s="184"/>
      <c r="M37" s="184"/>
      <c r="N37" s="184"/>
      <c r="O37" s="184"/>
      <c r="P37" s="184"/>
      <c r="Q37" s="184"/>
      <c r="R37" s="184"/>
      <c r="S37" s="184"/>
      <c r="T37" s="185"/>
      <c r="U37" s="185"/>
      <c r="V37" s="187" t="s">
        <v>242</v>
      </c>
      <c r="W37" s="187"/>
      <c r="X37" s="187"/>
      <c r="Y37" s="187"/>
      <c r="Z37" s="187"/>
      <c r="AA37" s="187"/>
      <c r="AB37" s="187"/>
      <c r="AC37" s="187"/>
      <c r="AD37" s="187"/>
      <c r="AE37" s="187" t="s">
        <v>243</v>
      </c>
      <c r="AF37" s="187"/>
      <c r="AG37" s="187"/>
      <c r="AH37" s="187"/>
      <c r="AI37" s="187"/>
      <c r="AJ37" s="187"/>
      <c r="AK37" s="187"/>
      <c r="AL37" s="187"/>
      <c r="AM37" s="188"/>
      <c r="BH37" s="22" t="s">
        <v>432</v>
      </c>
      <c r="BJ37" s="23"/>
      <c r="BM37" s="23"/>
    </row>
    <row r="38" spans="1:65" ht="9.75" customHeight="1" x14ac:dyDescent="0.15">
      <c r="A38" s="338"/>
      <c r="B38" s="339"/>
      <c r="C38" s="339"/>
      <c r="D38" s="339"/>
      <c r="E38" s="339"/>
      <c r="F38" s="339"/>
      <c r="G38" s="339"/>
      <c r="H38" s="339"/>
      <c r="I38" s="340"/>
      <c r="J38" s="247"/>
      <c r="K38" s="248"/>
      <c r="L38" s="248"/>
      <c r="M38" s="248"/>
      <c r="N38" s="248"/>
      <c r="O38" s="248"/>
      <c r="P38" s="248"/>
      <c r="Q38" s="248"/>
      <c r="R38" s="248"/>
      <c r="S38" s="248"/>
      <c r="T38" s="248"/>
      <c r="U38" s="248"/>
      <c r="V38" s="190" t="s">
        <v>244</v>
      </c>
      <c r="W38" s="190"/>
      <c r="X38" s="190"/>
      <c r="Y38" s="190"/>
      <c r="Z38" s="190"/>
      <c r="AA38" s="190"/>
      <c r="AB38" s="190"/>
      <c r="AC38" s="190"/>
      <c r="AD38" s="190"/>
      <c r="AE38" s="190"/>
      <c r="AF38" s="190"/>
      <c r="AG38" s="190"/>
      <c r="AH38" s="190"/>
      <c r="AI38" s="190"/>
      <c r="AJ38" s="190"/>
      <c r="AK38" s="190"/>
      <c r="AL38" s="190"/>
      <c r="AM38" s="191"/>
      <c r="BH38" s="22" t="s">
        <v>432</v>
      </c>
      <c r="BJ38" s="23"/>
      <c r="BM38" s="23"/>
    </row>
    <row r="39" spans="1:65" ht="9.75" customHeight="1" x14ac:dyDescent="0.15">
      <c r="A39" s="330" t="s">
        <v>50</v>
      </c>
      <c r="B39" s="330"/>
      <c r="C39" s="330"/>
      <c r="D39" s="330"/>
      <c r="E39" s="330"/>
      <c r="F39" s="330"/>
      <c r="G39" s="330"/>
      <c r="H39" s="330"/>
      <c r="I39" s="330"/>
      <c r="J39" s="330"/>
      <c r="K39" s="330"/>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BH39" s="22" t="s">
        <v>432</v>
      </c>
      <c r="BJ39" s="23"/>
      <c r="BM39" s="23"/>
    </row>
    <row r="40" spans="1:65" ht="9.75" customHeight="1" x14ac:dyDescent="0.15">
      <c r="A40" s="330"/>
      <c r="B40" s="330"/>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330"/>
      <c r="AM40" s="330"/>
      <c r="BH40" s="22" t="s">
        <v>432</v>
      </c>
      <c r="BJ40" s="23"/>
      <c r="BM40" s="23"/>
    </row>
    <row r="41" spans="1:65" ht="9.75" customHeight="1" x14ac:dyDescent="0.15">
      <c r="A41" s="321" t="s">
        <v>72</v>
      </c>
      <c r="B41" s="322"/>
      <c r="C41" s="322"/>
      <c r="D41" s="322"/>
      <c r="E41" s="322"/>
      <c r="F41" s="322"/>
      <c r="G41" s="322"/>
      <c r="H41" s="322"/>
      <c r="I41" s="323"/>
      <c r="J41" s="331" t="s">
        <v>127</v>
      </c>
      <c r="K41" s="232" t="s">
        <v>691</v>
      </c>
      <c r="L41" s="232"/>
      <c r="M41" s="232"/>
      <c r="N41" s="232"/>
      <c r="O41" s="232"/>
      <c r="P41" s="181" t="s">
        <v>129</v>
      </c>
      <c r="Q41" s="181"/>
      <c r="R41" s="181"/>
      <c r="S41" s="181"/>
      <c r="T41" s="181"/>
      <c r="U41" s="181"/>
      <c r="V41" s="170" t="s">
        <v>116</v>
      </c>
      <c r="W41" s="170"/>
      <c r="X41" s="170"/>
      <c r="Y41" s="170"/>
      <c r="Z41" s="170"/>
      <c r="AA41" s="170"/>
      <c r="AB41" s="170"/>
      <c r="AC41" s="170"/>
      <c r="AD41" s="170"/>
      <c r="AE41" s="170"/>
      <c r="AF41" s="170"/>
      <c r="AG41" s="170"/>
      <c r="AH41" s="170"/>
      <c r="AI41" s="170"/>
      <c r="AJ41" s="170"/>
      <c r="AK41" s="170"/>
      <c r="AL41" s="170"/>
      <c r="AM41" s="171"/>
      <c r="BE41" s="4" t="str">
        <f ca="1">MID(CELL("address",$CB$2),2,2)</f>
        <v>CB</v>
      </c>
      <c r="BF41" s="14">
        <f>IF(TRIM($K41)="","",IF(ISERROR(MATCH($K41,$CB$3:$CB$4,0)),"INPUT_ERROR",MATCH($K41,$CB$3:$CB$4,0)))</f>
        <v>1</v>
      </c>
      <c r="BH41" s="22">
        <v>7</v>
      </c>
      <c r="BI41" s="4" t="str">
        <f>"ITEM"&amp;BH41&amp; BG41 &amp;"=" &amp; $BF41</f>
        <v>ITEM7=1</v>
      </c>
      <c r="BJ41" s="23"/>
      <c r="BM41" s="23"/>
    </row>
    <row r="42" spans="1:65" ht="9.75" customHeight="1" x14ac:dyDescent="0.15">
      <c r="A42" s="324"/>
      <c r="B42" s="325"/>
      <c r="C42" s="325"/>
      <c r="D42" s="325"/>
      <c r="E42" s="325"/>
      <c r="F42" s="325"/>
      <c r="G42" s="325"/>
      <c r="H42" s="325"/>
      <c r="I42" s="326"/>
      <c r="J42" s="228"/>
      <c r="K42" s="184"/>
      <c r="L42" s="184"/>
      <c r="M42" s="184"/>
      <c r="N42" s="184"/>
      <c r="O42" s="184"/>
      <c r="P42" s="248"/>
      <c r="Q42" s="248"/>
      <c r="R42" s="248"/>
      <c r="S42" s="248"/>
      <c r="T42" s="248"/>
      <c r="U42" s="248"/>
      <c r="V42" s="190" t="s">
        <v>245</v>
      </c>
      <c r="W42" s="190"/>
      <c r="X42" s="190"/>
      <c r="Y42" s="190"/>
      <c r="Z42" s="190"/>
      <c r="AA42" s="190"/>
      <c r="AB42" s="190"/>
      <c r="AC42" s="190"/>
      <c r="AD42" s="190"/>
      <c r="AE42" s="190" t="s">
        <v>246</v>
      </c>
      <c r="AF42" s="190"/>
      <c r="AG42" s="190"/>
      <c r="AH42" s="190"/>
      <c r="AI42" s="190"/>
      <c r="AJ42" s="190"/>
      <c r="AK42" s="190"/>
      <c r="AL42" s="190"/>
      <c r="AM42" s="191"/>
      <c r="BH42" s="22" t="s">
        <v>432</v>
      </c>
      <c r="BJ42" s="23"/>
      <c r="BM42" s="23"/>
    </row>
    <row r="43" spans="1:65" ht="9.75" customHeight="1" x14ac:dyDescent="0.15">
      <c r="A43" s="324"/>
      <c r="B43" s="326"/>
      <c r="C43" s="321" t="s">
        <v>51</v>
      </c>
      <c r="D43" s="322"/>
      <c r="E43" s="322"/>
      <c r="F43" s="322"/>
      <c r="G43" s="322"/>
      <c r="H43" s="322"/>
      <c r="I43" s="323"/>
      <c r="J43" s="115" t="s">
        <v>692</v>
      </c>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7"/>
      <c r="BH43" s="22">
        <v>8</v>
      </c>
      <c r="BI43" s="4" t="str">
        <f>"ITEM"&amp;BH43&amp; BG43 &amp;"="&amp; IF(TRIM($J43)="","",$J43)</f>
        <v>ITEM8=生体認証により、操作者は個人まで特定できる。</v>
      </c>
      <c r="BJ43" s="23"/>
      <c r="BM43" s="23"/>
    </row>
    <row r="44" spans="1:65" ht="9.75" customHeight="1" x14ac:dyDescent="0.15">
      <c r="A44" s="324"/>
      <c r="B44" s="326"/>
      <c r="C44" s="324"/>
      <c r="D44" s="325"/>
      <c r="E44" s="325"/>
      <c r="F44" s="325"/>
      <c r="G44" s="325"/>
      <c r="H44" s="325"/>
      <c r="I44" s="326"/>
      <c r="J44" s="109"/>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1"/>
      <c r="BH44" s="22" t="s">
        <v>432</v>
      </c>
      <c r="BJ44" s="23"/>
      <c r="BM44" s="23"/>
    </row>
    <row r="45" spans="1:65" ht="9.75" customHeight="1" x14ac:dyDescent="0.15">
      <c r="A45" s="327"/>
      <c r="B45" s="328"/>
      <c r="C45" s="327"/>
      <c r="D45" s="329"/>
      <c r="E45" s="329"/>
      <c r="F45" s="329"/>
      <c r="G45" s="329"/>
      <c r="H45" s="329"/>
      <c r="I45" s="328"/>
      <c r="J45" s="112"/>
      <c r="K45" s="113"/>
      <c r="L45" s="113"/>
      <c r="M45" s="113"/>
      <c r="N45" s="113"/>
      <c r="O45" s="113"/>
      <c r="P45" s="113"/>
      <c r="Q45" s="113"/>
      <c r="R45" s="113"/>
      <c r="S45" s="113"/>
      <c r="T45" s="113"/>
      <c r="U45" s="113"/>
      <c r="V45" s="113"/>
      <c r="W45" s="113"/>
      <c r="X45" s="113"/>
      <c r="Y45" s="113"/>
      <c r="Z45" s="113"/>
      <c r="AA45" s="113"/>
      <c r="AB45" s="113"/>
      <c r="AC45" s="113"/>
      <c r="AD45" s="113"/>
      <c r="AE45" s="113"/>
      <c r="AF45" s="113"/>
      <c r="AG45" s="113"/>
      <c r="AH45" s="113"/>
      <c r="AI45" s="113"/>
      <c r="AJ45" s="113"/>
      <c r="AK45" s="113"/>
      <c r="AL45" s="113"/>
      <c r="AM45" s="114"/>
      <c r="BH45" s="22" t="s">
        <v>432</v>
      </c>
      <c r="BJ45" s="23"/>
      <c r="BM45" s="23"/>
    </row>
    <row r="46" spans="1:65" ht="55.5" customHeight="1" x14ac:dyDescent="0.15">
      <c r="A46" s="330" t="s">
        <v>52</v>
      </c>
      <c r="B46" s="330"/>
      <c r="C46" s="330"/>
      <c r="D46" s="330"/>
      <c r="E46" s="330"/>
      <c r="F46" s="330"/>
      <c r="G46" s="330"/>
      <c r="H46" s="330"/>
      <c r="I46" s="330"/>
      <c r="J46" s="115" t="s">
        <v>748</v>
      </c>
      <c r="K46" s="116"/>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c r="AL46" s="116"/>
      <c r="AM46" s="117"/>
      <c r="BH46" s="22">
        <v>9</v>
      </c>
      <c r="BI46" s="4" t="str">
        <f>"ITEM"&amp;BH46&amp; BG46 &amp;"="&amp; IF(TRIM($J46)="","",$J46)</f>
        <v>ITEM9=システムへのログイン記録、個人を特定した検索及び特定後の操作ログの記録を行う。操作者は個人まで特定でき、記録は５年間保存している。また、記録は月１回セキュリティ責任者が検査・分析を行い、不正なアクセスがないことを確認している。</v>
      </c>
      <c r="BJ46" s="23"/>
      <c r="BM46" s="23"/>
    </row>
    <row r="47" spans="1:65" ht="9.75" customHeight="1" x14ac:dyDescent="0.15">
      <c r="A47" s="330"/>
      <c r="B47" s="330"/>
      <c r="C47" s="330"/>
      <c r="D47" s="330"/>
      <c r="E47" s="330"/>
      <c r="F47" s="330"/>
      <c r="G47" s="330"/>
      <c r="H47" s="330"/>
      <c r="I47" s="330"/>
      <c r="J47" s="109"/>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1"/>
      <c r="BJ47" s="23"/>
      <c r="BM47" s="23"/>
    </row>
    <row r="48" spans="1:65" ht="9.75" customHeight="1" x14ac:dyDescent="0.15">
      <c r="A48" s="330"/>
      <c r="B48" s="330"/>
      <c r="C48" s="330"/>
      <c r="D48" s="330"/>
      <c r="E48" s="330"/>
      <c r="F48" s="330"/>
      <c r="G48" s="330"/>
      <c r="H48" s="330"/>
      <c r="I48" s="330"/>
      <c r="J48" s="112"/>
      <c r="K48" s="113"/>
      <c r="L48" s="113"/>
      <c r="M48" s="113"/>
      <c r="N48" s="113"/>
      <c r="O48" s="113"/>
      <c r="P48" s="113"/>
      <c r="Q48" s="113"/>
      <c r="R48" s="113"/>
      <c r="S48" s="113"/>
      <c r="T48" s="113"/>
      <c r="U48" s="113"/>
      <c r="V48" s="113"/>
      <c r="W48" s="113"/>
      <c r="X48" s="113"/>
      <c r="Y48" s="113"/>
      <c r="Z48" s="113"/>
      <c r="AA48" s="113"/>
      <c r="AB48" s="113"/>
      <c r="AC48" s="113"/>
      <c r="AD48" s="113"/>
      <c r="AE48" s="113"/>
      <c r="AF48" s="113"/>
      <c r="AG48" s="113"/>
      <c r="AH48" s="113"/>
      <c r="AI48" s="113"/>
      <c r="AJ48" s="113"/>
      <c r="AK48" s="113"/>
      <c r="AL48" s="113"/>
      <c r="AM48" s="114"/>
      <c r="BH48" s="22" t="s">
        <v>432</v>
      </c>
      <c r="BJ48" s="23"/>
      <c r="BM48" s="23"/>
    </row>
    <row r="49" spans="1:65" ht="9.75" customHeight="1" x14ac:dyDescent="0.15">
      <c r="A49" s="335" t="s">
        <v>295</v>
      </c>
      <c r="B49" s="336"/>
      <c r="C49" s="336"/>
      <c r="D49" s="336"/>
      <c r="E49" s="336"/>
      <c r="F49" s="336"/>
      <c r="G49" s="336"/>
      <c r="H49" s="336"/>
      <c r="I49" s="337"/>
      <c r="J49" s="331" t="s">
        <v>127</v>
      </c>
      <c r="K49" s="232" t="s">
        <v>689</v>
      </c>
      <c r="L49" s="232"/>
      <c r="M49" s="232"/>
      <c r="N49" s="232"/>
      <c r="O49" s="232"/>
      <c r="P49" s="232"/>
      <c r="Q49" s="232"/>
      <c r="R49" s="232"/>
      <c r="S49" s="232"/>
      <c r="T49" s="181" t="s">
        <v>129</v>
      </c>
      <c r="U49" s="181"/>
      <c r="V49" s="170" t="s">
        <v>116</v>
      </c>
      <c r="W49" s="170"/>
      <c r="X49" s="170"/>
      <c r="Y49" s="170"/>
      <c r="Z49" s="170"/>
      <c r="AA49" s="170"/>
      <c r="AB49" s="170"/>
      <c r="AC49" s="170"/>
      <c r="AD49" s="170"/>
      <c r="AE49" s="170"/>
      <c r="AF49" s="170"/>
      <c r="AG49" s="170"/>
      <c r="AH49" s="170"/>
      <c r="AI49" s="170"/>
      <c r="AJ49" s="170"/>
      <c r="AK49" s="170"/>
      <c r="AL49" s="170"/>
      <c r="AM49" s="171"/>
      <c r="BE49" s="4" t="str">
        <f ca="1">MID(CELL("address",$CA$2),2,2)</f>
        <v>CA</v>
      </c>
      <c r="BF49" s="14">
        <f>IF(TRIM($K49)="","",IF(ISERROR(MATCH($K49,$CA$3:$CA$5,0)),"INPUT_ERROR",MATCH($K49,$CA$3:$CA$5,0)))</f>
        <v>2</v>
      </c>
      <c r="BH49" s="22">
        <v>10</v>
      </c>
      <c r="BI49" s="4" t="str">
        <f>"ITEM"&amp;BH49&amp; BG49 &amp;"=" &amp; $BF49</f>
        <v>ITEM10=2</v>
      </c>
      <c r="BJ49" s="23"/>
      <c r="BM49" s="23"/>
    </row>
    <row r="50" spans="1:65" ht="9.75" customHeight="1" x14ac:dyDescent="0.15">
      <c r="A50" s="338"/>
      <c r="B50" s="339"/>
      <c r="C50" s="339"/>
      <c r="D50" s="339"/>
      <c r="E50" s="339"/>
      <c r="F50" s="339"/>
      <c r="G50" s="339"/>
      <c r="H50" s="339"/>
      <c r="I50" s="340"/>
      <c r="J50" s="228"/>
      <c r="K50" s="184"/>
      <c r="L50" s="184"/>
      <c r="M50" s="184"/>
      <c r="N50" s="184"/>
      <c r="O50" s="184"/>
      <c r="P50" s="184"/>
      <c r="Q50" s="184"/>
      <c r="R50" s="184"/>
      <c r="S50" s="184"/>
      <c r="T50" s="185"/>
      <c r="U50" s="185"/>
      <c r="V50" s="187" t="s">
        <v>242</v>
      </c>
      <c r="W50" s="187"/>
      <c r="X50" s="187"/>
      <c r="Y50" s="187"/>
      <c r="Z50" s="187"/>
      <c r="AA50" s="187"/>
      <c r="AB50" s="187"/>
      <c r="AC50" s="187"/>
      <c r="AD50" s="187"/>
      <c r="AE50" s="187" t="s">
        <v>243</v>
      </c>
      <c r="AF50" s="187"/>
      <c r="AG50" s="187"/>
      <c r="AH50" s="187"/>
      <c r="AI50" s="187"/>
      <c r="AJ50" s="187"/>
      <c r="AK50" s="187"/>
      <c r="AL50" s="187"/>
      <c r="AM50" s="188"/>
      <c r="BH50" s="22" t="s">
        <v>432</v>
      </c>
      <c r="BJ50" s="23"/>
      <c r="BM50" s="23"/>
    </row>
    <row r="51" spans="1:65" ht="9.75" customHeight="1" x14ac:dyDescent="0.15">
      <c r="A51" s="338"/>
      <c r="B51" s="339"/>
      <c r="C51" s="339"/>
      <c r="D51" s="339"/>
      <c r="E51" s="339"/>
      <c r="F51" s="339"/>
      <c r="G51" s="339"/>
      <c r="H51" s="339"/>
      <c r="I51" s="340"/>
      <c r="J51" s="247"/>
      <c r="K51" s="248"/>
      <c r="L51" s="248"/>
      <c r="M51" s="248"/>
      <c r="N51" s="248"/>
      <c r="O51" s="248"/>
      <c r="P51" s="248"/>
      <c r="Q51" s="248"/>
      <c r="R51" s="248"/>
      <c r="S51" s="248"/>
      <c r="T51" s="248"/>
      <c r="U51" s="248"/>
      <c r="V51" s="190" t="s">
        <v>244</v>
      </c>
      <c r="W51" s="190"/>
      <c r="X51" s="190"/>
      <c r="Y51" s="190"/>
      <c r="Z51" s="190"/>
      <c r="AA51" s="190"/>
      <c r="AB51" s="190"/>
      <c r="AC51" s="190"/>
      <c r="AD51" s="190"/>
      <c r="AE51" s="190"/>
      <c r="AF51" s="190"/>
      <c r="AG51" s="190"/>
      <c r="AH51" s="190"/>
      <c r="AI51" s="190"/>
      <c r="AJ51" s="190"/>
      <c r="AK51" s="190"/>
      <c r="AL51" s="190"/>
      <c r="AM51" s="191"/>
      <c r="BH51" s="22" t="s">
        <v>432</v>
      </c>
      <c r="BJ51" s="23"/>
      <c r="BM51" s="23"/>
    </row>
    <row r="52" spans="1:65" ht="9.75" customHeight="1" x14ac:dyDescent="0.15">
      <c r="A52" s="321" t="s">
        <v>53</v>
      </c>
      <c r="B52" s="322"/>
      <c r="C52" s="322"/>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322"/>
      <c r="AE52" s="322"/>
      <c r="AF52" s="322"/>
      <c r="AG52" s="322"/>
      <c r="AH52" s="322"/>
      <c r="AI52" s="322"/>
      <c r="AJ52" s="322"/>
      <c r="AK52" s="322"/>
      <c r="AL52" s="322"/>
      <c r="AM52" s="323"/>
      <c r="BH52" s="22" t="s">
        <v>432</v>
      </c>
      <c r="BJ52" s="23"/>
      <c r="BM52" s="23"/>
    </row>
    <row r="53" spans="1:65" ht="9.75" customHeight="1" x14ac:dyDescent="0.15">
      <c r="A53" s="327"/>
      <c r="B53" s="329"/>
      <c r="C53" s="329"/>
      <c r="D53" s="329"/>
      <c r="E53" s="329"/>
      <c r="F53" s="329"/>
      <c r="G53" s="329"/>
      <c r="H53" s="329"/>
      <c r="I53" s="329"/>
      <c r="J53" s="329"/>
      <c r="K53" s="329"/>
      <c r="L53" s="329"/>
      <c r="M53" s="329"/>
      <c r="N53" s="329"/>
      <c r="O53" s="329"/>
      <c r="P53" s="329"/>
      <c r="Q53" s="329"/>
      <c r="R53" s="329"/>
      <c r="S53" s="329"/>
      <c r="T53" s="329"/>
      <c r="U53" s="329"/>
      <c r="V53" s="329"/>
      <c r="W53" s="329"/>
      <c r="X53" s="329"/>
      <c r="Y53" s="329"/>
      <c r="Z53" s="329"/>
      <c r="AA53" s="329"/>
      <c r="AB53" s="329"/>
      <c r="AC53" s="329"/>
      <c r="AD53" s="329"/>
      <c r="AE53" s="329"/>
      <c r="AF53" s="329"/>
      <c r="AG53" s="329"/>
      <c r="AH53" s="329"/>
      <c r="AI53" s="329"/>
      <c r="AJ53" s="329"/>
      <c r="AK53" s="329"/>
      <c r="AL53" s="329"/>
      <c r="AM53" s="328"/>
      <c r="BH53" s="22" t="s">
        <v>432</v>
      </c>
      <c r="BJ53" s="23"/>
      <c r="BM53" s="23"/>
    </row>
    <row r="54" spans="1:65" ht="9.75" customHeight="1" x14ac:dyDescent="0.15">
      <c r="A54" s="332"/>
      <c r="B54" s="333"/>
      <c r="C54" s="333"/>
      <c r="D54" s="333"/>
      <c r="E54" s="333"/>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c r="AH54" s="333"/>
      <c r="AI54" s="333"/>
      <c r="AJ54" s="333"/>
      <c r="AK54" s="333"/>
      <c r="AL54" s="333"/>
      <c r="AM54" s="334"/>
      <c r="BH54" s="22" t="s">
        <v>549</v>
      </c>
      <c r="BI54" s="4" t="str">
        <f>"ITEM"&amp;BH54&amp; BG54 &amp;"="&amp; IF(TRIM($A54)="","",$A54)</f>
        <v>ITEM11_1=</v>
      </c>
      <c r="BJ54" s="23"/>
      <c r="BM54" s="23"/>
    </row>
    <row r="55" spans="1:65" ht="9.75" customHeight="1" x14ac:dyDescent="0.15">
      <c r="A55" s="249"/>
      <c r="B55" s="221"/>
      <c r="C55" s="221"/>
      <c r="D55" s="221"/>
      <c r="E55" s="221"/>
      <c r="F55" s="221"/>
      <c r="G55" s="221"/>
      <c r="H55" s="221"/>
      <c r="I55" s="221"/>
      <c r="J55" s="221"/>
      <c r="K55" s="221"/>
      <c r="L55" s="221"/>
      <c r="M55" s="221"/>
      <c r="N55" s="221"/>
      <c r="O55" s="221"/>
      <c r="P55" s="221"/>
      <c r="Q55" s="221"/>
      <c r="R55" s="221"/>
      <c r="S55" s="221"/>
      <c r="T55" s="221"/>
      <c r="U55" s="221"/>
      <c r="V55" s="221"/>
      <c r="W55" s="221"/>
      <c r="X55" s="221"/>
      <c r="Y55" s="221"/>
      <c r="Z55" s="221"/>
      <c r="AA55" s="221"/>
      <c r="AB55" s="221"/>
      <c r="AC55" s="221"/>
      <c r="AD55" s="221"/>
      <c r="AE55" s="221"/>
      <c r="AF55" s="221"/>
      <c r="AG55" s="221"/>
      <c r="AH55" s="221"/>
      <c r="AI55" s="221"/>
      <c r="AJ55" s="221"/>
      <c r="AK55" s="221"/>
      <c r="AL55" s="221"/>
      <c r="AM55" s="250"/>
      <c r="BH55" s="22" t="s">
        <v>432</v>
      </c>
      <c r="BJ55" s="23"/>
      <c r="BM55" s="23"/>
    </row>
    <row r="56" spans="1:65" ht="9.75" customHeight="1" x14ac:dyDescent="0.15">
      <c r="A56" s="249"/>
      <c r="B56" s="221"/>
      <c r="C56" s="221"/>
      <c r="D56" s="221"/>
      <c r="E56" s="221"/>
      <c r="F56" s="221"/>
      <c r="G56" s="221"/>
      <c r="H56" s="221"/>
      <c r="I56" s="221"/>
      <c r="J56" s="221"/>
      <c r="K56" s="221"/>
      <c r="L56" s="221"/>
      <c r="M56" s="221"/>
      <c r="N56" s="221"/>
      <c r="O56" s="221"/>
      <c r="P56" s="221"/>
      <c r="Q56" s="221"/>
      <c r="R56" s="221"/>
      <c r="S56" s="221"/>
      <c r="T56" s="221"/>
      <c r="U56" s="221"/>
      <c r="V56" s="221"/>
      <c r="W56" s="221"/>
      <c r="X56" s="221"/>
      <c r="Y56" s="221"/>
      <c r="Z56" s="221"/>
      <c r="AA56" s="221"/>
      <c r="AB56" s="221"/>
      <c r="AC56" s="221"/>
      <c r="AD56" s="221"/>
      <c r="AE56" s="221"/>
      <c r="AF56" s="221"/>
      <c r="AG56" s="221"/>
      <c r="AH56" s="221"/>
      <c r="AI56" s="221"/>
      <c r="AJ56" s="221"/>
      <c r="AK56" s="221"/>
      <c r="AL56" s="221"/>
      <c r="AM56" s="250"/>
      <c r="BH56" s="22" t="s">
        <v>432</v>
      </c>
      <c r="BJ56" s="23"/>
      <c r="BM56" s="23"/>
    </row>
    <row r="57" spans="1:65" ht="9.75" customHeight="1" x14ac:dyDescent="0.15">
      <c r="A57" s="249"/>
      <c r="B57" s="221"/>
      <c r="C57" s="221"/>
      <c r="D57" s="221"/>
      <c r="E57" s="221"/>
      <c r="F57" s="221"/>
      <c r="G57" s="221"/>
      <c r="H57" s="221"/>
      <c r="I57" s="221"/>
      <c r="J57" s="221"/>
      <c r="K57" s="221"/>
      <c r="L57" s="221"/>
      <c r="M57" s="221"/>
      <c r="N57" s="221"/>
      <c r="O57" s="221"/>
      <c r="P57" s="221"/>
      <c r="Q57" s="221"/>
      <c r="R57" s="221"/>
      <c r="S57" s="221"/>
      <c r="T57" s="221"/>
      <c r="U57" s="221"/>
      <c r="V57" s="221"/>
      <c r="W57" s="221"/>
      <c r="X57" s="221"/>
      <c r="Y57" s="221"/>
      <c r="Z57" s="221"/>
      <c r="AA57" s="221"/>
      <c r="AB57" s="221"/>
      <c r="AC57" s="221"/>
      <c r="AD57" s="221"/>
      <c r="AE57" s="221"/>
      <c r="AF57" s="221"/>
      <c r="AG57" s="221"/>
      <c r="AH57" s="221"/>
      <c r="AI57" s="221"/>
      <c r="AJ57" s="221"/>
      <c r="AK57" s="221"/>
      <c r="AL57" s="221"/>
      <c r="AM57" s="250"/>
      <c r="BH57" s="22" t="s">
        <v>432</v>
      </c>
      <c r="BJ57" s="23"/>
      <c r="BM57" s="23"/>
    </row>
    <row r="58" spans="1:65" ht="9.75" customHeight="1" x14ac:dyDescent="0.15">
      <c r="A58" s="249"/>
      <c r="B58" s="221"/>
      <c r="C58" s="221"/>
      <c r="D58" s="221"/>
      <c r="E58" s="221"/>
      <c r="F58" s="221"/>
      <c r="G58" s="221"/>
      <c r="H58" s="221"/>
      <c r="I58" s="221"/>
      <c r="J58" s="221"/>
      <c r="K58" s="221"/>
      <c r="L58" s="221"/>
      <c r="M58" s="221"/>
      <c r="N58" s="221"/>
      <c r="O58" s="221"/>
      <c r="P58" s="221"/>
      <c r="Q58" s="221"/>
      <c r="R58" s="221"/>
      <c r="S58" s="221"/>
      <c r="T58" s="221"/>
      <c r="U58" s="221"/>
      <c r="V58" s="221"/>
      <c r="W58" s="221"/>
      <c r="X58" s="221"/>
      <c r="Y58" s="221"/>
      <c r="Z58" s="221"/>
      <c r="AA58" s="221"/>
      <c r="AB58" s="221"/>
      <c r="AC58" s="221"/>
      <c r="AD58" s="221"/>
      <c r="AE58" s="221"/>
      <c r="AF58" s="221"/>
      <c r="AG58" s="221"/>
      <c r="AH58" s="221"/>
      <c r="AI58" s="221"/>
      <c r="AJ58" s="221"/>
      <c r="AK58" s="221"/>
      <c r="AL58" s="221"/>
      <c r="AM58" s="250"/>
      <c r="BH58" s="22" t="s">
        <v>432</v>
      </c>
      <c r="BJ58" s="23"/>
      <c r="BM58" s="23"/>
    </row>
    <row r="59" spans="1:65" ht="9.75" customHeight="1" x14ac:dyDescent="0.15">
      <c r="A59" s="249"/>
      <c r="B59" s="221"/>
      <c r="C59" s="221"/>
      <c r="D59" s="221"/>
      <c r="E59" s="221"/>
      <c r="F59" s="221"/>
      <c r="G59" s="221"/>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21"/>
      <c r="AL59" s="221"/>
      <c r="AM59" s="250"/>
      <c r="BH59" s="22" t="s">
        <v>432</v>
      </c>
      <c r="BJ59" s="23"/>
      <c r="BM59" s="23"/>
    </row>
    <row r="60" spans="1:65" ht="9.75" customHeight="1" x14ac:dyDescent="0.15">
      <c r="A60" s="249"/>
      <c r="B60" s="221"/>
      <c r="C60" s="221"/>
      <c r="D60" s="221"/>
      <c r="E60" s="221"/>
      <c r="F60" s="221"/>
      <c r="G60" s="221"/>
      <c r="H60" s="221"/>
      <c r="I60" s="221"/>
      <c r="J60" s="221"/>
      <c r="K60" s="221"/>
      <c r="L60" s="221"/>
      <c r="M60" s="221"/>
      <c r="N60" s="221"/>
      <c r="O60" s="221"/>
      <c r="P60" s="221"/>
      <c r="Q60" s="221"/>
      <c r="R60" s="221"/>
      <c r="S60" s="221"/>
      <c r="T60" s="221"/>
      <c r="U60" s="221"/>
      <c r="V60" s="221"/>
      <c r="W60" s="221"/>
      <c r="X60" s="221"/>
      <c r="Y60" s="221"/>
      <c r="Z60" s="221"/>
      <c r="AA60" s="221"/>
      <c r="AB60" s="221"/>
      <c r="AC60" s="221"/>
      <c r="AD60" s="221"/>
      <c r="AE60" s="221"/>
      <c r="AF60" s="221"/>
      <c r="AG60" s="221"/>
      <c r="AH60" s="221"/>
      <c r="AI60" s="221"/>
      <c r="AJ60" s="221"/>
      <c r="AK60" s="221"/>
      <c r="AL60" s="221"/>
      <c r="AM60" s="250"/>
      <c r="BH60" s="22" t="s">
        <v>550</v>
      </c>
      <c r="BI60" s="4" t="str">
        <f>"ITEM"&amp;BH60&amp; BG60 &amp;"="&amp; IF(TRIM($A60)="","",$A60)</f>
        <v>ITEM11_2=</v>
      </c>
      <c r="BJ60" s="23"/>
      <c r="BM60" s="23"/>
    </row>
    <row r="61" spans="1:65" ht="9.75" customHeight="1" x14ac:dyDescent="0.15">
      <c r="A61" s="124"/>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6"/>
      <c r="BH61" s="22" t="s">
        <v>551</v>
      </c>
      <c r="BI61" s="4" t="str">
        <f>"ITEM"&amp;BH61&amp; BG61 &amp;"="&amp; IF(TRIM($A61)="","",$A61)</f>
        <v>ITEM11_3=</v>
      </c>
      <c r="BJ61" s="23"/>
      <c r="BM61" s="23"/>
    </row>
    <row r="62" spans="1:65" ht="9.75" customHeight="1" x14ac:dyDescent="0.15">
      <c r="A62" s="357" t="s">
        <v>307</v>
      </c>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c r="AA62" s="341"/>
      <c r="AB62" s="341"/>
      <c r="AC62" s="341"/>
      <c r="AD62" s="341"/>
      <c r="AE62" s="345" t="s">
        <v>316</v>
      </c>
      <c r="AF62" s="347"/>
      <c r="AG62" s="341" t="s">
        <v>317</v>
      </c>
      <c r="AH62" s="341"/>
      <c r="AI62" s="341"/>
      <c r="AJ62" s="341"/>
      <c r="AK62" s="341"/>
      <c r="AL62" s="341"/>
      <c r="AM62" s="342"/>
      <c r="BF62" s="6" t="b">
        <f>IF($AF62="○",TRUE,IF($AF62="",FALSE,"INPUT_ERROR"))</f>
        <v>0</v>
      </c>
      <c r="BH62" s="22">
        <v>12</v>
      </c>
      <c r="BI62" s="4" t="str">
        <f>"ITEM"&amp;BH62&amp; BG62 &amp;"=" &amp; $BF62</f>
        <v>ITEM12=FALSE</v>
      </c>
      <c r="BJ62" s="23"/>
      <c r="BM62" s="23"/>
    </row>
    <row r="63" spans="1:65" ht="9.75" customHeight="1" x14ac:dyDescent="0.15">
      <c r="A63" s="358"/>
      <c r="B63" s="343"/>
      <c r="C63" s="343"/>
      <c r="D63" s="343"/>
      <c r="E63" s="343"/>
      <c r="F63" s="343"/>
      <c r="G63" s="343"/>
      <c r="H63" s="343"/>
      <c r="I63" s="343"/>
      <c r="J63" s="343"/>
      <c r="K63" s="343"/>
      <c r="L63" s="343"/>
      <c r="M63" s="343"/>
      <c r="N63" s="343"/>
      <c r="O63" s="343"/>
      <c r="P63" s="343"/>
      <c r="Q63" s="343"/>
      <c r="R63" s="343"/>
      <c r="S63" s="343"/>
      <c r="T63" s="343"/>
      <c r="U63" s="343"/>
      <c r="V63" s="343"/>
      <c r="W63" s="343"/>
      <c r="X63" s="343"/>
      <c r="Y63" s="343"/>
      <c r="Z63" s="343"/>
      <c r="AA63" s="343"/>
      <c r="AB63" s="343"/>
      <c r="AC63" s="343"/>
      <c r="AD63" s="343"/>
      <c r="AE63" s="346"/>
      <c r="AF63" s="348"/>
      <c r="AG63" s="343"/>
      <c r="AH63" s="343"/>
      <c r="AI63" s="343"/>
      <c r="AJ63" s="343"/>
      <c r="AK63" s="343"/>
      <c r="AL63" s="343"/>
      <c r="AM63" s="344"/>
      <c r="BH63" s="22" t="s">
        <v>432</v>
      </c>
      <c r="BJ63" s="23"/>
      <c r="BM63" s="23"/>
    </row>
    <row r="64" spans="1:65" ht="9.75" customHeight="1" x14ac:dyDescent="0.15">
      <c r="A64" s="321" t="s">
        <v>54</v>
      </c>
      <c r="B64" s="322"/>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322"/>
      <c r="AE64" s="322"/>
      <c r="AF64" s="322"/>
      <c r="AG64" s="322"/>
      <c r="AH64" s="322"/>
      <c r="AI64" s="322"/>
      <c r="AJ64" s="322"/>
      <c r="AK64" s="322"/>
      <c r="AL64" s="322"/>
      <c r="AM64" s="323"/>
      <c r="BH64" s="22" t="s">
        <v>432</v>
      </c>
      <c r="BJ64" s="23"/>
      <c r="BM64" s="23"/>
    </row>
    <row r="65" spans="1:65" ht="9.75" customHeight="1" x14ac:dyDescent="0.15">
      <c r="A65" s="324"/>
      <c r="B65" s="325"/>
      <c r="C65" s="325"/>
      <c r="D65" s="325"/>
      <c r="E65" s="325"/>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6"/>
      <c r="BH65" s="22" t="s">
        <v>432</v>
      </c>
      <c r="BJ65" s="23"/>
      <c r="BM65" s="23"/>
    </row>
    <row r="66" spans="1:65" ht="9.75" customHeight="1" x14ac:dyDescent="0.15">
      <c r="A66" s="321" t="s">
        <v>55</v>
      </c>
      <c r="B66" s="322"/>
      <c r="C66" s="322"/>
      <c r="D66" s="322"/>
      <c r="E66" s="322"/>
      <c r="F66" s="322"/>
      <c r="G66" s="322"/>
      <c r="H66" s="322"/>
      <c r="I66" s="322"/>
      <c r="J66" s="180"/>
      <c r="K66" s="181"/>
      <c r="L66" s="181"/>
      <c r="M66" s="181"/>
      <c r="N66" s="181"/>
      <c r="O66" s="181"/>
      <c r="P66" s="181"/>
      <c r="Q66" s="181"/>
      <c r="R66" s="181"/>
      <c r="S66" s="181"/>
      <c r="T66" s="181"/>
      <c r="U66" s="181"/>
      <c r="V66" s="181"/>
      <c r="W66" s="181"/>
      <c r="X66" s="181"/>
      <c r="Y66" s="181"/>
      <c r="Z66" s="181"/>
      <c r="AA66" s="181"/>
      <c r="AB66" s="181"/>
      <c r="AC66" s="181"/>
      <c r="AD66" s="181"/>
      <c r="AE66" s="181"/>
      <c r="AF66" s="181"/>
      <c r="AG66" s="181"/>
      <c r="AH66" s="181"/>
      <c r="AI66" s="181"/>
      <c r="AJ66" s="181"/>
      <c r="AK66" s="181"/>
      <c r="AL66" s="181"/>
      <c r="AM66" s="351"/>
      <c r="BH66" s="22" t="s">
        <v>432</v>
      </c>
      <c r="BJ66" s="23"/>
      <c r="BM66" s="23"/>
    </row>
    <row r="67" spans="1:65" ht="9.75" customHeight="1" x14ac:dyDescent="0.15">
      <c r="A67" s="324"/>
      <c r="B67" s="325"/>
      <c r="C67" s="325"/>
      <c r="D67" s="325"/>
      <c r="E67" s="325"/>
      <c r="F67" s="325"/>
      <c r="G67" s="325"/>
      <c r="H67" s="325"/>
      <c r="I67" s="325"/>
      <c r="J67" s="228" t="s">
        <v>298</v>
      </c>
      <c r="K67" s="184" t="s">
        <v>299</v>
      </c>
      <c r="L67" s="184"/>
      <c r="M67" s="184"/>
      <c r="N67" s="184"/>
      <c r="O67" s="184"/>
      <c r="P67" s="184"/>
      <c r="Q67" s="184"/>
      <c r="R67" s="184"/>
      <c r="S67" s="184"/>
      <c r="T67" s="185" t="s">
        <v>297</v>
      </c>
      <c r="U67" s="185"/>
      <c r="V67" s="169" t="s">
        <v>116</v>
      </c>
      <c r="W67" s="169"/>
      <c r="X67" s="169"/>
      <c r="Y67" s="169"/>
      <c r="Z67" s="169"/>
      <c r="AA67" s="169"/>
      <c r="AB67" s="169"/>
      <c r="AC67" s="169"/>
      <c r="AD67" s="169"/>
      <c r="AE67" s="169"/>
      <c r="AF67" s="169"/>
      <c r="AG67" s="169"/>
      <c r="AH67" s="169"/>
      <c r="AI67" s="169"/>
      <c r="AJ67" s="169"/>
      <c r="AK67" s="169"/>
      <c r="AL67" s="169"/>
      <c r="AM67" s="172"/>
      <c r="BE67" s="4" t="str">
        <f ca="1">MID(CELL("address",$CI$2),2,2)</f>
        <v>CI</v>
      </c>
      <c r="BF67" s="14">
        <f>IF(TRIM($K67)="","",IF(ISERROR(MATCH($K67,$CI$3:$CI$4,0)),"INPUT_ERROR",MATCH($K67,$CI$3:$CI$4,0)))</f>
        <v>1</v>
      </c>
      <c r="BH67" s="22">
        <v>13</v>
      </c>
      <c r="BI67" s="4" t="str">
        <f>"ITEM"&amp;BH67&amp; BG67 &amp;"=" &amp; $BF67</f>
        <v>ITEM13=1</v>
      </c>
      <c r="BJ67" s="23"/>
      <c r="BM67" s="23"/>
    </row>
    <row r="68" spans="1:65" ht="9.75" customHeight="1" x14ac:dyDescent="0.15">
      <c r="A68" s="324"/>
      <c r="B68" s="325"/>
      <c r="C68" s="325"/>
      <c r="D68" s="325"/>
      <c r="E68" s="325"/>
      <c r="F68" s="325"/>
      <c r="G68" s="325"/>
      <c r="H68" s="325"/>
      <c r="I68" s="325"/>
      <c r="J68" s="228"/>
      <c r="K68" s="184"/>
      <c r="L68" s="184"/>
      <c r="M68" s="184"/>
      <c r="N68" s="184"/>
      <c r="O68" s="184"/>
      <c r="P68" s="184"/>
      <c r="Q68" s="184"/>
      <c r="R68" s="184"/>
      <c r="S68" s="184"/>
      <c r="T68" s="185"/>
      <c r="U68" s="185"/>
      <c r="V68" s="187" t="s">
        <v>263</v>
      </c>
      <c r="W68" s="187"/>
      <c r="X68" s="187"/>
      <c r="Y68" s="187"/>
      <c r="Z68" s="187"/>
      <c r="AA68" s="187"/>
      <c r="AB68" s="187"/>
      <c r="AC68" s="187"/>
      <c r="AD68" s="187"/>
      <c r="AE68" s="187" t="s">
        <v>264</v>
      </c>
      <c r="AF68" s="187"/>
      <c r="AG68" s="187"/>
      <c r="AH68" s="187"/>
      <c r="AI68" s="187"/>
      <c r="AJ68" s="187"/>
      <c r="AK68" s="187"/>
      <c r="AL68" s="187"/>
      <c r="AM68" s="188"/>
      <c r="BH68" s="22" t="s">
        <v>432</v>
      </c>
      <c r="BJ68" s="23"/>
      <c r="BM68" s="23"/>
    </row>
    <row r="69" spans="1:65" ht="9.75" customHeight="1" x14ac:dyDescent="0.15">
      <c r="A69" s="324"/>
      <c r="B69" s="325"/>
      <c r="C69" s="325"/>
      <c r="D69" s="325"/>
      <c r="E69" s="325"/>
      <c r="F69" s="325"/>
      <c r="G69" s="325"/>
      <c r="H69" s="325"/>
      <c r="I69" s="325"/>
      <c r="J69" s="247"/>
      <c r="K69" s="248"/>
      <c r="L69" s="248"/>
      <c r="M69" s="248"/>
      <c r="N69" s="248"/>
      <c r="O69" s="248"/>
      <c r="P69" s="248"/>
      <c r="Q69" s="248"/>
      <c r="R69" s="248"/>
      <c r="S69" s="248"/>
      <c r="T69" s="248"/>
      <c r="U69" s="248"/>
      <c r="V69" s="248"/>
      <c r="W69" s="248"/>
      <c r="X69" s="248"/>
      <c r="Y69" s="248"/>
      <c r="Z69" s="248"/>
      <c r="AA69" s="248"/>
      <c r="AB69" s="248"/>
      <c r="AC69" s="248"/>
      <c r="AD69" s="248"/>
      <c r="AE69" s="248"/>
      <c r="AF69" s="248"/>
      <c r="AG69" s="248"/>
      <c r="AH69" s="248"/>
      <c r="AI69" s="248"/>
      <c r="AJ69" s="248"/>
      <c r="AK69" s="248"/>
      <c r="AL69" s="248"/>
      <c r="AM69" s="350"/>
      <c r="BH69" s="22" t="s">
        <v>432</v>
      </c>
      <c r="BJ69" s="23"/>
      <c r="BM69" s="23"/>
    </row>
    <row r="70" spans="1:65" ht="79.5" customHeight="1" x14ac:dyDescent="0.15">
      <c r="A70" s="324"/>
      <c r="B70" s="326"/>
      <c r="C70" s="321" t="s">
        <v>56</v>
      </c>
      <c r="D70" s="322"/>
      <c r="E70" s="322"/>
      <c r="F70" s="322"/>
      <c r="G70" s="322"/>
      <c r="H70" s="322"/>
      <c r="I70" s="323"/>
      <c r="J70" s="109" t="s">
        <v>749</v>
      </c>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1"/>
      <c r="BH70" s="22">
        <v>14</v>
      </c>
      <c r="BI70" s="4" t="str">
        <f>"ITEM"&amp;BH70&amp; BG70 &amp;"="&amp; IF(TRIM($J70)="","",$J70)</f>
        <v>ITEM14=以下を定めている。
・第三者への提供・開示・漏洩の禁止
・目的外利用の禁止
・無断複製の禁止
・契約終了後の返還・廃棄・消去
・安全管理体制の整備・確保・報告</v>
      </c>
      <c r="BJ70" s="23"/>
      <c r="BM70" s="23"/>
    </row>
    <row r="71" spans="1:65" ht="9.75" customHeight="1" x14ac:dyDescent="0.15">
      <c r="A71" s="324"/>
      <c r="B71" s="326"/>
      <c r="C71" s="324"/>
      <c r="D71" s="325"/>
      <c r="E71" s="325"/>
      <c r="F71" s="325"/>
      <c r="G71" s="325"/>
      <c r="H71" s="325"/>
      <c r="I71" s="326"/>
      <c r="J71" s="109"/>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c r="AH71" s="110"/>
      <c r="AI71" s="110"/>
      <c r="AJ71" s="110"/>
      <c r="AK71" s="110"/>
      <c r="AL71" s="110"/>
      <c r="AM71" s="111"/>
      <c r="BH71" s="22" t="s">
        <v>432</v>
      </c>
      <c r="BJ71" s="23"/>
      <c r="BM71" s="23"/>
    </row>
    <row r="72" spans="1:65" ht="13.5" x14ac:dyDescent="0.15">
      <c r="A72" s="327"/>
      <c r="B72" s="328"/>
      <c r="C72" s="327"/>
      <c r="D72" s="329"/>
      <c r="E72" s="329"/>
      <c r="F72" s="329"/>
      <c r="G72" s="329"/>
      <c r="H72" s="329"/>
      <c r="I72" s="328"/>
      <c r="J72" s="112"/>
      <c r="K72" s="113"/>
      <c r="L72" s="113"/>
      <c r="M72" s="113"/>
      <c r="N72" s="113"/>
      <c r="O72" s="113"/>
      <c r="P72" s="113"/>
      <c r="Q72" s="113"/>
      <c r="R72" s="113"/>
      <c r="S72" s="113"/>
      <c r="T72" s="113"/>
      <c r="U72" s="113"/>
      <c r="V72" s="113"/>
      <c r="W72" s="113"/>
      <c r="X72" s="113"/>
      <c r="Y72" s="113"/>
      <c r="Z72" s="113"/>
      <c r="AA72" s="113"/>
      <c r="AB72" s="113"/>
      <c r="AC72" s="113"/>
      <c r="AD72" s="113"/>
      <c r="AE72" s="113"/>
      <c r="AF72" s="113"/>
      <c r="AG72" s="113"/>
      <c r="AH72" s="113"/>
      <c r="AI72" s="113"/>
      <c r="AJ72" s="113"/>
      <c r="AK72" s="113"/>
      <c r="AL72" s="113"/>
      <c r="AM72" s="114"/>
      <c r="BH72" s="22" t="s">
        <v>432</v>
      </c>
      <c r="BJ72" s="23"/>
      <c r="BM72" s="23"/>
    </row>
    <row r="73" spans="1:65" ht="9.75" customHeight="1" x14ac:dyDescent="0.15">
      <c r="A73" s="321" t="s">
        <v>57</v>
      </c>
      <c r="B73" s="322"/>
      <c r="C73" s="322"/>
      <c r="D73" s="322"/>
      <c r="E73" s="322"/>
      <c r="F73" s="322"/>
      <c r="G73" s="322"/>
      <c r="H73" s="322"/>
      <c r="I73" s="323"/>
      <c r="J73" s="180"/>
      <c r="K73" s="181"/>
      <c r="L73" s="181"/>
      <c r="M73" s="181"/>
      <c r="N73" s="181"/>
      <c r="O73" s="181"/>
      <c r="P73" s="181"/>
      <c r="Q73" s="181"/>
      <c r="R73" s="181"/>
      <c r="S73" s="181"/>
      <c r="T73" s="181"/>
      <c r="U73" s="181"/>
      <c r="V73" s="170" t="s">
        <v>116</v>
      </c>
      <c r="W73" s="170"/>
      <c r="X73" s="170"/>
      <c r="Y73" s="170"/>
      <c r="Z73" s="170"/>
      <c r="AA73" s="170"/>
      <c r="AB73" s="170"/>
      <c r="AC73" s="170"/>
      <c r="AD73" s="170"/>
      <c r="AE73" s="170"/>
      <c r="AF73" s="170"/>
      <c r="AG73" s="170"/>
      <c r="AH73" s="170"/>
      <c r="AI73" s="170"/>
      <c r="AJ73" s="170"/>
      <c r="AK73" s="170"/>
      <c r="AL73" s="170"/>
      <c r="AM73" s="171"/>
      <c r="BE73" s="4" t="str">
        <f ca="1">MID(CELL("address",$CD$2),2,2)</f>
        <v>CD</v>
      </c>
      <c r="BF73" s="14">
        <f>IF(TRIM($K74)="","",IF(ISERROR(MATCH($K74,$CD$3:$CD$6,0)),"INPUT_ERROR",MATCH($K74,$CD$3:$CD$6,0)))</f>
        <v>4</v>
      </c>
      <c r="BH73" s="22">
        <v>15</v>
      </c>
      <c r="BI73" s="4" t="str">
        <f>"ITEM"&amp;BH73&amp; BG73 &amp;"=" &amp; $BF73</f>
        <v>ITEM15=4</v>
      </c>
      <c r="BJ73" s="23"/>
      <c r="BM73" s="23"/>
    </row>
    <row r="74" spans="1:65" ht="9.75" customHeight="1" x14ac:dyDescent="0.15">
      <c r="A74" s="324"/>
      <c r="B74" s="325"/>
      <c r="C74" s="325"/>
      <c r="D74" s="325"/>
      <c r="E74" s="325"/>
      <c r="F74" s="325"/>
      <c r="G74" s="325"/>
      <c r="H74" s="325"/>
      <c r="I74" s="326"/>
      <c r="J74" s="231" t="s">
        <v>167</v>
      </c>
      <c r="K74" s="184" t="s">
        <v>695</v>
      </c>
      <c r="L74" s="184"/>
      <c r="M74" s="184"/>
      <c r="N74" s="184"/>
      <c r="O74" s="184"/>
      <c r="P74" s="184"/>
      <c r="Q74" s="184"/>
      <c r="R74" s="184"/>
      <c r="S74" s="184"/>
      <c r="T74" s="185" t="s">
        <v>168</v>
      </c>
      <c r="U74" s="185"/>
      <c r="V74" s="187" t="s">
        <v>439</v>
      </c>
      <c r="W74" s="187"/>
      <c r="X74" s="187"/>
      <c r="Y74" s="187"/>
      <c r="Z74" s="187"/>
      <c r="AA74" s="187"/>
      <c r="AB74" s="187"/>
      <c r="AC74" s="187"/>
      <c r="AD74" s="187"/>
      <c r="AE74" s="187" t="s">
        <v>248</v>
      </c>
      <c r="AF74" s="187"/>
      <c r="AG74" s="187"/>
      <c r="AH74" s="187"/>
      <c r="AI74" s="187"/>
      <c r="AJ74" s="187"/>
      <c r="AK74" s="187"/>
      <c r="AL74" s="187"/>
      <c r="AM74" s="188"/>
      <c r="BH74" s="22" t="s">
        <v>432</v>
      </c>
      <c r="BJ74" s="23"/>
      <c r="BM74" s="23"/>
    </row>
    <row r="75" spans="1:65" ht="9.75" customHeight="1" x14ac:dyDescent="0.15">
      <c r="A75" s="324"/>
      <c r="B75" s="325"/>
      <c r="C75" s="325"/>
      <c r="D75" s="325"/>
      <c r="E75" s="325"/>
      <c r="F75" s="325"/>
      <c r="G75" s="325"/>
      <c r="H75" s="325"/>
      <c r="I75" s="326"/>
      <c r="J75" s="231"/>
      <c r="K75" s="184"/>
      <c r="L75" s="184"/>
      <c r="M75" s="184"/>
      <c r="N75" s="184"/>
      <c r="O75" s="184"/>
      <c r="P75" s="184"/>
      <c r="Q75" s="184"/>
      <c r="R75" s="184"/>
      <c r="S75" s="184"/>
      <c r="T75" s="185"/>
      <c r="U75" s="185"/>
      <c r="V75" s="187" t="s">
        <v>249</v>
      </c>
      <c r="W75" s="187"/>
      <c r="X75" s="187"/>
      <c r="Y75" s="187"/>
      <c r="Z75" s="187"/>
      <c r="AA75" s="187"/>
      <c r="AB75" s="187"/>
      <c r="AC75" s="187"/>
      <c r="AD75" s="187"/>
      <c r="AE75" s="187" t="s">
        <v>250</v>
      </c>
      <c r="AF75" s="187"/>
      <c r="AG75" s="187"/>
      <c r="AH75" s="187"/>
      <c r="AI75" s="187"/>
      <c r="AJ75" s="187"/>
      <c r="AK75" s="187"/>
      <c r="AL75" s="187"/>
      <c r="AM75" s="188"/>
      <c r="BH75" s="22" t="s">
        <v>432</v>
      </c>
      <c r="BJ75" s="23"/>
      <c r="BM75" s="23"/>
    </row>
    <row r="76" spans="1:65" ht="9.75" customHeight="1" x14ac:dyDescent="0.15">
      <c r="A76" s="324"/>
      <c r="B76" s="325"/>
      <c r="C76" s="329"/>
      <c r="D76" s="329"/>
      <c r="E76" s="329"/>
      <c r="F76" s="329"/>
      <c r="G76" s="329"/>
      <c r="H76" s="329"/>
      <c r="I76" s="328"/>
      <c r="J76" s="247"/>
      <c r="K76" s="248"/>
      <c r="L76" s="248"/>
      <c r="M76" s="248"/>
      <c r="N76" s="248"/>
      <c r="O76" s="248"/>
      <c r="P76" s="248"/>
      <c r="Q76" s="248"/>
      <c r="R76" s="248"/>
      <c r="S76" s="248"/>
      <c r="T76" s="248"/>
      <c r="U76" s="248"/>
      <c r="V76" s="248"/>
      <c r="W76" s="248"/>
      <c r="X76" s="248"/>
      <c r="Y76" s="248"/>
      <c r="Z76" s="248"/>
      <c r="AA76" s="248"/>
      <c r="AB76" s="248"/>
      <c r="AC76" s="248"/>
      <c r="AD76" s="248"/>
      <c r="AE76" s="248"/>
      <c r="AF76" s="248"/>
      <c r="AG76" s="248"/>
      <c r="AH76" s="248"/>
      <c r="AI76" s="248"/>
      <c r="AJ76" s="248"/>
      <c r="AK76" s="248"/>
      <c r="AL76" s="248"/>
      <c r="AM76" s="350"/>
      <c r="BH76" s="22" t="s">
        <v>432</v>
      </c>
      <c r="BJ76" s="23"/>
      <c r="BM76" s="23"/>
    </row>
    <row r="77" spans="1:65" ht="9.75" customHeight="1" x14ac:dyDescent="0.15">
      <c r="A77" s="324"/>
      <c r="B77" s="326"/>
      <c r="C77" s="324" t="s">
        <v>58</v>
      </c>
      <c r="D77" s="325"/>
      <c r="E77" s="325"/>
      <c r="F77" s="325"/>
      <c r="G77" s="325"/>
      <c r="H77" s="325"/>
      <c r="I77" s="326"/>
      <c r="J77" s="86"/>
      <c r="K77" s="87"/>
      <c r="L77" s="87"/>
      <c r="M77" s="87"/>
      <c r="N77" s="87"/>
      <c r="O77" s="87"/>
      <c r="P77" s="87"/>
      <c r="Q77" s="87"/>
      <c r="R77" s="87"/>
      <c r="S77" s="87"/>
      <c r="T77" s="87"/>
      <c r="U77" s="87"/>
      <c r="V77" s="87"/>
      <c r="W77" s="87"/>
      <c r="X77" s="87"/>
      <c r="Y77" s="87"/>
      <c r="Z77" s="87"/>
      <c r="AA77" s="87"/>
      <c r="AB77" s="87"/>
      <c r="AC77" s="87"/>
      <c r="AD77" s="87"/>
      <c r="AE77" s="87"/>
      <c r="AF77" s="87"/>
      <c r="AG77" s="87"/>
      <c r="AH77" s="87"/>
      <c r="AI77" s="87"/>
      <c r="AJ77" s="87"/>
      <c r="AK77" s="87"/>
      <c r="AL77" s="87"/>
      <c r="AM77" s="88"/>
      <c r="BH77" s="22">
        <v>16</v>
      </c>
      <c r="BI77" s="4" t="str">
        <f>"ITEM"&amp;BH77&amp; BG77 &amp;"="&amp; IF(TRIM($J77)="","",$J77)</f>
        <v>ITEM16=</v>
      </c>
      <c r="BJ77" s="23"/>
      <c r="BM77" s="23"/>
    </row>
    <row r="78" spans="1:65" ht="9.75" customHeight="1" x14ac:dyDescent="0.15">
      <c r="A78" s="324"/>
      <c r="B78" s="326"/>
      <c r="C78" s="324"/>
      <c r="D78" s="325"/>
      <c r="E78" s="325"/>
      <c r="F78" s="325"/>
      <c r="G78" s="325"/>
      <c r="H78" s="325"/>
      <c r="I78" s="326"/>
      <c r="J78" s="127"/>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9"/>
      <c r="BH78" s="22" t="s">
        <v>432</v>
      </c>
      <c r="BJ78" s="23"/>
      <c r="BM78" s="23"/>
    </row>
    <row r="79" spans="1:65" ht="9.75" customHeight="1" x14ac:dyDescent="0.15">
      <c r="A79" s="327"/>
      <c r="B79" s="328"/>
      <c r="C79" s="327"/>
      <c r="D79" s="329"/>
      <c r="E79" s="329"/>
      <c r="F79" s="329"/>
      <c r="G79" s="329"/>
      <c r="H79" s="329"/>
      <c r="I79" s="328"/>
      <c r="J79" s="89"/>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1"/>
      <c r="BH79" s="22" t="s">
        <v>432</v>
      </c>
      <c r="BJ79" s="23"/>
      <c r="BM79" s="23"/>
    </row>
    <row r="80" spans="1:65" ht="9.75" customHeight="1" x14ac:dyDescent="0.15">
      <c r="A80" s="330" t="s">
        <v>52</v>
      </c>
      <c r="B80" s="330"/>
      <c r="C80" s="330"/>
      <c r="D80" s="330"/>
      <c r="E80" s="330"/>
      <c r="F80" s="330"/>
      <c r="G80" s="330"/>
      <c r="H80" s="330"/>
      <c r="I80" s="330"/>
      <c r="J80" s="314"/>
      <c r="K80" s="314"/>
      <c r="L80" s="314"/>
      <c r="M80" s="314"/>
      <c r="N80" s="314"/>
      <c r="O80" s="314"/>
      <c r="P80" s="314"/>
      <c r="Q80" s="314"/>
      <c r="R80" s="314"/>
      <c r="S80" s="314"/>
      <c r="T80" s="314"/>
      <c r="U80" s="314"/>
      <c r="V80" s="314"/>
      <c r="W80" s="314"/>
      <c r="X80" s="314"/>
      <c r="Y80" s="314"/>
      <c r="Z80" s="314"/>
      <c r="AA80" s="314"/>
      <c r="AB80" s="314"/>
      <c r="AC80" s="314"/>
      <c r="AD80" s="314"/>
      <c r="AE80" s="314"/>
      <c r="AF80" s="314"/>
      <c r="AG80" s="314"/>
      <c r="AH80" s="314"/>
      <c r="AI80" s="314"/>
      <c r="AJ80" s="314"/>
      <c r="AK80" s="314"/>
      <c r="AL80" s="314"/>
      <c r="AM80" s="314"/>
      <c r="BH80" s="22">
        <v>17</v>
      </c>
      <c r="BI80" s="4" t="str">
        <f>"ITEM"&amp;BH80&amp; BG80 &amp;"="&amp; IF(TRIM($J80)="","",$J80)</f>
        <v>ITEM17=</v>
      </c>
      <c r="BJ80" s="23"/>
      <c r="BM80" s="23"/>
    </row>
    <row r="81" spans="1:65" ht="9.75" customHeight="1" x14ac:dyDescent="0.15">
      <c r="A81" s="330"/>
      <c r="B81" s="330"/>
      <c r="C81" s="330"/>
      <c r="D81" s="330"/>
      <c r="E81" s="330"/>
      <c r="F81" s="330"/>
      <c r="G81" s="330"/>
      <c r="H81" s="330"/>
      <c r="I81" s="330"/>
      <c r="J81" s="314"/>
      <c r="K81" s="314"/>
      <c r="L81" s="314"/>
      <c r="M81" s="314"/>
      <c r="N81" s="314"/>
      <c r="O81" s="314"/>
      <c r="P81" s="314"/>
      <c r="Q81" s="314"/>
      <c r="R81" s="314"/>
      <c r="S81" s="314"/>
      <c r="T81" s="314"/>
      <c r="U81" s="314"/>
      <c r="V81" s="314"/>
      <c r="W81" s="314"/>
      <c r="X81" s="314"/>
      <c r="Y81" s="314"/>
      <c r="Z81" s="314"/>
      <c r="AA81" s="314"/>
      <c r="AB81" s="314"/>
      <c r="AC81" s="314"/>
      <c r="AD81" s="314"/>
      <c r="AE81" s="314"/>
      <c r="AF81" s="314"/>
      <c r="AG81" s="314"/>
      <c r="AH81" s="314"/>
      <c r="AI81" s="314"/>
      <c r="AJ81" s="314"/>
      <c r="AK81" s="314"/>
      <c r="AL81" s="314"/>
      <c r="AM81" s="314"/>
      <c r="BH81" s="22" t="s">
        <v>432</v>
      </c>
      <c r="BJ81" s="23"/>
      <c r="BM81" s="23"/>
    </row>
    <row r="82" spans="1:65" ht="9.75" customHeight="1" x14ac:dyDescent="0.15">
      <c r="A82" s="330"/>
      <c r="B82" s="330"/>
      <c r="C82" s="330"/>
      <c r="D82" s="330"/>
      <c r="E82" s="330"/>
      <c r="F82" s="330"/>
      <c r="G82" s="330"/>
      <c r="H82" s="330"/>
      <c r="I82" s="330"/>
      <c r="J82" s="314"/>
      <c r="K82" s="314"/>
      <c r="L82" s="314"/>
      <c r="M82" s="314"/>
      <c r="N82" s="314"/>
      <c r="O82" s="314"/>
      <c r="P82" s="314"/>
      <c r="Q82" s="314"/>
      <c r="R82" s="314"/>
      <c r="S82" s="314"/>
      <c r="T82" s="314"/>
      <c r="U82" s="314"/>
      <c r="V82" s="314"/>
      <c r="W82" s="314"/>
      <c r="X82" s="314"/>
      <c r="Y82" s="314"/>
      <c r="Z82" s="314"/>
      <c r="AA82" s="314"/>
      <c r="AB82" s="314"/>
      <c r="AC82" s="314"/>
      <c r="AD82" s="314"/>
      <c r="AE82" s="314"/>
      <c r="AF82" s="314"/>
      <c r="AG82" s="314"/>
      <c r="AH82" s="314"/>
      <c r="AI82" s="314"/>
      <c r="AJ82" s="314"/>
      <c r="AK82" s="314"/>
      <c r="AL82" s="314"/>
      <c r="AM82" s="314"/>
      <c r="BH82" s="22" t="s">
        <v>432</v>
      </c>
      <c r="BJ82" s="23"/>
      <c r="BM82" s="23"/>
    </row>
    <row r="83" spans="1:65" ht="9.75" customHeight="1" x14ac:dyDescent="0.15">
      <c r="A83" s="335" t="s">
        <v>295</v>
      </c>
      <c r="B83" s="336"/>
      <c r="C83" s="336"/>
      <c r="D83" s="336"/>
      <c r="E83" s="336"/>
      <c r="F83" s="336"/>
      <c r="G83" s="336"/>
      <c r="H83" s="336"/>
      <c r="I83" s="337"/>
      <c r="J83" s="331" t="s">
        <v>167</v>
      </c>
      <c r="K83" s="232" t="s">
        <v>689</v>
      </c>
      <c r="L83" s="232"/>
      <c r="M83" s="232"/>
      <c r="N83" s="232"/>
      <c r="O83" s="232"/>
      <c r="P83" s="232"/>
      <c r="Q83" s="232"/>
      <c r="R83" s="232"/>
      <c r="S83" s="232"/>
      <c r="T83" s="181" t="s">
        <v>168</v>
      </c>
      <c r="U83" s="181"/>
      <c r="V83" s="170" t="s">
        <v>116</v>
      </c>
      <c r="W83" s="170"/>
      <c r="X83" s="170"/>
      <c r="Y83" s="170"/>
      <c r="Z83" s="170"/>
      <c r="AA83" s="170"/>
      <c r="AB83" s="170"/>
      <c r="AC83" s="170"/>
      <c r="AD83" s="170"/>
      <c r="AE83" s="170"/>
      <c r="AF83" s="170"/>
      <c r="AG83" s="170"/>
      <c r="AH83" s="170"/>
      <c r="AI83" s="170"/>
      <c r="AJ83" s="170"/>
      <c r="AK83" s="170"/>
      <c r="AL83" s="170"/>
      <c r="AM83" s="171"/>
      <c r="BE83" s="4" t="str">
        <f ca="1">MID(CELL("address",$CA$2),2,2)</f>
        <v>CA</v>
      </c>
      <c r="BF83" s="14">
        <f>IF(TRIM($K83)="","",IF(ISERROR(MATCH($K83,$CA$3:$CA$5,0)),"INPUT_ERROR",MATCH($K83,$CA$3:$CA$5,0)))</f>
        <v>2</v>
      </c>
      <c r="BH83" s="22">
        <v>18</v>
      </c>
      <c r="BI83" s="4" t="str">
        <f>"ITEM"&amp;BH83&amp; BG83 &amp;"=" &amp; $BF83</f>
        <v>ITEM18=2</v>
      </c>
      <c r="BJ83" s="23"/>
      <c r="BM83" s="23"/>
    </row>
    <row r="84" spans="1:65" ht="9.75" customHeight="1" x14ac:dyDescent="0.15">
      <c r="A84" s="338"/>
      <c r="B84" s="339"/>
      <c r="C84" s="339"/>
      <c r="D84" s="339"/>
      <c r="E84" s="339"/>
      <c r="F84" s="339"/>
      <c r="G84" s="339"/>
      <c r="H84" s="339"/>
      <c r="I84" s="340"/>
      <c r="J84" s="228"/>
      <c r="K84" s="184"/>
      <c r="L84" s="184"/>
      <c r="M84" s="184"/>
      <c r="N84" s="184"/>
      <c r="O84" s="184"/>
      <c r="P84" s="184"/>
      <c r="Q84" s="184"/>
      <c r="R84" s="184"/>
      <c r="S84" s="184"/>
      <c r="T84" s="185"/>
      <c r="U84" s="185"/>
      <c r="V84" s="187" t="s">
        <v>242</v>
      </c>
      <c r="W84" s="187"/>
      <c r="X84" s="187"/>
      <c r="Y84" s="187"/>
      <c r="Z84" s="187"/>
      <c r="AA84" s="187"/>
      <c r="AB84" s="187"/>
      <c r="AC84" s="187"/>
      <c r="AD84" s="187"/>
      <c r="AE84" s="187" t="s">
        <v>243</v>
      </c>
      <c r="AF84" s="187"/>
      <c r="AG84" s="187"/>
      <c r="AH84" s="187"/>
      <c r="AI84" s="187"/>
      <c r="AJ84" s="187"/>
      <c r="AK84" s="187"/>
      <c r="AL84" s="187"/>
      <c r="AM84" s="188"/>
      <c r="BH84" s="22" t="s">
        <v>432</v>
      </c>
      <c r="BJ84" s="23"/>
      <c r="BM84" s="23"/>
    </row>
    <row r="85" spans="1:65" ht="9.75" customHeight="1" x14ac:dyDescent="0.15">
      <c r="A85" s="338"/>
      <c r="B85" s="339"/>
      <c r="C85" s="339"/>
      <c r="D85" s="339"/>
      <c r="E85" s="339"/>
      <c r="F85" s="339"/>
      <c r="G85" s="339"/>
      <c r="H85" s="339"/>
      <c r="I85" s="340"/>
      <c r="J85" s="247"/>
      <c r="K85" s="248"/>
      <c r="L85" s="248"/>
      <c r="M85" s="248"/>
      <c r="N85" s="248"/>
      <c r="O85" s="248"/>
      <c r="P85" s="248"/>
      <c r="Q85" s="248"/>
      <c r="R85" s="248"/>
      <c r="S85" s="248"/>
      <c r="T85" s="248"/>
      <c r="U85" s="248"/>
      <c r="V85" s="190" t="s">
        <v>244</v>
      </c>
      <c r="W85" s="190"/>
      <c r="X85" s="190"/>
      <c r="Y85" s="190"/>
      <c r="Z85" s="190"/>
      <c r="AA85" s="190"/>
      <c r="AB85" s="190"/>
      <c r="AC85" s="190"/>
      <c r="AD85" s="190"/>
      <c r="AE85" s="190"/>
      <c r="AF85" s="190"/>
      <c r="AG85" s="190"/>
      <c r="AH85" s="190"/>
      <c r="AI85" s="190"/>
      <c r="AJ85" s="190"/>
      <c r="AK85" s="190"/>
      <c r="AL85" s="190"/>
      <c r="AM85" s="191"/>
      <c r="BH85" s="22" t="s">
        <v>432</v>
      </c>
      <c r="BJ85" s="23"/>
      <c r="BM85" s="23"/>
    </row>
    <row r="86" spans="1:65" ht="9.75" customHeight="1" x14ac:dyDescent="0.15">
      <c r="A86" s="349" t="s">
        <v>59</v>
      </c>
      <c r="B86" s="349"/>
      <c r="C86" s="349"/>
      <c r="D86" s="349"/>
      <c r="E86" s="349"/>
      <c r="F86" s="349"/>
      <c r="G86" s="349"/>
      <c r="H86" s="349"/>
      <c r="I86" s="349"/>
      <c r="J86" s="349"/>
      <c r="K86" s="349"/>
      <c r="L86" s="349"/>
      <c r="M86" s="349"/>
      <c r="N86" s="349"/>
      <c r="O86" s="349"/>
      <c r="P86" s="349"/>
      <c r="Q86" s="349"/>
      <c r="R86" s="349"/>
      <c r="S86" s="349"/>
      <c r="T86" s="349"/>
      <c r="U86" s="349"/>
      <c r="V86" s="349"/>
      <c r="W86" s="349"/>
      <c r="X86" s="349"/>
      <c r="Y86" s="349"/>
      <c r="Z86" s="349"/>
      <c r="AA86" s="349"/>
      <c r="AB86" s="349"/>
      <c r="AC86" s="349"/>
      <c r="AD86" s="349"/>
      <c r="AE86" s="349"/>
      <c r="AF86" s="349"/>
      <c r="AG86" s="349"/>
      <c r="AH86" s="349"/>
      <c r="AI86" s="349"/>
      <c r="AJ86" s="349"/>
      <c r="AK86" s="349"/>
      <c r="AL86" s="349"/>
      <c r="AM86" s="349"/>
      <c r="BH86" s="22" t="s">
        <v>432</v>
      </c>
      <c r="BJ86" s="23"/>
      <c r="BM86" s="23"/>
    </row>
    <row r="87" spans="1:65" ht="9.75" customHeight="1" x14ac:dyDescent="0.15">
      <c r="A87" s="349"/>
      <c r="B87" s="349"/>
      <c r="C87" s="349"/>
      <c r="D87" s="349"/>
      <c r="E87" s="349"/>
      <c r="F87" s="349"/>
      <c r="G87" s="349"/>
      <c r="H87" s="349"/>
      <c r="I87" s="349"/>
      <c r="J87" s="349"/>
      <c r="K87" s="349"/>
      <c r="L87" s="349"/>
      <c r="M87" s="349"/>
      <c r="N87" s="349"/>
      <c r="O87" s="349"/>
      <c r="P87" s="349"/>
      <c r="Q87" s="349"/>
      <c r="R87" s="349"/>
      <c r="S87" s="349"/>
      <c r="T87" s="349"/>
      <c r="U87" s="349"/>
      <c r="V87" s="349"/>
      <c r="W87" s="349"/>
      <c r="X87" s="349"/>
      <c r="Y87" s="349"/>
      <c r="Z87" s="349"/>
      <c r="AA87" s="349"/>
      <c r="AB87" s="349"/>
      <c r="AC87" s="349"/>
      <c r="AD87" s="349"/>
      <c r="AE87" s="349"/>
      <c r="AF87" s="349"/>
      <c r="AG87" s="349"/>
      <c r="AH87" s="349"/>
      <c r="AI87" s="349"/>
      <c r="AJ87" s="349"/>
      <c r="AK87" s="349"/>
      <c r="AL87" s="349"/>
      <c r="AM87" s="349"/>
      <c r="BH87" s="22" t="s">
        <v>432</v>
      </c>
      <c r="BJ87" s="23"/>
      <c r="BM87" s="23"/>
    </row>
    <row r="88" spans="1:65" ht="9.75" customHeight="1" x14ac:dyDescent="0.15">
      <c r="A88" s="332"/>
      <c r="B88" s="333"/>
      <c r="C88" s="333"/>
      <c r="D88" s="333"/>
      <c r="E88" s="333"/>
      <c r="F88" s="333"/>
      <c r="G88" s="333"/>
      <c r="H88" s="333"/>
      <c r="I88" s="333"/>
      <c r="J88" s="333"/>
      <c r="K88" s="333"/>
      <c r="L88" s="333"/>
      <c r="M88" s="333"/>
      <c r="N88" s="333"/>
      <c r="O88" s="333"/>
      <c r="P88" s="333"/>
      <c r="Q88" s="333"/>
      <c r="R88" s="333"/>
      <c r="S88" s="333"/>
      <c r="T88" s="333"/>
      <c r="U88" s="333"/>
      <c r="V88" s="333"/>
      <c r="W88" s="333"/>
      <c r="X88" s="333"/>
      <c r="Y88" s="333"/>
      <c r="Z88" s="333"/>
      <c r="AA88" s="333"/>
      <c r="AB88" s="333"/>
      <c r="AC88" s="333"/>
      <c r="AD88" s="333"/>
      <c r="AE88" s="333"/>
      <c r="AF88" s="333"/>
      <c r="AG88" s="333"/>
      <c r="AH88" s="333"/>
      <c r="AI88" s="333"/>
      <c r="AJ88" s="333"/>
      <c r="AK88" s="333"/>
      <c r="AL88" s="333"/>
      <c r="AM88" s="334"/>
      <c r="BH88" s="22" t="s">
        <v>552</v>
      </c>
      <c r="BI88" s="4" t="str">
        <f>"ITEM"&amp;BH88&amp; BG88 &amp;"="&amp; IF(TRIM($A88)="","",$A88)</f>
        <v>ITEM19_1=</v>
      </c>
      <c r="BJ88" s="23"/>
      <c r="BM88" s="23"/>
    </row>
    <row r="89" spans="1:65" ht="9.75" customHeight="1" x14ac:dyDescent="0.15">
      <c r="A89" s="249"/>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50"/>
      <c r="BH89" s="22" t="s">
        <v>432</v>
      </c>
      <c r="BJ89" s="23"/>
      <c r="BM89" s="23"/>
    </row>
    <row r="90" spans="1:65" ht="9.75" customHeight="1" x14ac:dyDescent="0.15">
      <c r="A90" s="249"/>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50"/>
      <c r="BH90" s="22" t="s">
        <v>432</v>
      </c>
      <c r="BJ90" s="23"/>
      <c r="BM90" s="23"/>
    </row>
    <row r="91" spans="1:65" ht="9.75" customHeight="1" x14ac:dyDescent="0.15">
      <c r="A91" s="249"/>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50"/>
      <c r="BH91" s="22" t="s">
        <v>432</v>
      </c>
      <c r="BJ91" s="23"/>
      <c r="BM91" s="23"/>
    </row>
    <row r="92" spans="1:65" ht="9.75" customHeight="1" x14ac:dyDescent="0.15">
      <c r="A92" s="249"/>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50"/>
      <c r="BH92" s="22" t="s">
        <v>432</v>
      </c>
      <c r="BJ92" s="23"/>
      <c r="BM92" s="23"/>
    </row>
    <row r="93" spans="1:65" ht="9.75" customHeight="1" x14ac:dyDescent="0.15">
      <c r="A93" s="249"/>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50"/>
      <c r="BH93" s="22" t="s">
        <v>432</v>
      </c>
      <c r="BJ93" s="23"/>
      <c r="BM93" s="23"/>
    </row>
    <row r="94" spans="1:65" ht="9.75" customHeight="1" x14ac:dyDescent="0.15">
      <c r="A94" s="249"/>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50"/>
      <c r="BH94" s="22" t="s">
        <v>553</v>
      </c>
      <c r="BI94" s="4" t="str">
        <f>"ITEM"&amp;BH94&amp; BG94 &amp;"="&amp; IF(TRIM($A94)="","",$A94)</f>
        <v>ITEM19_2=</v>
      </c>
      <c r="BJ94" s="23"/>
      <c r="BM94" s="23"/>
    </row>
    <row r="95" spans="1:65" ht="9.75" customHeight="1" x14ac:dyDescent="0.15">
      <c r="A95" s="124"/>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5"/>
      <c r="AC95" s="125"/>
      <c r="AD95" s="125"/>
      <c r="AE95" s="125"/>
      <c r="AF95" s="125"/>
      <c r="AG95" s="125"/>
      <c r="AH95" s="125"/>
      <c r="AI95" s="125"/>
      <c r="AJ95" s="125"/>
      <c r="AK95" s="125"/>
      <c r="AL95" s="125"/>
      <c r="AM95" s="126"/>
      <c r="BH95" s="22" t="s">
        <v>554</v>
      </c>
      <c r="BI95" s="4" t="str">
        <f>"ITEM"&amp;BH95&amp; BG95 &amp;"="&amp; IF(TRIM($A95)="","",$A95)</f>
        <v>ITEM19_3=</v>
      </c>
      <c r="BJ95" s="23"/>
      <c r="BM95" s="23"/>
    </row>
    <row r="96" spans="1:65" ht="9.75" customHeight="1" x14ac:dyDescent="0.15">
      <c r="A96" s="363" t="s">
        <v>308</v>
      </c>
      <c r="B96" s="364"/>
      <c r="C96" s="364"/>
      <c r="D96" s="364"/>
      <c r="E96" s="364"/>
      <c r="F96" s="364"/>
      <c r="G96" s="364"/>
      <c r="H96" s="364"/>
      <c r="I96" s="364"/>
      <c r="J96" s="364"/>
      <c r="K96" s="364"/>
      <c r="L96" s="364"/>
      <c r="M96" s="364"/>
      <c r="N96" s="364"/>
      <c r="O96" s="364"/>
      <c r="P96" s="364"/>
      <c r="Q96" s="364"/>
      <c r="R96" s="364"/>
      <c r="S96" s="364"/>
      <c r="T96" s="364"/>
      <c r="U96" s="364"/>
      <c r="V96" s="364"/>
      <c r="W96" s="364"/>
      <c r="X96" s="364"/>
      <c r="Y96" s="364"/>
      <c r="Z96" s="364"/>
      <c r="AA96" s="364"/>
      <c r="AB96" s="364"/>
      <c r="AC96" s="364"/>
      <c r="AD96" s="364"/>
      <c r="AE96" s="345" t="s">
        <v>316</v>
      </c>
      <c r="AF96" s="347"/>
      <c r="AG96" s="341" t="s">
        <v>318</v>
      </c>
      <c r="AH96" s="341"/>
      <c r="AI96" s="341"/>
      <c r="AJ96" s="341"/>
      <c r="AK96" s="341"/>
      <c r="AL96" s="341"/>
      <c r="AM96" s="342"/>
      <c r="BF96" s="6" t="b">
        <f>IF($AF96="○",TRUE,IF($AF96="",FALSE,"INPUT_ERROR"))</f>
        <v>0</v>
      </c>
      <c r="BH96" s="22">
        <v>20</v>
      </c>
      <c r="BI96" s="4" t="str">
        <f>"ITEM"&amp;BH96&amp; BG96 &amp;"=" &amp; $BF96</f>
        <v>ITEM20=FALSE</v>
      </c>
      <c r="BJ96" s="23"/>
      <c r="BM96" s="23"/>
    </row>
    <row r="97" spans="1:65" ht="9.75" customHeight="1" x14ac:dyDescent="0.15">
      <c r="A97" s="365"/>
      <c r="B97" s="366"/>
      <c r="C97" s="366"/>
      <c r="D97" s="366"/>
      <c r="E97" s="366"/>
      <c r="F97" s="366"/>
      <c r="G97" s="366"/>
      <c r="H97" s="366"/>
      <c r="I97" s="366"/>
      <c r="J97" s="366"/>
      <c r="K97" s="366"/>
      <c r="L97" s="366"/>
      <c r="M97" s="366"/>
      <c r="N97" s="366"/>
      <c r="O97" s="366"/>
      <c r="P97" s="366"/>
      <c r="Q97" s="366"/>
      <c r="R97" s="366"/>
      <c r="S97" s="366"/>
      <c r="T97" s="366"/>
      <c r="U97" s="366"/>
      <c r="V97" s="366"/>
      <c r="W97" s="366"/>
      <c r="X97" s="366"/>
      <c r="Y97" s="366"/>
      <c r="Z97" s="366"/>
      <c r="AA97" s="366"/>
      <c r="AB97" s="366"/>
      <c r="AC97" s="366"/>
      <c r="AD97" s="366"/>
      <c r="AE97" s="346"/>
      <c r="AF97" s="348"/>
      <c r="AG97" s="343"/>
      <c r="AH97" s="343"/>
      <c r="AI97" s="343"/>
      <c r="AJ97" s="343"/>
      <c r="AK97" s="343"/>
      <c r="AL97" s="343"/>
      <c r="AM97" s="344"/>
      <c r="BH97" s="22" t="s">
        <v>432</v>
      </c>
      <c r="BJ97" s="23"/>
      <c r="BM97" s="23"/>
    </row>
    <row r="98" spans="1:65" ht="9.75" customHeight="1" x14ac:dyDescent="0.15">
      <c r="A98" s="321" t="s">
        <v>73</v>
      </c>
      <c r="B98" s="322"/>
      <c r="C98" s="322"/>
      <c r="D98" s="322"/>
      <c r="E98" s="322"/>
      <c r="F98" s="322"/>
      <c r="G98" s="322"/>
      <c r="H98" s="322"/>
      <c r="I98" s="322"/>
      <c r="J98" s="322"/>
      <c r="K98" s="322"/>
      <c r="L98" s="322"/>
      <c r="M98" s="322"/>
      <c r="N98" s="322"/>
      <c r="O98" s="322"/>
      <c r="P98" s="322"/>
      <c r="Q98" s="322"/>
      <c r="R98" s="322"/>
      <c r="S98" s="322"/>
      <c r="T98" s="322"/>
      <c r="U98" s="322"/>
      <c r="V98" s="322"/>
      <c r="W98" s="322"/>
      <c r="X98" s="322"/>
      <c r="Y98" s="322"/>
      <c r="Z98" s="322"/>
      <c r="AA98" s="322"/>
      <c r="AB98" s="322"/>
      <c r="AC98" s="322"/>
      <c r="AD98" s="322"/>
      <c r="AE98" s="322"/>
      <c r="AF98" s="322"/>
      <c r="AG98" s="322"/>
      <c r="AH98" s="322"/>
      <c r="AI98" s="322"/>
      <c r="AJ98" s="322"/>
      <c r="AK98" s="322"/>
      <c r="AL98" s="322"/>
      <c r="AM98" s="323"/>
      <c r="BH98" s="22" t="s">
        <v>432</v>
      </c>
      <c r="BJ98" s="23"/>
      <c r="BM98" s="23"/>
    </row>
    <row r="99" spans="1:65" ht="9.75" customHeight="1" x14ac:dyDescent="0.15">
      <c r="A99" s="324"/>
      <c r="B99" s="325"/>
      <c r="C99" s="325"/>
      <c r="D99" s="325"/>
      <c r="E99" s="325"/>
      <c r="F99" s="325"/>
      <c r="G99" s="325"/>
      <c r="H99" s="325"/>
      <c r="I99" s="325"/>
      <c r="J99" s="325"/>
      <c r="K99" s="325"/>
      <c r="L99" s="325"/>
      <c r="M99" s="325"/>
      <c r="N99" s="325"/>
      <c r="O99" s="325"/>
      <c r="P99" s="325"/>
      <c r="Q99" s="325"/>
      <c r="R99" s="325"/>
      <c r="S99" s="325"/>
      <c r="T99" s="325"/>
      <c r="U99" s="325"/>
      <c r="V99" s="325"/>
      <c r="W99" s="325"/>
      <c r="X99" s="325"/>
      <c r="Y99" s="325"/>
      <c r="Z99" s="325"/>
      <c r="AA99" s="325"/>
      <c r="AB99" s="325"/>
      <c r="AC99" s="325"/>
      <c r="AD99" s="325"/>
      <c r="AE99" s="325"/>
      <c r="AF99" s="325"/>
      <c r="AG99" s="325"/>
      <c r="AH99" s="325"/>
      <c r="AI99" s="325"/>
      <c r="AJ99" s="325"/>
      <c r="AK99" s="325"/>
      <c r="AL99" s="325"/>
      <c r="AM99" s="326"/>
      <c r="BH99" s="22" t="s">
        <v>432</v>
      </c>
      <c r="BJ99" s="23"/>
      <c r="BM99" s="23"/>
    </row>
    <row r="100" spans="1:65" ht="9.75" customHeight="1" x14ac:dyDescent="0.15">
      <c r="A100" s="321" t="s">
        <v>60</v>
      </c>
      <c r="B100" s="322"/>
      <c r="C100" s="322"/>
      <c r="D100" s="322"/>
      <c r="E100" s="322"/>
      <c r="F100" s="322"/>
      <c r="G100" s="322"/>
      <c r="H100" s="322"/>
      <c r="I100" s="323"/>
      <c r="J100" s="331" t="s">
        <v>167</v>
      </c>
      <c r="K100" s="232" t="s">
        <v>696</v>
      </c>
      <c r="L100" s="232"/>
      <c r="M100" s="232"/>
      <c r="N100" s="232"/>
      <c r="O100" s="232"/>
      <c r="P100" s="232"/>
      <c r="Q100" s="232"/>
      <c r="R100" s="232"/>
      <c r="S100" s="232"/>
      <c r="T100" s="181" t="s">
        <v>168</v>
      </c>
      <c r="U100" s="181"/>
      <c r="V100" s="170" t="s">
        <v>116</v>
      </c>
      <c r="W100" s="170"/>
      <c r="X100" s="170"/>
      <c r="Y100" s="170"/>
      <c r="Z100" s="170"/>
      <c r="AA100" s="170"/>
      <c r="AB100" s="170"/>
      <c r="AC100" s="170"/>
      <c r="AD100" s="170"/>
      <c r="AE100" s="170"/>
      <c r="AF100" s="170"/>
      <c r="AG100" s="170"/>
      <c r="AH100" s="170"/>
      <c r="AI100" s="170"/>
      <c r="AJ100" s="170"/>
      <c r="AK100" s="170"/>
      <c r="AL100" s="170"/>
      <c r="AM100" s="171"/>
      <c r="BE100" s="4" t="str">
        <f ca="1">MID(CELL("address",$CI$2),2,2)</f>
        <v>CI</v>
      </c>
      <c r="BF100" s="14">
        <f>IF(TRIM($K100)="","",IF(ISERROR(MATCH($K100,$CI$3:$CI$4,0)),"INPUT_ERROR",MATCH($K100,$CI$3:$CI$4,0)))</f>
        <v>1</v>
      </c>
      <c r="BH100" s="22">
        <v>21</v>
      </c>
      <c r="BI100" s="4" t="str">
        <f>"ITEM"&amp;BH100&amp; BG100 &amp;"=" &amp; $BF100</f>
        <v>ITEM21=1</v>
      </c>
      <c r="BJ100" s="23"/>
      <c r="BM100" s="23"/>
    </row>
    <row r="101" spans="1:65" ht="9.75" customHeight="1" x14ac:dyDescent="0.15">
      <c r="A101" s="324"/>
      <c r="B101" s="325"/>
      <c r="C101" s="325"/>
      <c r="D101" s="325"/>
      <c r="E101" s="325"/>
      <c r="F101" s="325"/>
      <c r="G101" s="325"/>
      <c r="H101" s="325"/>
      <c r="I101" s="326"/>
      <c r="J101" s="228"/>
      <c r="K101" s="184"/>
      <c r="L101" s="184"/>
      <c r="M101" s="184"/>
      <c r="N101" s="184"/>
      <c r="O101" s="184"/>
      <c r="P101" s="184"/>
      <c r="Q101" s="184"/>
      <c r="R101" s="184"/>
      <c r="S101" s="184"/>
      <c r="T101" s="185"/>
      <c r="U101" s="185"/>
      <c r="V101" s="187" t="s">
        <v>263</v>
      </c>
      <c r="W101" s="187"/>
      <c r="X101" s="187"/>
      <c r="Y101" s="187"/>
      <c r="Z101" s="187"/>
      <c r="AA101" s="187"/>
      <c r="AB101" s="187"/>
      <c r="AC101" s="187"/>
      <c r="AD101" s="187"/>
      <c r="AE101" s="187" t="s">
        <v>264</v>
      </c>
      <c r="AF101" s="187"/>
      <c r="AG101" s="187"/>
      <c r="AH101" s="187"/>
      <c r="AI101" s="187"/>
      <c r="AJ101" s="187"/>
      <c r="AK101" s="187"/>
      <c r="AL101" s="187"/>
      <c r="AM101" s="188"/>
      <c r="BH101" s="22" t="s">
        <v>432</v>
      </c>
      <c r="BJ101" s="23"/>
      <c r="BM101" s="23"/>
    </row>
    <row r="102" spans="1:65" ht="9.75" customHeight="1" x14ac:dyDescent="0.15">
      <c r="A102" s="324"/>
      <c r="B102" s="325"/>
      <c r="C102" s="325"/>
      <c r="D102" s="325"/>
      <c r="E102" s="325"/>
      <c r="F102" s="325"/>
      <c r="G102" s="325"/>
      <c r="H102" s="325"/>
      <c r="I102" s="326"/>
      <c r="J102" s="247"/>
      <c r="K102" s="248"/>
      <c r="L102" s="248"/>
      <c r="M102" s="248"/>
      <c r="N102" s="248"/>
      <c r="O102" s="248"/>
      <c r="P102" s="248"/>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350"/>
      <c r="BH102" s="22" t="s">
        <v>432</v>
      </c>
      <c r="BJ102" s="23"/>
      <c r="BM102" s="23"/>
    </row>
    <row r="103" spans="1:65" ht="33" customHeight="1" x14ac:dyDescent="0.15">
      <c r="A103" s="324"/>
      <c r="B103" s="326"/>
      <c r="C103" s="321" t="s">
        <v>61</v>
      </c>
      <c r="D103" s="322"/>
      <c r="E103" s="322"/>
      <c r="F103" s="322"/>
      <c r="G103" s="322"/>
      <c r="H103" s="322"/>
      <c r="I103" s="323"/>
      <c r="J103" s="305" t="s">
        <v>750</v>
      </c>
      <c r="K103" s="306"/>
      <c r="L103" s="306"/>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6"/>
      <c r="AL103" s="306"/>
      <c r="AM103" s="307"/>
      <c r="BH103" s="22">
        <v>22</v>
      </c>
      <c r="BI103" s="4" t="str">
        <f>"ITEM"&amp;BH103&amp; BG103 &amp;"="&amp; IF(TRIM($J103)="","",$J103)</f>
        <v>ITEM22=　番号法及び住基法並びに個人情報保護条例の規定に基づき認められる特定個人情報の提供・移転について、本業務では具体的に誰に対し何の目的で提供・移転できるかを書き出したマニュアルを整備し、マニュアル通りに特定個人情報の提供・移転を行う。</v>
      </c>
      <c r="BJ103" s="23"/>
      <c r="BM103" s="23"/>
    </row>
    <row r="104" spans="1:65" ht="9.75" customHeight="1" x14ac:dyDescent="0.15">
      <c r="A104" s="324"/>
      <c r="B104" s="326"/>
      <c r="C104" s="324"/>
      <c r="D104" s="325"/>
      <c r="E104" s="325"/>
      <c r="F104" s="325"/>
      <c r="G104" s="325"/>
      <c r="H104" s="325"/>
      <c r="I104" s="326"/>
      <c r="J104" s="308"/>
      <c r="K104" s="309"/>
      <c r="L104" s="309"/>
      <c r="M104" s="309"/>
      <c r="N104" s="309"/>
      <c r="O104" s="309"/>
      <c r="P104" s="309"/>
      <c r="Q104" s="309"/>
      <c r="R104" s="309"/>
      <c r="S104" s="309"/>
      <c r="T104" s="309"/>
      <c r="U104" s="309"/>
      <c r="V104" s="309"/>
      <c r="W104" s="309"/>
      <c r="X104" s="309"/>
      <c r="Y104" s="309"/>
      <c r="Z104" s="309"/>
      <c r="AA104" s="309"/>
      <c r="AB104" s="309"/>
      <c r="AC104" s="309"/>
      <c r="AD104" s="309"/>
      <c r="AE104" s="309"/>
      <c r="AF104" s="309"/>
      <c r="AG104" s="309"/>
      <c r="AH104" s="309"/>
      <c r="AI104" s="309"/>
      <c r="AJ104" s="309"/>
      <c r="AK104" s="309"/>
      <c r="AL104" s="309"/>
      <c r="AM104" s="310"/>
      <c r="BH104" s="22" t="s">
        <v>432</v>
      </c>
      <c r="BJ104" s="23"/>
      <c r="BM104" s="23"/>
    </row>
    <row r="105" spans="1:65" ht="9.75" customHeight="1" x14ac:dyDescent="0.15">
      <c r="A105" s="324"/>
      <c r="B105" s="326"/>
      <c r="C105" s="324"/>
      <c r="D105" s="325"/>
      <c r="E105" s="325"/>
      <c r="F105" s="325"/>
      <c r="G105" s="325"/>
      <c r="H105" s="325"/>
      <c r="I105" s="326"/>
      <c r="J105" s="308"/>
      <c r="K105" s="309"/>
      <c r="L105" s="309"/>
      <c r="M105" s="309"/>
      <c r="N105" s="309"/>
      <c r="O105" s="309"/>
      <c r="P105" s="309"/>
      <c r="Q105" s="309"/>
      <c r="R105" s="309"/>
      <c r="S105" s="309"/>
      <c r="T105" s="309"/>
      <c r="U105" s="309"/>
      <c r="V105" s="309"/>
      <c r="W105" s="309"/>
      <c r="X105" s="309"/>
      <c r="Y105" s="309"/>
      <c r="Z105" s="309"/>
      <c r="AA105" s="309"/>
      <c r="AB105" s="309"/>
      <c r="AC105" s="309"/>
      <c r="AD105" s="309"/>
      <c r="AE105" s="309"/>
      <c r="AF105" s="309"/>
      <c r="AG105" s="309"/>
      <c r="AH105" s="309"/>
      <c r="AI105" s="309"/>
      <c r="AJ105" s="309"/>
      <c r="AK105" s="309"/>
      <c r="AL105" s="309"/>
      <c r="AM105" s="310"/>
      <c r="BH105" s="22" t="s">
        <v>432</v>
      </c>
      <c r="BJ105" s="23"/>
      <c r="BM105" s="23"/>
    </row>
    <row r="106" spans="1:65" ht="9.75" customHeight="1" x14ac:dyDescent="0.15">
      <c r="A106" s="327"/>
      <c r="B106" s="328"/>
      <c r="C106" s="327"/>
      <c r="D106" s="329"/>
      <c r="E106" s="329"/>
      <c r="F106" s="329"/>
      <c r="G106" s="329"/>
      <c r="H106" s="329"/>
      <c r="I106" s="328"/>
      <c r="J106" s="311"/>
      <c r="K106" s="312"/>
      <c r="L106" s="312"/>
      <c r="M106" s="312"/>
      <c r="N106" s="312"/>
      <c r="O106" s="312"/>
      <c r="P106" s="312"/>
      <c r="Q106" s="312"/>
      <c r="R106" s="312"/>
      <c r="S106" s="312"/>
      <c r="T106" s="312"/>
      <c r="U106" s="312"/>
      <c r="V106" s="312"/>
      <c r="W106" s="312"/>
      <c r="X106" s="312"/>
      <c r="Y106" s="312"/>
      <c r="Z106" s="312"/>
      <c r="AA106" s="312"/>
      <c r="AB106" s="312"/>
      <c r="AC106" s="312"/>
      <c r="AD106" s="312"/>
      <c r="AE106" s="312"/>
      <c r="AF106" s="312"/>
      <c r="AG106" s="312"/>
      <c r="AH106" s="312"/>
      <c r="AI106" s="312"/>
      <c r="AJ106" s="312"/>
      <c r="AK106" s="312"/>
      <c r="AL106" s="312"/>
      <c r="AM106" s="313"/>
      <c r="BH106" s="22" t="s">
        <v>432</v>
      </c>
      <c r="BJ106" s="23"/>
      <c r="BM106" s="23"/>
    </row>
    <row r="107" spans="1:65" ht="9.75" customHeight="1" x14ac:dyDescent="0.15">
      <c r="A107" s="330" t="s">
        <v>52</v>
      </c>
      <c r="B107" s="330"/>
      <c r="C107" s="330"/>
      <c r="D107" s="330"/>
      <c r="E107" s="330"/>
      <c r="F107" s="330"/>
      <c r="G107" s="330"/>
      <c r="H107" s="330"/>
      <c r="I107" s="330"/>
      <c r="J107" s="362" t="s">
        <v>698</v>
      </c>
      <c r="K107" s="362"/>
      <c r="L107" s="362"/>
      <c r="M107" s="362"/>
      <c r="N107" s="362"/>
      <c r="O107" s="362"/>
      <c r="P107" s="362"/>
      <c r="Q107" s="362"/>
      <c r="R107" s="362"/>
      <c r="S107" s="362"/>
      <c r="T107" s="362"/>
      <c r="U107" s="362"/>
      <c r="V107" s="362"/>
      <c r="W107" s="362"/>
      <c r="X107" s="362"/>
      <c r="Y107" s="362"/>
      <c r="Z107" s="362"/>
      <c r="AA107" s="362"/>
      <c r="AB107" s="362"/>
      <c r="AC107" s="362"/>
      <c r="AD107" s="362"/>
      <c r="AE107" s="362"/>
      <c r="AF107" s="362"/>
      <c r="AG107" s="362"/>
      <c r="AH107" s="362"/>
      <c r="AI107" s="362"/>
      <c r="AJ107" s="362"/>
      <c r="AK107" s="362"/>
      <c r="AL107" s="362"/>
      <c r="AM107" s="362"/>
      <c r="BH107" s="22">
        <v>23</v>
      </c>
      <c r="BI107" s="4" t="str">
        <f>"ITEM"&amp;BH107&amp; BG107 &amp;"="&amp; IF(TRIM($J107)="","",$J107)</f>
        <v>ITEM23=サーバー室への入退室及びシステムへのアクセス権を厳格に管理し、原則情報の持ち出しを制限する。</v>
      </c>
      <c r="BJ107" s="23"/>
      <c r="BM107" s="23"/>
    </row>
    <row r="108" spans="1:65" ht="9.75" customHeight="1" x14ac:dyDescent="0.15">
      <c r="A108" s="330"/>
      <c r="B108" s="330"/>
      <c r="C108" s="330"/>
      <c r="D108" s="330"/>
      <c r="E108" s="330"/>
      <c r="F108" s="330"/>
      <c r="G108" s="330"/>
      <c r="H108" s="330"/>
      <c r="I108" s="330"/>
      <c r="J108" s="362"/>
      <c r="K108" s="362"/>
      <c r="L108" s="362"/>
      <c r="M108" s="362"/>
      <c r="N108" s="362"/>
      <c r="O108" s="362"/>
      <c r="P108" s="362"/>
      <c r="Q108" s="362"/>
      <c r="R108" s="362"/>
      <c r="S108" s="362"/>
      <c r="T108" s="362"/>
      <c r="U108" s="362"/>
      <c r="V108" s="362"/>
      <c r="W108" s="362"/>
      <c r="X108" s="362"/>
      <c r="Y108" s="362"/>
      <c r="Z108" s="362"/>
      <c r="AA108" s="362"/>
      <c r="AB108" s="362"/>
      <c r="AC108" s="362"/>
      <c r="AD108" s="362"/>
      <c r="AE108" s="362"/>
      <c r="AF108" s="362"/>
      <c r="AG108" s="362"/>
      <c r="AH108" s="362"/>
      <c r="AI108" s="362"/>
      <c r="AJ108" s="362"/>
      <c r="AK108" s="362"/>
      <c r="AL108" s="362"/>
      <c r="AM108" s="362"/>
      <c r="BH108" s="22" t="s">
        <v>432</v>
      </c>
      <c r="BJ108" s="23"/>
      <c r="BM108" s="23"/>
    </row>
    <row r="109" spans="1:65" ht="9.75" customHeight="1" x14ac:dyDescent="0.15">
      <c r="A109" s="330"/>
      <c r="B109" s="330"/>
      <c r="C109" s="330"/>
      <c r="D109" s="330"/>
      <c r="E109" s="330"/>
      <c r="F109" s="330"/>
      <c r="G109" s="330"/>
      <c r="H109" s="330"/>
      <c r="I109" s="330"/>
      <c r="J109" s="362"/>
      <c r="K109" s="362"/>
      <c r="L109" s="362"/>
      <c r="M109" s="362"/>
      <c r="N109" s="362"/>
      <c r="O109" s="362"/>
      <c r="P109" s="362"/>
      <c r="Q109" s="362"/>
      <c r="R109" s="362"/>
      <c r="S109" s="362"/>
      <c r="T109" s="362"/>
      <c r="U109" s="362"/>
      <c r="V109" s="362"/>
      <c r="W109" s="362"/>
      <c r="X109" s="362"/>
      <c r="Y109" s="362"/>
      <c r="Z109" s="362"/>
      <c r="AA109" s="362"/>
      <c r="AB109" s="362"/>
      <c r="AC109" s="362"/>
      <c r="AD109" s="362"/>
      <c r="AE109" s="362"/>
      <c r="AF109" s="362"/>
      <c r="AG109" s="362"/>
      <c r="AH109" s="362"/>
      <c r="AI109" s="362"/>
      <c r="AJ109" s="362"/>
      <c r="AK109" s="362"/>
      <c r="AL109" s="362"/>
      <c r="AM109" s="362"/>
      <c r="BH109" s="22" t="s">
        <v>432</v>
      </c>
      <c r="BJ109" s="23"/>
      <c r="BM109" s="23"/>
    </row>
    <row r="110" spans="1:65" ht="9.75" customHeight="1" x14ac:dyDescent="0.15">
      <c r="A110" s="335" t="s">
        <v>295</v>
      </c>
      <c r="B110" s="336"/>
      <c r="C110" s="336"/>
      <c r="D110" s="336"/>
      <c r="E110" s="336"/>
      <c r="F110" s="336"/>
      <c r="G110" s="336"/>
      <c r="H110" s="336"/>
      <c r="I110" s="337"/>
      <c r="J110" s="331" t="s">
        <v>167</v>
      </c>
      <c r="K110" s="232" t="s">
        <v>689</v>
      </c>
      <c r="L110" s="232"/>
      <c r="M110" s="232"/>
      <c r="N110" s="232"/>
      <c r="O110" s="232"/>
      <c r="P110" s="232"/>
      <c r="Q110" s="232"/>
      <c r="R110" s="232"/>
      <c r="S110" s="232"/>
      <c r="T110" s="181" t="s">
        <v>168</v>
      </c>
      <c r="U110" s="181"/>
      <c r="V110" s="170" t="s">
        <v>116</v>
      </c>
      <c r="W110" s="170"/>
      <c r="X110" s="170"/>
      <c r="Y110" s="170"/>
      <c r="Z110" s="170"/>
      <c r="AA110" s="170"/>
      <c r="AB110" s="170"/>
      <c r="AC110" s="170"/>
      <c r="AD110" s="170"/>
      <c r="AE110" s="170"/>
      <c r="AF110" s="170"/>
      <c r="AG110" s="170"/>
      <c r="AH110" s="170"/>
      <c r="AI110" s="170"/>
      <c r="AJ110" s="170"/>
      <c r="AK110" s="170"/>
      <c r="AL110" s="170"/>
      <c r="AM110" s="171"/>
      <c r="BE110" s="4" t="str">
        <f ca="1">MID(CELL("address",$CA$2),2,2)</f>
        <v>CA</v>
      </c>
      <c r="BF110" s="14">
        <f>IF(TRIM($K110)="","",IF(ISERROR(MATCH($K110,$CA$3:$CA$5,0)),"INPUT_ERROR",MATCH($K110,$CA$3:$CA$5,0)))</f>
        <v>2</v>
      </c>
      <c r="BH110" s="22">
        <v>24</v>
      </c>
      <c r="BI110" s="4" t="str">
        <f>"ITEM"&amp;BH110&amp; BG110 &amp;"=" &amp; $BF110</f>
        <v>ITEM24=2</v>
      </c>
      <c r="BJ110" s="23"/>
      <c r="BM110" s="23"/>
    </row>
    <row r="111" spans="1:65" ht="9.75" customHeight="1" x14ac:dyDescent="0.15">
      <c r="A111" s="338"/>
      <c r="B111" s="339"/>
      <c r="C111" s="339"/>
      <c r="D111" s="339"/>
      <c r="E111" s="339"/>
      <c r="F111" s="339"/>
      <c r="G111" s="339"/>
      <c r="H111" s="339"/>
      <c r="I111" s="340"/>
      <c r="J111" s="228"/>
      <c r="K111" s="184"/>
      <c r="L111" s="184"/>
      <c r="M111" s="184"/>
      <c r="N111" s="184"/>
      <c r="O111" s="184"/>
      <c r="P111" s="184"/>
      <c r="Q111" s="184"/>
      <c r="R111" s="184"/>
      <c r="S111" s="184"/>
      <c r="T111" s="185"/>
      <c r="U111" s="185"/>
      <c r="V111" s="187" t="s">
        <v>242</v>
      </c>
      <c r="W111" s="187"/>
      <c r="X111" s="187"/>
      <c r="Y111" s="187"/>
      <c r="Z111" s="187"/>
      <c r="AA111" s="187"/>
      <c r="AB111" s="187"/>
      <c r="AC111" s="187"/>
      <c r="AD111" s="187"/>
      <c r="AE111" s="187" t="s">
        <v>243</v>
      </c>
      <c r="AF111" s="187"/>
      <c r="AG111" s="187"/>
      <c r="AH111" s="187"/>
      <c r="AI111" s="187"/>
      <c r="AJ111" s="187"/>
      <c r="AK111" s="187"/>
      <c r="AL111" s="187"/>
      <c r="AM111" s="188"/>
      <c r="BH111" s="22" t="s">
        <v>432</v>
      </c>
      <c r="BJ111" s="23"/>
      <c r="BM111" s="23"/>
    </row>
    <row r="112" spans="1:65" ht="9.75" customHeight="1" x14ac:dyDescent="0.15">
      <c r="A112" s="338"/>
      <c r="B112" s="339"/>
      <c r="C112" s="339"/>
      <c r="D112" s="339"/>
      <c r="E112" s="339"/>
      <c r="F112" s="339"/>
      <c r="G112" s="339"/>
      <c r="H112" s="339"/>
      <c r="I112" s="340"/>
      <c r="J112" s="247"/>
      <c r="K112" s="248"/>
      <c r="L112" s="248"/>
      <c r="M112" s="248"/>
      <c r="N112" s="248"/>
      <c r="O112" s="248"/>
      <c r="P112" s="248"/>
      <c r="Q112" s="248"/>
      <c r="R112" s="248"/>
      <c r="S112" s="248"/>
      <c r="T112" s="248"/>
      <c r="U112" s="248"/>
      <c r="V112" s="190" t="s">
        <v>244</v>
      </c>
      <c r="W112" s="190"/>
      <c r="X112" s="190"/>
      <c r="Y112" s="190"/>
      <c r="Z112" s="190"/>
      <c r="AA112" s="190"/>
      <c r="AB112" s="190"/>
      <c r="AC112" s="190"/>
      <c r="AD112" s="190"/>
      <c r="AE112" s="190"/>
      <c r="AF112" s="190"/>
      <c r="AG112" s="190"/>
      <c r="AH112" s="190"/>
      <c r="AI112" s="190"/>
      <c r="AJ112" s="190"/>
      <c r="AK112" s="190"/>
      <c r="AL112" s="190"/>
      <c r="AM112" s="191"/>
      <c r="BH112" s="22" t="s">
        <v>432</v>
      </c>
      <c r="BJ112" s="23"/>
      <c r="BM112" s="23"/>
    </row>
    <row r="113" spans="1:65" ht="9.75" customHeight="1" x14ac:dyDescent="0.15">
      <c r="A113" s="321" t="s">
        <v>62</v>
      </c>
      <c r="B113" s="322"/>
      <c r="C113" s="322"/>
      <c r="D113" s="322"/>
      <c r="E113" s="322"/>
      <c r="F113" s="322"/>
      <c r="G113" s="322"/>
      <c r="H113" s="322"/>
      <c r="I113" s="322"/>
      <c r="J113" s="322"/>
      <c r="K113" s="322"/>
      <c r="L113" s="322"/>
      <c r="M113" s="322"/>
      <c r="N113" s="322"/>
      <c r="O113" s="322"/>
      <c r="P113" s="322"/>
      <c r="Q113" s="322"/>
      <c r="R113" s="322"/>
      <c r="S113" s="322"/>
      <c r="T113" s="322"/>
      <c r="U113" s="322"/>
      <c r="V113" s="322"/>
      <c r="W113" s="322"/>
      <c r="X113" s="322"/>
      <c r="Y113" s="322"/>
      <c r="Z113" s="322"/>
      <c r="AA113" s="322"/>
      <c r="AB113" s="322"/>
      <c r="AC113" s="322"/>
      <c r="AD113" s="322"/>
      <c r="AE113" s="322"/>
      <c r="AF113" s="322"/>
      <c r="AG113" s="322"/>
      <c r="AH113" s="322"/>
      <c r="AI113" s="322"/>
      <c r="AJ113" s="322"/>
      <c r="AK113" s="322"/>
      <c r="AL113" s="322"/>
      <c r="AM113" s="323"/>
      <c r="BH113" s="22" t="s">
        <v>432</v>
      </c>
      <c r="BJ113" s="23"/>
      <c r="BM113" s="23"/>
    </row>
    <row r="114" spans="1:65" ht="9.75" customHeight="1" x14ac:dyDescent="0.15">
      <c r="A114" s="324"/>
      <c r="B114" s="325"/>
      <c r="C114" s="325"/>
      <c r="D114" s="325"/>
      <c r="E114" s="325"/>
      <c r="F114" s="325"/>
      <c r="G114" s="325"/>
      <c r="H114" s="325"/>
      <c r="I114" s="325"/>
      <c r="J114" s="325"/>
      <c r="K114" s="325"/>
      <c r="L114" s="325"/>
      <c r="M114" s="325"/>
      <c r="N114" s="325"/>
      <c r="O114" s="325"/>
      <c r="P114" s="325"/>
      <c r="Q114" s="325"/>
      <c r="R114" s="325"/>
      <c r="S114" s="325"/>
      <c r="T114" s="325"/>
      <c r="U114" s="325"/>
      <c r="V114" s="325"/>
      <c r="W114" s="325"/>
      <c r="X114" s="325"/>
      <c r="Y114" s="325"/>
      <c r="Z114" s="325"/>
      <c r="AA114" s="325"/>
      <c r="AB114" s="325"/>
      <c r="AC114" s="325"/>
      <c r="AD114" s="325"/>
      <c r="AE114" s="325"/>
      <c r="AF114" s="325"/>
      <c r="AG114" s="325"/>
      <c r="AH114" s="325"/>
      <c r="AI114" s="325"/>
      <c r="AJ114" s="325"/>
      <c r="AK114" s="325"/>
      <c r="AL114" s="325"/>
      <c r="AM114" s="326"/>
      <c r="BH114" s="22" t="s">
        <v>432</v>
      </c>
      <c r="BJ114" s="23"/>
      <c r="BM114" s="23"/>
    </row>
    <row r="115" spans="1:65" ht="9.75" customHeight="1" x14ac:dyDescent="0.15">
      <c r="A115" s="327"/>
      <c r="B115" s="329"/>
      <c r="C115" s="329"/>
      <c r="D115" s="329"/>
      <c r="E115" s="329"/>
      <c r="F115" s="329"/>
      <c r="G115" s="329"/>
      <c r="H115" s="329"/>
      <c r="I115" s="329"/>
      <c r="J115" s="329"/>
      <c r="K115" s="329"/>
      <c r="L115" s="329"/>
      <c r="M115" s="329"/>
      <c r="N115" s="329"/>
      <c r="O115" s="329"/>
      <c r="P115" s="329"/>
      <c r="Q115" s="329"/>
      <c r="R115" s="329"/>
      <c r="S115" s="329"/>
      <c r="T115" s="329"/>
      <c r="U115" s="329"/>
      <c r="V115" s="329"/>
      <c r="W115" s="329"/>
      <c r="X115" s="329"/>
      <c r="Y115" s="329"/>
      <c r="Z115" s="329"/>
      <c r="AA115" s="329"/>
      <c r="AB115" s="329"/>
      <c r="AC115" s="329"/>
      <c r="AD115" s="329"/>
      <c r="AE115" s="329"/>
      <c r="AF115" s="329"/>
      <c r="AG115" s="329"/>
      <c r="AH115" s="329"/>
      <c r="AI115" s="329"/>
      <c r="AJ115" s="329"/>
      <c r="AK115" s="329"/>
      <c r="AL115" s="329"/>
      <c r="AM115" s="328"/>
      <c r="BH115" s="22" t="s">
        <v>432</v>
      </c>
      <c r="BJ115" s="23"/>
      <c r="BM115" s="23"/>
    </row>
    <row r="116" spans="1:65" ht="9.75" customHeight="1" x14ac:dyDescent="0.15">
      <c r="A116" s="332"/>
      <c r="B116" s="333"/>
      <c r="C116" s="333"/>
      <c r="D116" s="333"/>
      <c r="E116" s="333"/>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c r="AE116" s="333"/>
      <c r="AF116" s="333"/>
      <c r="AG116" s="333"/>
      <c r="AH116" s="333"/>
      <c r="AI116" s="333"/>
      <c r="AJ116" s="333"/>
      <c r="AK116" s="333"/>
      <c r="AL116" s="333"/>
      <c r="AM116" s="334"/>
      <c r="BH116" s="22" t="s">
        <v>555</v>
      </c>
      <c r="BI116" s="4" t="str">
        <f>"ITEM"&amp;BH116&amp; BG116 &amp;"="&amp; IF(TRIM($A116)="","",$A116)</f>
        <v>ITEM25_1=</v>
      </c>
      <c r="BJ116" s="23"/>
      <c r="BM116" s="23"/>
    </row>
    <row r="117" spans="1:65" ht="9.75" customHeight="1" x14ac:dyDescent="0.15">
      <c r="A117" s="249"/>
      <c r="B117" s="221"/>
      <c r="C117" s="221"/>
      <c r="D117" s="221"/>
      <c r="E117" s="221"/>
      <c r="F117" s="221"/>
      <c r="G117" s="221"/>
      <c r="H117" s="221"/>
      <c r="I117" s="221"/>
      <c r="J117" s="221"/>
      <c r="K117" s="221"/>
      <c r="L117" s="221"/>
      <c r="M117" s="221"/>
      <c r="N117" s="221"/>
      <c r="O117" s="221"/>
      <c r="P117" s="221"/>
      <c r="Q117" s="221"/>
      <c r="R117" s="221"/>
      <c r="S117" s="221"/>
      <c r="T117" s="221"/>
      <c r="U117" s="221"/>
      <c r="V117" s="221"/>
      <c r="W117" s="221"/>
      <c r="X117" s="221"/>
      <c r="Y117" s="221"/>
      <c r="Z117" s="221"/>
      <c r="AA117" s="221"/>
      <c r="AB117" s="221"/>
      <c r="AC117" s="221"/>
      <c r="AD117" s="221"/>
      <c r="AE117" s="221"/>
      <c r="AF117" s="221"/>
      <c r="AG117" s="221"/>
      <c r="AH117" s="221"/>
      <c r="AI117" s="221"/>
      <c r="AJ117" s="221"/>
      <c r="AK117" s="221"/>
      <c r="AL117" s="221"/>
      <c r="AM117" s="250"/>
      <c r="BH117" s="22" t="s">
        <v>432</v>
      </c>
      <c r="BJ117" s="23"/>
      <c r="BM117" s="23"/>
    </row>
    <row r="118" spans="1:65" ht="9.75" customHeight="1" x14ac:dyDescent="0.15">
      <c r="A118" s="249"/>
      <c r="B118" s="221"/>
      <c r="C118" s="221"/>
      <c r="D118" s="221"/>
      <c r="E118" s="221"/>
      <c r="F118" s="221"/>
      <c r="G118" s="221"/>
      <c r="H118" s="221"/>
      <c r="I118" s="221"/>
      <c r="J118" s="221"/>
      <c r="K118" s="221"/>
      <c r="L118" s="221"/>
      <c r="M118" s="221"/>
      <c r="N118" s="221"/>
      <c r="O118" s="221"/>
      <c r="P118" s="221"/>
      <c r="Q118" s="221"/>
      <c r="R118" s="221"/>
      <c r="S118" s="221"/>
      <c r="T118" s="221"/>
      <c r="U118" s="221"/>
      <c r="V118" s="221"/>
      <c r="W118" s="221"/>
      <c r="X118" s="221"/>
      <c r="Y118" s="221"/>
      <c r="Z118" s="221"/>
      <c r="AA118" s="221"/>
      <c r="AB118" s="221"/>
      <c r="AC118" s="221"/>
      <c r="AD118" s="221"/>
      <c r="AE118" s="221"/>
      <c r="AF118" s="221"/>
      <c r="AG118" s="221"/>
      <c r="AH118" s="221"/>
      <c r="AI118" s="221"/>
      <c r="AJ118" s="221"/>
      <c r="AK118" s="221"/>
      <c r="AL118" s="221"/>
      <c r="AM118" s="250"/>
      <c r="BH118" s="22" t="s">
        <v>432</v>
      </c>
      <c r="BJ118" s="23"/>
      <c r="BM118" s="23"/>
    </row>
    <row r="119" spans="1:65" ht="9.75" customHeight="1" x14ac:dyDescent="0.15">
      <c r="A119" s="249"/>
      <c r="B119" s="221"/>
      <c r="C119" s="221"/>
      <c r="D119" s="221"/>
      <c r="E119" s="221"/>
      <c r="F119" s="221"/>
      <c r="G119" s="221"/>
      <c r="H119" s="221"/>
      <c r="I119" s="221"/>
      <c r="J119" s="221"/>
      <c r="K119" s="221"/>
      <c r="L119" s="221"/>
      <c r="M119" s="221"/>
      <c r="N119" s="221"/>
      <c r="O119" s="221"/>
      <c r="P119" s="221"/>
      <c r="Q119" s="221"/>
      <c r="R119" s="221"/>
      <c r="S119" s="221"/>
      <c r="T119" s="221"/>
      <c r="U119" s="221"/>
      <c r="V119" s="221"/>
      <c r="W119" s="221"/>
      <c r="X119" s="221"/>
      <c r="Y119" s="221"/>
      <c r="Z119" s="221"/>
      <c r="AA119" s="221"/>
      <c r="AB119" s="221"/>
      <c r="AC119" s="221"/>
      <c r="AD119" s="221"/>
      <c r="AE119" s="221"/>
      <c r="AF119" s="221"/>
      <c r="AG119" s="221"/>
      <c r="AH119" s="221"/>
      <c r="AI119" s="221"/>
      <c r="AJ119" s="221"/>
      <c r="AK119" s="221"/>
      <c r="AL119" s="221"/>
      <c r="AM119" s="250"/>
      <c r="BH119" s="22" t="s">
        <v>432</v>
      </c>
      <c r="BJ119" s="23"/>
      <c r="BM119" s="23"/>
    </row>
    <row r="120" spans="1:65" ht="9.75" customHeight="1" x14ac:dyDescent="0.15">
      <c r="A120" s="249"/>
      <c r="B120" s="221"/>
      <c r="C120" s="221"/>
      <c r="D120" s="221"/>
      <c r="E120" s="221"/>
      <c r="F120" s="221"/>
      <c r="G120" s="221"/>
      <c r="H120" s="221"/>
      <c r="I120" s="221"/>
      <c r="J120" s="221"/>
      <c r="K120" s="221"/>
      <c r="L120" s="221"/>
      <c r="M120" s="221"/>
      <c r="N120" s="221"/>
      <c r="O120" s="221"/>
      <c r="P120" s="221"/>
      <c r="Q120" s="221"/>
      <c r="R120" s="221"/>
      <c r="S120" s="221"/>
      <c r="T120" s="221"/>
      <c r="U120" s="221"/>
      <c r="V120" s="221"/>
      <c r="W120" s="221"/>
      <c r="X120" s="221"/>
      <c r="Y120" s="221"/>
      <c r="Z120" s="221"/>
      <c r="AA120" s="221"/>
      <c r="AB120" s="221"/>
      <c r="AC120" s="221"/>
      <c r="AD120" s="221"/>
      <c r="AE120" s="221"/>
      <c r="AF120" s="221"/>
      <c r="AG120" s="221"/>
      <c r="AH120" s="221"/>
      <c r="AI120" s="221"/>
      <c r="AJ120" s="221"/>
      <c r="AK120" s="221"/>
      <c r="AL120" s="221"/>
      <c r="AM120" s="250"/>
      <c r="BH120" s="22" t="s">
        <v>432</v>
      </c>
      <c r="BJ120" s="23"/>
      <c r="BM120" s="23"/>
    </row>
    <row r="121" spans="1:65" ht="9.75" customHeight="1" x14ac:dyDescent="0.15">
      <c r="A121" s="249"/>
      <c r="B121" s="221"/>
      <c r="C121" s="221"/>
      <c r="D121" s="221"/>
      <c r="E121" s="221"/>
      <c r="F121" s="221"/>
      <c r="G121" s="221"/>
      <c r="H121" s="221"/>
      <c r="I121" s="221"/>
      <c r="J121" s="221"/>
      <c r="K121" s="221"/>
      <c r="L121" s="221"/>
      <c r="M121" s="221"/>
      <c r="N121" s="221"/>
      <c r="O121" s="221"/>
      <c r="P121" s="221"/>
      <c r="Q121" s="221"/>
      <c r="R121" s="221"/>
      <c r="S121" s="221"/>
      <c r="T121" s="221"/>
      <c r="U121" s="221"/>
      <c r="V121" s="221"/>
      <c r="W121" s="221"/>
      <c r="X121" s="221"/>
      <c r="Y121" s="221"/>
      <c r="Z121" s="221"/>
      <c r="AA121" s="221"/>
      <c r="AB121" s="221"/>
      <c r="AC121" s="221"/>
      <c r="AD121" s="221"/>
      <c r="AE121" s="221"/>
      <c r="AF121" s="221"/>
      <c r="AG121" s="221"/>
      <c r="AH121" s="221"/>
      <c r="AI121" s="221"/>
      <c r="AJ121" s="221"/>
      <c r="AK121" s="221"/>
      <c r="AL121" s="221"/>
      <c r="AM121" s="250"/>
      <c r="BH121" s="22" t="s">
        <v>432</v>
      </c>
      <c r="BJ121" s="23"/>
      <c r="BM121" s="23"/>
    </row>
    <row r="122" spans="1:65" ht="9.75" customHeight="1" x14ac:dyDescent="0.15">
      <c r="A122" s="249"/>
      <c r="B122" s="221"/>
      <c r="C122" s="221"/>
      <c r="D122" s="221"/>
      <c r="E122" s="221"/>
      <c r="F122" s="221"/>
      <c r="G122" s="221"/>
      <c r="H122" s="221"/>
      <c r="I122" s="221"/>
      <c r="J122" s="221"/>
      <c r="K122" s="221"/>
      <c r="L122" s="221"/>
      <c r="M122" s="221"/>
      <c r="N122" s="221"/>
      <c r="O122" s="221"/>
      <c r="P122" s="221"/>
      <c r="Q122" s="221"/>
      <c r="R122" s="221"/>
      <c r="S122" s="221"/>
      <c r="T122" s="221"/>
      <c r="U122" s="221"/>
      <c r="V122" s="221"/>
      <c r="W122" s="221"/>
      <c r="X122" s="221"/>
      <c r="Y122" s="221"/>
      <c r="Z122" s="221"/>
      <c r="AA122" s="221"/>
      <c r="AB122" s="221"/>
      <c r="AC122" s="221"/>
      <c r="AD122" s="221"/>
      <c r="AE122" s="221"/>
      <c r="AF122" s="221"/>
      <c r="AG122" s="221"/>
      <c r="AH122" s="221"/>
      <c r="AI122" s="221"/>
      <c r="AJ122" s="221"/>
      <c r="AK122" s="221"/>
      <c r="AL122" s="221"/>
      <c r="AM122" s="250"/>
      <c r="BH122" s="22" t="s">
        <v>432</v>
      </c>
      <c r="BJ122" s="23"/>
      <c r="BM122" s="23"/>
    </row>
    <row r="123" spans="1:65" ht="9.75" customHeight="1" x14ac:dyDescent="0.15">
      <c r="A123" s="249"/>
      <c r="B123" s="221"/>
      <c r="C123" s="221"/>
      <c r="D123" s="221"/>
      <c r="E123" s="221"/>
      <c r="F123" s="221"/>
      <c r="G123" s="221"/>
      <c r="H123" s="221"/>
      <c r="I123" s="221"/>
      <c r="J123" s="221"/>
      <c r="K123" s="221"/>
      <c r="L123" s="221"/>
      <c r="M123" s="221"/>
      <c r="N123" s="221"/>
      <c r="O123" s="221"/>
      <c r="P123" s="221"/>
      <c r="Q123" s="221"/>
      <c r="R123" s="221"/>
      <c r="S123" s="221"/>
      <c r="T123" s="221"/>
      <c r="U123" s="221"/>
      <c r="V123" s="221"/>
      <c r="W123" s="221"/>
      <c r="X123" s="221"/>
      <c r="Y123" s="221"/>
      <c r="Z123" s="221"/>
      <c r="AA123" s="221"/>
      <c r="AB123" s="221"/>
      <c r="AC123" s="221"/>
      <c r="AD123" s="221"/>
      <c r="AE123" s="221"/>
      <c r="AF123" s="221"/>
      <c r="AG123" s="221"/>
      <c r="AH123" s="221"/>
      <c r="AI123" s="221"/>
      <c r="AJ123" s="221"/>
      <c r="AK123" s="221"/>
      <c r="AL123" s="221"/>
      <c r="AM123" s="250"/>
      <c r="BH123" s="22" t="s">
        <v>432</v>
      </c>
      <c r="BJ123" s="23"/>
      <c r="BM123" s="23"/>
    </row>
    <row r="124" spans="1:65" ht="9.75" customHeight="1" x14ac:dyDescent="0.15">
      <c r="A124" s="249"/>
      <c r="B124" s="221"/>
      <c r="C124" s="221"/>
      <c r="D124" s="221"/>
      <c r="E124" s="221"/>
      <c r="F124" s="221"/>
      <c r="G124" s="221"/>
      <c r="H124" s="221"/>
      <c r="I124" s="221"/>
      <c r="J124" s="221"/>
      <c r="K124" s="221"/>
      <c r="L124" s="221"/>
      <c r="M124" s="221"/>
      <c r="N124" s="221"/>
      <c r="O124" s="221"/>
      <c r="P124" s="221"/>
      <c r="Q124" s="221"/>
      <c r="R124" s="221"/>
      <c r="S124" s="221"/>
      <c r="T124" s="221"/>
      <c r="U124" s="221"/>
      <c r="V124" s="221"/>
      <c r="W124" s="221"/>
      <c r="X124" s="221"/>
      <c r="Y124" s="221"/>
      <c r="Z124" s="221"/>
      <c r="AA124" s="221"/>
      <c r="AB124" s="221"/>
      <c r="AC124" s="221"/>
      <c r="AD124" s="221"/>
      <c r="AE124" s="221"/>
      <c r="AF124" s="221"/>
      <c r="AG124" s="221"/>
      <c r="AH124" s="221"/>
      <c r="AI124" s="221"/>
      <c r="AJ124" s="221"/>
      <c r="AK124" s="221"/>
      <c r="AL124" s="221"/>
      <c r="AM124" s="250"/>
      <c r="BH124" s="22" t="s">
        <v>432</v>
      </c>
      <c r="BJ124" s="23"/>
      <c r="BM124" s="23"/>
    </row>
    <row r="125" spans="1:65" ht="9.75" customHeight="1" x14ac:dyDescent="0.15">
      <c r="A125" s="249"/>
      <c r="B125" s="221"/>
      <c r="C125" s="221"/>
      <c r="D125" s="221"/>
      <c r="E125" s="221"/>
      <c r="F125" s="221"/>
      <c r="G125" s="221"/>
      <c r="H125" s="221"/>
      <c r="I125" s="221"/>
      <c r="J125" s="221"/>
      <c r="K125" s="221"/>
      <c r="L125" s="221"/>
      <c r="M125" s="221"/>
      <c r="N125" s="221"/>
      <c r="O125" s="221"/>
      <c r="P125" s="221"/>
      <c r="Q125" s="221"/>
      <c r="R125" s="221"/>
      <c r="S125" s="221"/>
      <c r="T125" s="221"/>
      <c r="U125" s="221"/>
      <c r="V125" s="221"/>
      <c r="W125" s="221"/>
      <c r="X125" s="221"/>
      <c r="Y125" s="221"/>
      <c r="Z125" s="221"/>
      <c r="AA125" s="221"/>
      <c r="AB125" s="221"/>
      <c r="AC125" s="221"/>
      <c r="AD125" s="221"/>
      <c r="AE125" s="221"/>
      <c r="AF125" s="221"/>
      <c r="AG125" s="221"/>
      <c r="AH125" s="221"/>
      <c r="AI125" s="221"/>
      <c r="AJ125" s="221"/>
      <c r="AK125" s="221"/>
      <c r="AL125" s="221"/>
      <c r="AM125" s="250"/>
      <c r="BH125" s="22" t="s">
        <v>432</v>
      </c>
      <c r="BJ125" s="23"/>
      <c r="BM125" s="23"/>
    </row>
    <row r="126" spans="1:65" ht="9.75" customHeight="1" x14ac:dyDescent="0.15">
      <c r="A126" s="249"/>
      <c r="B126" s="221"/>
      <c r="C126" s="221"/>
      <c r="D126" s="221"/>
      <c r="E126" s="221"/>
      <c r="F126" s="221"/>
      <c r="G126" s="221"/>
      <c r="H126" s="221"/>
      <c r="I126" s="221"/>
      <c r="J126" s="221"/>
      <c r="K126" s="221"/>
      <c r="L126" s="221"/>
      <c r="M126" s="221"/>
      <c r="N126" s="221"/>
      <c r="O126" s="221"/>
      <c r="P126" s="221"/>
      <c r="Q126" s="221"/>
      <c r="R126" s="221"/>
      <c r="S126" s="221"/>
      <c r="T126" s="221"/>
      <c r="U126" s="221"/>
      <c r="V126" s="221"/>
      <c r="W126" s="221"/>
      <c r="X126" s="221"/>
      <c r="Y126" s="221"/>
      <c r="Z126" s="221"/>
      <c r="AA126" s="221"/>
      <c r="AB126" s="221"/>
      <c r="AC126" s="221"/>
      <c r="AD126" s="221"/>
      <c r="AE126" s="221"/>
      <c r="AF126" s="221"/>
      <c r="AG126" s="221"/>
      <c r="AH126" s="221"/>
      <c r="AI126" s="221"/>
      <c r="AJ126" s="221"/>
      <c r="AK126" s="221"/>
      <c r="AL126" s="221"/>
      <c r="AM126" s="250"/>
      <c r="BH126" s="22" t="s">
        <v>556</v>
      </c>
      <c r="BI126" s="4" t="str">
        <f>"ITEM"&amp;BH126&amp; BG126 &amp;"="&amp; IF(TRIM($A126)="","",$A126)</f>
        <v>ITEM25_2=</v>
      </c>
      <c r="BJ126" s="23"/>
      <c r="BM126" s="23"/>
    </row>
    <row r="127" spans="1:65" ht="9.75" customHeight="1" x14ac:dyDescent="0.15">
      <c r="A127" s="124"/>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6"/>
      <c r="BH127" s="22" t="s">
        <v>557</v>
      </c>
      <c r="BI127" s="4" t="str">
        <f>"ITEM"&amp;BH127&amp; BG127 &amp;"="&amp; IF(TRIM($A127)="","",$A127)</f>
        <v>ITEM25_3=</v>
      </c>
      <c r="BJ127" s="23"/>
      <c r="BM127" s="23"/>
    </row>
    <row r="128" spans="1:65" ht="9.75" customHeight="1" x14ac:dyDescent="0.15">
      <c r="A128" s="357" t="s">
        <v>309</v>
      </c>
      <c r="B128" s="341"/>
      <c r="C128" s="341"/>
      <c r="D128" s="341"/>
      <c r="E128" s="341"/>
      <c r="F128" s="341"/>
      <c r="G128" s="341"/>
      <c r="H128" s="341"/>
      <c r="I128" s="341"/>
      <c r="J128" s="341"/>
      <c r="K128" s="341"/>
      <c r="L128" s="341"/>
      <c r="M128" s="341"/>
      <c r="N128" s="341"/>
      <c r="O128" s="341"/>
      <c r="P128" s="341"/>
      <c r="Q128" s="341"/>
      <c r="R128" s="341"/>
      <c r="S128" s="341"/>
      <c r="T128" s="341"/>
      <c r="U128" s="341"/>
      <c r="V128" s="345" t="s">
        <v>316</v>
      </c>
      <c r="W128" s="347" t="s">
        <v>610</v>
      </c>
      <c r="X128" s="341" t="s">
        <v>319</v>
      </c>
      <c r="Y128" s="341"/>
      <c r="Z128" s="341"/>
      <c r="AA128" s="341"/>
      <c r="AB128" s="341"/>
      <c r="AC128" s="341"/>
      <c r="AD128" s="341"/>
      <c r="AE128" s="345" t="s">
        <v>316</v>
      </c>
      <c r="AF128" s="347" t="s">
        <v>610</v>
      </c>
      <c r="AG128" s="341" t="s">
        <v>320</v>
      </c>
      <c r="AH128" s="341"/>
      <c r="AI128" s="341"/>
      <c r="AJ128" s="341"/>
      <c r="AK128" s="341"/>
      <c r="AL128" s="341"/>
      <c r="AM128" s="342"/>
      <c r="AN128" s="6"/>
      <c r="AO128" s="6"/>
      <c r="AQ128" s="6"/>
      <c r="BF128" s="6" t="b">
        <f>IF($W128="○",TRUE,IF($W128="",FALSE,"INPUT_ERROR"))</f>
        <v>1</v>
      </c>
      <c r="BH128" s="22">
        <v>26</v>
      </c>
      <c r="BI128" s="4" t="str">
        <f>"ITEM"&amp;BH128&amp; BG128 &amp;"=" &amp; $BF128</f>
        <v>ITEM26=TRUE</v>
      </c>
      <c r="BJ128" s="23"/>
      <c r="BM128" s="23"/>
    </row>
    <row r="129" spans="1:65" ht="9.75" customHeight="1" x14ac:dyDescent="0.15">
      <c r="A129" s="358"/>
      <c r="B129" s="343"/>
      <c r="C129" s="343"/>
      <c r="D129" s="343"/>
      <c r="E129" s="343"/>
      <c r="F129" s="343"/>
      <c r="G129" s="343"/>
      <c r="H129" s="343"/>
      <c r="I129" s="343"/>
      <c r="J129" s="343"/>
      <c r="K129" s="343"/>
      <c r="L129" s="343"/>
      <c r="M129" s="343"/>
      <c r="N129" s="343"/>
      <c r="O129" s="343"/>
      <c r="P129" s="343"/>
      <c r="Q129" s="343"/>
      <c r="R129" s="343"/>
      <c r="S129" s="343"/>
      <c r="T129" s="343"/>
      <c r="U129" s="343"/>
      <c r="V129" s="346"/>
      <c r="W129" s="348"/>
      <c r="X129" s="343"/>
      <c r="Y129" s="343"/>
      <c r="Z129" s="343"/>
      <c r="AA129" s="343"/>
      <c r="AB129" s="343"/>
      <c r="AC129" s="343"/>
      <c r="AD129" s="343"/>
      <c r="AE129" s="346"/>
      <c r="AF129" s="348"/>
      <c r="AG129" s="343"/>
      <c r="AH129" s="343"/>
      <c r="AI129" s="343"/>
      <c r="AJ129" s="343"/>
      <c r="AK129" s="343"/>
      <c r="AL129" s="343"/>
      <c r="AM129" s="344"/>
      <c r="AN129" s="6"/>
      <c r="AO129" s="6"/>
      <c r="AQ129" s="6"/>
      <c r="BF129" s="6" t="b">
        <f>IF($AF128="○",TRUE,IF($AF128="",FALSE,"INPUT_ERROR"))</f>
        <v>1</v>
      </c>
      <c r="BH129" s="22">
        <v>27</v>
      </c>
      <c r="BI129" s="4" t="str">
        <f>"ITEM"&amp;BH129&amp; BG129 &amp;"=" &amp; $BF129</f>
        <v>ITEM27=TRUE</v>
      </c>
      <c r="BJ129" s="23"/>
      <c r="BM129" s="23"/>
    </row>
    <row r="130" spans="1:65" ht="9.75" customHeight="1" x14ac:dyDescent="0.15">
      <c r="A130" s="349" t="s">
        <v>63</v>
      </c>
      <c r="B130" s="349"/>
      <c r="C130" s="349"/>
      <c r="D130" s="349"/>
      <c r="E130" s="349"/>
      <c r="F130" s="349"/>
      <c r="G130" s="349"/>
      <c r="H130" s="349"/>
      <c r="I130" s="349"/>
      <c r="J130" s="349"/>
      <c r="K130" s="349"/>
      <c r="L130" s="349"/>
      <c r="M130" s="349"/>
      <c r="N130" s="349"/>
      <c r="O130" s="349"/>
      <c r="P130" s="349"/>
      <c r="Q130" s="349"/>
      <c r="R130" s="349"/>
      <c r="S130" s="349"/>
      <c r="T130" s="349"/>
      <c r="U130" s="349"/>
      <c r="V130" s="349"/>
      <c r="W130" s="349"/>
      <c r="X130" s="349"/>
      <c r="Y130" s="349"/>
      <c r="Z130" s="349"/>
      <c r="AA130" s="349"/>
      <c r="AB130" s="349"/>
      <c r="AC130" s="349"/>
      <c r="AD130" s="349"/>
      <c r="AE130" s="349"/>
      <c r="AF130" s="349"/>
      <c r="AG130" s="349"/>
      <c r="AH130" s="349"/>
      <c r="AI130" s="349"/>
      <c r="AJ130" s="349"/>
      <c r="AK130" s="349"/>
      <c r="AL130" s="349"/>
      <c r="AM130" s="349"/>
      <c r="AN130" s="6"/>
      <c r="AO130" s="6"/>
      <c r="AQ130" s="6"/>
      <c r="BF130" s="6" t="b">
        <f>IF($BF$128=TRUE,IF($BF$129=TRUE,TRUE,FALSE),FALSE)</f>
        <v>1</v>
      </c>
      <c r="BH130" s="22" t="s">
        <v>432</v>
      </c>
      <c r="BJ130" s="23"/>
      <c r="BM130" s="23"/>
    </row>
    <row r="131" spans="1:65" ht="9.75" customHeight="1" x14ac:dyDescent="0.15">
      <c r="A131" s="349"/>
      <c r="B131" s="349"/>
      <c r="C131" s="349"/>
      <c r="D131" s="349"/>
      <c r="E131" s="349"/>
      <c r="F131" s="349"/>
      <c r="G131" s="349"/>
      <c r="H131" s="349"/>
      <c r="I131" s="349"/>
      <c r="J131" s="349"/>
      <c r="K131" s="349"/>
      <c r="L131" s="349"/>
      <c r="M131" s="349"/>
      <c r="N131" s="349"/>
      <c r="O131" s="349"/>
      <c r="P131" s="349"/>
      <c r="Q131" s="349"/>
      <c r="R131" s="349"/>
      <c r="S131" s="349"/>
      <c r="T131" s="349"/>
      <c r="U131" s="349"/>
      <c r="V131" s="349"/>
      <c r="W131" s="349"/>
      <c r="X131" s="349"/>
      <c r="Y131" s="349"/>
      <c r="Z131" s="349"/>
      <c r="AA131" s="349"/>
      <c r="AB131" s="349"/>
      <c r="AC131" s="349"/>
      <c r="AD131" s="349"/>
      <c r="AE131" s="349"/>
      <c r="AF131" s="349"/>
      <c r="AG131" s="349"/>
      <c r="AH131" s="349"/>
      <c r="AI131" s="349"/>
      <c r="AJ131" s="349"/>
      <c r="AK131" s="349"/>
      <c r="AL131" s="349"/>
      <c r="AM131" s="349"/>
      <c r="AN131" s="6"/>
      <c r="AO131" s="6"/>
      <c r="AP131" s="6"/>
      <c r="AQ131" s="6"/>
      <c r="BH131" s="22" t="s">
        <v>432</v>
      </c>
      <c r="BJ131" s="23"/>
      <c r="BM131" s="23"/>
    </row>
    <row r="132" spans="1:65" ht="9.75" customHeight="1" x14ac:dyDescent="0.15">
      <c r="A132" s="338" t="s">
        <v>28</v>
      </c>
      <c r="B132" s="339"/>
      <c r="C132" s="339"/>
      <c r="D132" s="339"/>
      <c r="E132" s="339"/>
      <c r="F132" s="339"/>
      <c r="G132" s="339"/>
      <c r="H132" s="339"/>
      <c r="I132" s="340"/>
      <c r="J132" s="86"/>
      <c r="K132" s="87"/>
      <c r="L132" s="87"/>
      <c r="M132" s="87"/>
      <c r="N132" s="87"/>
      <c r="O132" s="87"/>
      <c r="P132" s="87"/>
      <c r="Q132" s="87"/>
      <c r="R132" s="87"/>
      <c r="S132" s="87"/>
      <c r="T132" s="87"/>
      <c r="U132" s="87"/>
      <c r="V132" s="87"/>
      <c r="W132" s="87"/>
      <c r="X132" s="87"/>
      <c r="Y132" s="87"/>
      <c r="Z132" s="87"/>
      <c r="AA132" s="87"/>
      <c r="AB132" s="87"/>
      <c r="AC132" s="87"/>
      <c r="AD132" s="87"/>
      <c r="AE132" s="87"/>
      <c r="AF132" s="87"/>
      <c r="AG132" s="87"/>
      <c r="AH132" s="87"/>
      <c r="AI132" s="87"/>
      <c r="AJ132" s="87"/>
      <c r="AK132" s="87"/>
      <c r="AL132" s="87"/>
      <c r="AM132" s="88"/>
      <c r="BH132" s="22">
        <v>28</v>
      </c>
      <c r="BI132" s="4" t="str">
        <f>"ITEM"&amp;BH132&amp; BG132 &amp;"="&amp; IF(TRIM($J132)="","",$J132)</f>
        <v>ITEM28=</v>
      </c>
      <c r="BJ132" s="23"/>
      <c r="BM132" s="23"/>
    </row>
    <row r="133" spans="1:65" ht="9.75" customHeight="1" x14ac:dyDescent="0.15">
      <c r="A133" s="338"/>
      <c r="B133" s="339"/>
      <c r="C133" s="339"/>
      <c r="D133" s="339"/>
      <c r="E133" s="339"/>
      <c r="F133" s="339"/>
      <c r="G133" s="339"/>
      <c r="H133" s="339"/>
      <c r="I133" s="340"/>
      <c r="J133" s="127"/>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9"/>
      <c r="BH133" s="22" t="s">
        <v>432</v>
      </c>
      <c r="BJ133" s="23"/>
      <c r="BM133" s="23"/>
    </row>
    <row r="134" spans="1:65" ht="9.75" customHeight="1" x14ac:dyDescent="0.15">
      <c r="A134" s="338"/>
      <c r="B134" s="339"/>
      <c r="C134" s="339"/>
      <c r="D134" s="339"/>
      <c r="E134" s="339"/>
      <c r="F134" s="339"/>
      <c r="G134" s="339"/>
      <c r="H134" s="339"/>
      <c r="I134" s="340"/>
      <c r="J134" s="127"/>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9"/>
      <c r="AN134" s="6"/>
      <c r="AO134" s="6"/>
      <c r="AP134" s="6"/>
      <c r="AQ134" s="6"/>
      <c r="BH134" s="22" t="s">
        <v>432</v>
      </c>
      <c r="BJ134" s="23"/>
      <c r="BM134" s="23"/>
    </row>
    <row r="135" spans="1:65" ht="9.75" customHeight="1" x14ac:dyDescent="0.15">
      <c r="A135" s="338"/>
      <c r="B135" s="339"/>
      <c r="C135" s="339"/>
      <c r="D135" s="339"/>
      <c r="E135" s="339"/>
      <c r="F135" s="339"/>
      <c r="G135" s="339"/>
      <c r="H135" s="339"/>
      <c r="I135" s="340"/>
      <c r="J135" s="127"/>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9"/>
      <c r="AN135" s="6"/>
      <c r="AO135" s="6"/>
      <c r="AP135" s="6"/>
      <c r="AQ135" s="6"/>
      <c r="BH135" s="22" t="s">
        <v>432</v>
      </c>
      <c r="BJ135" s="23"/>
      <c r="BM135" s="23"/>
    </row>
    <row r="136" spans="1:65" ht="9.75" customHeight="1" x14ac:dyDescent="0.15">
      <c r="A136" s="335" t="s">
        <v>295</v>
      </c>
      <c r="B136" s="336"/>
      <c r="C136" s="336"/>
      <c r="D136" s="336"/>
      <c r="E136" s="336"/>
      <c r="F136" s="336"/>
      <c r="G136" s="336"/>
      <c r="H136" s="336"/>
      <c r="I136" s="337"/>
      <c r="J136" s="331" t="s">
        <v>167</v>
      </c>
      <c r="K136" s="232"/>
      <c r="L136" s="232"/>
      <c r="M136" s="232"/>
      <c r="N136" s="232"/>
      <c r="O136" s="232"/>
      <c r="P136" s="232"/>
      <c r="Q136" s="232"/>
      <c r="R136" s="232"/>
      <c r="S136" s="232"/>
      <c r="T136" s="181" t="s">
        <v>168</v>
      </c>
      <c r="U136" s="181"/>
      <c r="V136" s="170" t="s">
        <v>116</v>
      </c>
      <c r="W136" s="170"/>
      <c r="X136" s="170"/>
      <c r="Y136" s="170"/>
      <c r="Z136" s="170"/>
      <c r="AA136" s="170"/>
      <c r="AB136" s="170"/>
      <c r="AC136" s="170"/>
      <c r="AD136" s="170"/>
      <c r="AE136" s="170"/>
      <c r="AF136" s="170"/>
      <c r="AG136" s="170"/>
      <c r="AH136" s="170"/>
      <c r="AI136" s="170"/>
      <c r="AJ136" s="170"/>
      <c r="AK136" s="170"/>
      <c r="AL136" s="170"/>
      <c r="AM136" s="171"/>
      <c r="AN136" s="6"/>
      <c r="AO136" s="6"/>
      <c r="AP136" s="6"/>
      <c r="AQ136" s="6"/>
      <c r="BE136" s="4" t="str">
        <f ca="1">MID(CELL("address",$CA$2),2,2)</f>
        <v>CA</v>
      </c>
      <c r="BF136" s="14" t="str">
        <f>IF(TRIM($K136)="","",IF(ISERROR(MATCH($K136,$CA$3:$CA$5,0)),"INPUT_ERROR",MATCH($K136,$CA$3:$CA$5,0)))</f>
        <v/>
      </c>
      <c r="BH136" s="22">
        <v>29</v>
      </c>
      <c r="BI136" s="4" t="str">
        <f>"ITEM"&amp;BH136&amp; BG136 &amp;"=" &amp; $BF136</f>
        <v>ITEM29=</v>
      </c>
      <c r="BJ136" s="23"/>
      <c r="BM136" s="23"/>
    </row>
    <row r="137" spans="1:65" ht="9.75" customHeight="1" x14ac:dyDescent="0.15">
      <c r="A137" s="338"/>
      <c r="B137" s="339"/>
      <c r="C137" s="339"/>
      <c r="D137" s="339"/>
      <c r="E137" s="339"/>
      <c r="F137" s="339"/>
      <c r="G137" s="339"/>
      <c r="H137" s="339"/>
      <c r="I137" s="340"/>
      <c r="J137" s="228"/>
      <c r="K137" s="184"/>
      <c r="L137" s="184"/>
      <c r="M137" s="184"/>
      <c r="N137" s="184"/>
      <c r="O137" s="184"/>
      <c r="P137" s="184"/>
      <c r="Q137" s="184"/>
      <c r="R137" s="184"/>
      <c r="S137" s="184"/>
      <c r="T137" s="185"/>
      <c r="U137" s="185"/>
      <c r="V137" s="187" t="s">
        <v>242</v>
      </c>
      <c r="W137" s="187"/>
      <c r="X137" s="187"/>
      <c r="Y137" s="187"/>
      <c r="Z137" s="187"/>
      <c r="AA137" s="187"/>
      <c r="AB137" s="187"/>
      <c r="AC137" s="187"/>
      <c r="AD137" s="187"/>
      <c r="AE137" s="187" t="s">
        <v>243</v>
      </c>
      <c r="AF137" s="187"/>
      <c r="AG137" s="187"/>
      <c r="AH137" s="187"/>
      <c r="AI137" s="187"/>
      <c r="AJ137" s="187"/>
      <c r="AK137" s="187"/>
      <c r="AL137" s="187"/>
      <c r="AM137" s="188"/>
      <c r="AN137" s="6"/>
      <c r="AO137" s="6"/>
      <c r="AP137" s="6"/>
      <c r="AQ137" s="6"/>
      <c r="BH137" s="22" t="s">
        <v>432</v>
      </c>
      <c r="BJ137" s="23"/>
      <c r="BM137" s="23"/>
    </row>
    <row r="138" spans="1:65" ht="9.75" customHeight="1" x14ac:dyDescent="0.15">
      <c r="A138" s="338"/>
      <c r="B138" s="339"/>
      <c r="C138" s="339"/>
      <c r="D138" s="339"/>
      <c r="E138" s="339"/>
      <c r="F138" s="339"/>
      <c r="G138" s="339"/>
      <c r="H138" s="339"/>
      <c r="I138" s="340"/>
      <c r="J138" s="247"/>
      <c r="K138" s="248"/>
      <c r="L138" s="248"/>
      <c r="M138" s="248"/>
      <c r="N138" s="248"/>
      <c r="O138" s="248"/>
      <c r="P138" s="248"/>
      <c r="Q138" s="248"/>
      <c r="R138" s="248"/>
      <c r="S138" s="248"/>
      <c r="T138" s="248"/>
      <c r="U138" s="248"/>
      <c r="V138" s="190" t="s">
        <v>244</v>
      </c>
      <c r="W138" s="190"/>
      <c r="X138" s="190"/>
      <c r="Y138" s="190"/>
      <c r="Z138" s="190"/>
      <c r="AA138" s="190"/>
      <c r="AB138" s="190"/>
      <c r="AC138" s="190"/>
      <c r="AD138" s="190"/>
      <c r="AE138" s="190"/>
      <c r="AF138" s="190"/>
      <c r="AG138" s="190"/>
      <c r="AH138" s="190"/>
      <c r="AI138" s="190"/>
      <c r="AJ138" s="190"/>
      <c r="AK138" s="190"/>
      <c r="AL138" s="190"/>
      <c r="AM138" s="191"/>
      <c r="AN138" s="6"/>
      <c r="AO138" s="6"/>
      <c r="AP138" s="6"/>
      <c r="AQ138" s="6"/>
      <c r="BH138" s="22" t="s">
        <v>432</v>
      </c>
      <c r="BJ138" s="23"/>
      <c r="BM138" s="23"/>
    </row>
    <row r="139" spans="1:65" ht="9.75" customHeight="1" x14ac:dyDescent="0.15">
      <c r="A139" s="321" t="s">
        <v>74</v>
      </c>
      <c r="B139" s="322"/>
      <c r="C139" s="322"/>
      <c r="D139" s="322"/>
      <c r="E139" s="322"/>
      <c r="F139" s="322"/>
      <c r="G139" s="322"/>
      <c r="H139" s="322"/>
      <c r="I139" s="322"/>
      <c r="J139" s="322"/>
      <c r="K139" s="322"/>
      <c r="L139" s="322"/>
      <c r="M139" s="322"/>
      <c r="N139" s="322"/>
      <c r="O139" s="322"/>
      <c r="P139" s="322"/>
      <c r="Q139" s="322"/>
      <c r="R139" s="322"/>
      <c r="S139" s="322"/>
      <c r="T139" s="322"/>
      <c r="U139" s="322"/>
      <c r="V139" s="322"/>
      <c r="W139" s="322"/>
      <c r="X139" s="322"/>
      <c r="Y139" s="322"/>
      <c r="Z139" s="322"/>
      <c r="AA139" s="322"/>
      <c r="AB139" s="322"/>
      <c r="AC139" s="322"/>
      <c r="AD139" s="322"/>
      <c r="AE139" s="322"/>
      <c r="AF139" s="322"/>
      <c r="AG139" s="322"/>
      <c r="AH139" s="322"/>
      <c r="AI139" s="322"/>
      <c r="AJ139" s="322"/>
      <c r="AK139" s="322"/>
      <c r="AL139" s="322"/>
      <c r="AM139" s="323"/>
      <c r="AN139" s="6"/>
      <c r="BH139" s="22" t="s">
        <v>432</v>
      </c>
      <c r="BJ139" s="23"/>
      <c r="BM139" s="23"/>
    </row>
    <row r="140" spans="1:65" ht="9.75" customHeight="1" x14ac:dyDescent="0.15">
      <c r="A140" s="324"/>
      <c r="B140" s="325"/>
      <c r="C140" s="325"/>
      <c r="D140" s="325"/>
      <c r="E140" s="325"/>
      <c r="F140" s="325"/>
      <c r="G140" s="325"/>
      <c r="H140" s="325"/>
      <c r="I140" s="325"/>
      <c r="J140" s="325"/>
      <c r="K140" s="325"/>
      <c r="L140" s="325"/>
      <c r="M140" s="325"/>
      <c r="N140" s="325"/>
      <c r="O140" s="325"/>
      <c r="P140" s="325"/>
      <c r="Q140" s="325"/>
      <c r="R140" s="325"/>
      <c r="S140" s="325"/>
      <c r="T140" s="325"/>
      <c r="U140" s="325"/>
      <c r="V140" s="325"/>
      <c r="W140" s="325"/>
      <c r="X140" s="325"/>
      <c r="Y140" s="325"/>
      <c r="Z140" s="325"/>
      <c r="AA140" s="325"/>
      <c r="AB140" s="325"/>
      <c r="AC140" s="325"/>
      <c r="AD140" s="325"/>
      <c r="AE140" s="325"/>
      <c r="AF140" s="325"/>
      <c r="AG140" s="325"/>
      <c r="AH140" s="325"/>
      <c r="AI140" s="325"/>
      <c r="AJ140" s="325"/>
      <c r="AK140" s="325"/>
      <c r="AL140" s="325"/>
      <c r="AM140" s="326"/>
      <c r="AN140" s="6"/>
      <c r="BH140" s="22" t="s">
        <v>432</v>
      </c>
      <c r="BJ140" s="23"/>
      <c r="BM140" s="23"/>
    </row>
    <row r="141" spans="1:65" ht="9.75" customHeight="1" x14ac:dyDescent="0.15">
      <c r="A141" s="330" t="s">
        <v>49</v>
      </c>
      <c r="B141" s="330"/>
      <c r="C141" s="330"/>
      <c r="D141" s="330"/>
      <c r="E141" s="330"/>
      <c r="F141" s="330"/>
      <c r="G141" s="330"/>
      <c r="H141" s="330"/>
      <c r="I141" s="330"/>
      <c r="J141" s="102"/>
      <c r="K141" s="102"/>
      <c r="L141" s="102"/>
      <c r="M141" s="102"/>
      <c r="N141" s="102"/>
      <c r="O141" s="102"/>
      <c r="P141" s="102"/>
      <c r="Q141" s="102"/>
      <c r="R141" s="102"/>
      <c r="S141" s="102"/>
      <c r="T141" s="102"/>
      <c r="U141" s="102"/>
      <c r="V141" s="102"/>
      <c r="W141" s="102"/>
      <c r="X141" s="102"/>
      <c r="Y141" s="102"/>
      <c r="Z141" s="102"/>
      <c r="AA141" s="102"/>
      <c r="AB141" s="102"/>
      <c r="AC141" s="102"/>
      <c r="AD141" s="102"/>
      <c r="AE141" s="102"/>
      <c r="AF141" s="102"/>
      <c r="AG141" s="102"/>
      <c r="AH141" s="102"/>
      <c r="AI141" s="102"/>
      <c r="AJ141" s="102"/>
      <c r="AK141" s="102"/>
      <c r="AL141" s="102"/>
      <c r="AM141" s="102"/>
      <c r="AN141" s="6"/>
      <c r="BH141" s="22">
        <v>30</v>
      </c>
      <c r="BI141" s="4" t="str">
        <f>"ITEM"&amp;BH141&amp; BG141 &amp;"="&amp; IF(TRIM($J141)="","",$J141)</f>
        <v>ITEM30=</v>
      </c>
      <c r="BJ141" s="23"/>
      <c r="BM141" s="23"/>
    </row>
    <row r="142" spans="1:65" ht="9.75" customHeight="1" x14ac:dyDescent="0.15">
      <c r="A142" s="330"/>
      <c r="B142" s="330"/>
      <c r="C142" s="330"/>
      <c r="D142" s="330"/>
      <c r="E142" s="330"/>
      <c r="F142" s="330"/>
      <c r="G142" s="330"/>
      <c r="H142" s="330"/>
      <c r="I142" s="330"/>
      <c r="J142" s="102"/>
      <c r="K142" s="102"/>
      <c r="L142" s="102"/>
      <c r="M142" s="102"/>
      <c r="N142" s="102"/>
      <c r="O142" s="102"/>
      <c r="P142" s="102"/>
      <c r="Q142" s="102"/>
      <c r="R142" s="102"/>
      <c r="S142" s="102"/>
      <c r="T142" s="102"/>
      <c r="U142" s="102"/>
      <c r="V142" s="102"/>
      <c r="W142" s="102"/>
      <c r="X142" s="102"/>
      <c r="Y142" s="102"/>
      <c r="Z142" s="102"/>
      <c r="AA142" s="102"/>
      <c r="AB142" s="102"/>
      <c r="AC142" s="102"/>
      <c r="AD142" s="102"/>
      <c r="AE142" s="102"/>
      <c r="AF142" s="102"/>
      <c r="AG142" s="102"/>
      <c r="AH142" s="102"/>
      <c r="AI142" s="102"/>
      <c r="AJ142" s="102"/>
      <c r="AK142" s="102"/>
      <c r="AL142" s="102"/>
      <c r="AM142" s="102"/>
      <c r="AN142" s="6"/>
      <c r="BH142" s="22" t="s">
        <v>432</v>
      </c>
      <c r="BJ142" s="23"/>
      <c r="BM142" s="23"/>
    </row>
    <row r="143" spans="1:65" ht="9.75" customHeight="1" x14ac:dyDescent="0.15">
      <c r="A143" s="330"/>
      <c r="B143" s="330"/>
      <c r="C143" s="330"/>
      <c r="D143" s="330"/>
      <c r="E143" s="330"/>
      <c r="F143" s="330"/>
      <c r="G143" s="330"/>
      <c r="H143" s="330"/>
      <c r="I143" s="330"/>
      <c r="J143" s="102"/>
      <c r="K143" s="102"/>
      <c r="L143" s="102"/>
      <c r="M143" s="102"/>
      <c r="N143" s="102"/>
      <c r="O143" s="102"/>
      <c r="P143" s="102"/>
      <c r="Q143" s="102"/>
      <c r="R143" s="102"/>
      <c r="S143" s="102"/>
      <c r="T143" s="102"/>
      <c r="U143" s="102"/>
      <c r="V143" s="102"/>
      <c r="W143" s="102"/>
      <c r="X143" s="102"/>
      <c r="Y143" s="102"/>
      <c r="Z143" s="102"/>
      <c r="AA143" s="102"/>
      <c r="AB143" s="102"/>
      <c r="AC143" s="102"/>
      <c r="AD143" s="102"/>
      <c r="AE143" s="102"/>
      <c r="AF143" s="102"/>
      <c r="AG143" s="102"/>
      <c r="AH143" s="102"/>
      <c r="AI143" s="102"/>
      <c r="AJ143" s="102"/>
      <c r="AK143" s="102"/>
      <c r="AL143" s="102"/>
      <c r="AM143" s="102"/>
      <c r="AN143" s="6"/>
      <c r="AO143" s="6"/>
      <c r="AP143" s="6"/>
      <c r="AQ143" s="6"/>
      <c r="BH143" s="22" t="s">
        <v>432</v>
      </c>
      <c r="BJ143" s="23"/>
      <c r="BM143" s="23"/>
    </row>
    <row r="144" spans="1:65" ht="132.75" customHeight="1" x14ac:dyDescent="0.15">
      <c r="A144" s="330"/>
      <c r="B144" s="330"/>
      <c r="C144" s="330"/>
      <c r="D144" s="330"/>
      <c r="E144" s="330"/>
      <c r="F144" s="330"/>
      <c r="G144" s="330"/>
      <c r="H144" s="330"/>
      <c r="I144" s="330"/>
      <c r="J144" s="102"/>
      <c r="K144" s="102"/>
      <c r="L144" s="102"/>
      <c r="M144" s="102"/>
      <c r="N144" s="102"/>
      <c r="O144" s="102"/>
      <c r="P144" s="102"/>
      <c r="Q144" s="102"/>
      <c r="R144" s="102"/>
      <c r="S144" s="102"/>
      <c r="T144" s="102"/>
      <c r="U144" s="102"/>
      <c r="V144" s="102"/>
      <c r="W144" s="102"/>
      <c r="X144" s="102"/>
      <c r="Y144" s="102"/>
      <c r="Z144" s="102"/>
      <c r="AA144" s="102"/>
      <c r="AB144" s="102"/>
      <c r="AC144" s="102"/>
      <c r="AD144" s="102"/>
      <c r="AE144" s="102"/>
      <c r="AF144" s="102"/>
      <c r="AG144" s="102"/>
      <c r="AH144" s="102"/>
      <c r="AI144" s="102"/>
      <c r="AJ144" s="102"/>
      <c r="AK144" s="102"/>
      <c r="AL144" s="102"/>
      <c r="AM144" s="102"/>
      <c r="AN144" s="6"/>
      <c r="AO144" s="6"/>
      <c r="AP144" s="6"/>
      <c r="AQ144" s="6"/>
      <c r="BH144" s="22" t="s">
        <v>432</v>
      </c>
      <c r="BJ144" s="23"/>
      <c r="BM144" s="23"/>
    </row>
    <row r="145" spans="1:65" ht="9.75" customHeight="1" x14ac:dyDescent="0.15">
      <c r="A145" s="335" t="s">
        <v>295</v>
      </c>
      <c r="B145" s="336"/>
      <c r="C145" s="336"/>
      <c r="D145" s="336"/>
      <c r="E145" s="336"/>
      <c r="F145" s="336"/>
      <c r="G145" s="336"/>
      <c r="H145" s="336"/>
      <c r="I145" s="337"/>
      <c r="J145" s="331" t="s">
        <v>167</v>
      </c>
      <c r="K145" s="232"/>
      <c r="L145" s="232"/>
      <c r="M145" s="232"/>
      <c r="N145" s="232"/>
      <c r="O145" s="232"/>
      <c r="P145" s="232"/>
      <c r="Q145" s="232"/>
      <c r="R145" s="232"/>
      <c r="S145" s="232"/>
      <c r="T145" s="181" t="s">
        <v>168</v>
      </c>
      <c r="U145" s="9"/>
      <c r="V145" s="170" t="s">
        <v>116</v>
      </c>
      <c r="W145" s="170"/>
      <c r="X145" s="170"/>
      <c r="Y145" s="170"/>
      <c r="Z145" s="170"/>
      <c r="AA145" s="170"/>
      <c r="AB145" s="170"/>
      <c r="AC145" s="170"/>
      <c r="AD145" s="170"/>
      <c r="AE145" s="170"/>
      <c r="AF145" s="170"/>
      <c r="AG145" s="170"/>
      <c r="AH145" s="170"/>
      <c r="AI145" s="170"/>
      <c r="AJ145" s="170"/>
      <c r="AK145" s="170"/>
      <c r="AL145" s="170"/>
      <c r="AM145" s="171"/>
      <c r="AN145" s="6"/>
      <c r="AO145" s="6"/>
      <c r="AP145" s="6"/>
      <c r="AQ145" s="6"/>
      <c r="BE145" s="4" t="str">
        <f ca="1">MID(CELL("address",$CA$2),2,2)</f>
        <v>CA</v>
      </c>
      <c r="BF145" s="14" t="str">
        <f>IF(TRIM($K145)="","",IF(ISERROR(MATCH($K145,$CA$3:$CA$5,0)),"INPUT_ERROR",MATCH($K145,$CA$3:$CA$5,0)))</f>
        <v/>
      </c>
      <c r="BH145" s="22">
        <v>31</v>
      </c>
      <c r="BI145" s="4" t="str">
        <f>"ITEM"&amp;BH145&amp; BG145 &amp;"=" &amp; $BF145</f>
        <v>ITEM31=</v>
      </c>
      <c r="BJ145" s="23"/>
      <c r="BM145" s="23"/>
    </row>
    <row r="146" spans="1:65" ht="9.75" customHeight="1" x14ac:dyDescent="0.15">
      <c r="A146" s="338"/>
      <c r="B146" s="339"/>
      <c r="C146" s="339"/>
      <c r="D146" s="339"/>
      <c r="E146" s="339"/>
      <c r="F146" s="339"/>
      <c r="G146" s="339"/>
      <c r="H146" s="339"/>
      <c r="I146" s="340"/>
      <c r="J146" s="228"/>
      <c r="K146" s="184"/>
      <c r="L146" s="184"/>
      <c r="M146" s="184"/>
      <c r="N146" s="184"/>
      <c r="O146" s="184"/>
      <c r="P146" s="184"/>
      <c r="Q146" s="184"/>
      <c r="R146" s="184"/>
      <c r="S146" s="184"/>
      <c r="T146" s="185"/>
      <c r="U146" s="11"/>
      <c r="V146" s="187" t="s">
        <v>242</v>
      </c>
      <c r="W146" s="187"/>
      <c r="X146" s="187"/>
      <c r="Y146" s="187"/>
      <c r="Z146" s="187"/>
      <c r="AA146" s="187"/>
      <c r="AB146" s="187"/>
      <c r="AC146" s="187"/>
      <c r="AD146" s="187"/>
      <c r="AE146" s="187" t="s">
        <v>243</v>
      </c>
      <c r="AF146" s="187"/>
      <c r="AG146" s="187"/>
      <c r="AH146" s="187"/>
      <c r="AI146" s="187"/>
      <c r="AJ146" s="187"/>
      <c r="AK146" s="187"/>
      <c r="AL146" s="187"/>
      <c r="AM146" s="188"/>
      <c r="AN146" s="6"/>
      <c r="AO146" s="6"/>
      <c r="AP146" s="6"/>
      <c r="AQ146" s="6"/>
      <c r="BH146" s="22" t="s">
        <v>432</v>
      </c>
      <c r="BJ146" s="23"/>
      <c r="BM146" s="23"/>
    </row>
    <row r="147" spans="1:65" ht="9.75" customHeight="1" x14ac:dyDescent="0.15">
      <c r="A147" s="338"/>
      <c r="B147" s="339"/>
      <c r="C147" s="339"/>
      <c r="D147" s="339"/>
      <c r="E147" s="339"/>
      <c r="F147" s="339"/>
      <c r="G147" s="339"/>
      <c r="H147" s="339"/>
      <c r="I147" s="340"/>
      <c r="J147" s="247"/>
      <c r="K147" s="248"/>
      <c r="L147" s="248"/>
      <c r="M147" s="248"/>
      <c r="N147" s="248"/>
      <c r="O147" s="248"/>
      <c r="P147" s="248"/>
      <c r="Q147" s="248"/>
      <c r="R147" s="248"/>
      <c r="S147" s="248"/>
      <c r="T147" s="248"/>
      <c r="U147" s="248"/>
      <c r="V147" s="190" t="s">
        <v>244</v>
      </c>
      <c r="W147" s="190"/>
      <c r="X147" s="190"/>
      <c r="Y147" s="190"/>
      <c r="Z147" s="190"/>
      <c r="AA147" s="190"/>
      <c r="AB147" s="190"/>
      <c r="AC147" s="190"/>
      <c r="AD147" s="190"/>
      <c r="AE147" s="190"/>
      <c r="AF147" s="190"/>
      <c r="AG147" s="190"/>
      <c r="AH147" s="190"/>
      <c r="AI147" s="190"/>
      <c r="AJ147" s="190"/>
      <c r="AK147" s="190"/>
      <c r="AL147" s="190"/>
      <c r="AM147" s="191"/>
      <c r="AN147" s="6"/>
      <c r="AO147" s="6"/>
      <c r="AP147" s="6"/>
      <c r="AQ147" s="6"/>
      <c r="BH147" s="22" t="s">
        <v>432</v>
      </c>
      <c r="BJ147" s="23"/>
      <c r="BM147" s="23"/>
    </row>
    <row r="148" spans="1:65" ht="9.75" customHeight="1" x14ac:dyDescent="0.15">
      <c r="A148" s="349" t="s">
        <v>75</v>
      </c>
      <c r="B148" s="349"/>
      <c r="C148" s="349"/>
      <c r="D148" s="349"/>
      <c r="E148" s="349"/>
      <c r="F148" s="349"/>
      <c r="G148" s="349"/>
      <c r="H148" s="349"/>
      <c r="I148" s="349"/>
      <c r="J148" s="349"/>
      <c r="K148" s="349"/>
      <c r="L148" s="349"/>
      <c r="M148" s="349"/>
      <c r="N148" s="349"/>
      <c r="O148" s="349"/>
      <c r="P148" s="349"/>
      <c r="Q148" s="349"/>
      <c r="R148" s="349"/>
      <c r="S148" s="349"/>
      <c r="T148" s="349"/>
      <c r="U148" s="349"/>
      <c r="V148" s="349"/>
      <c r="W148" s="349"/>
      <c r="X148" s="349"/>
      <c r="Y148" s="349"/>
      <c r="Z148" s="349"/>
      <c r="AA148" s="349"/>
      <c r="AB148" s="349"/>
      <c r="AC148" s="349"/>
      <c r="AD148" s="349"/>
      <c r="AE148" s="349"/>
      <c r="AF148" s="349"/>
      <c r="AG148" s="349"/>
      <c r="AH148" s="349"/>
      <c r="AI148" s="349"/>
      <c r="AJ148" s="349"/>
      <c r="AK148" s="349"/>
      <c r="AL148" s="349"/>
      <c r="AM148" s="349"/>
      <c r="AN148" s="6"/>
      <c r="AO148" s="6"/>
      <c r="AP148" s="6"/>
      <c r="AQ148" s="6"/>
      <c r="BH148" s="22" t="s">
        <v>432</v>
      </c>
      <c r="BJ148" s="23"/>
      <c r="BM148" s="23"/>
    </row>
    <row r="149" spans="1:65" ht="9.75" customHeight="1" x14ac:dyDescent="0.15">
      <c r="A149" s="349"/>
      <c r="B149" s="349"/>
      <c r="C149" s="349"/>
      <c r="D149" s="349"/>
      <c r="E149" s="349"/>
      <c r="F149" s="349"/>
      <c r="G149" s="349"/>
      <c r="H149" s="349"/>
      <c r="I149" s="349"/>
      <c r="J149" s="349"/>
      <c r="K149" s="349"/>
      <c r="L149" s="349"/>
      <c r="M149" s="349"/>
      <c r="N149" s="349"/>
      <c r="O149" s="349"/>
      <c r="P149" s="349"/>
      <c r="Q149" s="349"/>
      <c r="R149" s="349"/>
      <c r="S149" s="349"/>
      <c r="T149" s="349"/>
      <c r="U149" s="349"/>
      <c r="V149" s="349"/>
      <c r="W149" s="349"/>
      <c r="X149" s="349"/>
      <c r="Y149" s="349"/>
      <c r="Z149" s="349"/>
      <c r="AA149" s="349"/>
      <c r="AB149" s="349"/>
      <c r="AC149" s="349"/>
      <c r="AD149" s="349"/>
      <c r="AE149" s="349"/>
      <c r="AF149" s="349"/>
      <c r="AG149" s="349"/>
      <c r="AH149" s="349"/>
      <c r="AI149" s="349"/>
      <c r="AJ149" s="349"/>
      <c r="AK149" s="349"/>
      <c r="AL149" s="349"/>
      <c r="AM149" s="349"/>
      <c r="AN149" s="6"/>
      <c r="AO149" s="6"/>
      <c r="AP149" s="6"/>
      <c r="AQ149" s="6"/>
      <c r="BH149" s="22" t="s">
        <v>432</v>
      </c>
      <c r="BJ149" s="23"/>
      <c r="BM149" s="23"/>
    </row>
    <row r="150" spans="1:65" ht="9.75" customHeight="1" x14ac:dyDescent="0.15">
      <c r="A150" s="118"/>
      <c r="B150" s="119"/>
      <c r="C150" s="119"/>
      <c r="D150" s="119"/>
      <c r="E150" s="119"/>
      <c r="F150" s="119"/>
      <c r="G150" s="119"/>
      <c r="H150" s="119"/>
      <c r="I150" s="119"/>
      <c r="J150" s="119"/>
      <c r="K150" s="119"/>
      <c r="L150" s="119"/>
      <c r="M150" s="119"/>
      <c r="N150" s="119"/>
      <c r="O150" s="119"/>
      <c r="P150" s="119"/>
      <c r="Q150" s="119"/>
      <c r="R150" s="119"/>
      <c r="S150" s="119"/>
      <c r="T150" s="119"/>
      <c r="U150" s="119"/>
      <c r="V150" s="119"/>
      <c r="W150" s="119"/>
      <c r="X150" s="119"/>
      <c r="Y150" s="119"/>
      <c r="Z150" s="119"/>
      <c r="AA150" s="119"/>
      <c r="AB150" s="119"/>
      <c r="AC150" s="119"/>
      <c r="AD150" s="119"/>
      <c r="AE150" s="119"/>
      <c r="AF150" s="119"/>
      <c r="AG150" s="119"/>
      <c r="AH150" s="119"/>
      <c r="AI150" s="119"/>
      <c r="AJ150" s="119"/>
      <c r="AK150" s="119"/>
      <c r="AL150" s="119"/>
      <c r="AM150" s="120"/>
      <c r="AN150" s="6"/>
      <c r="AO150" s="6"/>
      <c r="AP150" s="6"/>
      <c r="AQ150" s="6"/>
      <c r="BH150" s="22" t="s">
        <v>558</v>
      </c>
      <c r="BI150" s="4" t="str">
        <f>"ITEM"&amp;BH150&amp; BG150 &amp;"="&amp; IF(TRIM($A150)="","",$A150)</f>
        <v>ITEM32_1=</v>
      </c>
      <c r="BJ150" s="23"/>
      <c r="BM150" s="23"/>
    </row>
    <row r="151" spans="1:65" ht="9.75" customHeight="1" x14ac:dyDescent="0.15">
      <c r="A151" s="121"/>
      <c r="B151" s="122"/>
      <c r="C151" s="122"/>
      <c r="D151" s="122"/>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3"/>
      <c r="AN151" s="6"/>
      <c r="AO151" s="6"/>
      <c r="AP151" s="6"/>
      <c r="AQ151" s="6"/>
      <c r="BH151" s="22" t="s">
        <v>432</v>
      </c>
      <c r="BJ151" s="23"/>
      <c r="BM151" s="23"/>
    </row>
    <row r="152" spans="1:65" ht="9.75" customHeight="1" x14ac:dyDescent="0.15">
      <c r="A152" s="121"/>
      <c r="B152" s="122"/>
      <c r="C152" s="122"/>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3"/>
      <c r="AN152" s="6"/>
      <c r="AO152" s="6"/>
      <c r="AP152" s="6"/>
      <c r="AQ152" s="6"/>
      <c r="BH152" s="22" t="s">
        <v>432</v>
      </c>
      <c r="BJ152" s="23"/>
      <c r="BM152" s="23"/>
    </row>
    <row r="153" spans="1:65" ht="9.75" customHeight="1" x14ac:dyDescent="0.15">
      <c r="A153" s="121"/>
      <c r="B153" s="122"/>
      <c r="C153" s="122"/>
      <c r="D153" s="122"/>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3"/>
      <c r="AN153" s="6"/>
      <c r="AO153" s="6"/>
      <c r="AP153" s="6"/>
      <c r="AQ153" s="6"/>
      <c r="BH153" s="22" t="s">
        <v>432</v>
      </c>
      <c r="BJ153" s="23"/>
      <c r="BM153" s="23"/>
    </row>
    <row r="154" spans="1:65" ht="9.75" customHeight="1" x14ac:dyDescent="0.15">
      <c r="A154" s="121"/>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3"/>
      <c r="AN154" s="6"/>
      <c r="AO154" s="6"/>
      <c r="AP154" s="6"/>
      <c r="AQ154" s="6"/>
      <c r="BH154" s="22" t="s">
        <v>432</v>
      </c>
      <c r="BJ154" s="23"/>
      <c r="BM154" s="23"/>
    </row>
    <row r="155" spans="1:65" ht="9.75" customHeight="1" x14ac:dyDescent="0.15">
      <c r="A155" s="121"/>
      <c r="B155" s="122"/>
      <c r="C155" s="122"/>
      <c r="D155" s="122"/>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3"/>
      <c r="AN155" s="6"/>
      <c r="AO155" s="6"/>
      <c r="AP155" s="6"/>
      <c r="AQ155" s="6"/>
      <c r="BH155" s="22" t="s">
        <v>432</v>
      </c>
      <c r="BJ155" s="23"/>
      <c r="BM155" s="23"/>
    </row>
    <row r="156" spans="1:65" ht="9.75" customHeight="1" x14ac:dyDescent="0.15">
      <c r="A156" s="121"/>
      <c r="B156" s="122"/>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3"/>
      <c r="AN156" s="6"/>
      <c r="AO156" s="6"/>
      <c r="AP156" s="6"/>
      <c r="AQ156" s="6"/>
      <c r="BH156" s="22" t="s">
        <v>432</v>
      </c>
      <c r="BJ156" s="23"/>
      <c r="BM156" s="23"/>
    </row>
    <row r="157" spans="1:65" ht="9.75" customHeight="1" x14ac:dyDescent="0.15">
      <c r="A157" s="121"/>
      <c r="B157" s="122"/>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3"/>
      <c r="AN157" s="6"/>
      <c r="AO157" s="6"/>
      <c r="AP157" s="6"/>
      <c r="AQ157" s="6"/>
      <c r="BH157" s="22" t="s">
        <v>432</v>
      </c>
      <c r="BJ157" s="23"/>
      <c r="BM157" s="23"/>
    </row>
    <row r="158" spans="1:65" ht="9.75" customHeight="1" x14ac:dyDescent="0.15">
      <c r="A158" s="121"/>
      <c r="B158" s="122"/>
      <c r="C158" s="122"/>
      <c r="D158" s="122"/>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3"/>
      <c r="AN158" s="6"/>
      <c r="AO158" s="6"/>
      <c r="AP158" s="6"/>
      <c r="AQ158" s="6"/>
      <c r="BH158" s="22" t="s">
        <v>432</v>
      </c>
      <c r="BJ158" s="23"/>
      <c r="BM158" s="23"/>
    </row>
    <row r="159" spans="1:65" ht="9.75" customHeight="1" x14ac:dyDescent="0.15">
      <c r="A159" s="249"/>
      <c r="B159" s="221"/>
      <c r="C159" s="221"/>
      <c r="D159" s="221"/>
      <c r="E159" s="221"/>
      <c r="F159" s="221"/>
      <c r="G159" s="221"/>
      <c r="H159" s="221"/>
      <c r="I159" s="221"/>
      <c r="J159" s="221"/>
      <c r="K159" s="221"/>
      <c r="L159" s="221"/>
      <c r="M159" s="221"/>
      <c r="N159" s="221"/>
      <c r="O159" s="221"/>
      <c r="P159" s="221"/>
      <c r="Q159" s="221"/>
      <c r="R159" s="221"/>
      <c r="S159" s="221"/>
      <c r="T159" s="221"/>
      <c r="U159" s="221"/>
      <c r="V159" s="221"/>
      <c r="W159" s="221"/>
      <c r="X159" s="221"/>
      <c r="Y159" s="221"/>
      <c r="Z159" s="221"/>
      <c r="AA159" s="221"/>
      <c r="AB159" s="221"/>
      <c r="AC159" s="221"/>
      <c r="AD159" s="221"/>
      <c r="AE159" s="221"/>
      <c r="AF159" s="221"/>
      <c r="AG159" s="221"/>
      <c r="AH159" s="221"/>
      <c r="AI159" s="221"/>
      <c r="AJ159" s="221"/>
      <c r="AK159" s="221"/>
      <c r="AL159" s="221"/>
      <c r="AM159" s="250"/>
      <c r="AN159" s="6"/>
      <c r="AO159" s="6"/>
      <c r="AP159" s="6"/>
      <c r="AQ159" s="6"/>
      <c r="BH159" s="22" t="s">
        <v>559</v>
      </c>
      <c r="BI159" s="4" t="str">
        <f>"ITEM"&amp;BH159&amp; BG159 &amp;"="&amp; IF(TRIM($A159)="","",$A159)</f>
        <v>ITEM32_2=</v>
      </c>
      <c r="BJ159" s="23"/>
      <c r="BM159" s="23"/>
    </row>
    <row r="160" spans="1:65" ht="9.75" customHeight="1" x14ac:dyDescent="0.15">
      <c r="A160" s="124"/>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6"/>
      <c r="AN160" s="6"/>
      <c r="AO160" s="6"/>
      <c r="AP160" s="6"/>
      <c r="AQ160" s="6"/>
      <c r="BH160" s="22" t="s">
        <v>560</v>
      </c>
      <c r="BI160" s="4" t="str">
        <f>"ITEM"&amp;BH160&amp; BG160 &amp;"="&amp; IF(TRIM($A160)="","",$A160)</f>
        <v>ITEM32_3=</v>
      </c>
      <c r="BJ160" s="23"/>
      <c r="BM160" s="23"/>
    </row>
    <row r="161" spans="1:65" ht="9.75" customHeight="1" x14ac:dyDescent="0.15">
      <c r="A161" s="352" t="s">
        <v>310</v>
      </c>
      <c r="B161" s="352"/>
      <c r="C161" s="352"/>
      <c r="D161" s="352"/>
      <c r="E161" s="352"/>
      <c r="F161" s="352"/>
      <c r="G161" s="352"/>
      <c r="H161" s="352"/>
      <c r="I161" s="352"/>
      <c r="J161" s="352"/>
      <c r="K161" s="352"/>
      <c r="L161" s="352"/>
      <c r="M161" s="352"/>
      <c r="N161" s="352"/>
      <c r="O161" s="352"/>
      <c r="P161" s="352"/>
      <c r="Q161" s="352"/>
      <c r="R161" s="352"/>
      <c r="S161" s="352"/>
      <c r="T161" s="352"/>
      <c r="U161" s="352"/>
      <c r="V161" s="352"/>
      <c r="W161" s="352"/>
      <c r="X161" s="352"/>
      <c r="Y161" s="352"/>
      <c r="Z161" s="352"/>
      <c r="AA161" s="352"/>
      <c r="AB161" s="352"/>
      <c r="AC161" s="352"/>
      <c r="AD161" s="352"/>
      <c r="AE161" s="352"/>
      <c r="AF161" s="352"/>
      <c r="AG161" s="352"/>
      <c r="AH161" s="352"/>
      <c r="AI161" s="352"/>
      <c r="AJ161" s="352"/>
      <c r="AK161" s="352"/>
      <c r="AL161" s="352"/>
      <c r="AM161" s="352"/>
      <c r="AN161" s="6"/>
      <c r="AO161" s="6"/>
      <c r="AP161" s="6"/>
      <c r="AQ161" s="6"/>
      <c r="BH161" s="22" t="s">
        <v>432</v>
      </c>
      <c r="BJ161" s="23"/>
      <c r="BM161" s="23"/>
    </row>
    <row r="162" spans="1:65" ht="9.75" customHeight="1" x14ac:dyDescent="0.15">
      <c r="A162" s="352"/>
      <c r="B162" s="352"/>
      <c r="C162" s="352"/>
      <c r="D162" s="352"/>
      <c r="E162" s="352"/>
      <c r="F162" s="352"/>
      <c r="G162" s="352"/>
      <c r="H162" s="352"/>
      <c r="I162" s="352"/>
      <c r="J162" s="352"/>
      <c r="K162" s="352"/>
      <c r="L162" s="352"/>
      <c r="M162" s="352"/>
      <c r="N162" s="352"/>
      <c r="O162" s="352"/>
      <c r="P162" s="352"/>
      <c r="Q162" s="352"/>
      <c r="R162" s="352"/>
      <c r="S162" s="352"/>
      <c r="T162" s="352"/>
      <c r="U162" s="352"/>
      <c r="V162" s="352"/>
      <c r="W162" s="352"/>
      <c r="X162" s="352"/>
      <c r="Y162" s="352"/>
      <c r="Z162" s="352"/>
      <c r="AA162" s="352"/>
      <c r="AB162" s="352"/>
      <c r="AC162" s="352"/>
      <c r="AD162" s="352"/>
      <c r="AE162" s="352"/>
      <c r="AF162" s="352"/>
      <c r="AG162" s="352"/>
      <c r="AH162" s="352"/>
      <c r="AI162" s="352"/>
      <c r="AJ162" s="352"/>
      <c r="AK162" s="352"/>
      <c r="AL162" s="352"/>
      <c r="AM162" s="352"/>
      <c r="AN162" s="6"/>
      <c r="AO162" s="6"/>
      <c r="AP162" s="6"/>
      <c r="AQ162" s="6"/>
      <c r="BH162" s="22" t="s">
        <v>432</v>
      </c>
      <c r="BJ162" s="23"/>
      <c r="BM162" s="23"/>
    </row>
    <row r="163" spans="1:65" ht="9.75" customHeight="1" x14ac:dyDescent="0.15">
      <c r="A163" s="321" t="s">
        <v>65</v>
      </c>
      <c r="B163" s="322"/>
      <c r="C163" s="322"/>
      <c r="D163" s="322"/>
      <c r="E163" s="322"/>
      <c r="F163" s="322"/>
      <c r="G163" s="322"/>
      <c r="H163" s="322"/>
      <c r="I163" s="322"/>
      <c r="J163" s="322"/>
      <c r="K163" s="322"/>
      <c r="L163" s="322"/>
      <c r="M163" s="322"/>
      <c r="N163" s="322"/>
      <c r="O163" s="322"/>
      <c r="P163" s="322"/>
      <c r="Q163" s="322"/>
      <c r="R163" s="322"/>
      <c r="S163" s="322"/>
      <c r="T163" s="322"/>
      <c r="U163" s="322"/>
      <c r="V163" s="322"/>
      <c r="W163" s="322"/>
      <c r="X163" s="322"/>
      <c r="Y163" s="322"/>
      <c r="Z163" s="322"/>
      <c r="AA163" s="322"/>
      <c r="AB163" s="322"/>
      <c r="AC163" s="322"/>
      <c r="AD163" s="322"/>
      <c r="AE163" s="322"/>
      <c r="AF163" s="322"/>
      <c r="AG163" s="322"/>
      <c r="AH163" s="322"/>
      <c r="AI163" s="322"/>
      <c r="AJ163" s="322"/>
      <c r="AK163" s="322"/>
      <c r="AL163" s="322"/>
      <c r="AM163" s="323"/>
      <c r="AN163" s="6"/>
      <c r="AO163" s="6"/>
      <c r="AP163" s="6"/>
      <c r="AQ163" s="6"/>
      <c r="BH163" s="22" t="s">
        <v>432</v>
      </c>
      <c r="BJ163" s="23"/>
      <c r="BM163" s="23"/>
    </row>
    <row r="164" spans="1:65" ht="9.75" customHeight="1" x14ac:dyDescent="0.15">
      <c r="A164" s="327"/>
      <c r="B164" s="329"/>
      <c r="C164" s="329"/>
      <c r="D164" s="329"/>
      <c r="E164" s="329"/>
      <c r="F164" s="329"/>
      <c r="G164" s="329"/>
      <c r="H164" s="329"/>
      <c r="I164" s="329"/>
      <c r="J164" s="329"/>
      <c r="K164" s="329"/>
      <c r="L164" s="329"/>
      <c r="M164" s="329"/>
      <c r="N164" s="329"/>
      <c r="O164" s="329"/>
      <c r="P164" s="329"/>
      <c r="Q164" s="329"/>
      <c r="R164" s="329"/>
      <c r="S164" s="329"/>
      <c r="T164" s="329"/>
      <c r="U164" s="329"/>
      <c r="V164" s="329"/>
      <c r="W164" s="329"/>
      <c r="X164" s="329"/>
      <c r="Y164" s="329"/>
      <c r="Z164" s="329"/>
      <c r="AA164" s="329"/>
      <c r="AB164" s="329"/>
      <c r="AC164" s="329"/>
      <c r="AD164" s="329"/>
      <c r="AE164" s="329"/>
      <c r="AF164" s="329"/>
      <c r="AG164" s="329"/>
      <c r="AH164" s="329"/>
      <c r="AI164" s="329"/>
      <c r="AJ164" s="329"/>
      <c r="AK164" s="329"/>
      <c r="AL164" s="329"/>
      <c r="AM164" s="328"/>
      <c r="BH164" s="22" t="s">
        <v>432</v>
      </c>
      <c r="BJ164" s="23"/>
      <c r="BM164" s="23"/>
    </row>
    <row r="165" spans="1:65" ht="9.75" customHeight="1" x14ac:dyDescent="0.15">
      <c r="A165" s="321" t="s">
        <v>66</v>
      </c>
      <c r="B165" s="322"/>
      <c r="C165" s="322"/>
      <c r="D165" s="322"/>
      <c r="E165" s="322"/>
      <c r="F165" s="322"/>
      <c r="G165" s="322"/>
      <c r="H165" s="322"/>
      <c r="I165" s="323"/>
      <c r="J165" s="331" t="s">
        <v>229</v>
      </c>
      <c r="K165" s="232" t="s">
        <v>165</v>
      </c>
      <c r="L165" s="232"/>
      <c r="M165" s="232"/>
      <c r="N165" s="232"/>
      <c r="O165" s="232"/>
      <c r="P165" s="232"/>
      <c r="Q165" s="232"/>
      <c r="R165" s="232"/>
      <c r="S165" s="232"/>
      <c r="T165" s="181" t="s">
        <v>129</v>
      </c>
      <c r="U165" s="181"/>
      <c r="V165" s="170" t="s">
        <v>116</v>
      </c>
      <c r="W165" s="170"/>
      <c r="X165" s="170"/>
      <c r="Y165" s="170"/>
      <c r="Z165" s="170"/>
      <c r="AA165" s="170"/>
      <c r="AB165" s="170"/>
      <c r="AC165" s="170"/>
      <c r="AD165" s="170"/>
      <c r="AE165" s="170"/>
      <c r="AF165" s="170"/>
      <c r="AG165" s="170"/>
      <c r="AH165" s="170"/>
      <c r="AI165" s="170"/>
      <c r="AJ165" s="170"/>
      <c r="AK165" s="170"/>
      <c r="AL165" s="170"/>
      <c r="AM165" s="171"/>
      <c r="BE165" s="4" t="str">
        <f ca="1">MID(CELL("address",$CE$2),2,2)</f>
        <v>CE</v>
      </c>
      <c r="BF165" s="14">
        <f>IF(TRIM($K165)="","",IF(ISERROR(MATCH($K165,$CE$3:$CE$5,0)),"INPUT_ERROR",MATCH($K165,$CE$3:$CE$5,0)))</f>
        <v>2</v>
      </c>
      <c r="BH165" s="22">
        <v>33</v>
      </c>
      <c r="BI165" s="4" t="str">
        <f>"ITEM"&amp;BH165&amp; BG165 &amp;"=" &amp; $BF165</f>
        <v>ITEM33=2</v>
      </c>
      <c r="BJ165" s="23"/>
      <c r="BM165" s="23"/>
    </row>
    <row r="166" spans="1:65" ht="9.75" customHeight="1" x14ac:dyDescent="0.15">
      <c r="A166" s="324"/>
      <c r="B166" s="325"/>
      <c r="C166" s="325"/>
      <c r="D166" s="325"/>
      <c r="E166" s="325"/>
      <c r="F166" s="325"/>
      <c r="G166" s="325"/>
      <c r="H166" s="325"/>
      <c r="I166" s="326"/>
      <c r="J166" s="228"/>
      <c r="K166" s="184"/>
      <c r="L166" s="184"/>
      <c r="M166" s="184"/>
      <c r="N166" s="184"/>
      <c r="O166" s="184"/>
      <c r="P166" s="184"/>
      <c r="Q166" s="184"/>
      <c r="R166" s="184"/>
      <c r="S166" s="184"/>
      <c r="T166" s="185"/>
      <c r="U166" s="185"/>
      <c r="V166" s="187" t="s">
        <v>247</v>
      </c>
      <c r="W166" s="187"/>
      <c r="X166" s="187"/>
      <c r="Y166" s="187"/>
      <c r="Z166" s="187"/>
      <c r="AA166" s="187"/>
      <c r="AB166" s="187"/>
      <c r="AC166" s="187"/>
      <c r="AD166" s="187"/>
      <c r="AE166" s="187" t="s">
        <v>248</v>
      </c>
      <c r="AF166" s="187"/>
      <c r="AG166" s="187"/>
      <c r="AH166" s="187"/>
      <c r="AI166" s="187"/>
      <c r="AJ166" s="187"/>
      <c r="AK166" s="187"/>
      <c r="AL166" s="187"/>
      <c r="AM166" s="188"/>
      <c r="BH166" s="22" t="s">
        <v>432</v>
      </c>
      <c r="BJ166" s="23"/>
      <c r="BM166" s="23"/>
    </row>
    <row r="167" spans="1:65" ht="9.75" customHeight="1" x14ac:dyDescent="0.15">
      <c r="A167" s="327"/>
      <c r="B167" s="329"/>
      <c r="C167" s="329"/>
      <c r="D167" s="329"/>
      <c r="E167" s="329"/>
      <c r="F167" s="329"/>
      <c r="G167" s="329"/>
      <c r="H167" s="329"/>
      <c r="I167" s="328"/>
      <c r="J167" s="247"/>
      <c r="K167" s="248"/>
      <c r="L167" s="248"/>
      <c r="M167" s="248"/>
      <c r="N167" s="248"/>
      <c r="O167" s="248"/>
      <c r="P167" s="248"/>
      <c r="Q167" s="248"/>
      <c r="R167" s="248"/>
      <c r="S167" s="248"/>
      <c r="T167" s="248"/>
      <c r="U167" s="248"/>
      <c r="V167" s="190" t="s">
        <v>249</v>
      </c>
      <c r="W167" s="190"/>
      <c r="X167" s="190"/>
      <c r="Y167" s="190"/>
      <c r="Z167" s="190"/>
      <c r="AA167" s="190"/>
      <c r="AB167" s="190"/>
      <c r="AC167" s="190"/>
      <c r="AD167" s="190"/>
      <c r="AE167" s="190"/>
      <c r="AF167" s="190"/>
      <c r="AG167" s="190"/>
      <c r="AH167" s="190"/>
      <c r="AI167" s="190"/>
      <c r="AJ167" s="190"/>
      <c r="AK167" s="190"/>
      <c r="AL167" s="190"/>
      <c r="AM167" s="191"/>
      <c r="BH167" s="22" t="s">
        <v>432</v>
      </c>
      <c r="BJ167" s="23"/>
      <c r="BM167" s="23"/>
    </row>
    <row r="168" spans="1:65" ht="9.75" customHeight="1" x14ac:dyDescent="0.15">
      <c r="A168" s="321" t="s">
        <v>67</v>
      </c>
      <c r="B168" s="322"/>
      <c r="C168" s="322"/>
      <c r="D168" s="322"/>
      <c r="E168" s="322"/>
      <c r="F168" s="322"/>
      <c r="G168" s="322"/>
      <c r="H168" s="322"/>
      <c r="I168" s="322"/>
      <c r="J168" s="180"/>
      <c r="K168" s="181"/>
      <c r="L168" s="181"/>
      <c r="M168" s="181"/>
      <c r="N168" s="181"/>
      <c r="O168" s="181"/>
      <c r="P168" s="181"/>
      <c r="Q168" s="181"/>
      <c r="R168" s="181"/>
      <c r="S168" s="181"/>
      <c r="T168" s="181"/>
      <c r="U168" s="181"/>
      <c r="V168" s="181"/>
      <c r="W168" s="181"/>
      <c r="X168" s="181"/>
      <c r="Y168" s="181"/>
      <c r="Z168" s="181"/>
      <c r="AA168" s="181"/>
      <c r="AB168" s="181"/>
      <c r="AC168" s="181"/>
      <c r="AD168" s="181"/>
      <c r="AE168" s="181"/>
      <c r="AF168" s="181"/>
      <c r="AG168" s="181"/>
      <c r="AH168" s="181"/>
      <c r="AI168" s="181"/>
      <c r="AJ168" s="181"/>
      <c r="AK168" s="181"/>
      <c r="AL168" s="181"/>
      <c r="AM168" s="351"/>
      <c r="BH168" s="22" t="s">
        <v>432</v>
      </c>
      <c r="BJ168" s="23"/>
      <c r="BM168" s="23"/>
    </row>
    <row r="169" spans="1:65" ht="9.75" customHeight="1" x14ac:dyDescent="0.15">
      <c r="A169" s="324"/>
      <c r="B169" s="325"/>
      <c r="C169" s="325"/>
      <c r="D169" s="325"/>
      <c r="E169" s="325"/>
      <c r="F169" s="325"/>
      <c r="G169" s="325"/>
      <c r="H169" s="325"/>
      <c r="I169" s="325"/>
      <c r="J169" s="228" t="s">
        <v>127</v>
      </c>
      <c r="K169" s="184" t="s">
        <v>701</v>
      </c>
      <c r="L169" s="184"/>
      <c r="M169" s="184"/>
      <c r="N169" s="184"/>
      <c r="O169" s="184"/>
      <c r="P169" s="185" t="s">
        <v>129</v>
      </c>
      <c r="Q169" s="185"/>
      <c r="R169" s="185"/>
      <c r="S169" s="185"/>
      <c r="T169" s="185"/>
      <c r="U169" s="185"/>
      <c r="V169" s="169" t="s">
        <v>116</v>
      </c>
      <c r="W169" s="169"/>
      <c r="X169" s="169"/>
      <c r="Y169" s="169"/>
      <c r="Z169" s="169"/>
      <c r="AA169" s="169"/>
      <c r="AB169" s="169"/>
      <c r="AC169" s="169"/>
      <c r="AD169" s="169"/>
      <c r="AE169" s="169"/>
      <c r="AF169" s="169"/>
      <c r="AG169" s="169"/>
      <c r="AH169" s="169"/>
      <c r="AI169" s="169"/>
      <c r="AJ169" s="169"/>
      <c r="AK169" s="169"/>
      <c r="AL169" s="169"/>
      <c r="AM169" s="172"/>
      <c r="BE169" s="4" t="str">
        <f ca="1">MID(CELL("address",$CF$2),2,2)</f>
        <v>CF</v>
      </c>
      <c r="BF169" s="14">
        <f>IF(TRIM($K169)="","",IF(ISERROR(MATCH($K169,$CF$3:$CF$4,0)),"INPUT_ERROR",MATCH($K169,$CF$3:$CF$4,0)))</f>
        <v>2</v>
      </c>
      <c r="BH169" s="22">
        <v>34</v>
      </c>
      <c r="BI169" s="4" t="str">
        <f>"ITEM"&amp;BH169&amp; BG169 &amp;"=" &amp; $BF169</f>
        <v>ITEM34=2</v>
      </c>
      <c r="BJ169" s="23"/>
      <c r="BM169" s="23"/>
    </row>
    <row r="170" spans="1:65" ht="9.75" customHeight="1" x14ac:dyDescent="0.15">
      <c r="A170" s="324"/>
      <c r="B170" s="325"/>
      <c r="C170" s="325"/>
      <c r="D170" s="325"/>
      <c r="E170" s="325"/>
      <c r="F170" s="325"/>
      <c r="G170" s="325"/>
      <c r="H170" s="325"/>
      <c r="I170" s="325"/>
      <c r="J170" s="228"/>
      <c r="K170" s="184"/>
      <c r="L170" s="184"/>
      <c r="M170" s="184"/>
      <c r="N170" s="184"/>
      <c r="O170" s="184"/>
      <c r="P170" s="185"/>
      <c r="Q170" s="185"/>
      <c r="R170" s="185"/>
      <c r="S170" s="185"/>
      <c r="T170" s="185"/>
      <c r="U170" s="185"/>
      <c r="V170" s="187" t="s">
        <v>266</v>
      </c>
      <c r="W170" s="187"/>
      <c r="X170" s="187"/>
      <c r="Y170" s="187"/>
      <c r="Z170" s="187"/>
      <c r="AA170" s="187"/>
      <c r="AB170" s="187"/>
      <c r="AC170" s="187"/>
      <c r="AD170" s="187"/>
      <c r="AE170" s="187" t="s">
        <v>267</v>
      </c>
      <c r="AF170" s="187"/>
      <c r="AG170" s="187"/>
      <c r="AH170" s="187"/>
      <c r="AI170" s="187"/>
      <c r="AJ170" s="187"/>
      <c r="AK170" s="187"/>
      <c r="AL170" s="187"/>
      <c r="AM170" s="188"/>
      <c r="BH170" s="22" t="s">
        <v>432</v>
      </c>
      <c r="BJ170" s="23"/>
      <c r="BM170" s="23"/>
    </row>
    <row r="171" spans="1:65" ht="9.75" customHeight="1" x14ac:dyDescent="0.15">
      <c r="A171" s="324"/>
      <c r="B171" s="325"/>
      <c r="C171" s="325"/>
      <c r="D171" s="325"/>
      <c r="E171" s="325"/>
      <c r="F171" s="325"/>
      <c r="G171" s="325"/>
      <c r="H171" s="325"/>
      <c r="I171" s="325"/>
      <c r="J171" s="359"/>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237"/>
      <c r="BH171" s="22" t="s">
        <v>432</v>
      </c>
      <c r="BJ171" s="23"/>
      <c r="BM171" s="23"/>
    </row>
    <row r="172" spans="1:65" ht="9.75" customHeight="1" x14ac:dyDescent="0.15">
      <c r="A172" s="324"/>
      <c r="B172" s="325"/>
      <c r="C172" s="325"/>
      <c r="D172" s="325"/>
      <c r="E172" s="325"/>
      <c r="F172" s="325"/>
      <c r="G172" s="325"/>
      <c r="H172" s="325"/>
      <c r="I172" s="325"/>
      <c r="J172" s="247"/>
      <c r="K172" s="248"/>
      <c r="L172" s="248"/>
      <c r="M172" s="248"/>
      <c r="N172" s="248"/>
      <c r="O172" s="248"/>
      <c r="P172" s="248"/>
      <c r="Q172" s="248"/>
      <c r="R172" s="248"/>
      <c r="S172" s="248"/>
      <c r="T172" s="248"/>
      <c r="U172" s="248"/>
      <c r="V172" s="248"/>
      <c r="W172" s="248"/>
      <c r="X172" s="248"/>
      <c r="Y172" s="248"/>
      <c r="Z172" s="248"/>
      <c r="AA172" s="248"/>
      <c r="AB172" s="248"/>
      <c r="AC172" s="248"/>
      <c r="AD172" s="248"/>
      <c r="AE172" s="248"/>
      <c r="AF172" s="248"/>
      <c r="AG172" s="248"/>
      <c r="AH172" s="248"/>
      <c r="AI172" s="248"/>
      <c r="AJ172" s="248"/>
      <c r="AK172" s="248"/>
      <c r="AL172" s="248"/>
      <c r="AM172" s="350"/>
      <c r="BH172" s="22" t="s">
        <v>432</v>
      </c>
      <c r="BJ172" s="23"/>
      <c r="BM172" s="23"/>
    </row>
    <row r="173" spans="1:65" ht="9.75" customHeight="1" x14ac:dyDescent="0.15">
      <c r="A173" s="324"/>
      <c r="B173" s="326"/>
      <c r="C173" s="321" t="s">
        <v>68</v>
      </c>
      <c r="D173" s="322"/>
      <c r="E173" s="322"/>
      <c r="F173" s="322"/>
      <c r="G173" s="322"/>
      <c r="H173" s="322"/>
      <c r="I173" s="323"/>
      <c r="J173" s="360"/>
      <c r="K173" s="360"/>
      <c r="L173" s="360"/>
      <c r="M173" s="360"/>
      <c r="N173" s="360"/>
      <c r="O173" s="360"/>
      <c r="P173" s="360"/>
      <c r="Q173" s="360"/>
      <c r="R173" s="360"/>
      <c r="S173" s="360"/>
      <c r="T173" s="360"/>
      <c r="U173" s="360"/>
      <c r="V173" s="360"/>
      <c r="W173" s="360"/>
      <c r="X173" s="360"/>
      <c r="Y173" s="360"/>
      <c r="Z173" s="360"/>
      <c r="AA173" s="360"/>
      <c r="AB173" s="360"/>
      <c r="AC173" s="360"/>
      <c r="AD173" s="360"/>
      <c r="AE173" s="360"/>
      <c r="AF173" s="360"/>
      <c r="AG173" s="360"/>
      <c r="AH173" s="360"/>
      <c r="AI173" s="360"/>
      <c r="AJ173" s="360"/>
      <c r="AK173" s="360"/>
      <c r="AL173" s="360"/>
      <c r="AM173" s="360"/>
      <c r="BH173" s="22">
        <v>35</v>
      </c>
      <c r="BI173" s="4" t="str">
        <f>"ITEM"&amp;BH173&amp; BG173 &amp;"="&amp; IF(TRIM($J173)="","",$J173)</f>
        <v>ITEM35=</v>
      </c>
      <c r="BJ173" s="23"/>
      <c r="BM173" s="23"/>
    </row>
    <row r="174" spans="1:65" ht="9.75" customHeight="1" x14ac:dyDescent="0.15">
      <c r="A174" s="324"/>
      <c r="B174" s="326"/>
      <c r="C174" s="324"/>
      <c r="D174" s="325"/>
      <c r="E174" s="325"/>
      <c r="F174" s="325"/>
      <c r="G174" s="325"/>
      <c r="H174" s="325"/>
      <c r="I174" s="326"/>
      <c r="J174" s="361"/>
      <c r="K174" s="361"/>
      <c r="L174" s="361"/>
      <c r="M174" s="361"/>
      <c r="N174" s="361"/>
      <c r="O174" s="361"/>
      <c r="P174" s="361"/>
      <c r="Q174" s="361"/>
      <c r="R174" s="361"/>
      <c r="S174" s="361"/>
      <c r="T174" s="361"/>
      <c r="U174" s="361"/>
      <c r="V174" s="361"/>
      <c r="W174" s="361"/>
      <c r="X174" s="361"/>
      <c r="Y174" s="361"/>
      <c r="Z174" s="361"/>
      <c r="AA174" s="361"/>
      <c r="AB174" s="361"/>
      <c r="AC174" s="361"/>
      <c r="AD174" s="361"/>
      <c r="AE174" s="361"/>
      <c r="AF174" s="361"/>
      <c r="AG174" s="361"/>
      <c r="AH174" s="361"/>
      <c r="AI174" s="361"/>
      <c r="AJ174" s="361"/>
      <c r="AK174" s="361"/>
      <c r="AL174" s="361"/>
      <c r="AM174" s="361"/>
      <c r="BH174" s="22" t="s">
        <v>432</v>
      </c>
      <c r="BJ174" s="23"/>
      <c r="BM174" s="23"/>
    </row>
    <row r="175" spans="1:65" ht="9.75" customHeight="1" x14ac:dyDescent="0.15">
      <c r="A175" s="324"/>
      <c r="B175" s="326"/>
      <c r="C175" s="324"/>
      <c r="D175" s="325"/>
      <c r="E175" s="325"/>
      <c r="F175" s="325"/>
      <c r="G175" s="325"/>
      <c r="H175" s="325"/>
      <c r="I175" s="326"/>
      <c r="J175" s="361"/>
      <c r="K175" s="361"/>
      <c r="L175" s="361"/>
      <c r="M175" s="361"/>
      <c r="N175" s="361"/>
      <c r="O175" s="361"/>
      <c r="P175" s="361"/>
      <c r="Q175" s="361"/>
      <c r="R175" s="361"/>
      <c r="S175" s="361"/>
      <c r="T175" s="361"/>
      <c r="U175" s="361"/>
      <c r="V175" s="361"/>
      <c r="W175" s="361"/>
      <c r="X175" s="361"/>
      <c r="Y175" s="361"/>
      <c r="Z175" s="361"/>
      <c r="AA175" s="361"/>
      <c r="AB175" s="361"/>
      <c r="AC175" s="361"/>
      <c r="AD175" s="361"/>
      <c r="AE175" s="361"/>
      <c r="AF175" s="361"/>
      <c r="AG175" s="361"/>
      <c r="AH175" s="361"/>
      <c r="AI175" s="361"/>
      <c r="AJ175" s="361"/>
      <c r="AK175" s="361"/>
      <c r="AL175" s="361"/>
      <c r="AM175" s="361"/>
      <c r="BH175" s="22" t="s">
        <v>432</v>
      </c>
      <c r="BJ175" s="23"/>
      <c r="BM175" s="23"/>
    </row>
    <row r="176" spans="1:65" ht="9.75" customHeight="1" x14ac:dyDescent="0.15">
      <c r="A176" s="324"/>
      <c r="B176" s="326"/>
      <c r="C176" s="321" t="s">
        <v>69</v>
      </c>
      <c r="D176" s="322"/>
      <c r="E176" s="322"/>
      <c r="F176" s="322"/>
      <c r="G176" s="322"/>
      <c r="H176" s="322"/>
      <c r="I176" s="323"/>
      <c r="J176" s="361"/>
      <c r="K176" s="361"/>
      <c r="L176" s="361"/>
      <c r="M176" s="361"/>
      <c r="N176" s="361"/>
      <c r="O176" s="361"/>
      <c r="P176" s="361"/>
      <c r="Q176" s="361"/>
      <c r="R176" s="361"/>
      <c r="S176" s="361"/>
      <c r="T176" s="361"/>
      <c r="U176" s="361"/>
      <c r="V176" s="361"/>
      <c r="W176" s="361"/>
      <c r="X176" s="361"/>
      <c r="Y176" s="361"/>
      <c r="Z176" s="361"/>
      <c r="AA176" s="361"/>
      <c r="AB176" s="361"/>
      <c r="AC176" s="361"/>
      <c r="AD176" s="361"/>
      <c r="AE176" s="361"/>
      <c r="AF176" s="361"/>
      <c r="AG176" s="361"/>
      <c r="AH176" s="361"/>
      <c r="AI176" s="361"/>
      <c r="AJ176" s="361"/>
      <c r="AK176" s="361"/>
      <c r="AL176" s="361"/>
      <c r="AM176" s="361"/>
      <c r="BH176" s="22">
        <v>36</v>
      </c>
      <c r="BI176" s="4" t="str">
        <f>"ITEM"&amp;BH176&amp; BG176 &amp;"="&amp; IF(TRIM($J176)="","",$J176)</f>
        <v>ITEM36=</v>
      </c>
      <c r="BJ176" s="23"/>
      <c r="BM176" s="23"/>
    </row>
    <row r="177" spans="1:65" ht="9.75" customHeight="1" x14ac:dyDescent="0.15">
      <c r="A177" s="324"/>
      <c r="B177" s="326"/>
      <c r="C177" s="324"/>
      <c r="D177" s="325"/>
      <c r="E177" s="325"/>
      <c r="F177" s="325"/>
      <c r="G177" s="325"/>
      <c r="H177" s="325"/>
      <c r="I177" s="326"/>
      <c r="J177" s="361"/>
      <c r="K177" s="361"/>
      <c r="L177" s="361"/>
      <c r="M177" s="361"/>
      <c r="N177" s="361"/>
      <c r="O177" s="361"/>
      <c r="P177" s="361"/>
      <c r="Q177" s="361"/>
      <c r="R177" s="361"/>
      <c r="S177" s="361"/>
      <c r="T177" s="361"/>
      <c r="U177" s="361"/>
      <c r="V177" s="361"/>
      <c r="W177" s="361"/>
      <c r="X177" s="361"/>
      <c r="Y177" s="361"/>
      <c r="Z177" s="361"/>
      <c r="AA177" s="361"/>
      <c r="AB177" s="361"/>
      <c r="AC177" s="361"/>
      <c r="AD177" s="361"/>
      <c r="AE177" s="361"/>
      <c r="AF177" s="361"/>
      <c r="AG177" s="361"/>
      <c r="AH177" s="361"/>
      <c r="AI177" s="361"/>
      <c r="AJ177" s="361"/>
      <c r="AK177" s="361"/>
      <c r="AL177" s="361"/>
      <c r="AM177" s="361"/>
      <c r="BH177" s="22" t="s">
        <v>432</v>
      </c>
      <c r="BJ177" s="23"/>
      <c r="BM177" s="23"/>
    </row>
    <row r="178" spans="1:65" ht="9.75" customHeight="1" x14ac:dyDescent="0.15">
      <c r="A178" s="327"/>
      <c r="B178" s="328"/>
      <c r="C178" s="324"/>
      <c r="D178" s="325"/>
      <c r="E178" s="325"/>
      <c r="F178" s="325"/>
      <c r="G178" s="325"/>
      <c r="H178" s="325"/>
      <c r="I178" s="326"/>
      <c r="J178" s="361"/>
      <c r="K178" s="361"/>
      <c r="L178" s="361"/>
      <c r="M178" s="361"/>
      <c r="N178" s="361"/>
      <c r="O178" s="361"/>
      <c r="P178" s="361"/>
      <c r="Q178" s="361"/>
      <c r="R178" s="361"/>
      <c r="S178" s="361"/>
      <c r="T178" s="361"/>
      <c r="U178" s="361"/>
      <c r="V178" s="361"/>
      <c r="W178" s="361"/>
      <c r="X178" s="361"/>
      <c r="Y178" s="361"/>
      <c r="Z178" s="361"/>
      <c r="AA178" s="361"/>
      <c r="AB178" s="361"/>
      <c r="AC178" s="361"/>
      <c r="AD178" s="361"/>
      <c r="AE178" s="361"/>
      <c r="AF178" s="361"/>
      <c r="AG178" s="361"/>
      <c r="AH178" s="361"/>
      <c r="AI178" s="361"/>
      <c r="AJ178" s="361"/>
      <c r="AK178" s="361"/>
      <c r="AL178" s="361"/>
      <c r="AM178" s="361"/>
      <c r="BH178" s="22" t="s">
        <v>432</v>
      </c>
      <c r="BJ178" s="23"/>
      <c r="BM178" s="23"/>
    </row>
    <row r="179" spans="1:65" ht="9.75" customHeight="1" x14ac:dyDescent="0.15">
      <c r="A179" s="330" t="s">
        <v>52</v>
      </c>
      <c r="B179" s="330"/>
      <c r="C179" s="330"/>
      <c r="D179" s="330"/>
      <c r="E179" s="330"/>
      <c r="F179" s="330"/>
      <c r="G179" s="330"/>
      <c r="H179" s="330"/>
      <c r="I179" s="330"/>
      <c r="J179" s="361"/>
      <c r="K179" s="361"/>
      <c r="L179" s="361"/>
      <c r="M179" s="361"/>
      <c r="N179" s="361"/>
      <c r="O179" s="361"/>
      <c r="P179" s="361"/>
      <c r="Q179" s="361"/>
      <c r="R179" s="361"/>
      <c r="S179" s="361"/>
      <c r="T179" s="361"/>
      <c r="U179" s="361"/>
      <c r="V179" s="361"/>
      <c r="W179" s="361"/>
      <c r="X179" s="361"/>
      <c r="Y179" s="361"/>
      <c r="Z179" s="361"/>
      <c r="AA179" s="361"/>
      <c r="AB179" s="361"/>
      <c r="AC179" s="361"/>
      <c r="AD179" s="361"/>
      <c r="AE179" s="361"/>
      <c r="AF179" s="361"/>
      <c r="AG179" s="361"/>
      <c r="AH179" s="361"/>
      <c r="AI179" s="361"/>
      <c r="AJ179" s="361"/>
      <c r="AK179" s="361"/>
      <c r="AL179" s="361"/>
      <c r="AM179" s="361"/>
      <c r="BH179" s="22">
        <v>37</v>
      </c>
      <c r="BI179" s="4" t="str">
        <f>"ITEM"&amp;BH179&amp; BG179 &amp;"="&amp; IF(TRIM($J179)="","",$J179)</f>
        <v>ITEM37=</v>
      </c>
      <c r="BJ179" s="23"/>
      <c r="BM179" s="23"/>
    </row>
    <row r="180" spans="1:65" ht="9.75" customHeight="1" x14ac:dyDescent="0.15">
      <c r="A180" s="330"/>
      <c r="B180" s="330"/>
      <c r="C180" s="330"/>
      <c r="D180" s="330"/>
      <c r="E180" s="330"/>
      <c r="F180" s="330"/>
      <c r="G180" s="330"/>
      <c r="H180" s="330"/>
      <c r="I180" s="330"/>
      <c r="J180" s="361"/>
      <c r="K180" s="361"/>
      <c r="L180" s="361"/>
      <c r="M180" s="361"/>
      <c r="N180" s="361"/>
      <c r="O180" s="361"/>
      <c r="P180" s="361"/>
      <c r="Q180" s="361"/>
      <c r="R180" s="361"/>
      <c r="S180" s="361"/>
      <c r="T180" s="361"/>
      <c r="U180" s="361"/>
      <c r="V180" s="361"/>
      <c r="W180" s="361"/>
      <c r="X180" s="361"/>
      <c r="Y180" s="361"/>
      <c r="Z180" s="361"/>
      <c r="AA180" s="361"/>
      <c r="AB180" s="361"/>
      <c r="AC180" s="361"/>
      <c r="AD180" s="361"/>
      <c r="AE180" s="361"/>
      <c r="AF180" s="361"/>
      <c r="AG180" s="361"/>
      <c r="AH180" s="361"/>
      <c r="AI180" s="361"/>
      <c r="AJ180" s="361"/>
      <c r="AK180" s="361"/>
      <c r="AL180" s="361"/>
      <c r="AM180" s="361"/>
      <c r="BH180" s="22" t="s">
        <v>432</v>
      </c>
      <c r="BJ180" s="23"/>
      <c r="BM180" s="23"/>
    </row>
    <row r="181" spans="1:65" ht="9.75" customHeight="1" x14ac:dyDescent="0.15">
      <c r="A181" s="330"/>
      <c r="B181" s="330"/>
      <c r="C181" s="330"/>
      <c r="D181" s="330"/>
      <c r="E181" s="330"/>
      <c r="F181" s="330"/>
      <c r="G181" s="330"/>
      <c r="H181" s="330"/>
      <c r="I181" s="330"/>
      <c r="J181" s="361"/>
      <c r="K181" s="361"/>
      <c r="L181" s="361"/>
      <c r="M181" s="361"/>
      <c r="N181" s="361"/>
      <c r="O181" s="361"/>
      <c r="P181" s="361"/>
      <c r="Q181" s="361"/>
      <c r="R181" s="361"/>
      <c r="S181" s="361"/>
      <c r="T181" s="361"/>
      <c r="U181" s="361"/>
      <c r="V181" s="361"/>
      <c r="W181" s="361"/>
      <c r="X181" s="361"/>
      <c r="Y181" s="361"/>
      <c r="Z181" s="361"/>
      <c r="AA181" s="361"/>
      <c r="AB181" s="361"/>
      <c r="AC181" s="361"/>
      <c r="AD181" s="361"/>
      <c r="AE181" s="361"/>
      <c r="AF181" s="361"/>
      <c r="AG181" s="361"/>
      <c r="AH181" s="361"/>
      <c r="AI181" s="361"/>
      <c r="AJ181" s="361"/>
      <c r="AK181" s="361"/>
      <c r="AL181" s="361"/>
      <c r="AM181" s="361"/>
      <c r="BH181" s="22" t="s">
        <v>432</v>
      </c>
      <c r="BJ181" s="23"/>
      <c r="BM181" s="23"/>
    </row>
    <row r="182" spans="1:65" ht="9.75" customHeight="1" x14ac:dyDescent="0.15">
      <c r="A182" s="335" t="s">
        <v>295</v>
      </c>
      <c r="B182" s="336"/>
      <c r="C182" s="336"/>
      <c r="D182" s="336"/>
      <c r="E182" s="336"/>
      <c r="F182" s="336"/>
      <c r="G182" s="336"/>
      <c r="H182" s="336"/>
      <c r="I182" s="337"/>
      <c r="J182" s="331" t="s">
        <v>167</v>
      </c>
      <c r="K182" s="232" t="s">
        <v>689</v>
      </c>
      <c r="L182" s="232"/>
      <c r="M182" s="232"/>
      <c r="N182" s="232"/>
      <c r="O182" s="232"/>
      <c r="P182" s="232"/>
      <c r="Q182" s="232"/>
      <c r="R182" s="232"/>
      <c r="S182" s="232"/>
      <c r="T182" s="181" t="s">
        <v>168</v>
      </c>
      <c r="U182" s="181"/>
      <c r="V182" s="170" t="s">
        <v>116</v>
      </c>
      <c r="W182" s="170"/>
      <c r="X182" s="170"/>
      <c r="Y182" s="170"/>
      <c r="Z182" s="170"/>
      <c r="AA182" s="170"/>
      <c r="AB182" s="170"/>
      <c r="AC182" s="170"/>
      <c r="AD182" s="170"/>
      <c r="AE182" s="170"/>
      <c r="AF182" s="170"/>
      <c r="AG182" s="170"/>
      <c r="AH182" s="170"/>
      <c r="AI182" s="170"/>
      <c r="AJ182" s="170"/>
      <c r="AK182" s="170"/>
      <c r="AL182" s="170"/>
      <c r="AM182" s="171"/>
      <c r="BE182" s="4" t="str">
        <f ca="1">MID(CELL("address",$CA$2),2,2)</f>
        <v>CA</v>
      </c>
      <c r="BF182" s="14">
        <f>IF(TRIM($K182)="","",IF(ISERROR(MATCH($K182,$CA$3:$CA$5,0)),"INPUT_ERROR",MATCH($K182,$CA$3:$CA$5,0)))</f>
        <v>2</v>
      </c>
      <c r="BH182" s="22">
        <v>38</v>
      </c>
      <c r="BI182" s="4" t="str">
        <f>"ITEM"&amp;BH182&amp; BG182 &amp;"=" &amp; $BF182</f>
        <v>ITEM38=2</v>
      </c>
      <c r="BJ182" s="23"/>
      <c r="BM182" s="23"/>
    </row>
    <row r="183" spans="1:65" ht="9.75" customHeight="1" x14ac:dyDescent="0.15">
      <c r="A183" s="338"/>
      <c r="B183" s="339"/>
      <c r="C183" s="339"/>
      <c r="D183" s="339"/>
      <c r="E183" s="339"/>
      <c r="F183" s="339"/>
      <c r="G183" s="339"/>
      <c r="H183" s="339"/>
      <c r="I183" s="340"/>
      <c r="J183" s="228"/>
      <c r="K183" s="184"/>
      <c r="L183" s="184"/>
      <c r="M183" s="184"/>
      <c r="N183" s="184"/>
      <c r="O183" s="184"/>
      <c r="P183" s="184"/>
      <c r="Q183" s="184"/>
      <c r="R183" s="184"/>
      <c r="S183" s="184"/>
      <c r="T183" s="185"/>
      <c r="U183" s="185"/>
      <c r="V183" s="187" t="s">
        <v>242</v>
      </c>
      <c r="W183" s="187"/>
      <c r="X183" s="187"/>
      <c r="Y183" s="187"/>
      <c r="Z183" s="187"/>
      <c r="AA183" s="187"/>
      <c r="AB183" s="187"/>
      <c r="AC183" s="187"/>
      <c r="AD183" s="187"/>
      <c r="AE183" s="187" t="s">
        <v>243</v>
      </c>
      <c r="AF183" s="187"/>
      <c r="AG183" s="187"/>
      <c r="AH183" s="187"/>
      <c r="AI183" s="187"/>
      <c r="AJ183" s="187"/>
      <c r="AK183" s="187"/>
      <c r="AL183" s="187"/>
      <c r="AM183" s="188"/>
      <c r="BH183" s="22" t="s">
        <v>432</v>
      </c>
      <c r="BJ183" s="23"/>
      <c r="BM183" s="23"/>
    </row>
    <row r="184" spans="1:65" ht="9.75" customHeight="1" x14ac:dyDescent="0.15">
      <c r="A184" s="353"/>
      <c r="B184" s="354"/>
      <c r="C184" s="354"/>
      <c r="D184" s="354"/>
      <c r="E184" s="354"/>
      <c r="F184" s="354"/>
      <c r="G184" s="354"/>
      <c r="H184" s="354"/>
      <c r="I184" s="355"/>
      <c r="J184" s="247"/>
      <c r="K184" s="248"/>
      <c r="L184" s="248"/>
      <c r="M184" s="248"/>
      <c r="N184" s="248"/>
      <c r="O184" s="248"/>
      <c r="P184" s="248"/>
      <c r="Q184" s="248"/>
      <c r="R184" s="248"/>
      <c r="S184" s="248"/>
      <c r="T184" s="248"/>
      <c r="U184" s="248"/>
      <c r="V184" s="190" t="s">
        <v>244</v>
      </c>
      <c r="W184" s="190"/>
      <c r="X184" s="190"/>
      <c r="Y184" s="190"/>
      <c r="Z184" s="190"/>
      <c r="AA184" s="190"/>
      <c r="AB184" s="190"/>
      <c r="AC184" s="190"/>
      <c r="AD184" s="190"/>
      <c r="AE184" s="190"/>
      <c r="AF184" s="190"/>
      <c r="AG184" s="190"/>
      <c r="AH184" s="190"/>
      <c r="AI184" s="190"/>
      <c r="AJ184" s="190"/>
      <c r="AK184" s="190"/>
      <c r="AL184" s="190"/>
      <c r="AM184" s="191"/>
      <c r="BH184" s="22" t="s">
        <v>432</v>
      </c>
      <c r="BJ184" s="23"/>
      <c r="BM184" s="23"/>
    </row>
    <row r="185" spans="1:65" ht="9.75" customHeight="1" x14ac:dyDescent="0.15">
      <c r="A185" s="321" t="s">
        <v>70</v>
      </c>
      <c r="B185" s="322"/>
      <c r="C185" s="322"/>
      <c r="D185" s="322"/>
      <c r="E185" s="322"/>
      <c r="F185" s="322"/>
      <c r="G185" s="322"/>
      <c r="H185" s="322"/>
      <c r="I185" s="322"/>
      <c r="J185" s="322"/>
      <c r="K185" s="322"/>
      <c r="L185" s="322"/>
      <c r="M185" s="322"/>
      <c r="N185" s="322"/>
      <c r="O185" s="322"/>
      <c r="P185" s="322"/>
      <c r="Q185" s="322"/>
      <c r="R185" s="322"/>
      <c r="S185" s="322"/>
      <c r="T185" s="322"/>
      <c r="U185" s="322"/>
      <c r="V185" s="322"/>
      <c r="W185" s="322"/>
      <c r="X185" s="322"/>
      <c r="Y185" s="322"/>
      <c r="Z185" s="322"/>
      <c r="AA185" s="322"/>
      <c r="AB185" s="322"/>
      <c r="AC185" s="322"/>
      <c r="AD185" s="322"/>
      <c r="AE185" s="322"/>
      <c r="AF185" s="322"/>
      <c r="AG185" s="322"/>
      <c r="AH185" s="322"/>
      <c r="AI185" s="322"/>
      <c r="AJ185" s="322"/>
      <c r="AK185" s="322"/>
      <c r="AL185" s="322"/>
      <c r="AM185" s="323"/>
      <c r="BH185" s="22" t="s">
        <v>432</v>
      </c>
      <c r="BJ185" s="23"/>
      <c r="BM185" s="23"/>
    </row>
    <row r="186" spans="1:65" ht="9.75" customHeight="1" x14ac:dyDescent="0.15">
      <c r="A186" s="327"/>
      <c r="B186" s="329"/>
      <c r="C186" s="329"/>
      <c r="D186" s="329"/>
      <c r="E186" s="329"/>
      <c r="F186" s="329"/>
      <c r="G186" s="329"/>
      <c r="H186" s="329"/>
      <c r="I186" s="329"/>
      <c r="J186" s="329"/>
      <c r="K186" s="329"/>
      <c r="L186" s="329"/>
      <c r="M186" s="329"/>
      <c r="N186" s="329"/>
      <c r="O186" s="329"/>
      <c r="P186" s="329"/>
      <c r="Q186" s="329"/>
      <c r="R186" s="329"/>
      <c r="S186" s="329"/>
      <c r="T186" s="329"/>
      <c r="U186" s="329"/>
      <c r="V186" s="329"/>
      <c r="W186" s="329"/>
      <c r="X186" s="329"/>
      <c r="Y186" s="329"/>
      <c r="Z186" s="329"/>
      <c r="AA186" s="329"/>
      <c r="AB186" s="329"/>
      <c r="AC186" s="329"/>
      <c r="AD186" s="329"/>
      <c r="AE186" s="329"/>
      <c r="AF186" s="329"/>
      <c r="AG186" s="329"/>
      <c r="AH186" s="329"/>
      <c r="AI186" s="329"/>
      <c r="AJ186" s="329"/>
      <c r="AK186" s="329"/>
      <c r="AL186" s="329"/>
      <c r="AM186" s="328"/>
      <c r="BH186" s="22" t="s">
        <v>432</v>
      </c>
      <c r="BJ186" s="23"/>
      <c r="BM186" s="23"/>
    </row>
    <row r="187" spans="1:65" ht="9.75" customHeight="1" x14ac:dyDescent="0.15">
      <c r="A187" s="332"/>
      <c r="B187" s="333"/>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33"/>
      <c r="AB187" s="333"/>
      <c r="AC187" s="333"/>
      <c r="AD187" s="333"/>
      <c r="AE187" s="333"/>
      <c r="AF187" s="333"/>
      <c r="AG187" s="333"/>
      <c r="AH187" s="333"/>
      <c r="AI187" s="333"/>
      <c r="AJ187" s="333"/>
      <c r="AK187" s="333"/>
      <c r="AL187" s="333"/>
      <c r="AM187" s="334"/>
      <c r="BH187" s="22" t="s">
        <v>561</v>
      </c>
      <c r="BI187" s="4" t="str">
        <f>"ITEM"&amp;BH187&amp; BG187 &amp;"="&amp; IF(TRIM($A187)="","",$A187)</f>
        <v>ITEM39_1=</v>
      </c>
      <c r="BJ187" s="23"/>
      <c r="BM187" s="23"/>
    </row>
    <row r="188" spans="1:65" ht="9.75" customHeight="1" x14ac:dyDescent="0.15">
      <c r="A188" s="249"/>
      <c r="B188" s="221"/>
      <c r="C188" s="221"/>
      <c r="D188" s="221"/>
      <c r="E188" s="221"/>
      <c r="F188" s="221"/>
      <c r="G188" s="221"/>
      <c r="H188" s="221"/>
      <c r="I188" s="221"/>
      <c r="J188" s="221"/>
      <c r="K188" s="221"/>
      <c r="L188" s="221"/>
      <c r="M188" s="221"/>
      <c r="N188" s="221"/>
      <c r="O188" s="221"/>
      <c r="P188" s="221"/>
      <c r="Q188" s="221"/>
      <c r="R188" s="221"/>
      <c r="S188" s="221"/>
      <c r="T188" s="221"/>
      <c r="U188" s="221"/>
      <c r="V188" s="221"/>
      <c r="W188" s="221"/>
      <c r="X188" s="221"/>
      <c r="Y188" s="221"/>
      <c r="Z188" s="221"/>
      <c r="AA188" s="221"/>
      <c r="AB188" s="221"/>
      <c r="AC188" s="221"/>
      <c r="AD188" s="221"/>
      <c r="AE188" s="221"/>
      <c r="AF188" s="221"/>
      <c r="AG188" s="221"/>
      <c r="AH188" s="221"/>
      <c r="AI188" s="221"/>
      <c r="AJ188" s="221"/>
      <c r="AK188" s="221"/>
      <c r="AL188" s="221"/>
      <c r="AM188" s="250"/>
      <c r="BH188" s="22" t="s">
        <v>432</v>
      </c>
      <c r="BJ188" s="23"/>
      <c r="BM188" s="23"/>
    </row>
    <row r="189" spans="1:65" ht="9.75" customHeight="1" x14ac:dyDescent="0.15">
      <c r="A189" s="249"/>
      <c r="B189" s="221"/>
      <c r="C189" s="221"/>
      <c r="D189" s="221"/>
      <c r="E189" s="221"/>
      <c r="F189" s="221"/>
      <c r="G189" s="221"/>
      <c r="H189" s="221"/>
      <c r="I189" s="221"/>
      <c r="J189" s="221"/>
      <c r="K189" s="221"/>
      <c r="L189" s="221"/>
      <c r="M189" s="221"/>
      <c r="N189" s="221"/>
      <c r="O189" s="221"/>
      <c r="P189" s="221"/>
      <c r="Q189" s="221"/>
      <c r="R189" s="221"/>
      <c r="S189" s="221"/>
      <c r="T189" s="221"/>
      <c r="U189" s="221"/>
      <c r="V189" s="221"/>
      <c r="W189" s="221"/>
      <c r="X189" s="221"/>
      <c r="Y189" s="221"/>
      <c r="Z189" s="221"/>
      <c r="AA189" s="221"/>
      <c r="AB189" s="221"/>
      <c r="AC189" s="221"/>
      <c r="AD189" s="221"/>
      <c r="AE189" s="221"/>
      <c r="AF189" s="221"/>
      <c r="AG189" s="221"/>
      <c r="AH189" s="221"/>
      <c r="AI189" s="221"/>
      <c r="AJ189" s="221"/>
      <c r="AK189" s="221"/>
      <c r="AL189" s="221"/>
      <c r="AM189" s="250"/>
      <c r="BH189" s="22" t="s">
        <v>432</v>
      </c>
      <c r="BJ189" s="23"/>
      <c r="BM189" s="23"/>
    </row>
    <row r="190" spans="1:65" ht="9.75" customHeight="1" x14ac:dyDescent="0.15">
      <c r="A190" s="249"/>
      <c r="B190" s="221"/>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c r="AC190" s="221"/>
      <c r="AD190" s="221"/>
      <c r="AE190" s="221"/>
      <c r="AF190" s="221"/>
      <c r="AG190" s="221"/>
      <c r="AH190" s="221"/>
      <c r="AI190" s="221"/>
      <c r="AJ190" s="221"/>
      <c r="AK190" s="221"/>
      <c r="AL190" s="221"/>
      <c r="AM190" s="250"/>
      <c r="BH190" s="22" t="s">
        <v>432</v>
      </c>
      <c r="BJ190" s="23"/>
      <c r="BM190" s="23"/>
    </row>
    <row r="191" spans="1:65" ht="9.75" customHeight="1" x14ac:dyDescent="0.15">
      <c r="A191" s="249"/>
      <c r="B191" s="221"/>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c r="AA191" s="221"/>
      <c r="AB191" s="221"/>
      <c r="AC191" s="221"/>
      <c r="AD191" s="221"/>
      <c r="AE191" s="221"/>
      <c r="AF191" s="221"/>
      <c r="AG191" s="221"/>
      <c r="AH191" s="221"/>
      <c r="AI191" s="221"/>
      <c r="AJ191" s="221"/>
      <c r="AK191" s="221"/>
      <c r="AL191" s="221"/>
      <c r="AM191" s="250"/>
      <c r="BH191" s="22" t="s">
        <v>432</v>
      </c>
      <c r="BJ191" s="23"/>
      <c r="BM191" s="23"/>
    </row>
    <row r="192" spans="1:65" ht="9.75" customHeight="1" x14ac:dyDescent="0.15">
      <c r="A192" s="249"/>
      <c r="B192" s="221"/>
      <c r="C192" s="221"/>
      <c r="D192" s="221"/>
      <c r="E192" s="221"/>
      <c r="F192" s="221"/>
      <c r="G192" s="221"/>
      <c r="H192" s="221"/>
      <c r="I192" s="221"/>
      <c r="J192" s="221"/>
      <c r="K192" s="221"/>
      <c r="L192" s="221"/>
      <c r="M192" s="221"/>
      <c r="N192" s="221"/>
      <c r="O192" s="221"/>
      <c r="P192" s="221"/>
      <c r="Q192" s="221"/>
      <c r="R192" s="221"/>
      <c r="S192" s="221"/>
      <c r="T192" s="221"/>
      <c r="U192" s="221"/>
      <c r="V192" s="221"/>
      <c r="W192" s="221"/>
      <c r="X192" s="221"/>
      <c r="Y192" s="221"/>
      <c r="Z192" s="221"/>
      <c r="AA192" s="221"/>
      <c r="AB192" s="221"/>
      <c r="AC192" s="221"/>
      <c r="AD192" s="221"/>
      <c r="AE192" s="221"/>
      <c r="AF192" s="221"/>
      <c r="AG192" s="221"/>
      <c r="AH192" s="221"/>
      <c r="AI192" s="221"/>
      <c r="AJ192" s="221"/>
      <c r="AK192" s="221"/>
      <c r="AL192" s="221"/>
      <c r="AM192" s="250"/>
      <c r="BH192" s="22" t="s">
        <v>432</v>
      </c>
      <c r="BJ192" s="23"/>
      <c r="BM192" s="23"/>
    </row>
    <row r="193" spans="1:65" ht="9.75" customHeight="1" x14ac:dyDescent="0.15">
      <c r="A193" s="249"/>
      <c r="B193" s="221"/>
      <c r="C193" s="221"/>
      <c r="D193" s="221"/>
      <c r="E193" s="221"/>
      <c r="F193" s="221"/>
      <c r="G193" s="221"/>
      <c r="H193" s="221"/>
      <c r="I193" s="221"/>
      <c r="J193" s="221"/>
      <c r="K193" s="221"/>
      <c r="L193" s="221"/>
      <c r="M193" s="221"/>
      <c r="N193" s="221"/>
      <c r="O193" s="221"/>
      <c r="P193" s="221"/>
      <c r="Q193" s="221"/>
      <c r="R193" s="221"/>
      <c r="S193" s="221"/>
      <c r="T193" s="221"/>
      <c r="U193" s="221"/>
      <c r="V193" s="221"/>
      <c r="W193" s="221"/>
      <c r="X193" s="221"/>
      <c r="Y193" s="221"/>
      <c r="Z193" s="221"/>
      <c r="AA193" s="221"/>
      <c r="AB193" s="221"/>
      <c r="AC193" s="221"/>
      <c r="AD193" s="221"/>
      <c r="AE193" s="221"/>
      <c r="AF193" s="221"/>
      <c r="AG193" s="221"/>
      <c r="AH193" s="221"/>
      <c r="AI193" s="221"/>
      <c r="AJ193" s="221"/>
      <c r="AK193" s="221"/>
      <c r="AL193" s="221"/>
      <c r="AM193" s="250"/>
      <c r="BH193" s="22" t="s">
        <v>432</v>
      </c>
      <c r="BJ193" s="23"/>
      <c r="BM193" s="23"/>
    </row>
    <row r="194" spans="1:65" ht="9.75" customHeight="1" x14ac:dyDescent="0.15">
      <c r="A194" s="249"/>
      <c r="B194" s="221"/>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c r="Y194" s="221"/>
      <c r="Z194" s="221"/>
      <c r="AA194" s="221"/>
      <c r="AB194" s="221"/>
      <c r="AC194" s="221"/>
      <c r="AD194" s="221"/>
      <c r="AE194" s="221"/>
      <c r="AF194" s="221"/>
      <c r="AG194" s="221"/>
      <c r="AH194" s="221"/>
      <c r="AI194" s="221"/>
      <c r="AJ194" s="221"/>
      <c r="AK194" s="221"/>
      <c r="AL194" s="221"/>
      <c r="AM194" s="250"/>
      <c r="BH194" s="22" t="s">
        <v>432</v>
      </c>
      <c r="BJ194" s="23"/>
      <c r="BM194" s="23"/>
    </row>
    <row r="195" spans="1:65" ht="9.75" customHeight="1" x14ac:dyDescent="0.15">
      <c r="A195" s="249"/>
      <c r="B195" s="221"/>
      <c r="C195" s="221"/>
      <c r="D195" s="221"/>
      <c r="E195" s="221"/>
      <c r="F195" s="221"/>
      <c r="G195" s="221"/>
      <c r="H195" s="221"/>
      <c r="I195" s="221"/>
      <c r="J195" s="221"/>
      <c r="K195" s="221"/>
      <c r="L195" s="221"/>
      <c r="M195" s="221"/>
      <c r="N195" s="221"/>
      <c r="O195" s="221"/>
      <c r="P195" s="221"/>
      <c r="Q195" s="221"/>
      <c r="R195" s="221"/>
      <c r="S195" s="221"/>
      <c r="T195" s="221"/>
      <c r="U195" s="221"/>
      <c r="V195" s="221"/>
      <c r="W195" s="221"/>
      <c r="X195" s="221"/>
      <c r="Y195" s="221"/>
      <c r="Z195" s="221"/>
      <c r="AA195" s="221"/>
      <c r="AB195" s="221"/>
      <c r="AC195" s="221"/>
      <c r="AD195" s="221"/>
      <c r="AE195" s="221"/>
      <c r="AF195" s="221"/>
      <c r="AG195" s="221"/>
      <c r="AH195" s="221"/>
      <c r="AI195" s="221"/>
      <c r="AJ195" s="221"/>
      <c r="AK195" s="221"/>
      <c r="AL195" s="221"/>
      <c r="AM195" s="250"/>
      <c r="BH195" s="22" t="s">
        <v>432</v>
      </c>
      <c r="BJ195" s="23"/>
      <c r="BM195" s="23"/>
    </row>
    <row r="196" spans="1:65" ht="9.75" customHeight="1" x14ac:dyDescent="0.15">
      <c r="A196" s="249"/>
      <c r="B196" s="221"/>
      <c r="C196" s="221"/>
      <c r="D196" s="221"/>
      <c r="E196" s="221"/>
      <c r="F196" s="221"/>
      <c r="G196" s="221"/>
      <c r="H196" s="221"/>
      <c r="I196" s="221"/>
      <c r="J196" s="221"/>
      <c r="K196" s="221"/>
      <c r="L196" s="221"/>
      <c r="M196" s="221"/>
      <c r="N196" s="221"/>
      <c r="O196" s="221"/>
      <c r="P196" s="221"/>
      <c r="Q196" s="221"/>
      <c r="R196" s="221"/>
      <c r="S196" s="221"/>
      <c r="T196" s="221"/>
      <c r="U196" s="221"/>
      <c r="V196" s="221"/>
      <c r="W196" s="221"/>
      <c r="X196" s="221"/>
      <c r="Y196" s="221"/>
      <c r="Z196" s="221"/>
      <c r="AA196" s="221"/>
      <c r="AB196" s="221"/>
      <c r="AC196" s="221"/>
      <c r="AD196" s="221"/>
      <c r="AE196" s="221"/>
      <c r="AF196" s="221"/>
      <c r="AG196" s="221"/>
      <c r="AH196" s="221"/>
      <c r="AI196" s="221"/>
      <c r="AJ196" s="221"/>
      <c r="AK196" s="221"/>
      <c r="AL196" s="221"/>
      <c r="AM196" s="250"/>
      <c r="BH196" s="22" t="s">
        <v>562</v>
      </c>
      <c r="BI196" s="4" t="str">
        <f>"ITEM"&amp;BH196&amp; BG196 &amp;"="&amp; IF(TRIM($A196)="","",$A196)</f>
        <v>ITEM39_2=</v>
      </c>
      <c r="BJ196" s="23"/>
      <c r="BM196" s="23"/>
    </row>
    <row r="197" spans="1:65" ht="9.75" customHeight="1" x14ac:dyDescent="0.15">
      <c r="A197" s="124"/>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5"/>
      <c r="AC197" s="125"/>
      <c r="AD197" s="125"/>
      <c r="AE197" s="125"/>
      <c r="AF197" s="125"/>
      <c r="AG197" s="125"/>
      <c r="AH197" s="125"/>
      <c r="AI197" s="125"/>
      <c r="AJ197" s="125"/>
      <c r="AK197" s="125"/>
      <c r="AL197" s="125"/>
      <c r="AM197" s="126"/>
      <c r="BH197" s="22" t="s">
        <v>563</v>
      </c>
      <c r="BI197" s="4" t="str">
        <f>"ITEM"&amp;BH197&amp; BG197 &amp;"="&amp; IF(TRIM($A197)="","",$A197)</f>
        <v>ITEM39_3=</v>
      </c>
      <c r="BJ197" s="23"/>
      <c r="BM197" s="23"/>
    </row>
    <row r="198" spans="1:65" ht="9.75" customHeight="1" x14ac:dyDescent="0.15">
      <c r="A198" s="357" t="s">
        <v>311</v>
      </c>
      <c r="B198" s="341"/>
      <c r="C198" s="341"/>
      <c r="D198" s="341"/>
      <c r="E198" s="341"/>
      <c r="F198" s="341"/>
      <c r="G198" s="341"/>
      <c r="H198" s="341"/>
      <c r="I198" s="341"/>
      <c r="J198" s="341"/>
      <c r="K198" s="341"/>
      <c r="L198" s="341"/>
      <c r="M198" s="341"/>
      <c r="N198" s="341"/>
      <c r="O198" s="341"/>
      <c r="P198" s="341"/>
      <c r="Q198" s="341"/>
      <c r="R198" s="341"/>
      <c r="S198" s="341"/>
      <c r="T198" s="341"/>
      <c r="U198" s="341"/>
      <c r="V198" s="341"/>
      <c r="W198" s="341"/>
      <c r="X198" s="341"/>
      <c r="Y198" s="341"/>
      <c r="Z198" s="341"/>
      <c r="AA198" s="341"/>
      <c r="AB198" s="341"/>
      <c r="AC198" s="341"/>
      <c r="AD198" s="341"/>
      <c r="AE198" s="341"/>
      <c r="AF198" s="341"/>
      <c r="AG198" s="341"/>
      <c r="AH198" s="341"/>
      <c r="AI198" s="341"/>
      <c r="AJ198" s="341"/>
      <c r="AK198" s="341"/>
      <c r="AL198" s="341"/>
      <c r="AM198" s="342"/>
      <c r="BH198" s="22" t="s">
        <v>432</v>
      </c>
      <c r="BJ198" s="23"/>
      <c r="BM198" s="23"/>
    </row>
    <row r="199" spans="1:65" ht="9.75" customHeight="1" x14ac:dyDescent="0.15">
      <c r="A199" s="358"/>
      <c r="B199" s="343"/>
      <c r="C199" s="343"/>
      <c r="D199" s="343"/>
      <c r="E199" s="343"/>
      <c r="F199" s="343"/>
      <c r="G199" s="343"/>
      <c r="H199" s="343"/>
      <c r="I199" s="343"/>
      <c r="J199" s="343"/>
      <c r="K199" s="343"/>
      <c r="L199" s="343"/>
      <c r="M199" s="343"/>
      <c r="N199" s="343"/>
      <c r="O199" s="343"/>
      <c r="P199" s="343"/>
      <c r="Q199" s="343"/>
      <c r="R199" s="343"/>
      <c r="S199" s="343"/>
      <c r="T199" s="343"/>
      <c r="U199" s="343"/>
      <c r="V199" s="343"/>
      <c r="W199" s="343"/>
      <c r="X199" s="343"/>
      <c r="Y199" s="343"/>
      <c r="Z199" s="343"/>
      <c r="AA199" s="343"/>
      <c r="AB199" s="343"/>
      <c r="AC199" s="343"/>
      <c r="AD199" s="343"/>
      <c r="AE199" s="343"/>
      <c r="AF199" s="343"/>
      <c r="AG199" s="343"/>
      <c r="AH199" s="343"/>
      <c r="AI199" s="343"/>
      <c r="AJ199" s="343"/>
      <c r="AK199" s="343"/>
      <c r="AL199" s="343"/>
      <c r="AM199" s="344"/>
      <c r="BH199" s="22" t="s">
        <v>432</v>
      </c>
      <c r="BJ199" s="23"/>
      <c r="BM199" s="23"/>
    </row>
    <row r="200" spans="1:65" ht="9.75" customHeight="1" x14ac:dyDescent="0.15">
      <c r="A200" s="321" t="s">
        <v>20</v>
      </c>
      <c r="B200" s="322"/>
      <c r="C200" s="322"/>
      <c r="D200" s="322"/>
      <c r="E200" s="322"/>
      <c r="F200" s="322"/>
      <c r="G200" s="322"/>
      <c r="H200" s="322"/>
      <c r="I200" s="323"/>
      <c r="J200" s="130" t="s">
        <v>189</v>
      </c>
      <c r="K200" s="132" t="s">
        <v>610</v>
      </c>
      <c r="L200" s="170" t="s">
        <v>268</v>
      </c>
      <c r="M200" s="170"/>
      <c r="N200" s="170"/>
      <c r="O200" s="170"/>
      <c r="P200" s="170"/>
      <c r="Q200" s="170"/>
      <c r="R200" s="170"/>
      <c r="S200" s="134" t="s">
        <v>189</v>
      </c>
      <c r="T200" s="132"/>
      <c r="U200" s="169" t="s">
        <v>269</v>
      </c>
      <c r="V200" s="169"/>
      <c r="W200" s="169"/>
      <c r="X200" s="169"/>
      <c r="Y200" s="169"/>
      <c r="Z200" s="169"/>
      <c r="AA200" s="169"/>
      <c r="AB200" s="134" t="s">
        <v>189</v>
      </c>
      <c r="AC200" s="132"/>
      <c r="AD200" s="170" t="s">
        <v>270</v>
      </c>
      <c r="AE200" s="170"/>
      <c r="AF200" s="170"/>
      <c r="AG200" s="170"/>
      <c r="AH200" s="170"/>
      <c r="AI200" s="170"/>
      <c r="AJ200" s="170"/>
      <c r="AK200" s="170"/>
      <c r="AL200" s="170"/>
      <c r="AM200" s="171"/>
      <c r="BF200" s="6" t="b">
        <f>IF($K200="○",TRUE,IF($K200="",FALSE,"INPUT_ERROR"))</f>
        <v>1</v>
      </c>
      <c r="BH200" s="22">
        <v>40</v>
      </c>
      <c r="BI200" s="4" t="str">
        <f>"ITEM"&amp;BH200&amp; BG200 &amp;"=" &amp; $BF200</f>
        <v>ITEM40=TRUE</v>
      </c>
      <c r="BJ200" s="23"/>
      <c r="BM200" s="23"/>
    </row>
    <row r="201" spans="1:65" ht="9.75" customHeight="1" x14ac:dyDescent="0.15">
      <c r="A201" s="324"/>
      <c r="B201" s="325"/>
      <c r="C201" s="325"/>
      <c r="D201" s="325"/>
      <c r="E201" s="325"/>
      <c r="F201" s="325"/>
      <c r="G201" s="325"/>
      <c r="H201" s="325"/>
      <c r="I201" s="326"/>
      <c r="J201" s="130"/>
      <c r="K201" s="132"/>
      <c r="L201" s="174"/>
      <c r="M201" s="174"/>
      <c r="N201" s="174"/>
      <c r="O201" s="174"/>
      <c r="P201" s="174"/>
      <c r="Q201" s="174"/>
      <c r="R201" s="174"/>
      <c r="S201" s="134"/>
      <c r="T201" s="132"/>
      <c r="U201" s="169"/>
      <c r="V201" s="169"/>
      <c r="W201" s="169"/>
      <c r="X201" s="169"/>
      <c r="Y201" s="169"/>
      <c r="Z201" s="169"/>
      <c r="AA201" s="169"/>
      <c r="AB201" s="134"/>
      <c r="AC201" s="132"/>
      <c r="AD201" s="174"/>
      <c r="AE201" s="174"/>
      <c r="AF201" s="174"/>
      <c r="AG201" s="174"/>
      <c r="AH201" s="174"/>
      <c r="AI201" s="174"/>
      <c r="AJ201" s="174"/>
      <c r="AK201" s="174"/>
      <c r="AL201" s="174"/>
      <c r="AM201" s="175"/>
      <c r="BF201" s="6" t="b">
        <f>IF($T200="○",TRUE,IF($T200="",FALSE,"INPUT_ERROR"))</f>
        <v>0</v>
      </c>
      <c r="BH201" s="22">
        <v>41</v>
      </c>
      <c r="BI201" s="4" t="str">
        <f>"ITEM"&amp;BH201&amp; BG201 &amp;"=" &amp; $BF201</f>
        <v>ITEM41=FALSE</v>
      </c>
      <c r="BJ201" s="23"/>
      <c r="BM201" s="23"/>
    </row>
    <row r="202" spans="1:65" ht="9.75" customHeight="1" x14ac:dyDescent="0.15">
      <c r="A202" s="357" t="s">
        <v>312</v>
      </c>
      <c r="B202" s="341"/>
      <c r="C202" s="341"/>
      <c r="D202" s="341"/>
      <c r="E202" s="341"/>
      <c r="F202" s="341"/>
      <c r="G202" s="341"/>
      <c r="H202" s="341"/>
      <c r="I202" s="341"/>
      <c r="J202" s="341"/>
      <c r="K202" s="341"/>
      <c r="L202" s="341"/>
      <c r="M202" s="341"/>
      <c r="N202" s="341"/>
      <c r="O202" s="341"/>
      <c r="P202" s="341"/>
      <c r="Q202" s="341"/>
      <c r="R202" s="341"/>
      <c r="S202" s="341"/>
      <c r="T202" s="341"/>
      <c r="U202" s="341"/>
      <c r="V202" s="341"/>
      <c r="W202" s="341"/>
      <c r="X202" s="341"/>
      <c r="Y202" s="341"/>
      <c r="Z202" s="341"/>
      <c r="AA202" s="341"/>
      <c r="AB202" s="341"/>
      <c r="AC202" s="341"/>
      <c r="AD202" s="341"/>
      <c r="AE202" s="341"/>
      <c r="AF202" s="341"/>
      <c r="AG202" s="341"/>
      <c r="AH202" s="341"/>
      <c r="AI202" s="341"/>
      <c r="AJ202" s="341"/>
      <c r="AK202" s="341"/>
      <c r="AL202" s="341"/>
      <c r="AM202" s="342"/>
      <c r="BF202" s="6" t="b">
        <f>IF($AC200="○",TRUE,IF($AC200="",FALSE,"INPUT_ERROR"))</f>
        <v>0</v>
      </c>
      <c r="BH202" s="22">
        <v>42</v>
      </c>
      <c r="BI202" s="4" t="str">
        <f>"ITEM"&amp;BH202&amp; BG202 &amp;"=" &amp; $BF202</f>
        <v>ITEM42=FALSE</v>
      </c>
      <c r="BJ202" s="23"/>
      <c r="BM202" s="23"/>
    </row>
    <row r="203" spans="1:65" ht="9.75" customHeight="1" x14ac:dyDescent="0.15">
      <c r="A203" s="358"/>
      <c r="B203" s="343"/>
      <c r="C203" s="343"/>
      <c r="D203" s="343"/>
      <c r="E203" s="343"/>
      <c r="F203" s="343"/>
      <c r="G203" s="343"/>
      <c r="H203" s="343"/>
      <c r="I203" s="343"/>
      <c r="J203" s="343"/>
      <c r="K203" s="343"/>
      <c r="L203" s="343"/>
      <c r="M203" s="343"/>
      <c r="N203" s="343"/>
      <c r="O203" s="343"/>
      <c r="P203" s="343"/>
      <c r="Q203" s="343"/>
      <c r="R203" s="343"/>
      <c r="S203" s="343"/>
      <c r="T203" s="343"/>
      <c r="U203" s="343"/>
      <c r="V203" s="343"/>
      <c r="W203" s="343"/>
      <c r="X203" s="343"/>
      <c r="Y203" s="343"/>
      <c r="Z203" s="343"/>
      <c r="AA203" s="343"/>
      <c r="AB203" s="343"/>
      <c r="AC203" s="343"/>
      <c r="AD203" s="343"/>
      <c r="AE203" s="343"/>
      <c r="AF203" s="343"/>
      <c r="AG203" s="343"/>
      <c r="AH203" s="343"/>
      <c r="AI203" s="343"/>
      <c r="AJ203" s="343"/>
      <c r="AK203" s="343"/>
      <c r="AL203" s="343"/>
      <c r="AM203" s="344"/>
      <c r="BH203" s="22" t="s">
        <v>432</v>
      </c>
      <c r="BJ203" s="23"/>
      <c r="BM203" s="23"/>
    </row>
    <row r="204" spans="1:65" ht="9.75" customHeight="1" x14ac:dyDescent="0.15">
      <c r="A204" s="321" t="s">
        <v>71</v>
      </c>
      <c r="B204" s="322"/>
      <c r="C204" s="322"/>
      <c r="D204" s="322"/>
      <c r="E204" s="322"/>
      <c r="F204" s="322"/>
      <c r="G204" s="322"/>
      <c r="H204" s="322"/>
      <c r="I204" s="323"/>
      <c r="J204" s="331" t="s">
        <v>229</v>
      </c>
      <c r="K204" s="367" t="s">
        <v>165</v>
      </c>
      <c r="L204" s="367"/>
      <c r="M204" s="367"/>
      <c r="N204" s="367"/>
      <c r="O204" s="367"/>
      <c r="P204" s="367"/>
      <c r="Q204" s="367"/>
      <c r="R204" s="367"/>
      <c r="S204" s="367"/>
      <c r="T204" s="181" t="s">
        <v>265</v>
      </c>
      <c r="U204" s="181"/>
      <c r="V204" s="170" t="s">
        <v>116</v>
      </c>
      <c r="W204" s="170"/>
      <c r="X204" s="170"/>
      <c r="Y204" s="170"/>
      <c r="Z204" s="170"/>
      <c r="AA204" s="170"/>
      <c r="AB204" s="170"/>
      <c r="AC204" s="170"/>
      <c r="AD204" s="170"/>
      <c r="AE204" s="170"/>
      <c r="AF204" s="170"/>
      <c r="AG204" s="170"/>
      <c r="AH204" s="170"/>
      <c r="AI204" s="170"/>
      <c r="AJ204" s="170"/>
      <c r="AK204" s="170"/>
      <c r="AL204" s="170"/>
      <c r="AM204" s="171"/>
      <c r="BE204" s="4" t="str">
        <f ca="1">MID(CELL("address",$CE$2),2,2)</f>
        <v>CE</v>
      </c>
      <c r="BF204" s="14">
        <f>IF(TRIM($K204)="","",IF(ISERROR(MATCH($K204,$CE$3:$CE$5,0)),"INPUT_ERROR",MATCH($K204,$CE$3:$CE$5,0)))</f>
        <v>2</v>
      </c>
      <c r="BH204" s="22">
        <v>43</v>
      </c>
      <c r="BI204" s="4" t="str">
        <f>"ITEM"&amp;BH204&amp; BG204 &amp;"=" &amp; $BF204</f>
        <v>ITEM43=2</v>
      </c>
      <c r="BJ204" s="23"/>
      <c r="BM204" s="23"/>
    </row>
    <row r="205" spans="1:65" ht="9.75" customHeight="1" x14ac:dyDescent="0.15">
      <c r="A205" s="324"/>
      <c r="B205" s="325"/>
      <c r="C205" s="325"/>
      <c r="D205" s="325"/>
      <c r="E205" s="325"/>
      <c r="F205" s="325"/>
      <c r="G205" s="325"/>
      <c r="H205" s="325"/>
      <c r="I205" s="326"/>
      <c r="J205" s="228"/>
      <c r="K205" s="368"/>
      <c r="L205" s="368"/>
      <c r="M205" s="368"/>
      <c r="N205" s="368"/>
      <c r="O205" s="368"/>
      <c r="P205" s="368"/>
      <c r="Q205" s="368"/>
      <c r="R205" s="368"/>
      <c r="S205" s="368"/>
      <c r="T205" s="185"/>
      <c r="U205" s="185"/>
      <c r="V205" s="187" t="s">
        <v>247</v>
      </c>
      <c r="W205" s="187"/>
      <c r="X205" s="187"/>
      <c r="Y205" s="187"/>
      <c r="Z205" s="187"/>
      <c r="AA205" s="187"/>
      <c r="AB205" s="187"/>
      <c r="AC205" s="187"/>
      <c r="AD205" s="187"/>
      <c r="AE205" s="187" t="s">
        <v>248</v>
      </c>
      <c r="AF205" s="187"/>
      <c r="AG205" s="187"/>
      <c r="AH205" s="187"/>
      <c r="AI205" s="187"/>
      <c r="AJ205" s="187"/>
      <c r="AK205" s="187"/>
      <c r="AL205" s="187"/>
      <c r="AM205" s="188"/>
      <c r="BH205" s="22" t="s">
        <v>432</v>
      </c>
      <c r="BJ205" s="23"/>
      <c r="BM205" s="23"/>
    </row>
    <row r="206" spans="1:65" ht="9.75" customHeight="1" x14ac:dyDescent="0.15">
      <c r="A206" s="324"/>
      <c r="B206" s="325"/>
      <c r="C206" s="325"/>
      <c r="D206" s="325"/>
      <c r="E206" s="325"/>
      <c r="F206" s="325"/>
      <c r="G206" s="325"/>
      <c r="H206" s="325"/>
      <c r="I206" s="326"/>
      <c r="J206" s="247"/>
      <c r="K206" s="248"/>
      <c r="L206" s="248"/>
      <c r="M206" s="248"/>
      <c r="N206" s="248"/>
      <c r="O206" s="248"/>
      <c r="P206" s="248"/>
      <c r="Q206" s="248"/>
      <c r="R206" s="248"/>
      <c r="S206" s="248"/>
      <c r="T206" s="248"/>
      <c r="U206" s="248"/>
      <c r="V206" s="190" t="s">
        <v>249</v>
      </c>
      <c r="W206" s="190"/>
      <c r="X206" s="190"/>
      <c r="Y206" s="190"/>
      <c r="Z206" s="190"/>
      <c r="AA206" s="190"/>
      <c r="AB206" s="190"/>
      <c r="AC206" s="190"/>
      <c r="AD206" s="190"/>
      <c r="AE206" s="190"/>
      <c r="AF206" s="190"/>
      <c r="AG206" s="190"/>
      <c r="AH206" s="190"/>
      <c r="AI206" s="190"/>
      <c r="AJ206" s="190"/>
      <c r="AK206" s="190"/>
      <c r="AL206" s="190"/>
      <c r="AM206" s="191"/>
      <c r="BH206" s="22" t="s">
        <v>432</v>
      </c>
      <c r="BJ206" s="23"/>
      <c r="BM206" s="23"/>
    </row>
    <row r="207" spans="1:65" ht="42" customHeight="1" x14ac:dyDescent="0.15">
      <c r="A207" s="324"/>
      <c r="B207" s="326"/>
      <c r="C207" s="321" t="s">
        <v>58</v>
      </c>
      <c r="D207" s="322"/>
      <c r="E207" s="322"/>
      <c r="F207" s="322"/>
      <c r="G207" s="322"/>
      <c r="H207" s="322"/>
      <c r="I207" s="323"/>
      <c r="J207" s="115" t="s">
        <v>702</v>
      </c>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7"/>
      <c r="BH207" s="22" t="s">
        <v>564</v>
      </c>
      <c r="BI207" s="4" t="str">
        <f>"ITEM"&amp;BH207&amp; BG207 &amp;"="&amp; IF(TRIM($J207)="","",$J207)</f>
        <v>ITEM44_1=初任時、及び一定期間ごとに、必要な知識の習得に資するための研修を実施するとともに、その記録を残している。
＜中間サーバー･プラットフォームにおける措置＞
①中間サーバー･プラットフォームの運用に携わる職員及び事業者に対し、セキュリティ研修等を実施することとしている。
②中間サーバー･プラットフォームの業務に就く場合は、運用規則等について研修を行うこととしている。</v>
      </c>
      <c r="BJ207" s="23"/>
      <c r="BM207" s="23"/>
    </row>
    <row r="208" spans="1:65" ht="9.75" customHeight="1" x14ac:dyDescent="0.15">
      <c r="A208" s="324"/>
      <c r="B208" s="326"/>
      <c r="C208" s="324"/>
      <c r="D208" s="325"/>
      <c r="E208" s="325"/>
      <c r="F208" s="325"/>
      <c r="G208" s="325"/>
      <c r="H208" s="325"/>
      <c r="I208" s="326"/>
      <c r="J208" s="109"/>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1"/>
      <c r="BH208" s="22" t="s">
        <v>432</v>
      </c>
      <c r="BJ208" s="23"/>
      <c r="BM208" s="23"/>
    </row>
    <row r="209" spans="1:65" ht="9.75" customHeight="1" x14ac:dyDescent="0.15">
      <c r="A209" s="324"/>
      <c r="B209" s="326"/>
      <c r="C209" s="324"/>
      <c r="D209" s="325"/>
      <c r="E209" s="325"/>
      <c r="F209" s="325"/>
      <c r="G209" s="325"/>
      <c r="H209" s="325"/>
      <c r="I209" s="326"/>
      <c r="J209" s="109"/>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1"/>
      <c r="BH209" s="22" t="s">
        <v>432</v>
      </c>
      <c r="BJ209" s="23"/>
      <c r="BM209" s="23"/>
    </row>
    <row r="210" spans="1:65" ht="9.75" customHeight="1" x14ac:dyDescent="0.15">
      <c r="A210" s="324"/>
      <c r="B210" s="326"/>
      <c r="C210" s="324"/>
      <c r="D210" s="325"/>
      <c r="E210" s="325"/>
      <c r="F210" s="325"/>
      <c r="G210" s="325"/>
      <c r="H210" s="325"/>
      <c r="I210" s="326"/>
      <c r="J210" s="109"/>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1"/>
      <c r="BH210" s="22" t="s">
        <v>432</v>
      </c>
      <c r="BJ210" s="23"/>
      <c r="BM210" s="23"/>
    </row>
    <row r="211" spans="1:65" ht="9.75" customHeight="1" x14ac:dyDescent="0.15">
      <c r="A211" s="324"/>
      <c r="B211" s="326"/>
      <c r="C211" s="324"/>
      <c r="D211" s="325"/>
      <c r="E211" s="325"/>
      <c r="F211" s="325"/>
      <c r="G211" s="325"/>
      <c r="H211" s="325"/>
      <c r="I211" s="326"/>
      <c r="J211" s="109"/>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1"/>
      <c r="BH211" s="22" t="s">
        <v>432</v>
      </c>
      <c r="BJ211" s="23"/>
      <c r="BM211" s="23"/>
    </row>
    <row r="212" spans="1:65" ht="9.75" customHeight="1" x14ac:dyDescent="0.15">
      <c r="A212" s="324"/>
      <c r="B212" s="326"/>
      <c r="C212" s="324"/>
      <c r="D212" s="325"/>
      <c r="E212" s="325"/>
      <c r="F212" s="325"/>
      <c r="G212" s="325"/>
      <c r="H212" s="325"/>
      <c r="I212" s="326"/>
      <c r="J212" s="109"/>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1"/>
      <c r="BH212" s="22" t="s">
        <v>432</v>
      </c>
      <c r="BJ212" s="23"/>
      <c r="BM212" s="23"/>
    </row>
    <row r="213" spans="1:65" ht="9.75" customHeight="1" x14ac:dyDescent="0.15">
      <c r="A213" s="324"/>
      <c r="B213" s="326"/>
      <c r="C213" s="324"/>
      <c r="D213" s="325"/>
      <c r="E213" s="325"/>
      <c r="F213" s="325"/>
      <c r="G213" s="325"/>
      <c r="H213" s="325"/>
      <c r="I213" s="326"/>
      <c r="J213" s="109"/>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1"/>
      <c r="BH213" s="22" t="s">
        <v>432</v>
      </c>
      <c r="BJ213" s="23"/>
      <c r="BM213" s="23"/>
    </row>
    <row r="214" spans="1:65" ht="9.75" customHeight="1" x14ac:dyDescent="0.15">
      <c r="A214" s="324"/>
      <c r="B214" s="326"/>
      <c r="C214" s="324"/>
      <c r="D214" s="325"/>
      <c r="E214" s="325"/>
      <c r="F214" s="325"/>
      <c r="G214" s="325"/>
      <c r="H214" s="325"/>
      <c r="I214" s="326"/>
      <c r="J214" s="109"/>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1"/>
      <c r="BH214" s="22" t="s">
        <v>432</v>
      </c>
      <c r="BJ214" s="23"/>
      <c r="BM214" s="23"/>
    </row>
    <row r="215" spans="1:65" ht="9.75" customHeight="1" x14ac:dyDescent="0.15">
      <c r="A215" s="324"/>
      <c r="B215" s="326"/>
      <c r="C215" s="324"/>
      <c r="D215" s="325"/>
      <c r="E215" s="325"/>
      <c r="F215" s="325"/>
      <c r="G215" s="325"/>
      <c r="H215" s="325"/>
      <c r="I215" s="326"/>
      <c r="J215" s="109"/>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1"/>
      <c r="BH215" s="22" t="s">
        <v>432</v>
      </c>
      <c r="BJ215" s="23"/>
      <c r="BM215" s="23"/>
    </row>
    <row r="216" spans="1:65" ht="9.75" customHeight="1" x14ac:dyDescent="0.15">
      <c r="A216" s="324"/>
      <c r="B216" s="326"/>
      <c r="C216" s="324"/>
      <c r="D216" s="325"/>
      <c r="E216" s="325"/>
      <c r="F216" s="325"/>
      <c r="G216" s="325"/>
      <c r="H216" s="325"/>
      <c r="I216" s="326"/>
      <c r="J216" s="109"/>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1"/>
      <c r="BH216" s="22" t="s">
        <v>432</v>
      </c>
      <c r="BJ216" s="23"/>
      <c r="BM216" s="23"/>
    </row>
    <row r="217" spans="1:65" ht="9.75" customHeight="1" x14ac:dyDescent="0.15">
      <c r="A217" s="324"/>
      <c r="B217" s="326"/>
      <c r="C217" s="324"/>
      <c r="D217" s="325"/>
      <c r="E217" s="325"/>
      <c r="F217" s="325"/>
      <c r="G217" s="325"/>
      <c r="H217" s="325"/>
      <c r="I217" s="326"/>
      <c r="J217" s="127"/>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c r="AL217" s="128"/>
      <c r="AM217" s="129"/>
      <c r="BH217" s="22" t="s">
        <v>565</v>
      </c>
      <c r="BI217" s="4" t="str">
        <f>"ITEM"&amp;BH217&amp; BG217 &amp;"="&amp; IF(TRIM($J217)="","",$J217)</f>
        <v>ITEM44_2=</v>
      </c>
      <c r="BJ217" s="23"/>
      <c r="BM217" s="23"/>
    </row>
    <row r="218" spans="1:65" ht="9.75" customHeight="1" x14ac:dyDescent="0.15">
      <c r="A218" s="327"/>
      <c r="B218" s="328"/>
      <c r="C218" s="327"/>
      <c r="D218" s="329"/>
      <c r="E218" s="329"/>
      <c r="F218" s="329"/>
      <c r="G218" s="329"/>
      <c r="H218" s="329"/>
      <c r="I218" s="328"/>
      <c r="J218" s="89"/>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90"/>
      <c r="AL218" s="90"/>
      <c r="AM218" s="91"/>
      <c r="BH218" s="22" t="s">
        <v>566</v>
      </c>
      <c r="BI218" s="4" t="str">
        <f>"ITEM"&amp;BH218&amp; BG218 &amp;"="&amp; IF(TRIM($J218)="","",$J218)</f>
        <v>ITEM44_3=</v>
      </c>
      <c r="BJ218" s="23"/>
      <c r="BM218" s="23"/>
    </row>
    <row r="219" spans="1:65" ht="9.75" customHeight="1" x14ac:dyDescent="0.15">
      <c r="A219" s="352" t="s">
        <v>313</v>
      </c>
      <c r="B219" s="352"/>
      <c r="C219" s="352"/>
      <c r="D219" s="352"/>
      <c r="E219" s="352"/>
      <c r="F219" s="352"/>
      <c r="G219" s="352"/>
      <c r="H219" s="352"/>
      <c r="I219" s="352"/>
      <c r="J219" s="352"/>
      <c r="K219" s="352"/>
      <c r="L219" s="352"/>
      <c r="M219" s="352"/>
      <c r="N219" s="352"/>
      <c r="O219" s="352"/>
      <c r="P219" s="352"/>
      <c r="Q219" s="352"/>
      <c r="R219" s="352"/>
      <c r="S219" s="352"/>
      <c r="T219" s="352"/>
      <c r="U219" s="352"/>
      <c r="V219" s="352"/>
      <c r="W219" s="352"/>
      <c r="X219" s="352"/>
      <c r="Y219" s="352"/>
      <c r="Z219" s="352"/>
      <c r="AA219" s="352"/>
      <c r="AB219" s="352"/>
      <c r="AC219" s="352"/>
      <c r="AD219" s="352"/>
      <c r="AE219" s="352"/>
      <c r="AF219" s="352"/>
      <c r="AG219" s="352"/>
      <c r="AH219" s="352"/>
      <c r="AI219" s="352"/>
      <c r="AJ219" s="352"/>
      <c r="AK219" s="352"/>
      <c r="AL219" s="352"/>
      <c r="AM219" s="352"/>
      <c r="BH219" s="22" t="s">
        <v>432</v>
      </c>
      <c r="BJ219" s="23"/>
      <c r="BM219" s="23"/>
    </row>
    <row r="220" spans="1:65" ht="9.75" customHeight="1" x14ac:dyDescent="0.15">
      <c r="A220" s="352"/>
      <c r="B220" s="352"/>
      <c r="C220" s="352"/>
      <c r="D220" s="352"/>
      <c r="E220" s="352"/>
      <c r="F220" s="352"/>
      <c r="G220" s="352"/>
      <c r="H220" s="352"/>
      <c r="I220" s="352"/>
      <c r="J220" s="352"/>
      <c r="K220" s="352"/>
      <c r="L220" s="352"/>
      <c r="M220" s="352"/>
      <c r="N220" s="352"/>
      <c r="O220" s="352"/>
      <c r="P220" s="352"/>
      <c r="Q220" s="352"/>
      <c r="R220" s="352"/>
      <c r="S220" s="352"/>
      <c r="T220" s="352"/>
      <c r="U220" s="352"/>
      <c r="V220" s="352"/>
      <c r="W220" s="352"/>
      <c r="X220" s="352"/>
      <c r="Y220" s="352"/>
      <c r="Z220" s="352"/>
      <c r="AA220" s="352"/>
      <c r="AB220" s="352"/>
      <c r="AC220" s="352"/>
      <c r="AD220" s="352"/>
      <c r="AE220" s="352"/>
      <c r="AF220" s="352"/>
      <c r="AG220" s="352"/>
      <c r="AH220" s="352"/>
      <c r="AI220" s="352"/>
      <c r="AJ220" s="352"/>
      <c r="AK220" s="352"/>
      <c r="AL220" s="352"/>
      <c r="AM220" s="352"/>
      <c r="BH220" s="22" t="s">
        <v>432</v>
      </c>
      <c r="BJ220" s="23"/>
      <c r="BM220" s="23"/>
    </row>
    <row r="221" spans="1:65" ht="47.25" customHeight="1" x14ac:dyDescent="0.15">
      <c r="A221" s="118" t="s">
        <v>703</v>
      </c>
      <c r="B221" s="119"/>
      <c r="C221" s="119"/>
      <c r="D221" s="119"/>
      <c r="E221" s="119"/>
      <c r="F221" s="119"/>
      <c r="G221" s="119"/>
      <c r="H221" s="119"/>
      <c r="I221" s="119"/>
      <c r="J221" s="119"/>
      <c r="K221" s="119"/>
      <c r="L221" s="119"/>
      <c r="M221" s="119"/>
      <c r="N221" s="119"/>
      <c r="O221" s="119"/>
      <c r="P221" s="119"/>
      <c r="Q221" s="119"/>
      <c r="R221" s="119"/>
      <c r="S221" s="119"/>
      <c r="T221" s="119"/>
      <c r="U221" s="119"/>
      <c r="V221" s="119"/>
      <c r="W221" s="119"/>
      <c r="X221" s="119"/>
      <c r="Y221" s="119"/>
      <c r="Z221" s="119"/>
      <c r="AA221" s="119"/>
      <c r="AB221" s="119"/>
      <c r="AC221" s="119"/>
      <c r="AD221" s="119"/>
      <c r="AE221" s="119"/>
      <c r="AF221" s="119"/>
      <c r="AG221" s="119"/>
      <c r="AH221" s="119"/>
      <c r="AI221" s="119"/>
      <c r="AJ221" s="119"/>
      <c r="AK221" s="119"/>
      <c r="AL221" s="119"/>
      <c r="AM221" s="120"/>
      <c r="BH221" s="22" t="s">
        <v>567</v>
      </c>
      <c r="BI221" s="4" t="str">
        <f>"ITEM"&amp;BH221&amp; BG221 &amp;"="&amp; IF(TRIM($A221)="","",$A221)</f>
        <v>ITEM45_1=＜中間サーバー･プラットフォームにおける措置＞
①中間サーバー・プラットフォームを活用することにより、統一した設備環境による高レベルのセキュリティ管理（入退室管理等）、ITリテラシの高い運用担当者によるセキュリティリスクの低減、及び技術力の高い運用担当者による均一的で安定したシステム運用・監視を実現する。</v>
      </c>
      <c r="BJ221" s="23"/>
      <c r="BM221" s="23"/>
    </row>
    <row r="222" spans="1:65" ht="9.75" customHeight="1" x14ac:dyDescent="0.15">
      <c r="A222" s="121"/>
      <c r="B222" s="122"/>
      <c r="C222" s="122"/>
      <c r="D222" s="122"/>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3"/>
      <c r="BH222" s="22" t="s">
        <v>432</v>
      </c>
      <c r="BJ222" s="23"/>
      <c r="BM222" s="23"/>
    </row>
    <row r="223" spans="1:65" ht="9.75" customHeight="1" x14ac:dyDescent="0.15">
      <c r="A223" s="121"/>
      <c r="B223" s="122"/>
      <c r="C223" s="122"/>
      <c r="D223" s="122"/>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3"/>
      <c r="BH223" s="22" t="s">
        <v>432</v>
      </c>
      <c r="BJ223" s="23"/>
      <c r="BM223" s="23"/>
    </row>
    <row r="224" spans="1:65" ht="9.75" customHeight="1" x14ac:dyDescent="0.15">
      <c r="A224" s="121"/>
      <c r="B224" s="122"/>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3"/>
      <c r="BH224" s="22" t="s">
        <v>432</v>
      </c>
      <c r="BJ224" s="23"/>
      <c r="BM224" s="23"/>
    </row>
    <row r="225" spans="1:65" ht="9.75" customHeight="1" x14ac:dyDescent="0.15">
      <c r="A225" s="249"/>
      <c r="B225" s="221"/>
      <c r="C225" s="221"/>
      <c r="D225" s="221"/>
      <c r="E225" s="221"/>
      <c r="F225" s="221"/>
      <c r="G225" s="221"/>
      <c r="H225" s="221"/>
      <c r="I225" s="221"/>
      <c r="J225" s="221"/>
      <c r="K225" s="221"/>
      <c r="L225" s="221"/>
      <c r="M225" s="221"/>
      <c r="N225" s="221"/>
      <c r="O225" s="221"/>
      <c r="P225" s="221"/>
      <c r="Q225" s="221"/>
      <c r="R225" s="221"/>
      <c r="S225" s="221"/>
      <c r="T225" s="221"/>
      <c r="U225" s="221"/>
      <c r="V225" s="221"/>
      <c r="W225" s="221"/>
      <c r="X225" s="221"/>
      <c r="Y225" s="221"/>
      <c r="Z225" s="221"/>
      <c r="AA225" s="221"/>
      <c r="AB225" s="221"/>
      <c r="AC225" s="221"/>
      <c r="AD225" s="221"/>
      <c r="AE225" s="221"/>
      <c r="AF225" s="221"/>
      <c r="AG225" s="221"/>
      <c r="AH225" s="221"/>
      <c r="AI225" s="221"/>
      <c r="AJ225" s="221"/>
      <c r="AK225" s="221"/>
      <c r="AL225" s="221"/>
      <c r="AM225" s="250"/>
      <c r="BH225" s="22" t="s">
        <v>568</v>
      </c>
      <c r="BI225" s="4" t="str">
        <f>"ITEM"&amp;BH225&amp; BG225 &amp;"="&amp; IF(TRIM($A225)="","",$A225)</f>
        <v>ITEM45_2=</v>
      </c>
      <c r="BJ225" s="23"/>
      <c r="BM225" s="23"/>
    </row>
    <row r="226" spans="1:65" ht="9.75" customHeight="1" x14ac:dyDescent="0.15">
      <c r="A226" s="124"/>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5"/>
      <c r="AC226" s="125"/>
      <c r="AD226" s="125"/>
      <c r="AE226" s="125"/>
      <c r="AF226" s="125"/>
      <c r="AG226" s="125"/>
      <c r="AH226" s="125"/>
      <c r="AI226" s="125"/>
      <c r="AJ226" s="125"/>
      <c r="AK226" s="125"/>
      <c r="AL226" s="125"/>
      <c r="AM226" s="126"/>
      <c r="BH226" s="22" t="s">
        <v>569</v>
      </c>
      <c r="BI226" s="4" t="str">
        <f>"ITEM"&amp;BH226&amp; BG226 &amp;"="&amp; IF(TRIM($A226)="","",$A226)</f>
        <v>ITEM45_3=</v>
      </c>
      <c r="BJ226" s="23"/>
      <c r="BM226" s="23"/>
    </row>
    <row r="227" spans="1:65" ht="9.75" customHeight="1" x14ac:dyDescent="0.15">
      <c r="BI227" s="4" t="s">
        <v>547</v>
      </c>
    </row>
  </sheetData>
  <sheetProtection password="9DD3" sheet="1" objects="1" scenarios="1" formatRows="0" selectLockedCells="1"/>
  <mergeCells count="243">
    <mergeCell ref="A221:AM224"/>
    <mergeCell ref="A225:AM225"/>
    <mergeCell ref="A226:AM226"/>
    <mergeCell ref="A207:B218"/>
    <mergeCell ref="C207:I218"/>
    <mergeCell ref="J207:AM216"/>
    <mergeCell ref="J217:AM217"/>
    <mergeCell ref="J218:AM218"/>
    <mergeCell ref="A219:AM220"/>
    <mergeCell ref="A204:I206"/>
    <mergeCell ref="J204:J205"/>
    <mergeCell ref="K204:S205"/>
    <mergeCell ref="T204:U205"/>
    <mergeCell ref="V204:AM204"/>
    <mergeCell ref="V205:AD205"/>
    <mergeCell ref="AE205:AM205"/>
    <mergeCell ref="J206:U206"/>
    <mergeCell ref="V206:AM206"/>
    <mergeCell ref="T200:T201"/>
    <mergeCell ref="U200:AA201"/>
    <mergeCell ref="AB200:AB201"/>
    <mergeCell ref="AC200:AC201"/>
    <mergeCell ref="AD200:AM201"/>
    <mergeCell ref="A202:AM203"/>
    <mergeCell ref="A185:AM186"/>
    <mergeCell ref="A187:AM195"/>
    <mergeCell ref="A196:AM196"/>
    <mergeCell ref="A197:AM197"/>
    <mergeCell ref="A198:AM199"/>
    <mergeCell ref="A200:I201"/>
    <mergeCell ref="J200:J201"/>
    <mergeCell ref="K200:K201"/>
    <mergeCell ref="L200:R201"/>
    <mergeCell ref="S200:S201"/>
    <mergeCell ref="A182:I184"/>
    <mergeCell ref="J182:J183"/>
    <mergeCell ref="K182:S183"/>
    <mergeCell ref="T182:U183"/>
    <mergeCell ref="V182:AM182"/>
    <mergeCell ref="V183:AD183"/>
    <mergeCell ref="AE183:AM183"/>
    <mergeCell ref="J184:U184"/>
    <mergeCell ref="V184:AM184"/>
    <mergeCell ref="A173:B178"/>
    <mergeCell ref="C173:I175"/>
    <mergeCell ref="J173:AM175"/>
    <mergeCell ref="C176:I178"/>
    <mergeCell ref="J176:AM178"/>
    <mergeCell ref="A179:I181"/>
    <mergeCell ref="J179:AM181"/>
    <mergeCell ref="A168:I172"/>
    <mergeCell ref="J168:AM168"/>
    <mergeCell ref="J169:J170"/>
    <mergeCell ref="K169:O170"/>
    <mergeCell ref="P169:U170"/>
    <mergeCell ref="V169:AM169"/>
    <mergeCell ref="V170:AD170"/>
    <mergeCell ref="AE170:AM170"/>
    <mergeCell ref="J171:AM172"/>
    <mergeCell ref="A163:AM164"/>
    <mergeCell ref="A165:I167"/>
    <mergeCell ref="J165:J166"/>
    <mergeCell ref="K165:S166"/>
    <mergeCell ref="T165:U166"/>
    <mergeCell ref="V165:AM165"/>
    <mergeCell ref="V166:AD166"/>
    <mergeCell ref="AE166:AM166"/>
    <mergeCell ref="J167:U167"/>
    <mergeCell ref="V167:AM167"/>
    <mergeCell ref="V147:AM147"/>
    <mergeCell ref="A148:AM149"/>
    <mergeCell ref="A150:AM158"/>
    <mergeCell ref="A159:AM159"/>
    <mergeCell ref="A160:AM160"/>
    <mergeCell ref="A161:AM162"/>
    <mergeCell ref="A141:I144"/>
    <mergeCell ref="J141:AM144"/>
    <mergeCell ref="A145:I147"/>
    <mergeCell ref="J145:J146"/>
    <mergeCell ref="K145:S146"/>
    <mergeCell ref="T145:T146"/>
    <mergeCell ref="V145:AM145"/>
    <mergeCell ref="V146:AD146"/>
    <mergeCell ref="AE146:AM146"/>
    <mergeCell ref="J147:U147"/>
    <mergeCell ref="V137:AD137"/>
    <mergeCell ref="AE137:AM137"/>
    <mergeCell ref="J138:U138"/>
    <mergeCell ref="V138:AD138"/>
    <mergeCell ref="AE138:AM138"/>
    <mergeCell ref="A139:AM140"/>
    <mergeCell ref="AF128:AF129"/>
    <mergeCell ref="AG128:AM129"/>
    <mergeCell ref="A130:AM131"/>
    <mergeCell ref="A132:I135"/>
    <mergeCell ref="J132:AM135"/>
    <mergeCell ref="A136:I138"/>
    <mergeCell ref="J136:J137"/>
    <mergeCell ref="K136:S137"/>
    <mergeCell ref="T136:U137"/>
    <mergeCell ref="V136:AM136"/>
    <mergeCell ref="A113:AM115"/>
    <mergeCell ref="A116:AM125"/>
    <mergeCell ref="A126:AM126"/>
    <mergeCell ref="A127:AM127"/>
    <mergeCell ref="A128:U129"/>
    <mergeCell ref="V128:V129"/>
    <mergeCell ref="W128:W129"/>
    <mergeCell ref="X128:AD129"/>
    <mergeCell ref="AE128:AE129"/>
    <mergeCell ref="A107:I109"/>
    <mergeCell ref="J107:AM109"/>
    <mergeCell ref="A110:I112"/>
    <mergeCell ref="J110:J111"/>
    <mergeCell ref="K110:S111"/>
    <mergeCell ref="T110:U111"/>
    <mergeCell ref="V110:AM110"/>
    <mergeCell ref="V111:AD111"/>
    <mergeCell ref="AE111:AM111"/>
    <mergeCell ref="J112:U112"/>
    <mergeCell ref="V112:AM112"/>
    <mergeCell ref="V101:AD101"/>
    <mergeCell ref="AE101:AM101"/>
    <mergeCell ref="J102:AM102"/>
    <mergeCell ref="A103:B106"/>
    <mergeCell ref="C103:I106"/>
    <mergeCell ref="J103:AM106"/>
    <mergeCell ref="A96:AD97"/>
    <mergeCell ref="AE96:AE97"/>
    <mergeCell ref="AF96:AF97"/>
    <mergeCell ref="AG96:AM97"/>
    <mergeCell ref="A98:AM99"/>
    <mergeCell ref="A100:I102"/>
    <mergeCell ref="J100:J101"/>
    <mergeCell ref="K100:S101"/>
    <mergeCell ref="T100:U101"/>
    <mergeCell ref="V100:AM100"/>
    <mergeCell ref="V85:AD85"/>
    <mergeCell ref="AE85:AM85"/>
    <mergeCell ref="A86:AM87"/>
    <mergeCell ref="A88:AM93"/>
    <mergeCell ref="A94:AM94"/>
    <mergeCell ref="A95:AM95"/>
    <mergeCell ref="A80:I82"/>
    <mergeCell ref="J80:AM82"/>
    <mergeCell ref="A83:I85"/>
    <mergeCell ref="J83:J84"/>
    <mergeCell ref="K83:S84"/>
    <mergeCell ref="T83:U84"/>
    <mergeCell ref="V83:AM83"/>
    <mergeCell ref="V84:AD84"/>
    <mergeCell ref="AE84:AM84"/>
    <mergeCell ref="J85:U85"/>
    <mergeCell ref="AE74:AM74"/>
    <mergeCell ref="V75:AD75"/>
    <mergeCell ref="AE75:AM75"/>
    <mergeCell ref="J76:AM76"/>
    <mergeCell ref="A77:B79"/>
    <mergeCell ref="C77:I79"/>
    <mergeCell ref="J77:AM79"/>
    <mergeCell ref="A70:B72"/>
    <mergeCell ref="C70:I72"/>
    <mergeCell ref="J70:AM72"/>
    <mergeCell ref="A73:I76"/>
    <mergeCell ref="J73:U73"/>
    <mergeCell ref="V73:AM73"/>
    <mergeCell ref="J74:J75"/>
    <mergeCell ref="K74:S75"/>
    <mergeCell ref="T74:U75"/>
    <mergeCell ref="V74:AD74"/>
    <mergeCell ref="A64:AM65"/>
    <mergeCell ref="A66:I69"/>
    <mergeCell ref="J66:AM66"/>
    <mergeCell ref="J67:J68"/>
    <mergeCell ref="K67:S68"/>
    <mergeCell ref="T67:U68"/>
    <mergeCell ref="V67:AM67"/>
    <mergeCell ref="V68:AD68"/>
    <mergeCell ref="AE68:AM68"/>
    <mergeCell ref="J69:AM69"/>
    <mergeCell ref="A62:AD63"/>
    <mergeCell ref="AE62:AE63"/>
    <mergeCell ref="AF62:AF63"/>
    <mergeCell ref="AG62:AM63"/>
    <mergeCell ref="V50:AD50"/>
    <mergeCell ref="AE50:AM50"/>
    <mergeCell ref="J51:U51"/>
    <mergeCell ref="V51:AM51"/>
    <mergeCell ref="A52:AM53"/>
    <mergeCell ref="A54:AM59"/>
    <mergeCell ref="A46:I48"/>
    <mergeCell ref="J46:AM48"/>
    <mergeCell ref="A49:I51"/>
    <mergeCell ref="J49:J50"/>
    <mergeCell ref="K49:S50"/>
    <mergeCell ref="T49:U50"/>
    <mergeCell ref="V49:AM49"/>
    <mergeCell ref="A60:AM60"/>
    <mergeCell ref="A61:AM61"/>
    <mergeCell ref="A39:AM40"/>
    <mergeCell ref="A41:I42"/>
    <mergeCell ref="J41:J42"/>
    <mergeCell ref="K41:O42"/>
    <mergeCell ref="P41:U42"/>
    <mergeCell ref="V41:AM41"/>
    <mergeCell ref="V42:AD42"/>
    <mergeCell ref="AE42:AM42"/>
    <mergeCell ref="A43:B45"/>
    <mergeCell ref="C43:I45"/>
    <mergeCell ref="J43:AM45"/>
    <mergeCell ref="A32:I35"/>
    <mergeCell ref="J32:AM35"/>
    <mergeCell ref="A36:I38"/>
    <mergeCell ref="J36:J37"/>
    <mergeCell ref="K36:S37"/>
    <mergeCell ref="T36:U37"/>
    <mergeCell ref="V36:AM36"/>
    <mergeCell ref="V37:AD37"/>
    <mergeCell ref="AE37:AM37"/>
    <mergeCell ref="J38:U38"/>
    <mergeCell ref="V38:AM38"/>
    <mergeCell ref="A26:AM26"/>
    <mergeCell ref="A27:AM27"/>
    <mergeCell ref="A28:AM29"/>
    <mergeCell ref="A30:AM31"/>
    <mergeCell ref="A15:I17"/>
    <mergeCell ref="J15:J16"/>
    <mergeCell ref="K15:S16"/>
    <mergeCell ref="T15:U16"/>
    <mergeCell ref="V15:AM15"/>
    <mergeCell ref="V16:AD16"/>
    <mergeCell ref="AE16:AM16"/>
    <mergeCell ref="J17:U17"/>
    <mergeCell ref="V17:AM17"/>
    <mergeCell ref="A1:AM2"/>
    <mergeCell ref="A3:AM4"/>
    <mergeCell ref="A5:AM6"/>
    <mergeCell ref="A7:AM8"/>
    <mergeCell ref="A9:AM10"/>
    <mergeCell ref="A11:I14"/>
    <mergeCell ref="J11:AM14"/>
    <mergeCell ref="A18:AM19"/>
    <mergeCell ref="A20:AM25"/>
  </mergeCells>
  <phoneticPr fontId="1"/>
  <conditionalFormatting sqref="J184 V184">
    <cfRule type="expression" dxfId="22" priority="10">
      <formula>$AO$129=TRUE</formula>
    </cfRule>
  </conditionalFormatting>
  <conditionalFormatting sqref="J68:S68 A88:AM95 J75:S75 J73 J77:AM82 J76 J74:T74 V73:V75 AE74:AE75 J66 J67:T67 V67:V68 AE68 J85 J84:S84 J83:T83 V83:V85 AE84:AE85">
    <cfRule type="expression" dxfId="21" priority="11">
      <formula>$BF$62=TRUE</formula>
    </cfRule>
  </conditionalFormatting>
  <conditionalFormatting sqref="J101:S101 A116:AM127 J102 J100:T100 V100:V101 AE101 J112 J111:S111 J110:T110 V110:V112 AE111">
    <cfRule type="expression" dxfId="20" priority="12">
      <formula>$BF$96=TRUE</formula>
    </cfRule>
  </conditionalFormatting>
  <conditionalFormatting sqref="J132:AM135 J138 J137:S137 J136:T136 V136:V138 AE137:AE138">
    <cfRule type="expression" dxfId="19" priority="13">
      <formula>$BF$128=TRUE</formula>
    </cfRule>
  </conditionalFormatting>
  <conditionalFormatting sqref="J147 V147 J145:V146 AE146">
    <cfRule type="expression" dxfId="18" priority="14">
      <formula>$BF$129=TRUE</formula>
    </cfRule>
  </conditionalFormatting>
  <conditionalFormatting sqref="A159:AM160">
    <cfRule type="expression" dxfId="17" priority="15">
      <formula>$BF$130=TRUE</formula>
    </cfRule>
  </conditionalFormatting>
  <conditionalFormatting sqref="J69">
    <cfRule type="expression" dxfId="16" priority="9">
      <formula>$BF$62=TRUE</formula>
    </cfRule>
  </conditionalFormatting>
  <conditionalFormatting sqref="J141:AM144">
    <cfRule type="expression" dxfId="15" priority="5">
      <formula>$BF$129=TRUE</formula>
    </cfRule>
  </conditionalFormatting>
  <conditionalFormatting sqref="A150:AM158">
    <cfRule type="expression" dxfId="14" priority="4">
      <formula>$BF$130=TRUE</formula>
    </cfRule>
  </conditionalFormatting>
  <conditionalFormatting sqref="J70:AM72">
    <cfRule type="expression" dxfId="13" priority="3">
      <formula>$BF$62=TRUE</formula>
    </cfRule>
  </conditionalFormatting>
  <conditionalFormatting sqref="J103:AM106">
    <cfRule type="expression" dxfId="12" priority="2">
      <formula>$BF$96=TRUE</formula>
    </cfRule>
  </conditionalFormatting>
  <conditionalFormatting sqref="J107:AM109">
    <cfRule type="expression" dxfId="11" priority="1">
      <formula>$BF$96=TRUE</formula>
    </cfRule>
  </conditionalFormatting>
  <dataValidations count="9">
    <dataValidation type="list" allowBlank="1" showInputMessage="1" showErrorMessage="1" errorTitle="入力エラー" error="正しい選択肢を選んでください。" sqref="K169:O170" xr:uid="{00000000-0002-0000-0800-000000000000}">
      <formula1>$CF$2:$CF$4</formula1>
    </dataValidation>
    <dataValidation type="list" allowBlank="1" showInputMessage="1" showErrorMessage="1" errorTitle="入力エラー" error="正しい選択肢を選んでください。" sqref="K165:S166 K204:S205" xr:uid="{00000000-0002-0000-0800-000001000000}">
      <formula1>$CE$2:$CE$5</formula1>
    </dataValidation>
    <dataValidation type="list" allowBlank="1" showInputMessage="1" showErrorMessage="1" errorTitle="入力エラー" error="正しい選択肢を選んでください。" sqref="K74:S75" xr:uid="{00000000-0002-0000-0800-000002000000}">
      <formula1>$CD$2:$CD$6</formula1>
    </dataValidation>
    <dataValidation type="list" allowBlank="1" showInputMessage="1" showErrorMessage="1" errorTitle="入力エラー" error="正しい選択肢を選んでください。" sqref="K41:O42" xr:uid="{00000000-0002-0000-0800-000003000000}">
      <formula1>$CB$2:$CB$4</formula1>
    </dataValidation>
    <dataValidation type="list" allowBlank="1" showInputMessage="1" showErrorMessage="1" errorTitle="入力エラー" error="正しい選択肢を選んでください。" sqref="K49:S50 K36:S37 K182:S183 K145:S146 K136:S137 K110:S111 K83:S84 K15:S16" xr:uid="{00000000-0002-0000-0800-000004000000}">
      <formula1>$CA$2:$CA$5</formula1>
    </dataValidation>
    <dataValidation type="list" allowBlank="1" showInputMessage="1" showErrorMessage="1" errorTitle="入力エラー" error="正しい選択肢を選んでください。" sqref="K67:S68" xr:uid="{00000000-0002-0000-0800-000005000000}">
      <formula1>$CI$2:$CI$4</formula1>
    </dataValidation>
    <dataValidation type="list" allowBlank="1" showInputMessage="1" showErrorMessage="1" errorTitle="入力エラー" error="正しい選択肢を選んでください。" sqref="K100:S101" xr:uid="{00000000-0002-0000-0800-000006000000}">
      <formula1>$CC$2:$CC$4</formula1>
    </dataValidation>
    <dataValidation type="list" allowBlank="1" showInputMessage="1" showErrorMessage="1" errorTitle="入力エラー" error="正しい選択肢を選んでください。" sqref="K200:K201 AF128:AF129 W128:W129 AF96:AF97 AC200:AC201 T200:T201 AF62:AF63" xr:uid="{00000000-0002-0000-0800-000007000000}">
      <formula1>$CH$2:$CH$3</formula1>
    </dataValidation>
    <dataValidation imeMode="hiragana" allowBlank="1" showInputMessage="1" showErrorMessage="1" sqref="J11:AM14 J32:AM35 J103:AM109 J173:AM181 J207:AM218 A116:AM127 A150:AM160 A187:AM197 A20:AM27 J43:AM48 A54:AM61 J70:AM72 J77:AM82 A88:AM95 J132:AM135 J141:AM144 A221:AM226 A5:AM6" xr:uid="{00000000-0002-0000-0800-000008000000}"/>
  </dataValidations>
  <pageMargins left="0.78740157480314965" right="0.27559055118110237" top="0.74803149606299213" bottom="0.74803149606299213" header="0.31496062992125984" footer="0.31496062992125984"/>
  <pageSetup paperSize="9" fitToHeight="0" orientation="portrait" r:id="rId1"/>
  <rowBreaks count="3" manualBreakCount="3">
    <brk id="61" max="38" man="1"/>
    <brk id="127" max="38" man="1"/>
    <brk id="197" max="3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13</vt:i4>
      </vt:variant>
    </vt:vector>
  </HeadingPairs>
  <TitlesOfParts>
    <vt:vector size="25" baseType="lpstr">
      <vt:lpstr>表紙</vt:lpstr>
      <vt:lpstr>項目一覧</vt:lpstr>
      <vt:lpstr>Ⅰ 基本情報</vt:lpstr>
      <vt:lpstr>Ⅱ 特定個人情報ファイルの概要（本確）</vt:lpstr>
      <vt:lpstr>Ⅱ 特定個人情報ファイルの概要（送付）</vt:lpstr>
      <vt:lpstr>Ⅱ 特定個人情報ファイルの概要（住基）</vt:lpstr>
      <vt:lpstr>（別添１）ファイル記録項目</vt:lpstr>
      <vt:lpstr>Ⅲ リスク対策（住基）</vt:lpstr>
      <vt:lpstr>Ⅲ リスク対策（本確）</vt:lpstr>
      <vt:lpstr>Ⅲ リスク対策（送付）</vt:lpstr>
      <vt:lpstr>ⅣⅤ開示請求、問合せ・評価実施手続</vt:lpstr>
      <vt:lpstr>（別添２）変更箇所</vt:lpstr>
      <vt:lpstr>'（別添１）ファイル記録項目'!Print_Area</vt:lpstr>
      <vt:lpstr>'（別添２）変更箇所'!Print_Area</vt:lpstr>
      <vt:lpstr>'Ⅰ 基本情報'!Print_Area</vt:lpstr>
      <vt:lpstr>'Ⅱ 特定個人情報ファイルの概要（住基）'!Print_Area</vt:lpstr>
      <vt:lpstr>'Ⅱ 特定個人情報ファイルの概要（送付）'!Print_Area</vt:lpstr>
      <vt:lpstr>'Ⅱ 特定個人情報ファイルの概要（本確）'!Print_Area</vt:lpstr>
      <vt:lpstr>'Ⅲ リスク対策（住基）'!Print_Area</vt:lpstr>
      <vt:lpstr>'Ⅲ リスク対策（送付）'!Print_Area</vt:lpstr>
      <vt:lpstr>'Ⅲ リスク対策（本確）'!Print_Area</vt:lpstr>
      <vt:lpstr>'ⅣⅤ開示請求、問合せ・評価実施手続'!Print_Area</vt:lpstr>
      <vt:lpstr>項目一覧!Print_Area</vt:lpstr>
      <vt:lpstr>表紙!Print_Area</vt:lpstr>
      <vt:lpstr>'（別添２）変更箇所'!Print_Titles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村岡 拓哉</cp:lastModifiedBy>
  <cp:lastPrinted>2024-06-21T05:44:06Z</cp:lastPrinted>
  <dcterms:created xsi:type="dcterms:W3CDTF">2010-08-24T08:00:05Z</dcterms:created>
  <dcterms:modified xsi:type="dcterms:W3CDTF">2024-06-27T05:25:13Z</dcterms:modified>
</cp:coreProperties>
</file>